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yucatan1-my.sharepoint.com/personal/inci_dorantes_yucatan_gob_mx/Documents/SPCG/PPEY/PPEY 2026/PRESUPUESTO 2026/TOMOS EXCEL/"/>
    </mc:Choice>
  </mc:AlternateContent>
  <xr:revisionPtr revIDLastSave="15" documentId="11_F60A9E1690B3E540A8C00CC4D1AC1BDE69A709C1" xr6:coauthVersionLast="47" xr6:coauthVersionMax="47" xr10:uidLastSave="{8FC50122-63F4-4116-B6A1-DED96E52DFC9}"/>
  <bookViews>
    <workbookView xWindow="28680" yWindow="-120" windowWidth="24240" windowHeight="13020" xr2:uid="{00000000-000D-0000-FFFF-FFFF00000000}"/>
  </bookViews>
  <sheets>
    <sheet name="PL - Clasificación Admin" sheetId="1" r:id="rId1"/>
    <sheet name="PL - COG" sheetId="2" r:id="rId2"/>
    <sheet name="PL - COG desglosado" sheetId="3" r:id="rId3"/>
    <sheet name="PL - Tipo Gasto" sheetId="4" r:id="rId4"/>
    <sheet name="PL - Tipo Gasto desglosado" sheetId="5" r:id="rId5"/>
    <sheet name="PL - Programable" sheetId="6" r:id="rId6"/>
    <sheet name="PL - Programable desglosado" sheetId="7" r:id="rId7"/>
    <sheet name="PL - CFP" sheetId="8" r:id="rId8"/>
    <sheet name="PL - CFP detalle" sheetId="9" r:id="rId9"/>
    <sheet name="PL - Flujos Efectivo" sheetId="10" r:id="rId10"/>
    <sheet name="PL - Flujos Efectivo.1" sheetId="11" r:id="rId11"/>
    <sheet name="PL - Flujos Efectivo.2" sheetId="12" r:id="rId12"/>
    <sheet name="PJ - Clasificación Admin" sheetId="13" r:id="rId13"/>
    <sheet name="PJ - COG" sheetId="14" r:id="rId14"/>
    <sheet name="PJ - COG desglosado" sheetId="15" r:id="rId15"/>
    <sheet name="PJ - Tipo Gasto" sheetId="16" r:id="rId16"/>
    <sheet name="PJ - Tipo Gasto desglosado" sheetId="17" r:id="rId17"/>
    <sheet name="PJ - Programable" sheetId="18" r:id="rId18"/>
    <sheet name="PJ - Programable desglosado" sheetId="19" r:id="rId19"/>
    <sheet name="PJ - CFP" sheetId="20" r:id="rId20"/>
    <sheet name="PJ - CFP detalle" sheetId="21" r:id="rId21"/>
    <sheet name="PJ - Flujos Efectivo" sheetId="22" r:id="rId22"/>
    <sheet name="PJ - Flujos Efectivo.1" sheetId="23" r:id="rId23"/>
    <sheet name="PJ - Flujos Efectivo.2" sheetId="24" r:id="rId24"/>
    <sheet name="PJ - Flujos Efectivo.3" sheetId="25" r:id="rId25"/>
    <sheet name="AUT - Clasificación Admin" sheetId="26" r:id="rId26"/>
    <sheet name="AUT - COG" sheetId="27" r:id="rId27"/>
    <sheet name="AUT - COG desglosado" sheetId="28" r:id="rId28"/>
    <sheet name="AUT - Tipo Gasto" sheetId="29" r:id="rId29"/>
    <sheet name="AUT - Tipo Gasto desglosado" sheetId="30" r:id="rId30"/>
    <sheet name="AUT - Programable" sheetId="31" r:id="rId31"/>
    <sheet name="AUT - Programable desglosado" sheetId="32" r:id="rId32"/>
    <sheet name="AUT - CFP" sheetId="33" r:id="rId33"/>
    <sheet name="AUT - CFP detalle" sheetId="34" r:id="rId34"/>
    <sheet name="AUT - Flujos Efectivo" sheetId="35" r:id="rId35"/>
    <sheet name="AUT - Flujos Efectivo.1" sheetId="36" r:id="rId36"/>
    <sheet name="AUT - Flujos Efectivo.2" sheetId="37" r:id="rId37"/>
    <sheet name="AUT - Flujos Efectivo.3" sheetId="38" r:id="rId38"/>
    <sheet name="AUT - Flujos Efectivo.4" sheetId="39" r:id="rId39"/>
    <sheet name="AUT - Flujos Efectivo.5" sheetId="40" r:id="rId40"/>
    <sheet name="AUT - Flujos Efectivo.6" sheetId="41" r:id="rId41"/>
    <sheet name="AUT - Flujos Efectivo.7" sheetId="42" r:id="rId42"/>
    <sheet name="Resumen de Plazas" sheetId="43" r:id="rId43"/>
    <sheet name="Plazas - ASEY" sheetId="44" r:id="rId44"/>
    <sheet name="Tabulador - ASEY" sheetId="45" r:id="rId45"/>
    <sheet name="Plazas - CONGRESO" sheetId="46" r:id="rId46"/>
    <sheet name="Tabulador - CONGRESO" sheetId="47" r:id="rId47"/>
    <sheet name="Plazas - CJEY" sheetId="48" r:id="rId48"/>
    <sheet name="Tabulador - CJEY" sheetId="49" r:id="rId49"/>
    <sheet name="Plazas - TTSEM" sheetId="50" r:id="rId50"/>
    <sheet name="Tabulador - TTSEM" sheetId="51" r:id="rId51"/>
    <sheet name="Plazas - TSJ" sheetId="52" r:id="rId52"/>
    <sheet name="Tabulador - TSJ" sheetId="53" r:id="rId53"/>
    <sheet name="Plazas - AIPE" sheetId="54" r:id="rId54"/>
    <sheet name="Tabulador - AIPE" sheetId="55" r:id="rId55"/>
    <sheet name="Plazas - ATY" sheetId="56" r:id="rId56"/>
    <sheet name="Tabulador - ATY" sheetId="57" r:id="rId57"/>
    <sheet name="Plazas - CODHEY" sheetId="58" r:id="rId58"/>
    <sheet name="Tabulador - CODHEY" sheetId="59" r:id="rId59"/>
    <sheet name="Plazas - FECCEY" sheetId="60" r:id="rId60"/>
    <sheet name="Tabulador - FECCEY" sheetId="61" r:id="rId61"/>
    <sheet name="Plazas - FGE" sheetId="62" r:id="rId62"/>
    <sheet name="Tabulador - FGE" sheetId="63" r:id="rId63"/>
    <sheet name="Plazas - IEPAC" sheetId="64" r:id="rId64"/>
    <sheet name="Tabulador - IEPAC" sheetId="65" r:id="rId65"/>
    <sheet name="Plazas - TEEY" sheetId="66" r:id="rId66"/>
    <sheet name="Tabulador - TEEY" sheetId="67" r:id="rId67"/>
    <sheet name="Plazas - TJAY" sheetId="68" r:id="rId68"/>
    <sheet name="Tabulador - TJAY" sheetId="69" r:id="rId69"/>
    <sheet name="Plazas - UADY" sheetId="70" r:id="rId70"/>
    <sheet name="Tabulador - UADY" sheetId="71" r:id="rId71"/>
  </sheets>
  <definedNames>
    <definedName name="_xlnm.Print_Area" localSheetId="53">'Plazas - AIPE'!$A$1:$E$45</definedName>
    <definedName name="_xlnm.Print_Area" localSheetId="43">'Plazas - ASEY'!$A$1:$E$82</definedName>
    <definedName name="_xlnm.Print_Area" localSheetId="55">'Plazas - ATY'!$A$1:$E$64</definedName>
    <definedName name="_xlnm.Print_Area" localSheetId="47">'Plazas - CJEY'!$A$1:$E$128</definedName>
    <definedName name="_xlnm.Print_Area" localSheetId="57">'Plazas - CODHEY'!$A$1:$E$47</definedName>
    <definedName name="_xlnm.Print_Area" localSheetId="45">'Plazas - CONGRESO'!$A$1:$E$109</definedName>
    <definedName name="_xlnm.Print_Area" localSheetId="59">'Plazas - FECCEY'!$A$1:$E$48</definedName>
    <definedName name="_xlnm.Print_Area" localSheetId="61">'Plazas - FGE'!$A$1:$E$78</definedName>
    <definedName name="_xlnm.Print_Area" localSheetId="63">'Plazas - IEPAC'!$A$1:$E$43</definedName>
    <definedName name="_xlnm.Print_Area" localSheetId="65">'Plazas - TEEY'!$A$1:$E$65</definedName>
    <definedName name="_xlnm.Print_Area" localSheetId="67">'Plazas - TJAY'!$A$1:$E$76</definedName>
    <definedName name="_xlnm.Print_Area" localSheetId="51">'Plazas - TSJ'!$A$1:$E$81</definedName>
    <definedName name="_xlnm.Print_Area" localSheetId="49">'Plazas - TTSEM'!$A$1:$E$66</definedName>
    <definedName name="_xlnm.Print_Area" localSheetId="69">'Plazas - UADY'!$A$1:$F$260</definedName>
    <definedName name="_xlnm.Print_Area" localSheetId="42">'Resumen de Plazas'!$A$1:$H$33</definedName>
    <definedName name="_xlnm.Print_Area" localSheetId="54">'Tabulador - AIPE'!$A$1:$K$52</definedName>
    <definedName name="_xlnm.Print_Area" localSheetId="44">'Tabulador - ASEY'!$A$1:$K$62</definedName>
    <definedName name="_xlnm.Print_Area" localSheetId="56">'Tabulador - ATY'!$A$1:$K$40</definedName>
    <definedName name="_xlnm.Print_Area" localSheetId="48">'Tabulador - CJEY'!$A$1:$M$140</definedName>
    <definedName name="_xlnm.Print_Area" localSheetId="58">'Tabulador - CODHEY'!$A$1:$K$64</definedName>
    <definedName name="_xlnm.Print_Area" localSheetId="46">'Tabulador - CONGRESO'!$A$1:$K$118</definedName>
    <definedName name="_xlnm.Print_Area" localSheetId="60">'Tabulador - FECCEY'!$A$1:$M$28</definedName>
    <definedName name="_xlnm.Print_Area" localSheetId="62">'Tabulador - FGE'!$A$1:$K$123</definedName>
    <definedName name="_xlnm.Print_Area" localSheetId="64">'Tabulador - IEPAC'!$A$1:$L$23</definedName>
    <definedName name="_xlnm.Print_Area" localSheetId="66">'Tabulador - TEEY'!$A$1:$O$46</definedName>
    <definedName name="_xlnm.Print_Area" localSheetId="68">'Tabulador - TJAY'!$A$1:$K$56</definedName>
    <definedName name="_xlnm.Print_Area" localSheetId="52">'Tabulador - TSJ'!$A$1:$M$61</definedName>
    <definedName name="_xlnm.Print_Area" localSheetId="50">'Tabulador - TTSEM'!$A$1:$K$45</definedName>
    <definedName name="_xlnm.Print_Area" localSheetId="70">'Tabulador - UADY'!$A$1:$K$250</definedName>
    <definedName name="_xlnm.Print_Titles" localSheetId="44">'Tabulador - ASEY'!$8:$9</definedName>
    <definedName name="_xlnm.Print_Titles" localSheetId="48">'Tabulador - CJEY'!$8:$9</definedName>
    <definedName name="_xlnm.Print_Titles" localSheetId="58">'Tabulador - CODHEY'!$20:$21</definedName>
    <definedName name="_xlnm.Print_Titles" localSheetId="46">'Tabulador - CONGRESO'!$8:$9</definedName>
    <definedName name="_xlnm.Print_Titles" localSheetId="62">'Tabulador - FGE'!$8:$9</definedName>
    <definedName name="_xlnm.Print_Titles" localSheetId="68">'Tabulador - TJAY'!$8:$9</definedName>
    <definedName name="_xlnm.Print_Titles" localSheetId="52">'Tabulador - TSJ'!$31:$32</definedName>
    <definedName name="_xlnm.Print_Titles" localSheetId="50">'Tabulador - TTSEM'!$8:$9</definedName>
    <definedName name="_xlnm.Print_Titles" localSheetId="70">'Tabulador - UADY'!$8:$9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0" i="70" l="1"/>
  <c r="D255" i="70"/>
  <c r="D249" i="70"/>
  <c r="D247" i="70"/>
  <c r="C183" i="70"/>
  <c r="C182" i="70"/>
  <c r="C181" i="70"/>
  <c r="C180" i="70"/>
  <c r="C247" i="70" s="1"/>
  <c r="D176" i="70"/>
  <c r="C21" i="70"/>
  <c r="C20" i="70"/>
  <c r="C19" i="70"/>
  <c r="C18" i="70"/>
  <c r="C17" i="70"/>
  <c r="C176" i="70" s="1"/>
  <c r="C13" i="70"/>
  <c r="C249" i="70" s="1"/>
  <c r="C76" i="68"/>
  <c r="C71" i="68"/>
  <c r="C63" i="68"/>
  <c r="C58" i="68"/>
  <c r="C65" i="68" s="1"/>
  <c r="C22" i="68"/>
  <c r="O46" i="67"/>
  <c r="I46" i="67"/>
  <c r="O45" i="67"/>
  <c r="I45" i="67"/>
  <c r="O44" i="67"/>
  <c r="I44" i="67"/>
  <c r="O43" i="67"/>
  <c r="I43" i="67"/>
  <c r="O42" i="67"/>
  <c r="I42" i="67"/>
  <c r="O41" i="67"/>
  <c r="I41" i="67"/>
  <c r="O40" i="67"/>
  <c r="I40" i="67"/>
  <c r="O39" i="67"/>
  <c r="I39" i="67"/>
  <c r="O38" i="67"/>
  <c r="I38" i="67"/>
  <c r="O37" i="67"/>
  <c r="I37" i="67"/>
  <c r="O36" i="67"/>
  <c r="I36" i="67"/>
  <c r="O35" i="67"/>
  <c r="I35" i="67"/>
  <c r="O34" i="67"/>
  <c r="I34" i="67"/>
  <c r="O33" i="67"/>
  <c r="I33" i="67"/>
  <c r="O32" i="67"/>
  <c r="I32" i="67"/>
  <c r="O31" i="67"/>
  <c r="I31" i="67"/>
  <c r="O25" i="67"/>
  <c r="I25" i="67"/>
  <c r="O24" i="67"/>
  <c r="I24" i="67"/>
  <c r="O23" i="67"/>
  <c r="I23" i="67"/>
  <c r="O22" i="67"/>
  <c r="I22" i="67"/>
  <c r="O21" i="67"/>
  <c r="I21" i="67"/>
  <c r="O20" i="67"/>
  <c r="I20" i="67"/>
  <c r="O19" i="67"/>
  <c r="I19" i="67"/>
  <c r="O18" i="67"/>
  <c r="I18" i="67"/>
  <c r="O17" i="67"/>
  <c r="I17" i="67"/>
  <c r="O16" i="67"/>
  <c r="I16" i="67"/>
  <c r="O15" i="67"/>
  <c r="I15" i="67"/>
  <c r="O14" i="67"/>
  <c r="I14" i="67"/>
  <c r="O13" i="67"/>
  <c r="I13" i="67"/>
  <c r="O12" i="67"/>
  <c r="I12" i="67"/>
  <c r="O11" i="67"/>
  <c r="I11" i="67"/>
  <c r="O10" i="67"/>
  <c r="I10" i="67"/>
  <c r="C65" i="66"/>
  <c r="C60" i="66"/>
  <c r="C52" i="66"/>
  <c r="C47" i="66"/>
  <c r="C54" i="66" s="1"/>
  <c r="C42" i="66"/>
  <c r="C43" i="64"/>
  <c r="C38" i="64"/>
  <c r="C30" i="64"/>
  <c r="C25" i="64"/>
  <c r="C20" i="64"/>
  <c r="E18" i="64"/>
  <c r="E17" i="64"/>
  <c r="E15" i="64"/>
  <c r="E14" i="64"/>
  <c r="E13" i="64"/>
  <c r="E12" i="64"/>
  <c r="C78" i="62"/>
  <c r="C73" i="62"/>
  <c r="C65" i="62"/>
  <c r="C60" i="62"/>
  <c r="C55" i="62"/>
  <c r="M28" i="61"/>
  <c r="H28" i="61"/>
  <c r="M27" i="61"/>
  <c r="H27" i="61"/>
  <c r="M26" i="61"/>
  <c r="H26" i="61"/>
  <c r="M25" i="61"/>
  <c r="H25" i="61"/>
  <c r="M24" i="61"/>
  <c r="H24" i="61"/>
  <c r="M23" i="61"/>
  <c r="H23" i="61"/>
  <c r="M22" i="61"/>
  <c r="H22" i="61"/>
  <c r="M21" i="61"/>
  <c r="H21" i="61"/>
  <c r="M20" i="61"/>
  <c r="H20" i="61"/>
  <c r="M14" i="61"/>
  <c r="H14" i="61"/>
  <c r="M13" i="61"/>
  <c r="H13" i="61"/>
  <c r="M12" i="61"/>
  <c r="H12" i="61"/>
  <c r="M11" i="61"/>
  <c r="H11" i="61"/>
  <c r="M10" i="61"/>
  <c r="H10" i="61"/>
  <c r="C48" i="60"/>
  <c r="C43" i="60"/>
  <c r="C37" i="60"/>
  <c r="C35" i="60"/>
  <c r="C30" i="60"/>
  <c r="C25" i="60"/>
  <c r="K64" i="59"/>
  <c r="F64" i="59"/>
  <c r="K63" i="59"/>
  <c r="F63" i="59"/>
  <c r="K62" i="59"/>
  <c r="F62" i="59"/>
  <c r="K61" i="59"/>
  <c r="F61" i="59"/>
  <c r="K60" i="59"/>
  <c r="F60" i="59"/>
  <c r="K59" i="59"/>
  <c r="F59" i="59"/>
  <c r="K58" i="59"/>
  <c r="F58" i="59"/>
  <c r="K57" i="59"/>
  <c r="F57" i="59"/>
  <c r="K56" i="59"/>
  <c r="F56" i="59"/>
  <c r="K55" i="59"/>
  <c r="F55" i="59"/>
  <c r="K54" i="59"/>
  <c r="F54" i="59"/>
  <c r="K53" i="59"/>
  <c r="F53" i="59"/>
  <c r="K52" i="59"/>
  <c r="F52" i="59"/>
  <c r="K51" i="59"/>
  <c r="F51" i="59"/>
  <c r="K50" i="59"/>
  <c r="F50" i="59"/>
  <c r="K49" i="59"/>
  <c r="F49" i="59"/>
  <c r="K48" i="59"/>
  <c r="F48" i="59"/>
  <c r="K47" i="59"/>
  <c r="F47" i="59"/>
  <c r="K46" i="59"/>
  <c r="F46" i="59"/>
  <c r="K45" i="59"/>
  <c r="F45" i="59"/>
  <c r="K44" i="59"/>
  <c r="F44" i="59"/>
  <c r="K43" i="59"/>
  <c r="F43" i="59"/>
  <c r="K42" i="59"/>
  <c r="F42" i="59"/>
  <c r="K41" i="59"/>
  <c r="F41" i="59"/>
  <c r="K40" i="59"/>
  <c r="F40" i="59"/>
  <c r="K39" i="59"/>
  <c r="F39" i="59"/>
  <c r="K38" i="59"/>
  <c r="F38" i="59"/>
  <c r="K37" i="59"/>
  <c r="F37" i="59"/>
  <c r="K36" i="59"/>
  <c r="F36" i="59"/>
  <c r="K35" i="59"/>
  <c r="F35" i="59"/>
  <c r="K34" i="59"/>
  <c r="F34" i="59"/>
  <c r="K33" i="59"/>
  <c r="F33" i="59"/>
  <c r="K32" i="59"/>
  <c r="F32" i="59"/>
  <c r="K31" i="59"/>
  <c r="F31" i="59"/>
  <c r="K30" i="59"/>
  <c r="F30" i="59"/>
  <c r="K29" i="59"/>
  <c r="F29" i="59"/>
  <c r="K28" i="59"/>
  <c r="F28" i="59"/>
  <c r="K27" i="59"/>
  <c r="F27" i="59"/>
  <c r="K26" i="59"/>
  <c r="F26" i="59"/>
  <c r="K25" i="59"/>
  <c r="F25" i="59"/>
  <c r="K24" i="59"/>
  <c r="F24" i="59"/>
  <c r="K23" i="59"/>
  <c r="F23" i="59"/>
  <c r="K22" i="59"/>
  <c r="F22" i="59"/>
  <c r="K16" i="59"/>
  <c r="F16" i="59"/>
  <c r="K15" i="59"/>
  <c r="F15" i="59"/>
  <c r="K14" i="59"/>
  <c r="F14" i="59"/>
  <c r="K13" i="59"/>
  <c r="F13" i="59"/>
  <c r="K12" i="59"/>
  <c r="F12" i="59"/>
  <c r="K11" i="59"/>
  <c r="F11" i="59"/>
  <c r="K10" i="59"/>
  <c r="F10" i="59"/>
  <c r="C47" i="58"/>
  <c r="C42" i="58"/>
  <c r="C34" i="58"/>
  <c r="C28" i="58"/>
  <c r="C36" i="58" s="1"/>
  <c r="C23" i="58"/>
  <c r="C64" i="56"/>
  <c r="C55" i="56"/>
  <c r="C47" i="56"/>
  <c r="C42" i="56"/>
  <c r="C22" i="56"/>
  <c r="C49" i="56" s="1"/>
  <c r="F52" i="55"/>
  <c r="F51" i="55"/>
  <c r="F50" i="55"/>
  <c r="F49" i="55"/>
  <c r="C45" i="54"/>
  <c r="C40" i="54"/>
  <c r="C34" i="54"/>
  <c r="C32" i="54"/>
  <c r="C27" i="54"/>
  <c r="C22" i="54"/>
  <c r="C81" i="52"/>
  <c r="C76" i="52"/>
  <c r="C68" i="52"/>
  <c r="C63" i="52"/>
  <c r="C70" i="52" s="1"/>
  <c r="C49" i="52"/>
  <c r="E48" i="52"/>
  <c r="E47" i="52"/>
  <c r="E46" i="52"/>
  <c r="E45" i="52"/>
  <c r="E44" i="52"/>
  <c r="E43" i="52"/>
  <c r="E42" i="52"/>
  <c r="E41" i="52"/>
  <c r="E40" i="52"/>
  <c r="E39" i="52"/>
  <c r="E38" i="52"/>
  <c r="E37" i="52"/>
  <c r="E36" i="52"/>
  <c r="E35" i="52"/>
  <c r="E34" i="52"/>
  <c r="E33" i="52"/>
  <c r="E32" i="52"/>
  <c r="E31" i="52"/>
  <c r="E30" i="52"/>
  <c r="E29" i="52"/>
  <c r="E28" i="52"/>
  <c r="E27" i="52"/>
  <c r="E26" i="52"/>
  <c r="E25" i="52"/>
  <c r="E24" i="52"/>
  <c r="E23" i="52"/>
  <c r="E22" i="52"/>
  <c r="E21" i="52"/>
  <c r="E20" i="52"/>
  <c r="E19" i="52"/>
  <c r="E18" i="52"/>
  <c r="E17" i="52"/>
  <c r="E16" i="52"/>
  <c r="E15" i="52"/>
  <c r="E14" i="52"/>
  <c r="E13" i="52"/>
  <c r="E12" i="52"/>
  <c r="C66" i="50"/>
  <c r="C61" i="50"/>
  <c r="C53" i="50"/>
  <c r="C48" i="50"/>
  <c r="C55" i="50" s="1"/>
  <c r="C43" i="50"/>
  <c r="I140" i="49"/>
  <c r="H140" i="49"/>
  <c r="G140" i="49"/>
  <c r="M140" i="49" s="1"/>
  <c r="F140" i="49"/>
  <c r="I139" i="49"/>
  <c r="H139" i="49"/>
  <c r="G139" i="49"/>
  <c r="F139" i="49"/>
  <c r="I138" i="49"/>
  <c r="H138" i="49"/>
  <c r="G138" i="49"/>
  <c r="M138" i="49" s="1"/>
  <c r="F138" i="49"/>
  <c r="I137" i="49"/>
  <c r="H137" i="49"/>
  <c r="G137" i="49"/>
  <c r="M137" i="49" s="1"/>
  <c r="F137" i="49"/>
  <c r="I136" i="49"/>
  <c r="H136" i="49"/>
  <c r="M136" i="49" s="1"/>
  <c r="G136" i="49"/>
  <c r="F136" i="49"/>
  <c r="I135" i="49"/>
  <c r="H135" i="49"/>
  <c r="M135" i="49" s="1"/>
  <c r="G135" i="49"/>
  <c r="F135" i="49"/>
  <c r="I134" i="49"/>
  <c r="H134" i="49"/>
  <c r="G134" i="49"/>
  <c r="F134" i="49"/>
  <c r="M133" i="49"/>
  <c r="I133" i="49"/>
  <c r="H133" i="49"/>
  <c r="G133" i="49"/>
  <c r="F133" i="49"/>
  <c r="I132" i="49"/>
  <c r="H132" i="49"/>
  <c r="G132" i="49"/>
  <c r="M132" i="49" s="1"/>
  <c r="F132" i="49"/>
  <c r="I131" i="49"/>
  <c r="M131" i="49" s="1"/>
  <c r="H131" i="49"/>
  <c r="G131" i="49"/>
  <c r="F131" i="49"/>
  <c r="M130" i="49"/>
  <c r="I130" i="49"/>
  <c r="H130" i="49"/>
  <c r="G130" i="49"/>
  <c r="F130" i="49"/>
  <c r="I129" i="49"/>
  <c r="H129" i="49"/>
  <c r="G129" i="49"/>
  <c r="M129" i="49" s="1"/>
  <c r="F129" i="49"/>
  <c r="I128" i="49"/>
  <c r="H128" i="49"/>
  <c r="G128" i="49"/>
  <c r="M128" i="49" s="1"/>
  <c r="F128" i="49"/>
  <c r="I127" i="49"/>
  <c r="H127" i="49"/>
  <c r="G127" i="49"/>
  <c r="M127" i="49" s="1"/>
  <c r="F127" i="49"/>
  <c r="I126" i="49"/>
  <c r="H126" i="49"/>
  <c r="G126" i="49"/>
  <c r="M126" i="49" s="1"/>
  <c r="F126" i="49"/>
  <c r="I125" i="49"/>
  <c r="H125" i="49"/>
  <c r="G125" i="49"/>
  <c r="M125" i="49" s="1"/>
  <c r="F125" i="49"/>
  <c r="I124" i="49"/>
  <c r="H124" i="49"/>
  <c r="G124" i="49"/>
  <c r="M124" i="49" s="1"/>
  <c r="F124" i="49"/>
  <c r="I123" i="49"/>
  <c r="H123" i="49"/>
  <c r="G123" i="49"/>
  <c r="M123" i="49" s="1"/>
  <c r="F123" i="49"/>
  <c r="I122" i="49"/>
  <c r="H122" i="49"/>
  <c r="G122" i="49"/>
  <c r="F122" i="49"/>
  <c r="I121" i="49"/>
  <c r="H121" i="49"/>
  <c r="M121" i="49" s="1"/>
  <c r="G121" i="49"/>
  <c r="F121" i="49"/>
  <c r="I120" i="49"/>
  <c r="H120" i="49"/>
  <c r="G120" i="49"/>
  <c r="F120" i="49"/>
  <c r="I119" i="49"/>
  <c r="M119" i="49" s="1"/>
  <c r="H119" i="49"/>
  <c r="G119" i="49"/>
  <c r="F119" i="49"/>
  <c r="I118" i="49"/>
  <c r="H118" i="49"/>
  <c r="G118" i="49"/>
  <c r="M118" i="49" s="1"/>
  <c r="F118" i="49"/>
  <c r="I117" i="49"/>
  <c r="M117" i="49" s="1"/>
  <c r="H117" i="49"/>
  <c r="G117" i="49"/>
  <c r="F117" i="49"/>
  <c r="M116" i="49"/>
  <c r="I116" i="49"/>
  <c r="H116" i="49"/>
  <c r="G116" i="49"/>
  <c r="F116" i="49"/>
  <c r="I115" i="49"/>
  <c r="H115" i="49"/>
  <c r="G115" i="49"/>
  <c r="M115" i="49" s="1"/>
  <c r="F115" i="49"/>
  <c r="M114" i="49"/>
  <c r="I114" i="49"/>
  <c r="H114" i="49"/>
  <c r="G114" i="49"/>
  <c r="F114" i="49"/>
  <c r="I113" i="49"/>
  <c r="H113" i="49"/>
  <c r="G113" i="49"/>
  <c r="M113" i="49" s="1"/>
  <c r="F113" i="49"/>
  <c r="I112" i="49"/>
  <c r="H112" i="49"/>
  <c r="G112" i="49"/>
  <c r="M112" i="49" s="1"/>
  <c r="F112" i="49"/>
  <c r="I111" i="49"/>
  <c r="H111" i="49"/>
  <c r="G111" i="49"/>
  <c r="M111" i="49" s="1"/>
  <c r="F111" i="49"/>
  <c r="I110" i="49"/>
  <c r="H110" i="49"/>
  <c r="G110" i="49"/>
  <c r="M110" i="49" s="1"/>
  <c r="F110" i="49"/>
  <c r="I109" i="49"/>
  <c r="H109" i="49"/>
  <c r="G109" i="49"/>
  <c r="M109" i="49" s="1"/>
  <c r="F109" i="49"/>
  <c r="I108" i="49"/>
  <c r="H108" i="49"/>
  <c r="G108" i="49"/>
  <c r="F108" i="49"/>
  <c r="I107" i="49"/>
  <c r="H107" i="49"/>
  <c r="M107" i="49" s="1"/>
  <c r="G107" i="49"/>
  <c r="F107" i="49"/>
  <c r="I106" i="49"/>
  <c r="H106" i="49"/>
  <c r="M106" i="49" s="1"/>
  <c r="G106" i="49"/>
  <c r="F106" i="49"/>
  <c r="I105" i="49"/>
  <c r="M105" i="49" s="1"/>
  <c r="H105" i="49"/>
  <c r="G105" i="49"/>
  <c r="F105" i="49"/>
  <c r="I104" i="49"/>
  <c r="H104" i="49"/>
  <c r="G104" i="49"/>
  <c r="M104" i="49" s="1"/>
  <c r="F104" i="49"/>
  <c r="I103" i="49"/>
  <c r="M103" i="49" s="1"/>
  <c r="H103" i="49"/>
  <c r="G103" i="49"/>
  <c r="F103" i="49"/>
  <c r="M102" i="49"/>
  <c r="I102" i="49"/>
  <c r="H102" i="49"/>
  <c r="G102" i="49"/>
  <c r="F102" i="49"/>
  <c r="I101" i="49"/>
  <c r="H101" i="49"/>
  <c r="G101" i="49"/>
  <c r="M101" i="49" s="1"/>
  <c r="F101" i="49"/>
  <c r="C128" i="48"/>
  <c r="C123" i="48"/>
  <c r="C115" i="48"/>
  <c r="C110" i="48"/>
  <c r="C117" i="48" s="1"/>
  <c r="C77" i="48"/>
  <c r="C109" i="46"/>
  <c r="C104" i="46"/>
  <c r="C98" i="46"/>
  <c r="C96" i="46"/>
  <c r="C91" i="46"/>
  <c r="C56" i="46"/>
  <c r="K62" i="45"/>
  <c r="F62" i="45"/>
  <c r="K61" i="45"/>
  <c r="F61" i="45"/>
  <c r="K60" i="45"/>
  <c r="F60" i="45"/>
  <c r="K59" i="45"/>
  <c r="F59" i="45"/>
  <c r="K58" i="45"/>
  <c r="F58" i="45"/>
  <c r="K57" i="45"/>
  <c r="F57" i="45"/>
  <c r="K56" i="45"/>
  <c r="F56" i="45"/>
  <c r="K55" i="45"/>
  <c r="F55" i="45"/>
  <c r="K54" i="45"/>
  <c r="F54" i="45"/>
  <c r="K53" i="45"/>
  <c r="F53" i="45"/>
  <c r="K52" i="45"/>
  <c r="F52" i="45"/>
  <c r="K51" i="45"/>
  <c r="F51" i="45"/>
  <c r="K50" i="45"/>
  <c r="F50" i="45"/>
  <c r="K49" i="45"/>
  <c r="F49" i="45"/>
  <c r="K48" i="45"/>
  <c r="F48" i="45"/>
  <c r="K47" i="45"/>
  <c r="F47" i="45"/>
  <c r="K46" i="45"/>
  <c r="F46" i="45"/>
  <c r="K45" i="45"/>
  <c r="F45" i="45"/>
  <c r="K44" i="45"/>
  <c r="F44" i="45"/>
  <c r="K43" i="45"/>
  <c r="F43" i="45"/>
  <c r="K42" i="45"/>
  <c r="F42" i="45"/>
  <c r="K41" i="45"/>
  <c r="F41" i="45"/>
  <c r="K40" i="45"/>
  <c r="F40" i="45"/>
  <c r="K39" i="45"/>
  <c r="F39" i="45"/>
  <c r="K38" i="45"/>
  <c r="F38" i="45"/>
  <c r="K37" i="45"/>
  <c r="F37" i="45"/>
  <c r="K36" i="45"/>
  <c r="F36" i="45"/>
  <c r="K35" i="45"/>
  <c r="F35" i="45"/>
  <c r="K34" i="45"/>
  <c r="F34" i="45"/>
  <c r="K33" i="45"/>
  <c r="F33" i="45"/>
  <c r="K32" i="45"/>
  <c r="F32" i="45"/>
  <c r="K31" i="45"/>
  <c r="F31" i="45"/>
  <c r="K30" i="45"/>
  <c r="F30" i="45"/>
  <c r="K29" i="45"/>
  <c r="F29" i="45"/>
  <c r="K28" i="45"/>
  <c r="F28" i="45"/>
  <c r="K27" i="45"/>
  <c r="F27" i="45"/>
  <c r="K26" i="45"/>
  <c r="F26" i="45"/>
  <c r="K25" i="45"/>
  <c r="F25" i="45"/>
  <c r="K24" i="45"/>
  <c r="F24" i="45"/>
  <c r="K23" i="45"/>
  <c r="F23" i="45"/>
  <c r="K17" i="45"/>
  <c r="F17" i="45"/>
  <c r="K16" i="45"/>
  <c r="F16" i="45"/>
  <c r="K15" i="45"/>
  <c r="F15" i="45"/>
  <c r="K14" i="45"/>
  <c r="F14" i="45"/>
  <c r="K13" i="45"/>
  <c r="F13" i="45"/>
  <c r="K12" i="45"/>
  <c r="F12" i="45"/>
  <c r="K11" i="45"/>
  <c r="F11" i="45"/>
  <c r="K10" i="45"/>
  <c r="F10" i="45"/>
  <c r="C82" i="44"/>
  <c r="C77" i="44"/>
  <c r="C69" i="44"/>
  <c r="C64" i="44"/>
  <c r="C71" i="44" s="1"/>
  <c r="C44" i="44"/>
  <c r="D33" i="43"/>
  <c r="C33" i="43"/>
  <c r="H31" i="43"/>
  <c r="H33" i="43" s="1"/>
  <c r="G31" i="43"/>
  <c r="E31" i="43"/>
  <c r="D31" i="43"/>
  <c r="C31" i="43"/>
  <c r="F30" i="43"/>
  <c r="F29" i="43"/>
  <c r="F28" i="43"/>
  <c r="F27" i="43"/>
  <c r="F26" i="43"/>
  <c r="F25" i="43"/>
  <c r="B25" i="43"/>
  <c r="F24" i="43"/>
  <c r="F23" i="43"/>
  <c r="F22" i="43"/>
  <c r="H18" i="43"/>
  <c r="G18" i="43"/>
  <c r="E18" i="43"/>
  <c r="D18" i="43"/>
  <c r="C18" i="43"/>
  <c r="F17" i="43"/>
  <c r="F16" i="43"/>
  <c r="F15" i="43"/>
  <c r="F18" i="43" s="1"/>
  <c r="H11" i="43"/>
  <c r="G11" i="43"/>
  <c r="G33" i="43" s="1"/>
  <c r="F11" i="43"/>
  <c r="E11" i="43"/>
  <c r="E33" i="43" s="1"/>
  <c r="D11" i="43"/>
  <c r="C11" i="43"/>
  <c r="F10" i="43"/>
  <c r="F9" i="43"/>
  <c r="F33" i="43" l="1"/>
  <c r="M139" i="49"/>
  <c r="C67" i="62"/>
  <c r="C32" i="64"/>
  <c r="F31" i="43"/>
  <c r="M120" i="49"/>
  <c r="M108" i="49"/>
  <c r="M134" i="49"/>
  <c r="M122" i="49"/>
</calcChain>
</file>

<file path=xl/sharedStrings.xml><?xml version="1.0" encoding="utf-8"?>
<sst xmlns="http://schemas.openxmlformats.org/spreadsheetml/2006/main" count="14629" uniqueCount="3022">
  <si>
    <t>PODER LEGISLATIVO</t>
  </si>
  <si>
    <t>AUDITORÍA SUPERIOR DEL ESTADO DE YUCATÁN</t>
  </si>
  <si>
    <t>CONGRESO DEL ESTADO DE YUCATÁN</t>
  </si>
  <si>
    <t>TOTAL</t>
  </si>
  <si>
    <t>IMPORTE</t>
  </si>
  <si>
    <t>119,370,790</t>
  </si>
  <si>
    <t>219,444,926</t>
  </si>
  <si>
    <t>338,815,716</t>
  </si>
  <si>
    <t>PODER LEGISLATIVO - OBJETO DEL GASTO</t>
  </si>
  <si>
    <t>1000 SERVICIOS PERSONALES</t>
  </si>
  <si>
    <t>1100 REMUNERACIONES AL PERSONAL DE CARÁCTER PERMANENTE</t>
  </si>
  <si>
    <t>1110 DIETAS</t>
  </si>
  <si>
    <t>1130 SUELDOS BASE AL PERSONAL PERMANENTE</t>
  </si>
  <si>
    <t>1200 REMUNERACIONES AL PERSONAL DE CARÁCTER TRANSITORIO</t>
  </si>
  <si>
    <t>1210 HONORARIOS ASIMILABLES A SALARIOS</t>
  </si>
  <si>
    <t>1230 RETRIBUCIONES POR SERVICIOS DE CARÁCTER SOCIAL</t>
  </si>
  <si>
    <t>1300 REMUNERACIONES ADICIONALES Y ESPECIALES</t>
  </si>
  <si>
    <t>1310 PRIMAS POR AÑOS DE SERVICIOS EFECTIVOS PRESTADOS</t>
  </si>
  <si>
    <t>1320 PRIMAS DE VACACIONES, DOMINICAL Y GRATIFICACIÓN DE FIN DE AÑO</t>
  </si>
  <si>
    <t>1340 COMPENSACIONES</t>
  </si>
  <si>
    <t>1400 SEGURIDAD SOCIAL</t>
  </si>
  <si>
    <t>1410 APORTACIONES DE SEGURIDAD SOCIAL</t>
  </si>
  <si>
    <t>1440 APORTACIONES PARA SEGUROS</t>
  </si>
  <si>
    <t>1500 OTRAS PRESTACIONES SOCIALES Y ECONÓMICAS</t>
  </si>
  <si>
    <t>1530 PRESTACIONES Y HABERES DE RETIRO</t>
  </si>
  <si>
    <t>1540 PRESTACIONES CONTRACTUALES</t>
  </si>
  <si>
    <t>1590 OTRAS PRESTACIONES SOCIALES Y ECONÓMICAS</t>
  </si>
  <si>
    <t>2000 MATERIALES Y SUMINISTROS</t>
  </si>
  <si>
    <t>2100 MATERIALES DE ADMINISTRACIÓN, EMISIÓN DE DOCUMENTOS Y ARTÍCULOS OFICIALES</t>
  </si>
  <si>
    <t>2110 MATERIALES, ÚTILES Y EQUIPOS MENORES DE OFICINA</t>
  </si>
  <si>
    <t>2140 MATERIALES, ÚTILES Y EQUIPOS MENORES DE TECNOLOGÍAS DE LA INFORMACIÓN Y COMUNICACIONES</t>
  </si>
  <si>
    <t>2150 MATERIAL IMPRESO E INFORMACIÓN DIGITAL</t>
  </si>
  <si>
    <t>2160 MATERIAL DE LIMPIEZA</t>
  </si>
  <si>
    <t>2200 ALIMENTOS Y UTENSILIOS</t>
  </si>
  <si>
    <t>2210 PRODUCTOS ALIMENTICIOS PARA PERSONAS</t>
  </si>
  <si>
    <t>2230 UTENSILIOS PARA EL SERVICIO DE ALIMENTACIÓN</t>
  </si>
  <si>
    <t>2400 MATERIALES Y ARTÍCULOS DE CONSTRUCCIÓN Y DE REPARACIÓN</t>
  </si>
  <si>
    <t>2460 MATERIAL ELÉCTRICO Y ELECTRÓNICO</t>
  </si>
  <si>
    <t>2470 ARTÍCULOS METÁLICOS PARA LA CONSTRUCCIÓN</t>
  </si>
  <si>
    <t>2480 MATERIALES COMPLEMENTARIOS</t>
  </si>
  <si>
    <t>2490 OTROS MATERIALES Y ARTÍCULOS DE CONSTRUCCIÓN Y REPARACIÓN</t>
  </si>
  <si>
    <t>2500 PRODUCTOS QUÍMICOS, FARMACÉUTICOS Y DE LABORATORIO</t>
  </si>
  <si>
    <t>2520 FERTILIZANTES, PESTICIDAS Y OTROS AGROQUÍMICOS</t>
  </si>
  <si>
    <t>2530 MEDICINAS Y PRODUCTOS FARMACÉUTICOS</t>
  </si>
  <si>
    <t>2600 COMBUSTIBLES, LUBRICANTES Y ADITIVOS</t>
  </si>
  <si>
    <t>2610 COMBUSTIBLES, LUBRICANTES Y ADITIVOS</t>
  </si>
  <si>
    <t>2700 VESTUARIO, BLANCOS, PRENDAS DE PROTECCIÓN Y ARTÍCULOS DEPORTIVOS</t>
  </si>
  <si>
    <t>2710 VESTUARIO Y UNIFORMES</t>
  </si>
  <si>
    <t>2720 PRENDAS DE SEGURIDAD Y PROTECCIÓN PERSONAL</t>
  </si>
  <si>
    <t>2900 HERRAMIENTAS, REFACCIONES Y ACCESORIOS MENORES</t>
  </si>
  <si>
    <t>2910 HERRAMIENTAS MENORES</t>
  </si>
  <si>
    <t>2920 REFACCIONES Y ACCESORIOS MENORES DE EDIFICIOS</t>
  </si>
  <si>
    <t>2930 REFACCIONES Y ACCESORIOS MENORES DE MOBILIARIO Y EQUIPO DE ADMINISTRACIÓN, EDUCACIONAL Y RECREATIVO</t>
  </si>
  <si>
    <t>2940 REFACCIONES Y ACCESORIOS MENORES DE EQUIPO DE CÓMPUTO Y TECNOLOGÍAS DE LA INFORMACIÓN</t>
  </si>
  <si>
    <t>2960 REFACCIONES Y ACCESORIOS MENORES DE EQUIPO DE TRANSPORTE</t>
  </si>
  <si>
    <t>2990 REFACCIONES Y ACCESORIOS MENORES OTROS BIENES MUEBLES</t>
  </si>
  <si>
    <t>3000 SERVICIOS GENERALES</t>
  </si>
  <si>
    <t>3100 SERVICIOS BÁSICOS</t>
  </si>
  <si>
    <t>3110 ENERGÍA ELÉCTRICA</t>
  </si>
  <si>
    <t>3130 AGUA</t>
  </si>
  <si>
    <t>3140 TELEFONÍA TRADICIONAL</t>
  </si>
  <si>
    <t>3150 TELEFONÍA CELULAR</t>
  </si>
  <si>
    <t>3160 SERVICIOS DE TELECOMUNICACIONES Y SATÉLITES</t>
  </si>
  <si>
    <t>3170 SERVICIOS DE ACCESO DE INTERNET, REDES Y PROCESAMIENTO DE INFORMACIÓN</t>
  </si>
  <si>
    <t>3180 SERVICIOS POSTALES Y TELEGRÁFICOS</t>
  </si>
  <si>
    <t>3200 SERVICIOS DE ARRENDAMIENTO</t>
  </si>
  <si>
    <t>3210 ARRENDAMIENTO DE TERRENOS</t>
  </si>
  <si>
    <t>3230 ARRENDAMIENTO DE MOBILIARIO Y EQUIPO DE ADMINISTRACIÓN, EDUCACIONAL Y RECREATIVO</t>
  </si>
  <si>
    <t>3250 ARRENDAMIENTO DE EQUIPO DE TRANSPORTE</t>
  </si>
  <si>
    <t>3270 ARRENDAMIENTO DE ACTIVOS INTANGIBLES</t>
  </si>
  <si>
    <t>3300 SERVICIOS PROFESIONALES, CIENTÍFICOS, TÉCNICOS Y OTROS SERVICIOS</t>
  </si>
  <si>
    <t>3310 SERVICIOS LEGALES, DE CONTABILIDAD, AUDITORÍA Y RELACIONADOS</t>
  </si>
  <si>
    <t>3330 SERVICIOS DE CONSULTORÍA ADMINISTRATIVA, PROCESOS, TÉCNICA Y EN TECNOLOGÍAS DE LA INFORMACIÓN</t>
  </si>
  <si>
    <t>3340 SERVICIOS DE CAPACITACIÓN A SERVIDORES PÚBLICOS</t>
  </si>
  <si>
    <t>3360 SERVICIOS DE APOYO ADMINISTRATIVO, FOTOCOPIADO E IMPRESIÓN</t>
  </si>
  <si>
    <t>3380 SERVICIOS DE VIGILANCIA</t>
  </si>
  <si>
    <t>3400 SERVICIOS FINANCIEROS, BANCARIOS Y COMERCIALES</t>
  </si>
  <si>
    <t>3410 SERVICIOS FINANCIEROS Y BANCARIOS</t>
  </si>
  <si>
    <t>3450 SEGURO DE BIENES PATRIMONIALES</t>
  </si>
  <si>
    <t>3480 COMISIONES POR VENTAS</t>
  </si>
  <si>
    <t>3500 SERVICIOS DE INSTALACIÓN, REPARACIÓN, MANTENIMIENTO Y CONSERVACIÓN</t>
  </si>
  <si>
    <t>3510 CONSERVACIÓN Y MANTENIMIENTO MENOR DE INMUEBLES</t>
  </si>
  <si>
    <t>3520 INSTALACIÓN, REPARACIÓN Y MANTENIMIENTO DE MOBILIARIO Y EQUIPO DE ADMINISTRACIÓN, EDUCACIONAL Y RECREATIVO</t>
  </si>
  <si>
    <t>3530 INSTALACIÓN, REPARACIÓN Y MANTENIMIENTO DE EQUIPO DE CÓMPUTO Y TECNOLOGÍAS DE LA INFORMACIÓN</t>
  </si>
  <si>
    <t>3550 REPARACIÓN Y MANTENIMIENTO DE EQUIPO DE TRANSPORTE</t>
  </si>
  <si>
    <t>3560 REPARACIÓN Y MANTENIMIENTO DE EQUIPO DE DEFENSA Y SEGURIDAD</t>
  </si>
  <si>
    <t>3570 INSTALACIÓN, REPARACIÓN Y MANTENIMIENTO DE MAQUINARIA, OTROS EQUIPOS Y HERRAMIENTA</t>
  </si>
  <si>
    <t>3580 SERVICIOS DE LIMPIEZA Y MANEJO DE DESECHOS</t>
  </si>
  <si>
    <t>3590 SERVICIOS DE JARDINERÍA Y FUMIGACIÓN</t>
  </si>
  <si>
    <t>3600 SERVICIOS DE COMUNICACIÓN SOCIAL Y PUBLICIDAD</t>
  </si>
  <si>
    <t>3610 DIFUSIÓN POR RADIO, TELEVISIÓN Y OTROS MEDIOS DE MENSAJES SOBRE PROGRAMAS Y ACTIVIDADES GUBERNAMENTALES</t>
  </si>
  <si>
    <t>3700 SERVICIOS DE TRASLADO Y VIÁTICOS</t>
  </si>
  <si>
    <t>3710 PASAJES AÉREOS</t>
  </si>
  <si>
    <t>3720 PASAJES TERRESTRES</t>
  </si>
  <si>
    <t>3750 VIÁTICOS EN EL PAÍS</t>
  </si>
  <si>
    <t>3790 OTROS SERVICIOS DE TRASLADO Y HOSPEDAJE</t>
  </si>
  <si>
    <t>3800 SERVICIOS OFICIALES</t>
  </si>
  <si>
    <t>3810 GASTOS DE CEREMONIAL</t>
  </si>
  <si>
    <t>3820 GASTOS DE ORDEN SOCIAL Y CULTURAL</t>
  </si>
  <si>
    <t>3900 OTROS SERVICIOS GENERALES</t>
  </si>
  <si>
    <t>3910 SERVICIOS FUNERARIOS Y DE CEMENTERIOS</t>
  </si>
  <si>
    <t>3980 IMPUESTOS SOBRE NÓMINAS Y OTROS QUE SE DERIVEN DE UNA RELACIÓN LABORAL</t>
  </si>
  <si>
    <t>3990 OTROS SERVICIOS GENERALES</t>
  </si>
  <si>
    <t>5000 BIENES MUEBLES, INMUEBLES E INTANGIBLES</t>
  </si>
  <si>
    <t>5100 MOBILIARIO Y EQUIPO DE ADMINISTRACIÓN</t>
  </si>
  <si>
    <t>5110 MUEBLES DE OFICINA Y ESTANTERÍA</t>
  </si>
  <si>
    <t>5150 EQUIPO DE CÓMPUTO Y DE TECNOLOGÍA DE LA INFORMACIÓN</t>
  </si>
  <si>
    <t>5190 OTROS MOBILIARIOS Y EQUIPOS DE ADMINISTRACIÓN</t>
  </si>
  <si>
    <t>5200 MOBILIARIO Y EQUIPO EDUCACIONAL Y RECREATIVO</t>
  </si>
  <si>
    <t>5210 EQUIPOS Y APARATOS AUDIOVISUALES</t>
  </si>
  <si>
    <t>5600 MAQUINARIA, OTROS EQUIPOS Y HERRAMIENTAS</t>
  </si>
  <si>
    <t>5640 SISTEMAS DE AIRE ACONDICIONADO, CALEFACCIÓN Y DE REFRIGERACIÓN INDUSTRIAL Y COMERCIAL</t>
  </si>
  <si>
    <t>TOTAL PODER LEGISLATIVO</t>
  </si>
  <si>
    <t>264,101,877</t>
  </si>
  <si>
    <t>140,405,367</t>
  </si>
  <si>
    <t>18,849,600</t>
  </si>
  <si>
    <t>121,555,767</t>
  </si>
  <si>
    <t>748,895</t>
  </si>
  <si>
    <t>532,895</t>
  </si>
  <si>
    <t>216,000</t>
  </si>
  <si>
    <t>55,942,287</t>
  </si>
  <si>
    <t>143,648</t>
  </si>
  <si>
    <t>23,145,879</t>
  </si>
  <si>
    <t>32,652,760</t>
  </si>
  <si>
    <t>27,353,137</t>
  </si>
  <si>
    <t>25,391,155</t>
  </si>
  <si>
    <t>1,961,982</t>
  </si>
  <si>
    <t>39,652,191</t>
  </si>
  <si>
    <t>1,640,832</t>
  </si>
  <si>
    <t>30,816,197</t>
  </si>
  <si>
    <t>7,195,162</t>
  </si>
  <si>
    <t>20,567,921</t>
  </si>
  <si>
    <t>8,808,041</t>
  </si>
  <si>
    <t>4,555,369</t>
  </si>
  <si>
    <t>720,672</t>
  </si>
  <si>
    <t>7,000</t>
  </si>
  <si>
    <t>3,525,000</t>
  </si>
  <si>
    <t>1,775,880</t>
  </si>
  <si>
    <t>1,766,000</t>
  </si>
  <si>
    <t>9,880</t>
  </si>
  <si>
    <t>621,000</t>
  </si>
  <si>
    <t>445,000</t>
  </si>
  <si>
    <t>10,000</t>
  </si>
  <si>
    <t>70,000</t>
  </si>
  <si>
    <t>96,000</t>
  </si>
  <si>
    <t>15,000</t>
  </si>
  <si>
    <t>5,000</t>
  </si>
  <si>
    <t>8,100,000</t>
  </si>
  <si>
    <t>923,000</t>
  </si>
  <si>
    <t>913,000</t>
  </si>
  <si>
    <t>325,000</t>
  </si>
  <si>
    <t>35,000</t>
  </si>
  <si>
    <t>12,000</t>
  </si>
  <si>
    <t>75,000</t>
  </si>
  <si>
    <t>123,000</t>
  </si>
  <si>
    <t>52,673,418</t>
  </si>
  <si>
    <t>7,640,440</t>
  </si>
  <si>
    <t>3,786,000</t>
  </si>
  <si>
    <t>29,000</t>
  </si>
  <si>
    <t>1,153,070</t>
  </si>
  <si>
    <t>5,400</t>
  </si>
  <si>
    <t>518,160</t>
  </si>
  <si>
    <t>2,097,930</t>
  </si>
  <si>
    <t>50,880</t>
  </si>
  <si>
    <t>4,490,960</t>
  </si>
  <si>
    <t>180,960</t>
  </si>
  <si>
    <t>3,330,000</t>
  </si>
  <si>
    <t>700,000</t>
  </si>
  <si>
    <t>280,000</t>
  </si>
  <si>
    <t>18,994,861</t>
  </si>
  <si>
    <t>13,677,025</t>
  </si>
  <si>
    <t>1,160,336</t>
  </si>
  <si>
    <t>105,000</t>
  </si>
  <si>
    <t>1,652,500</t>
  </si>
  <si>
    <t>2,400,000</t>
  </si>
  <si>
    <t>1,098,000</t>
  </si>
  <si>
    <t>236,400</t>
  </si>
  <si>
    <t>711,600</t>
  </si>
  <si>
    <t>150,000</t>
  </si>
  <si>
    <t>11,400,365</t>
  </si>
  <si>
    <t>6,050,000</t>
  </si>
  <si>
    <t>200,000</t>
  </si>
  <si>
    <t>53,250</t>
  </si>
  <si>
    <t>402,111</t>
  </si>
  <si>
    <t>25,000</t>
  </si>
  <si>
    <t>1,430,000</t>
  </si>
  <si>
    <t>1,592,000</t>
  </si>
  <si>
    <t>1,648,004</t>
  </si>
  <si>
    <t>3,600,000</t>
  </si>
  <si>
    <t>349,000</t>
  </si>
  <si>
    <t>248,000</t>
  </si>
  <si>
    <t>6,000</t>
  </si>
  <si>
    <t>1,866,000</t>
  </si>
  <si>
    <t>336,000</t>
  </si>
  <si>
    <t>1,530,000</t>
  </si>
  <si>
    <t>3,233,792</t>
  </si>
  <si>
    <t>11,000</t>
  </si>
  <si>
    <t>3,120,912</t>
  </si>
  <si>
    <t>101,880</t>
  </si>
  <si>
    <t>1,472,500</t>
  </si>
  <si>
    <t>1,122,500</t>
  </si>
  <si>
    <t>250,000</t>
  </si>
  <si>
    <t>772,500</t>
  </si>
  <si>
    <t>100,000</t>
  </si>
  <si>
    <t>170,000</t>
  </si>
  <si>
    <t>180,000</t>
  </si>
  <si>
    <t>PODER LEGISLATIVO - OBJETO DEL GASTO DESGLOSADO</t>
  </si>
  <si>
    <t>CONGRESO DEL ESTADO</t>
  </si>
  <si>
    <t>91,111,354</t>
  </si>
  <si>
    <t>55,166,623</t>
  </si>
  <si>
    <t>11,097,759</t>
  </si>
  <si>
    <t>59,976</t>
  </si>
  <si>
    <t>10,825,974</t>
  </si>
  <si>
    <t>211,809</t>
  </si>
  <si>
    <t>10,355,953</t>
  </si>
  <si>
    <t>9,835,953</t>
  </si>
  <si>
    <t>520,000</t>
  </si>
  <si>
    <t>13,742,124</t>
  </si>
  <si>
    <t>4,906,130</t>
  </si>
  <si>
    <t>4,116,358</t>
  </si>
  <si>
    <t>1,329,358</t>
  </si>
  <si>
    <t>504,669</t>
  </si>
  <si>
    <t>492,689</t>
  </si>
  <si>
    <t>257,000</t>
  </si>
  <si>
    <t>45,000</t>
  </si>
  <si>
    <t>2,100,000</t>
  </si>
  <si>
    <t>195,000</t>
  </si>
  <si>
    <t>185,000</t>
  </si>
  <si>
    <t>175,000</t>
  </si>
  <si>
    <t>3,000</t>
  </si>
  <si>
    <t>23,340,578</t>
  </si>
  <si>
    <t>1,322,680</t>
  </si>
  <si>
    <t>960,000</t>
  </si>
  <si>
    <t>153,070</t>
  </si>
  <si>
    <t>145,930</t>
  </si>
  <si>
    <t>29,280</t>
  </si>
  <si>
    <t>960,960</t>
  </si>
  <si>
    <t>450,000</t>
  </si>
  <si>
    <t>50,000</t>
  </si>
  <si>
    <t>14,254,861</t>
  </si>
  <si>
    <t>10,377,025</t>
  </si>
  <si>
    <t>212,500</t>
  </si>
  <si>
    <t>746,000</t>
  </si>
  <si>
    <t>590,000</t>
  </si>
  <si>
    <t>2,776,165</t>
  </si>
  <si>
    <t>1,850,000</t>
  </si>
  <si>
    <t>285,911</t>
  </si>
  <si>
    <t>44,000</t>
  </si>
  <si>
    <t>268,004</t>
  </si>
  <si>
    <t>118,000</t>
  </si>
  <si>
    <t>23,000</t>
  </si>
  <si>
    <t>30,000</t>
  </si>
  <si>
    <t>3,131,912</t>
  </si>
  <si>
    <t>802,500</t>
  </si>
  <si>
    <t>522,500</t>
  </si>
  <si>
    <t>472,500</t>
  </si>
  <si>
    <t>172,990,523</t>
  </si>
  <si>
    <t>85,238,744</t>
  </si>
  <si>
    <t>66,389,144</t>
  </si>
  <si>
    <t>44,844,528</t>
  </si>
  <si>
    <t>83,672</t>
  </si>
  <si>
    <t>12,319,905</t>
  </si>
  <si>
    <t>32,440,951</t>
  </si>
  <si>
    <t>16,997,184</t>
  </si>
  <si>
    <t>15,555,202</t>
  </si>
  <si>
    <t>1,441,982</t>
  </si>
  <si>
    <t>25,910,067</t>
  </si>
  <si>
    <t>16,451,563</t>
  </si>
  <si>
    <t>7,478,683</t>
  </si>
  <si>
    <t>4,050,700</t>
  </si>
  <si>
    <t>227,983</t>
  </si>
  <si>
    <t>3,200,000</t>
  </si>
  <si>
    <t>1,518,880</t>
  </si>
  <si>
    <t>1,516,000</t>
  </si>
  <si>
    <t>2,880</t>
  </si>
  <si>
    <t>576,000</t>
  </si>
  <si>
    <t>420,000</t>
  </si>
  <si>
    <t>60,000</t>
  </si>
  <si>
    <t>6,000,000</t>
  </si>
  <si>
    <t>728,000</t>
  </si>
  <si>
    <t>120,000</t>
  </si>
  <si>
    <t>29,332,840</t>
  </si>
  <si>
    <t>6,317,760</t>
  </si>
  <si>
    <t>2,826,000</t>
  </si>
  <si>
    <t>1,000,000</t>
  </si>
  <si>
    <t>1,952,000</t>
  </si>
  <si>
    <t>21,600</t>
  </si>
  <si>
    <t>3,530,000</t>
  </si>
  <si>
    <t>2,880,000</t>
  </si>
  <si>
    <t>650,000</t>
  </si>
  <si>
    <t>4,740,000</t>
  </si>
  <si>
    <t>3,300,000</t>
  </si>
  <si>
    <t>1,440,000</t>
  </si>
  <si>
    <t>352,000</t>
  </si>
  <si>
    <t>230,400</t>
  </si>
  <si>
    <t>121,600</t>
  </si>
  <si>
    <t>8,624,200</t>
  </si>
  <si>
    <t>4,200,000</t>
  </si>
  <si>
    <t>116,200</t>
  </si>
  <si>
    <t>1,380,000</t>
  </si>
  <si>
    <t>1,548,000</t>
  </si>
  <si>
    <t>231,000</t>
  </si>
  <si>
    <t>225,000</t>
  </si>
  <si>
    <t>1,836,000</t>
  </si>
  <si>
    <t>1,500,000</t>
  </si>
  <si>
    <t>670,000</t>
  </si>
  <si>
    <t>600,000</t>
  </si>
  <si>
    <t>300,000</t>
  </si>
  <si>
    <t>TIPO DE GASTO</t>
  </si>
  <si>
    <t>GASTO CORRIENTE</t>
  </si>
  <si>
    <t>GASTO DE CAPITAL</t>
  </si>
  <si>
    <t>337,343,216</t>
  </si>
  <si>
    <t>118,568,290</t>
  </si>
  <si>
    <t>218,774,926</t>
  </si>
  <si>
    <t>PENSIONES Y JUBILACIONES</t>
  </si>
  <si>
    <t>PARTICIPACIONES</t>
  </si>
  <si>
    <t>AMORTIZACIÓN DE LA DEUDA Y DISMINUCIÓN DE PASIVOS</t>
  </si>
  <si>
    <t>PROGRAMABLE / NO PROGRAMABLE</t>
  </si>
  <si>
    <t>PROGRAMABLE</t>
  </si>
  <si>
    <t>TOTAL DEL PODER LEGISLATIVO</t>
  </si>
  <si>
    <t>NO PROGRAMABLE</t>
  </si>
  <si>
    <t>ESTRUCTURA FUNCIONAL - PROGRAMA PRESUPUESTARIO</t>
  </si>
  <si>
    <t>FINALIDAD: 01- GOBIERNO</t>
  </si>
  <si>
    <t>FUNCIÓN: 01.01.01- LEGISLACIÓN</t>
  </si>
  <si>
    <t>Administración de Recursos Materiales, Humanos y Financieros de la Auditoría Superior del Estado</t>
  </si>
  <si>
    <t>Administración de los Recursos Materiales, Humanos y Financieros del Congreso del Estado</t>
  </si>
  <si>
    <t>Servicios Legislativos</t>
  </si>
  <si>
    <t>FUNCIÓN: 01.01.03- COORDINACIÓN DE LA POLÍTICA DE GOBIERNO</t>
  </si>
  <si>
    <t>Auditoría Superior del Estado</t>
  </si>
  <si>
    <t>MODALIDAD</t>
  </si>
  <si>
    <t/>
  </si>
  <si>
    <t>O</t>
  </si>
  <si>
    <t>E</t>
  </si>
  <si>
    <t>326,358,855</t>
  </si>
  <si>
    <t>106,913,929</t>
  </si>
  <si>
    <t>71,990,176</t>
  </si>
  <si>
    <t>147,454,750</t>
  </si>
  <si>
    <t>12,456,861</t>
  </si>
  <si>
    <t>Poder Legislativo</t>
  </si>
  <si>
    <t>Estado de Flujos de Efectivo</t>
  </si>
  <si>
    <t>Del  1o. de Enero al 31 de Diciembre de 2026</t>
  </si>
  <si>
    <t>(Cifras en Pesos)</t>
  </si>
  <si>
    <t>Concepto</t>
  </si>
  <si>
    <t>Flujos de Efectivo de las Actividades de Operación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</si>
  <si>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</si>
  <si>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</si>
  <si>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</si>
  <si>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</si>
  <si>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</si>
  <si>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</si>
  <si>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</si>
  <si>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</si>
  <si>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Nombre del Ente Público</t>
  </si>
  <si>
    <t>Origen</t>
  </si>
  <si>
    <t>Aplicación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</si>
  <si>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</si>
  <si>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</si>
  <si>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</si>
  <si>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</si>
  <si>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</si>
  <si>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</si>
  <si>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</si>
  <si>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</si>
  <si>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</si>
  <si>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</si>
  <si>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</si>
  <si>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</si>
  <si>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</si>
  <si>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</si>
  <si>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</si>
  <si>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</si>
  <si>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</si>
  <si>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</si>
  <si>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</si>
  <si>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</si>
  <si>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</si>
  <si>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</si>
  <si>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</si>
  <si>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</si>
  <si>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</si>
  <si>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</si>
  <si>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</si>
  <si>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</si>
  <si>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</si>
  <si>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</si>
  <si>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</si>
  <si>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Otros Orígenes de Financiamiento</t>
  </si>
  <si>
    <t>Servicios de la Deuda</t>
  </si>
  <si>
    <t>Otras Aplicaciones de Financiamiento</t>
  </si>
  <si>
    <t>Interno</t>
  </si>
  <si>
    <t>Externo</t>
  </si>
  <si>
    <t>-1,472,500</t>
  </si>
  <si>
    <t>325,389,688</t>
  </si>
  <si>
    <t>322,198,690</t>
  </si>
  <si>
    <t>249,127,837</t>
  </si>
  <si>
    <t>18,502,333</t>
  </si>
  <si>
    <t>54,568,520</t>
  </si>
  <si>
    <t>3,190,998</t>
  </si>
  <si>
    <t>3,025,834</t>
  </si>
  <si>
    <t>165,164</t>
  </si>
  <si>
    <t>-3,190,998</t>
  </si>
  <si>
    <t>-802,500</t>
  </si>
  <si>
    <t>116,395,619</t>
  </si>
  <si>
    <t>115,104,621</t>
  </si>
  <si>
    <t>86,057,232</t>
  </si>
  <si>
    <t>4,537,184</t>
  </si>
  <si>
    <t>24,510,205</t>
  </si>
  <si>
    <t>1,290,998</t>
  </si>
  <si>
    <t>1,125,834</t>
  </si>
  <si>
    <t>-1,290,998</t>
  </si>
  <si>
    <t>-670,000</t>
  </si>
  <si>
    <t>208,994,069</t>
  </si>
  <si>
    <t>207,094,069</t>
  </si>
  <si>
    <t>163,070,605</t>
  </si>
  <si>
    <t>13,965,149</t>
  </si>
  <si>
    <t>30,058,315</t>
  </si>
  <si>
    <t>1,900,000</t>
  </si>
  <si>
    <t>-1,900,000</t>
  </si>
  <si>
    <t>PODER JUDICIAL</t>
  </si>
  <si>
    <t>CONSEJO DE LA JUDICATURA DEL PODER JUDICIAL DEL ESTADO DE YUCATÁN</t>
  </si>
  <si>
    <t>TRIBUNAL DE LOS TRABAJADORES AL SERVICIO DEL ESTADO Y DE LOS MUNICIPIOS</t>
  </si>
  <si>
    <t>TRIBUNAL SUPERIOR DE JUSTICIA DEL ESTADO DE YUCATÁN</t>
  </si>
  <si>
    <t>775,370,364</t>
  </si>
  <si>
    <t>28,497,544</t>
  </si>
  <si>
    <t>298,712,975</t>
  </si>
  <si>
    <t>1,102,580,883</t>
  </si>
  <si>
    <t>PODER JUDICIAL - OBJETO DEL GASTO</t>
  </si>
  <si>
    <t>1220 SUELDOS BASE AL PERSONAL EVENTUAL</t>
  </si>
  <si>
    <t>1330 HORAS EXTRAORDINARIAS</t>
  </si>
  <si>
    <t>1700 PAGO DE ESTÍMULOS A SERVIDORES PÚBLICOS</t>
  </si>
  <si>
    <t>1710 ESTÍMULOS</t>
  </si>
  <si>
    <t>2120 MATERIALES Y ÚTILES DE IMPRESIÓN Y REPRODUCCIÓN</t>
  </si>
  <si>
    <t>2420 CEMENTO Y PRODUCTOS DE CONCRETO</t>
  </si>
  <si>
    <t>3220 ARRENDAMIENTO DE EDIFICIOS</t>
  </si>
  <si>
    <t>3290 OTROS ARRENDAMIENTOS</t>
  </si>
  <si>
    <t>3920 IMPUESTOS Y DERECHOS</t>
  </si>
  <si>
    <t>3960 OTROS GASTOS POR RESPONSABILIDADES</t>
  </si>
  <si>
    <t>5230 CÁMARAS FOTOGRÁFICAS Y DE VIDEO</t>
  </si>
  <si>
    <t>5900 ACTIVOS INTANGIBLES</t>
  </si>
  <si>
    <t>5970 LICENCIAS INFORMÁTICAS E INTELECTUALES</t>
  </si>
  <si>
    <t>TOTAL PODER JUDICIAL</t>
  </si>
  <si>
    <t>897,995,536</t>
  </si>
  <si>
    <t>601,065,297</t>
  </si>
  <si>
    <t>56,744</t>
  </si>
  <si>
    <t>98,685,193</t>
  </si>
  <si>
    <t>10,472,932</t>
  </si>
  <si>
    <t>82,364,567</t>
  </si>
  <si>
    <t>3,559,799</t>
  </si>
  <si>
    <t>2,287,895</t>
  </si>
  <si>
    <t>118,773,083</t>
  </si>
  <si>
    <t>113,949,340</t>
  </si>
  <si>
    <t>4,823,743</t>
  </si>
  <si>
    <t>75,202,743</t>
  </si>
  <si>
    <t>9,503,967</t>
  </si>
  <si>
    <t>48,481,187</t>
  </si>
  <si>
    <t>17,217,589</t>
  </si>
  <si>
    <t>4,212,476</t>
  </si>
  <si>
    <t>36,625,685</t>
  </si>
  <si>
    <t>17,346,958</t>
  </si>
  <si>
    <t>7,256,885</t>
  </si>
  <si>
    <t>3,278</t>
  </si>
  <si>
    <t>5,705,135</t>
  </si>
  <si>
    <t>114,773</t>
  </si>
  <si>
    <t>4,266,887</t>
  </si>
  <si>
    <t>277,703</t>
  </si>
  <si>
    <t>276,050</t>
  </si>
  <si>
    <t>1,653</t>
  </si>
  <si>
    <t>534,454</t>
  </si>
  <si>
    <t>13,113</t>
  </si>
  <si>
    <t>439,639</t>
  </si>
  <si>
    <t>13,953</t>
  </si>
  <si>
    <t>67,749</t>
  </si>
  <si>
    <t>14,751</t>
  </si>
  <si>
    <t>3,824</t>
  </si>
  <si>
    <t>10,927</t>
  </si>
  <si>
    <t>14,157,423</t>
  </si>
  <si>
    <t>2,498,181</t>
  </si>
  <si>
    <t>2,387,270</t>
  </si>
  <si>
    <t>110,911</t>
  </si>
  <si>
    <t>1,796,215</t>
  </si>
  <si>
    <t>62,633</t>
  </si>
  <si>
    <t>534,326</t>
  </si>
  <si>
    <t>311,317</t>
  </si>
  <si>
    <t>325,938</t>
  </si>
  <si>
    <t>336,841</t>
  </si>
  <si>
    <t>225,160</t>
  </si>
  <si>
    <t>121,820,848</t>
  </si>
  <si>
    <t>38,584,619</t>
  </si>
  <si>
    <t>24,282,785</t>
  </si>
  <si>
    <t>321,566</t>
  </si>
  <si>
    <t>1,459,049</t>
  </si>
  <si>
    <t>262,720</t>
  </si>
  <si>
    <t>11,033,993</t>
  </si>
  <si>
    <t>1,224,506</t>
  </si>
  <si>
    <t>14,281,457</t>
  </si>
  <si>
    <t>3,557,834</t>
  </si>
  <si>
    <t>192,000</t>
  </si>
  <si>
    <t>9,579,007</t>
  </si>
  <si>
    <t>75,609</t>
  </si>
  <si>
    <t>877,007</t>
  </si>
  <si>
    <t>8,220,901</t>
  </si>
  <si>
    <t>1,196,776</t>
  </si>
  <si>
    <t>3,468,807</t>
  </si>
  <si>
    <t>68,370</t>
  </si>
  <si>
    <t>3,486,948</t>
  </si>
  <si>
    <t>3,457,280</t>
  </si>
  <si>
    <t>3,340,148</t>
  </si>
  <si>
    <t>117,132</t>
  </si>
  <si>
    <t>23,804,708</t>
  </si>
  <si>
    <t>15,441,035</t>
  </si>
  <si>
    <t>54,165</t>
  </si>
  <si>
    <t>1,530,112</t>
  </si>
  <si>
    <t>1,445,664</t>
  </si>
  <si>
    <t>3,595,103</t>
  </si>
  <si>
    <t>397,321</t>
  </si>
  <si>
    <t>1,341,308</t>
  </si>
  <si>
    <t>1,326,125</t>
  </si>
  <si>
    <t>1,033,285</t>
  </si>
  <si>
    <t>353,881</t>
  </si>
  <si>
    <t>28,410</t>
  </si>
  <si>
    <t>285,530</t>
  </si>
  <si>
    <t>365,464</t>
  </si>
  <si>
    <t>659,838</t>
  </si>
  <si>
    <t>30,452,635</t>
  </si>
  <si>
    <t>16,391</t>
  </si>
  <si>
    <t>21,855</t>
  </si>
  <si>
    <t>30,414,389</t>
  </si>
  <si>
    <t>46,138,814</t>
  </si>
  <si>
    <t>33,776,416</t>
  </si>
  <si>
    <t>4,395,997</t>
  </si>
  <si>
    <t>28,723,361</t>
  </si>
  <si>
    <t>657,058</t>
  </si>
  <si>
    <t>159,135</t>
  </si>
  <si>
    <t>53,045</t>
  </si>
  <si>
    <t>106,090</t>
  </si>
  <si>
    <t>2,424,360</t>
  </si>
  <si>
    <t>9,778,903</t>
  </si>
  <si>
    <t>PODER JUDICIAL - OBJETO DEL GASTO DESGLOSADO</t>
  </si>
  <si>
    <t>624,185,220</t>
  </si>
  <si>
    <t>415,206,375</t>
  </si>
  <si>
    <t>68,415,737</t>
  </si>
  <si>
    <t>7,978,357</t>
  </si>
  <si>
    <t>56,877,581</t>
  </si>
  <si>
    <t>83,709,780</t>
  </si>
  <si>
    <t>80,297,121</t>
  </si>
  <si>
    <t>3,412,659</t>
  </si>
  <si>
    <t>54,527,558</t>
  </si>
  <si>
    <t>7,644,015</t>
  </si>
  <si>
    <t>36,219,383</t>
  </si>
  <si>
    <t>10,664,160</t>
  </si>
  <si>
    <t>2,325,770</t>
  </si>
  <si>
    <t>27,864,419</t>
  </si>
  <si>
    <t>13,708,162</t>
  </si>
  <si>
    <t>5,820,615</t>
  </si>
  <si>
    <t>4,678,382</t>
  </si>
  <si>
    <t>89,727</t>
  </si>
  <si>
    <t>3,116,160</t>
  </si>
  <si>
    <t>203,129</t>
  </si>
  <si>
    <t>237,333</t>
  </si>
  <si>
    <t>147,518</t>
  </si>
  <si>
    <t>8,953</t>
  </si>
  <si>
    <t>9,287</t>
  </si>
  <si>
    <t>5,463</t>
  </si>
  <si>
    <t>10,419,995</t>
  </si>
  <si>
    <t>2,054,636</t>
  </si>
  <si>
    <t>2,000,000</t>
  </si>
  <si>
    <t>54,636</t>
  </si>
  <si>
    <t>1,231,877</t>
  </si>
  <si>
    <t>49,172</t>
  </si>
  <si>
    <t>308,149</t>
  </si>
  <si>
    <t>273,182</t>
  </si>
  <si>
    <t>162,098</t>
  </si>
  <si>
    <t>220,731</t>
  </si>
  <si>
    <t>218,545</t>
  </si>
  <si>
    <t>85,422,987</t>
  </si>
  <si>
    <t>31,208,987</t>
  </si>
  <si>
    <t>19,172,490</t>
  </si>
  <si>
    <t>191,929</t>
  </si>
  <si>
    <t>1,226,429</t>
  </si>
  <si>
    <t>156,630</t>
  </si>
  <si>
    <t>9,534,495</t>
  </si>
  <si>
    <t>927,014</t>
  </si>
  <si>
    <t>7,947,617</t>
  </si>
  <si>
    <t>3,133,474</t>
  </si>
  <si>
    <t>4,246,561</t>
  </si>
  <si>
    <t>10,609</t>
  </si>
  <si>
    <t>556,973</t>
  </si>
  <si>
    <t>5,857,401</t>
  </si>
  <si>
    <t>733,506</t>
  </si>
  <si>
    <t>3,256,627</t>
  </si>
  <si>
    <t>67,268</t>
  </si>
  <si>
    <t>1,800,000</t>
  </si>
  <si>
    <t>1,899,878</t>
  </si>
  <si>
    <t>15,644,202</t>
  </si>
  <si>
    <t>8,400,007</t>
  </si>
  <si>
    <t>14,164</t>
  </si>
  <si>
    <t>1,317,932</t>
  </si>
  <si>
    <t>1,081,588</t>
  </si>
  <si>
    <t>3,492,058</t>
  </si>
  <si>
    <t>168,280</t>
  </si>
  <si>
    <t>1,170,173</t>
  </si>
  <si>
    <t>795,675</t>
  </si>
  <si>
    <t>545,271</t>
  </si>
  <si>
    <t>109,874</t>
  </si>
  <si>
    <t>41,523</t>
  </si>
  <si>
    <t>319,861</t>
  </si>
  <si>
    <t>21,204,095</t>
  </si>
  <si>
    <t>21,165,849</t>
  </si>
  <si>
    <t>37,897,738</t>
  </si>
  <si>
    <t>29,781,596</t>
  </si>
  <si>
    <t>3,360,000</t>
  </si>
  <si>
    <t>26,421,596</t>
  </si>
  <si>
    <t>6,116,142</t>
  </si>
  <si>
    <t>23,981,172</t>
  </si>
  <si>
    <t>14,121,203</t>
  </si>
  <si>
    <t>2,097,540</t>
  </si>
  <si>
    <t>136,261</t>
  </si>
  <si>
    <t>1,961,279</t>
  </si>
  <si>
    <t>2,188,885</t>
  </si>
  <si>
    <t>4,707,463</t>
  </si>
  <si>
    <t>1,859,952</t>
  </si>
  <si>
    <t>2,847,511</t>
  </si>
  <si>
    <t>809,337</t>
  </si>
  <si>
    <t>986,063</t>
  </si>
  <si>
    <t>201,805</t>
  </si>
  <si>
    <t>136,270</t>
  </si>
  <si>
    <t>2,535</t>
  </si>
  <si>
    <t>58,000</t>
  </si>
  <si>
    <t>52,063</t>
  </si>
  <si>
    <t>50,410</t>
  </si>
  <si>
    <t>27,000</t>
  </si>
  <si>
    <t>22,000</t>
  </si>
  <si>
    <t>517,200</t>
  </si>
  <si>
    <t>69,000</t>
  </si>
  <si>
    <t>118,995</t>
  </si>
  <si>
    <t>2,205</t>
  </si>
  <si>
    <t>17,000</t>
  </si>
  <si>
    <t>62,546</t>
  </si>
  <si>
    <t>20,629</t>
  </si>
  <si>
    <t>6,615</t>
  </si>
  <si>
    <t>3,071,715</t>
  </si>
  <si>
    <t>197,975</t>
  </si>
  <si>
    <t>110,295</t>
  </si>
  <si>
    <t>23,547</t>
  </si>
  <si>
    <t>20,440</t>
  </si>
  <si>
    <t>21,643</t>
  </si>
  <si>
    <t>22,050</t>
  </si>
  <si>
    <t>604,980</t>
  </si>
  <si>
    <t>346,216</t>
  </si>
  <si>
    <t>65,000</t>
  </si>
  <si>
    <t>1,764</t>
  </si>
  <si>
    <t>146,102</t>
  </si>
  <si>
    <t>145,000</t>
  </si>
  <si>
    <t>1,102</t>
  </si>
  <si>
    <t>178,232</t>
  </si>
  <si>
    <t>61,100</t>
  </si>
  <si>
    <t>1,019,335</t>
  </si>
  <si>
    <t>854,667</t>
  </si>
  <si>
    <t>40,001</t>
  </si>
  <si>
    <t>45,806</t>
  </si>
  <si>
    <t>16,861</t>
  </si>
  <si>
    <t>127,797</t>
  </si>
  <si>
    <t>797,294</t>
  </si>
  <si>
    <t>458,594</t>
  </si>
  <si>
    <t>187,277</t>
  </si>
  <si>
    <t>179,965</t>
  </si>
  <si>
    <t>91,352</t>
  </si>
  <si>
    <t>249,829,144</t>
  </si>
  <si>
    <t>171,737,719</t>
  </si>
  <si>
    <t>28,171,916</t>
  </si>
  <si>
    <t>2,358,314</t>
  </si>
  <si>
    <t>23,525,707</t>
  </si>
  <si>
    <t>32,874,418</t>
  </si>
  <si>
    <t>31,463,334</t>
  </si>
  <si>
    <t>1,411,084</t>
  </si>
  <si>
    <t>15,967,722</t>
  </si>
  <si>
    <t>12,261,804</t>
  </si>
  <si>
    <t>3,705,918</t>
  </si>
  <si>
    <t>1,077,369</t>
  </si>
  <si>
    <t>7,775,203</t>
  </si>
  <si>
    <t>3,436,991</t>
  </si>
  <si>
    <t>1,300,000</t>
  </si>
  <si>
    <t>1,021,753</t>
  </si>
  <si>
    <t>22,511</t>
  </si>
  <si>
    <t>1,092,727</t>
  </si>
  <si>
    <t>270,121</t>
  </si>
  <si>
    <t>5,464</t>
  </si>
  <si>
    <t>3,220,228</t>
  </si>
  <si>
    <t>374,545</t>
  </si>
  <si>
    <t>318,270</t>
  </si>
  <si>
    <t>56,275</t>
  </si>
  <si>
    <t>445,343</t>
  </si>
  <si>
    <t>11,256</t>
  </si>
  <si>
    <t>209,177</t>
  </si>
  <si>
    <t>28,135</t>
  </si>
  <si>
    <t>101,294</t>
  </si>
  <si>
    <t>95,481</t>
  </si>
  <si>
    <t>33,326,146</t>
  </si>
  <si>
    <t>7,177,657</t>
  </si>
  <si>
    <t>5,000,000</t>
  </si>
  <si>
    <t>212,180</t>
  </si>
  <si>
    <t>1,477,855</t>
  </si>
  <si>
    <t>275,442</t>
  </si>
  <si>
    <t>5,728,860</t>
  </si>
  <si>
    <t>424,360</t>
  </si>
  <si>
    <t>4,986,230</t>
  </si>
  <si>
    <t>2,217,398</t>
  </si>
  <si>
    <t>1,686,948</t>
  </si>
  <si>
    <t>1,379,170</t>
  </si>
  <si>
    <t>7,141,171</t>
  </si>
  <si>
    <t>6,186,361</t>
  </si>
  <si>
    <t>530,450</t>
  </si>
  <si>
    <t>488,014</t>
  </si>
  <si>
    <t>244,007</t>
  </si>
  <si>
    <t>8,451,246</t>
  </si>
  <si>
    <t>7,782,482</t>
  </si>
  <si>
    <t>3,536,226</t>
  </si>
  <si>
    <t>848,720</t>
  </si>
  <si>
    <t>2,121,800</t>
  </si>
  <si>
    <t>565,706</t>
  </si>
  <si>
    <t>3,662,761</t>
  </si>
  <si>
    <t>1,056,442,069</t>
  </si>
  <si>
    <t>737,472,626</t>
  </si>
  <si>
    <t>28,038,950</t>
  </si>
  <si>
    <t>290,930,493</t>
  </si>
  <si>
    <t>Programable / No Programable</t>
  </si>
  <si>
    <t>TOTAL DEL PODER JUDICIAL</t>
  </si>
  <si>
    <t>FUNCIÓN: 01.06.02- JUSTICIA</t>
  </si>
  <si>
    <t>Acceso a la Justicia Incluyente</t>
  </si>
  <si>
    <t>Administracion de los Recursos Humanos y Financieros del Tribunal de los Trabajadores</t>
  </si>
  <si>
    <t>Apertura Judicial</t>
  </si>
  <si>
    <t>Conciliación y Arbitraje Laboral</t>
  </si>
  <si>
    <t>Gestión eficiente de la Administración de Justicia de Primera Instancia</t>
  </si>
  <si>
    <t>Gestión eficiente de la Administración de Justicia de Segunda Instancia</t>
  </si>
  <si>
    <t>Modernización e Innovación Institucional</t>
  </si>
  <si>
    <t>Profesionalización, Vigilancia y Disciplina como factor de cambio.</t>
  </si>
  <si>
    <t>M</t>
  </si>
  <si>
    <t>689,374,947</t>
  </si>
  <si>
    <t>1,992,482</t>
  </si>
  <si>
    <t>5,300,093</t>
  </si>
  <si>
    <t>26,505,062</t>
  </si>
  <si>
    <t>215,521,510</t>
  </si>
  <si>
    <t>68,504,580</t>
  </si>
  <si>
    <t>65,719,971</t>
  </si>
  <si>
    <t>29,662,238</t>
  </si>
  <si>
    <t>459,533,732</t>
  </si>
  <si>
    <t>5,215,093</t>
  </si>
  <si>
    <t>29,380,058</t>
  </si>
  <si>
    <t>229,841,215</t>
  </si>
  <si>
    <t>85,000</t>
  </si>
  <si>
    <t>282,180</t>
  </si>
  <si>
    <t>Poder Judicial</t>
  </si>
  <si>
    <t>36,359,911</t>
  </si>
  <si>
    <t>-46,138,814</t>
  </si>
  <si>
    <t>1,067,442,058</t>
  </si>
  <si>
    <t>1,017,266,011</t>
  </si>
  <si>
    <t>869,692,120</t>
  </si>
  <si>
    <t>32,068,043</t>
  </si>
  <si>
    <t>115,505,848</t>
  </si>
  <si>
    <t>50,176,047</t>
  </si>
  <si>
    <t>40,681,966</t>
  </si>
  <si>
    <t>9,494,081</t>
  </si>
  <si>
    <t>-50,176,047</t>
  </si>
  <si>
    <t>31,781,596</t>
  </si>
  <si>
    <t>-37,897,738</t>
  </si>
  <si>
    <t>750,470,355</t>
  </si>
  <si>
    <t>708,295,353</t>
  </si>
  <si>
    <t>603,981,570</t>
  </si>
  <si>
    <t>24,106,147</t>
  </si>
  <si>
    <t>80,207,636</t>
  </si>
  <si>
    <t>42,175,002</t>
  </si>
  <si>
    <t>36,237,000</t>
  </si>
  <si>
    <t>5,938,002</t>
  </si>
  <si>
    <t>-42,175,002</t>
  </si>
  <si>
    <t>-458,594</t>
  </si>
  <si>
    <t>27,490,659</t>
  </si>
  <si>
    <t>27,045,422</t>
  </si>
  <si>
    <t>23,113,873</t>
  </si>
  <si>
    <t>957,343</t>
  </si>
  <si>
    <t>2,974,206</t>
  </si>
  <si>
    <t>445,237</t>
  </si>
  <si>
    <t>-445,237</t>
  </si>
  <si>
    <t>4,119,721</t>
  </si>
  <si>
    <t>-7,782,482</t>
  </si>
  <si>
    <t>289,481,044</t>
  </si>
  <si>
    <t>281,925,236</t>
  </si>
  <si>
    <t>242,596,677</t>
  </si>
  <si>
    <t>7,004,553</t>
  </si>
  <si>
    <t>32,324,006</t>
  </si>
  <si>
    <t>7,555,808</t>
  </si>
  <si>
    <t>3,999,729</t>
  </si>
  <si>
    <t>3,556,079</t>
  </si>
  <si>
    <t>-7,555,808</t>
  </si>
  <si>
    <t>ORGANISMOS AUTÓNOMOS</t>
  </si>
  <si>
    <t>AGENCIA DE INTELIGENCIA PATRIMONIAL Y ECONÓMICA DEL ESTADO DE YUCATÁN</t>
  </si>
  <si>
    <t>AGENCIA DE TRANSPORTE DE YUCATÁN</t>
  </si>
  <si>
    <t>COMISIÓN DE DERECHOS HUMANOS DEL ESTADO DE YUCATÁN</t>
  </si>
  <si>
    <t>FISCALÍA ESPECIALIZADA EN COMBATE A LA CORRUPCIÓN DEL ESTADO DE YUCATÁN</t>
  </si>
  <si>
    <t>FISCALÍA GENERAL DEL ESTADO DE YUCATÁN</t>
  </si>
  <si>
    <t>INSTITUTO ELECTORAL Y DE PARTICIPACIÓN CIUDADANA DE YUCATÁN</t>
  </si>
  <si>
    <t>TRIBUNAL DE JUSTICIA ADMINISTRATIVA DEL ESTADO DE YUCATÁN</t>
  </si>
  <si>
    <t>TRIBUNAL ELECTORAL DEL ESTADO DE YUCATÁN</t>
  </si>
  <si>
    <t>UNIVERSIDAD AUTÓNOMA DE YUCATÁN</t>
  </si>
  <si>
    <t>41,445,450</t>
  </si>
  <si>
    <t>2,528,161,865</t>
  </si>
  <si>
    <t>41,102,705</t>
  </si>
  <si>
    <t>33,160,211</t>
  </si>
  <si>
    <t>624,949,245</t>
  </si>
  <si>
    <t>253,515,925</t>
  </si>
  <si>
    <t>53,868,285</t>
  </si>
  <si>
    <t>34,204,225</t>
  </si>
  <si>
    <t>3,279,586,201</t>
  </si>
  <si>
    <t>6,889,994,112</t>
  </si>
  <si>
    <t>ORGANISMOS AUTÓNOMOS - OBJETO DEL GASTO</t>
  </si>
  <si>
    <t>1380 PARTICIPACIONES POR VIGILANCIA EN EL CUMPLIMIENTO DE LAS LEYES Y CUSTODIA DE VALORES</t>
  </si>
  <si>
    <t>1420 APORTACIONES A FONDOS DE VIVIENDA</t>
  </si>
  <si>
    <t>1430 APORTACIONES AL SISTEMA PARA EL RETIRO</t>
  </si>
  <si>
    <t>1510 CUOTAS PARA EL FONDO DE AHORRO Y FONDO DE TRABAJO</t>
  </si>
  <si>
    <t>1520 INDEMNIZACIONES</t>
  </si>
  <si>
    <t>1600 PREVISIONES</t>
  </si>
  <si>
    <t>1610 PREVISIONES DE CARÁCTER LABORAL, ECONÓMICA Y DE SEGURIDAD SOCIAL</t>
  </si>
  <si>
    <t>2170 MATERIALES Y ÚTILES DE ENSEÑANZA</t>
  </si>
  <si>
    <t>2180 MATERIALES PARA EL REGISTRO E IDENTIFICACIÓN DE BIENES Y PERSONAS</t>
  </si>
  <si>
    <t>2220 PRODUCTOS ALIMENTICIOS PARA ANIMALES</t>
  </si>
  <si>
    <t>2300 MATERIAS PRIMAS Y MATERIALES DE PRODUCCIÓN Y COMERCIALIZACIÓN</t>
  </si>
  <si>
    <t>2310 PRODUCTOS ALIMENTICIOS, AGROPECUARIOS Y FORESTALES ADQUIRIDOS COMO MATERIA PRIMA</t>
  </si>
  <si>
    <t>2350 PRODUCTOS QUÍMICOS, FARMACÉUTICOS Y DE LABORATORIO ADQUIRIDOS COMO MATERIA PRIMA</t>
  </si>
  <si>
    <t>2380 MERCANCÍAS ADQUIRIDAS PARA SU COMERCIALIZACIÓN</t>
  </si>
  <si>
    <t>2390 OTROS PRODUCTOS ADQUIRIDOS COMO MATERIA PRIMA</t>
  </si>
  <si>
    <t>2410 PRODUCTOS MINERALES NO METÁLICOS</t>
  </si>
  <si>
    <t>2430 CAL, YESO Y PRODUCTOS DE YESO</t>
  </si>
  <si>
    <t>2440 MADERA Y PRODUCTOS DE MADERA</t>
  </si>
  <si>
    <t>2450 VIDRIO Y PRODUCTOS DE VIDRIO</t>
  </si>
  <si>
    <t>2510 PRODUCTOS QUÍMICOS BÁSICOS</t>
  </si>
  <si>
    <t>2540 MATERIALES, ACCESORIOS Y SUMINISTROS MÉDICOS</t>
  </si>
  <si>
    <t>2550 MATERIALES, ACCESORIOS Y SUMINISTROS DE LABORATORIO</t>
  </si>
  <si>
    <t>2590 OTROS PRODUCTOS QUÍMICOS</t>
  </si>
  <si>
    <t>2730 ARTÍCULOS DEPORTIVOS</t>
  </si>
  <si>
    <t>2740 PRODUCTOS TEXTILES</t>
  </si>
  <si>
    <t>2750 BLANCOS Y OTROS PRODUCTOS TEXTILES, EXCEPTO PRENDAS DE VESTIR</t>
  </si>
  <si>
    <t>2950 REFACCIONES Y ACCESORIOS MENORES DE EQUIPO E INSTRUMENTAL MÉDICO Y DE LABORATORIO</t>
  </si>
  <si>
    <t>2980 REFACCIONES Y ACCESORIOS MENORES DE MAQUINARIA Y OTROS EQUIPOS</t>
  </si>
  <si>
    <t>3120 GAS</t>
  </si>
  <si>
    <t>3240 ARRENDAMIENTO DE EQUIPO E INSTRUMENTAL MÉDICO Y DE LABORATORIO</t>
  </si>
  <si>
    <t>3260 ARRENDAMIENTO DE MAQUINARIA, OTROS EQUIPOS Y HERRAMIENTAS</t>
  </si>
  <si>
    <t>3320 SERVICIOS DE DISEÑO, ARQUITECTURA, INGENIERÍA Y ACTIVIDADES RELACIONADAS</t>
  </si>
  <si>
    <t>3350 SERVICIOS DE INVESTIGACIÓN CIENTÍFICA Y DESARROLLO</t>
  </si>
  <si>
    <t>3390 SERVICIOS PROFESIONALES, CIENTÍFICOS Y TÉCNICOS INTEGRALES</t>
  </si>
  <si>
    <t>3460 ALMACENAJE, ENVASE Y EMBALAJE</t>
  </si>
  <si>
    <t>3470 FLETES Y MANIOBRAS</t>
  </si>
  <si>
    <t>3540 INSTALACIÓN, REPARACIÓN Y MANTENIMIENTO DE EQUIPO E INSTRUMENTAL MÉDICO Y DE LABORATORIO</t>
  </si>
  <si>
    <t>3620 DIFUSIÓN POR RADIO, TELEVISIÓN Y OTROS MEDIOS DE MENSAJES COMERCIALES PARA PROMOVER LA VENTA DE BIENES O SERVICIOS</t>
  </si>
  <si>
    <t>3630 SERVICIOS DE CREATIVIDAD, PREPRODUCCIÓN Y PRODUCCIÓN DE PUBLICIDAD, EXCEPTO INTERNET</t>
  </si>
  <si>
    <t>3690 OTROS SERVICIOS DE INFORMACIÓN</t>
  </si>
  <si>
    <t>3760 VIÁTICOS EN EL EXTRANJERO</t>
  </si>
  <si>
    <t>3830 CONGRESOS Y CONVENCIONES</t>
  </si>
  <si>
    <t>3840 EXPOSICIONES</t>
  </si>
  <si>
    <t>3850 GASTOS DE REPRESENTACIÓN</t>
  </si>
  <si>
    <t>3950 PENAS, MULTAS, ACCESORIOS Y ACTUALIZACIONES</t>
  </si>
  <si>
    <t>4000 TRANSFERENCIAS, ASIGNACIONES, SUBSIDIOS Y OTRAS AYUDAS</t>
  </si>
  <si>
    <t>4300 SUBSIDIOS Y SUBVENCIONES</t>
  </si>
  <si>
    <t>4340 SUBSIDIOS A LA PRESTACIÓN DE SERVICIOS PÚBLICOS</t>
  </si>
  <si>
    <t>4390 OTROS SUBSIDIOS</t>
  </si>
  <si>
    <t>4400 AYUDAS SOCIALES</t>
  </si>
  <si>
    <t>4410 AYUDAS SOCIALES A PERSONAS</t>
  </si>
  <si>
    <t>4440 AYUDAS SOCIALES A ACTIVIDADES CIENTÍFICAS O ACADÉMICAS</t>
  </si>
  <si>
    <t>4450 AYUDAS SOCIALES A INSTITUCIONES SIN FINES DE LUCRO</t>
  </si>
  <si>
    <t>4470 AYUDAS SOCIALES A ENTIDADES DE INTERÉS PÚBLICO</t>
  </si>
  <si>
    <t>4600 TRANSFERENCIAS A FIDEICOMISOS, MANDATOS Y OTROS ANÁLOGOS</t>
  </si>
  <si>
    <t>4640 TRANSFERENCIAS A FIDEICOMISOS PÚBLICOS DE ENTIDADES PARAESTATALES NO EMPRESARIALES Y NO FINANCIERAS</t>
  </si>
  <si>
    <t>5290 OTRO MOBILIARIO Y EQUIPO EDUCACIONAL Y RECREATIVO</t>
  </si>
  <si>
    <t>5300 EQUIPO E INSTRUMENTAL MÉDICO Y DE LABORATORIO</t>
  </si>
  <si>
    <t>5310 EQUIPO MÉDICO Y DE LABORATORIO</t>
  </si>
  <si>
    <t>5320 INSTRUMENTAL MÉDICO Y DE LABORATORIO</t>
  </si>
  <si>
    <t>5610 MAQUINARIA Y EQUIPO AGROPECUARIO</t>
  </si>
  <si>
    <t>5620 MAQUINARIA Y EQUIPO INDUSTRIAL</t>
  </si>
  <si>
    <t>5650 EQUIPO DE COMUNICACIÓN Y TELECOMUNICACIÓN</t>
  </si>
  <si>
    <t>5660 EQUIPOS DE GENERACIÓN ELÉCTRICA, APARATOS Y ACCESORIOS ELÉCTRICOS</t>
  </si>
  <si>
    <t>5670 HERRAMIENTAS Y MÁQUINAS-HERRAMIENTA</t>
  </si>
  <si>
    <t>5910 SOFTWARE</t>
  </si>
  <si>
    <t>6000 INVERSIÓN PÚBLICA</t>
  </si>
  <si>
    <t>6100 OBRA PÚBLICA EN BIENES DE DOMINIO PÚBLICO</t>
  </si>
  <si>
    <t>6120 EDIFICACIÓN NO HABITACIONAL</t>
  </si>
  <si>
    <t>6200 OBRA PÚBLICA EN BIENES PROPIOS</t>
  </si>
  <si>
    <t>6220 EDIFICACIÓN NO HABITACIONAL</t>
  </si>
  <si>
    <t>7000 INVERSIONES FINANCIERAS Y OTRAS PROVISIONES</t>
  </si>
  <si>
    <t>7900 PROVISIONES PARA CONTINGENCIAS Y OTRAS EROGACIONES ESPECIALES</t>
  </si>
  <si>
    <t>7990 OTRAS EROGACIONES ESPECIALES</t>
  </si>
  <si>
    <t>TOTAL ORGANISMOS AUTÓNOMOS</t>
  </si>
  <si>
    <t>3,657,420,448</t>
  </si>
  <si>
    <t>1,064,894,886</t>
  </si>
  <si>
    <t>201,625,316</t>
  </si>
  <si>
    <t>5,828,999</t>
  </si>
  <si>
    <t>195,766,317</t>
  </si>
  <si>
    <t>501,738,715</t>
  </si>
  <si>
    <t>210,321,798</t>
  </si>
  <si>
    <t>216,499,607</t>
  </si>
  <si>
    <t>68,573,371</t>
  </si>
  <si>
    <t>6,343,939</t>
  </si>
  <si>
    <t>546,149,513</t>
  </si>
  <si>
    <t>452,389,796</t>
  </si>
  <si>
    <t>63,500,054</t>
  </si>
  <si>
    <t>14,446,804</t>
  </si>
  <si>
    <t>15,812,859</t>
  </si>
  <si>
    <t>1,216,846,259</t>
  </si>
  <si>
    <t>7,729,388</t>
  </si>
  <si>
    <t>4,967,810</t>
  </si>
  <si>
    <t>742,773,173</t>
  </si>
  <si>
    <t>407,464,167</t>
  </si>
  <si>
    <t>53,911,721</t>
  </si>
  <si>
    <t>21,822,646</t>
  </si>
  <si>
    <t>104,343,113</t>
  </si>
  <si>
    <t>115,293,718</t>
  </si>
  <si>
    <t>23,373,527</t>
  </si>
  <si>
    <t>6,391,773</t>
  </si>
  <si>
    <t>1,670,033</t>
  </si>
  <si>
    <t>5,676,780</t>
  </si>
  <si>
    <t>1,949,720</t>
  </si>
  <si>
    <t>7,421,418</t>
  </si>
  <si>
    <t>252,503</t>
  </si>
  <si>
    <t>11,300</t>
  </si>
  <si>
    <t>13,177,719</t>
  </si>
  <si>
    <t>10,325,626</t>
  </si>
  <si>
    <t>2,260,000</t>
  </si>
  <si>
    <t>592,093</t>
  </si>
  <si>
    <t>4,534,409</t>
  </si>
  <si>
    <t>293,500</t>
  </si>
  <si>
    <t>4,029,909</t>
  </si>
  <si>
    <t>196,000</t>
  </si>
  <si>
    <t>8,435,960</t>
  </si>
  <si>
    <t>27,664</t>
  </si>
  <si>
    <t>150,379</t>
  </si>
  <si>
    <t>96,003</t>
  </si>
  <si>
    <t>87,557</t>
  </si>
  <si>
    <t>46,500</t>
  </si>
  <si>
    <t>3,281,070</t>
  </si>
  <si>
    <t>262,905</t>
  </si>
  <si>
    <t>848,860</t>
  </si>
  <si>
    <t>3,635,022</t>
  </si>
  <si>
    <t>20,626,205</t>
  </si>
  <si>
    <t>1,262,796</t>
  </si>
  <si>
    <t>89,370</t>
  </si>
  <si>
    <t>874,009</t>
  </si>
  <si>
    <t>8,804,080</t>
  </si>
  <si>
    <t>9,188,950</t>
  </si>
  <si>
    <t>407,000</t>
  </si>
  <si>
    <t>29,810,146</t>
  </si>
  <si>
    <t>2,287,455</t>
  </si>
  <si>
    <t>1,152,636</t>
  </si>
  <si>
    <t>367,376</t>
  </si>
  <si>
    <t>705,500</t>
  </si>
  <si>
    <t>34,943</t>
  </si>
  <si>
    <t>13,048,297</t>
  </si>
  <si>
    <t>1,072,244</t>
  </si>
  <si>
    <t>917,669</t>
  </si>
  <si>
    <t>4,564,459</t>
  </si>
  <si>
    <t>1,705,684</t>
  </si>
  <si>
    <t>436,761</t>
  </si>
  <si>
    <t>2,318,124</t>
  </si>
  <si>
    <t>1,522,500</t>
  </si>
  <si>
    <t>510,856</t>
  </si>
  <si>
    <t>470,573,106</t>
  </si>
  <si>
    <t>74,416,753</t>
  </si>
  <si>
    <t>59,444,262</t>
  </si>
  <si>
    <t>1,026,050</t>
  </si>
  <si>
    <t>5,449,607</t>
  </si>
  <si>
    <t>920,472</t>
  </si>
  <si>
    <t>560,000</t>
  </si>
  <si>
    <t>6,083,790</t>
  </si>
  <si>
    <t>847,572</t>
  </si>
  <si>
    <t>91,973,709</t>
  </si>
  <si>
    <t>6,642,371</t>
  </si>
  <si>
    <t>21,305,998</t>
  </si>
  <si>
    <t>36,099,399</t>
  </si>
  <si>
    <t>110,000</t>
  </si>
  <si>
    <t>27,208,970</t>
  </si>
  <si>
    <t>121,971</t>
  </si>
  <si>
    <t>127,513,565</t>
  </si>
  <si>
    <t>8,805,372</t>
  </si>
  <si>
    <t>27,525,582</t>
  </si>
  <si>
    <t>3,497,943</t>
  </si>
  <si>
    <t>5,464,994</t>
  </si>
  <si>
    <t>33,051,060</t>
  </si>
  <si>
    <t>46,710,614</t>
  </si>
  <si>
    <t>4,611,284</t>
  </si>
  <si>
    <t>437,987</t>
  </si>
  <si>
    <t>3,598,597</t>
  </si>
  <si>
    <t>95,000</t>
  </si>
  <si>
    <t>464,700</t>
  </si>
  <si>
    <t>59,118,741</t>
  </si>
  <si>
    <t>20,542,847</t>
  </si>
  <si>
    <t>1,282,154</t>
  </si>
  <si>
    <t>1,268,413</t>
  </si>
  <si>
    <t>4,075,551</t>
  </si>
  <si>
    <t>3,362,093</t>
  </si>
  <si>
    <t>9,000</t>
  </si>
  <si>
    <t>14,162,770</t>
  </si>
  <si>
    <t>9,191,670</t>
  </si>
  <si>
    <t>5,224,243</t>
  </si>
  <si>
    <t>2,677,393</t>
  </si>
  <si>
    <t>535,000</t>
  </si>
  <si>
    <t>404,501</t>
  </si>
  <si>
    <t>1,712,892</t>
  </si>
  <si>
    <t>22,914,401</t>
  </si>
  <si>
    <t>11,278,135</t>
  </si>
  <si>
    <t>436,000</t>
  </si>
  <si>
    <t>8,110,562</t>
  </si>
  <si>
    <t>2,162,006</t>
  </si>
  <si>
    <t>927,698</t>
  </si>
  <si>
    <t>15,047,242</t>
  </si>
  <si>
    <t>14,008,956</t>
  </si>
  <si>
    <t>470,386</t>
  </si>
  <si>
    <t>57,500</t>
  </si>
  <si>
    <t>510,400</t>
  </si>
  <si>
    <t>72,300,018</t>
  </si>
  <si>
    <t>562,800</t>
  </si>
  <si>
    <t>80,250</t>
  </si>
  <si>
    <t>69,537,407</t>
  </si>
  <si>
    <t>2,089,561</t>
  </si>
  <si>
    <t>170,451,552</t>
  </si>
  <si>
    <t>2,550,000</t>
  </si>
  <si>
    <t>1,250,000</t>
  </si>
  <si>
    <t>161,793,951</t>
  </si>
  <si>
    <t>3,671,500</t>
  </si>
  <si>
    <t>7,459,895</t>
  </si>
  <si>
    <t>10,083,000</t>
  </si>
  <si>
    <t>140,579,556</t>
  </si>
  <si>
    <t>6,107,601</t>
  </si>
  <si>
    <t>8,425,490</t>
  </si>
  <si>
    <t>5,742,337</t>
  </si>
  <si>
    <t>902,300</t>
  </si>
  <si>
    <t>3,805,911</t>
  </si>
  <si>
    <t>1,034,126</t>
  </si>
  <si>
    <t>918,000</t>
  </si>
  <si>
    <t>868,000</t>
  </si>
  <si>
    <t>20,000</t>
  </si>
  <si>
    <t>673,003</t>
  </si>
  <si>
    <t>628,003</t>
  </si>
  <si>
    <t>942,150</t>
  </si>
  <si>
    <t>454,950</t>
  </si>
  <si>
    <t>171,200</t>
  </si>
  <si>
    <t>260,000</t>
  </si>
  <si>
    <t>78,448,201</t>
  </si>
  <si>
    <t>4,848,201</t>
  </si>
  <si>
    <t>73,600,000</t>
  </si>
  <si>
    <t>2,389,381,597</t>
  </si>
  <si>
    <t>ORGANISMOS AUTÓNOMOS - OBJETO DEL GASTO DESGLOSADO</t>
  </si>
  <si>
    <t>FISCALIA ESPECIALIZADA EN COMBATE A LA CORRUPCIÓN DEL ESTADO DE YUCATÁN</t>
  </si>
  <si>
    <t>26,040,000</t>
  </si>
  <si>
    <t>17,200,000</t>
  </si>
  <si>
    <t>5,260,000</t>
  </si>
  <si>
    <t>2,760,000</t>
  </si>
  <si>
    <t>2,500,000</t>
  </si>
  <si>
    <t>2,700,000</t>
  </si>
  <si>
    <t>880,000</t>
  </si>
  <si>
    <t>850,000</t>
  </si>
  <si>
    <t>1,331,180</t>
  </si>
  <si>
    <t>353,000</t>
  </si>
  <si>
    <t>253,000</t>
  </si>
  <si>
    <t>148,180</t>
  </si>
  <si>
    <t>48,180</t>
  </si>
  <si>
    <t>380,000</t>
  </si>
  <si>
    <t>7,974,270</t>
  </si>
  <si>
    <t>335,000</t>
  </si>
  <si>
    <t>80,000</t>
  </si>
  <si>
    <t>490,000</t>
  </si>
  <si>
    <t>90,000</t>
  </si>
  <si>
    <t>3,773,970</t>
  </si>
  <si>
    <t>400,000</t>
  </si>
  <si>
    <t>800,000</t>
  </si>
  <si>
    <t>453,970</t>
  </si>
  <si>
    <t>235,000</t>
  </si>
  <si>
    <t>1,050,300</t>
  </si>
  <si>
    <t>100,300</t>
  </si>
  <si>
    <t>840,000</t>
  </si>
  <si>
    <t>1,100,000</t>
  </si>
  <si>
    <t>73,461,078</t>
  </si>
  <si>
    <t>49,416,388</t>
  </si>
  <si>
    <t>9,048,426</t>
  </si>
  <si>
    <t>205,152</t>
  </si>
  <si>
    <t>8,283,585</t>
  </si>
  <si>
    <t>559,689</t>
  </si>
  <si>
    <t>11,328,286</t>
  </si>
  <si>
    <t>9,622,407</t>
  </si>
  <si>
    <t>1,705,879</t>
  </si>
  <si>
    <t>1,846,080</t>
  </si>
  <si>
    <t>24,480</t>
  </si>
  <si>
    <t>1,821,600</t>
  </si>
  <si>
    <t>1,677,098</t>
  </si>
  <si>
    <t>144,800</t>
  </si>
  <si>
    <t>67,069,190</t>
  </si>
  <si>
    <t>15,890,000</t>
  </si>
  <si>
    <t>12,950,000</t>
  </si>
  <si>
    <t>360,000</t>
  </si>
  <si>
    <t>9,494,000</t>
  </si>
  <si>
    <t>6,300,000</t>
  </si>
  <si>
    <t>2,640,000</t>
  </si>
  <si>
    <t>554,000</t>
  </si>
  <si>
    <t>34,144,644</t>
  </si>
  <si>
    <t>4,318,872</t>
  </si>
  <si>
    <t>16,433,772</t>
  </si>
  <si>
    <t>432,000</t>
  </si>
  <si>
    <t>12,960,000</t>
  </si>
  <si>
    <t>736,000</t>
  </si>
  <si>
    <t>4,329,500</t>
  </si>
  <si>
    <t>129,500</t>
  </si>
  <si>
    <t>2,475,046</t>
  </si>
  <si>
    <t>2,384,381,597</t>
  </si>
  <si>
    <t>34,712,401</t>
  </si>
  <si>
    <t>21,707,909</t>
  </si>
  <si>
    <t>1,315,462</t>
  </si>
  <si>
    <t>3,259,439</t>
  </si>
  <si>
    <t>102,720</t>
  </si>
  <si>
    <t>2,961,490</t>
  </si>
  <si>
    <t>195,229</t>
  </si>
  <si>
    <t>4,383,215</t>
  </si>
  <si>
    <t>3,633,804</t>
  </si>
  <si>
    <t>749,411</t>
  </si>
  <si>
    <t>3,535,043</t>
  </si>
  <si>
    <t>124,643</t>
  </si>
  <si>
    <t>3,242,400</t>
  </si>
  <si>
    <t>168,000</t>
  </si>
  <si>
    <t>511,333</t>
  </si>
  <si>
    <t>2,208,335</t>
  </si>
  <si>
    <t>532,500</t>
  </si>
  <si>
    <t>270,000</t>
  </si>
  <si>
    <t>140,000</t>
  </si>
  <si>
    <t>2,500</t>
  </si>
  <si>
    <t>188,000</t>
  </si>
  <si>
    <t>8,000</t>
  </si>
  <si>
    <t>18,000</t>
  </si>
  <si>
    <t>1,280,000</t>
  </si>
  <si>
    <t>24,835</t>
  </si>
  <si>
    <t>22,335</t>
  </si>
  <si>
    <t>148,000</t>
  </si>
  <si>
    <t>2,000</t>
  </si>
  <si>
    <t>40,000</t>
  </si>
  <si>
    <t>4,031,969</t>
  </si>
  <si>
    <t>917,000</t>
  </si>
  <si>
    <t>630,000</t>
  </si>
  <si>
    <t>55,000</t>
  </si>
  <si>
    <t>1,646,219</t>
  </si>
  <si>
    <t>16,219</t>
  </si>
  <si>
    <t>209,000</t>
  </si>
  <si>
    <t>14,000</t>
  </si>
  <si>
    <t>274,000</t>
  </si>
  <si>
    <t>165,500</t>
  </si>
  <si>
    <t>10,500</t>
  </si>
  <si>
    <t>70,250</t>
  </si>
  <si>
    <t>24,213,961</t>
  </si>
  <si>
    <t>15,869,213</t>
  </si>
  <si>
    <t>2,691,245</t>
  </si>
  <si>
    <t>16,140</t>
  </si>
  <si>
    <t>2,579,105</t>
  </si>
  <si>
    <t>3,105,219</t>
  </si>
  <si>
    <t>2,780,244</t>
  </si>
  <si>
    <t>324,975</t>
  </si>
  <si>
    <t>1,518,000</t>
  </si>
  <si>
    <t>758,916</t>
  </si>
  <si>
    <t>271,368</t>
  </si>
  <si>
    <t>210,000</t>
  </si>
  <si>
    <t>295,000</t>
  </si>
  <si>
    <t>245,000</t>
  </si>
  <si>
    <t>1,055,000</t>
  </si>
  <si>
    <t>6,211,250</t>
  </si>
  <si>
    <t>356,400</t>
  </si>
  <si>
    <t>14,400</t>
  </si>
  <si>
    <t>3,186,270</t>
  </si>
  <si>
    <t>2,128,206</t>
  </si>
  <si>
    <t>962,064</t>
  </si>
  <si>
    <t>699,600</t>
  </si>
  <si>
    <t>417,600</t>
  </si>
  <si>
    <t>320,000</t>
  </si>
  <si>
    <t>399,559</t>
  </si>
  <si>
    <t>206,559</t>
  </si>
  <si>
    <t>854,421</t>
  </si>
  <si>
    <t>844,421</t>
  </si>
  <si>
    <t>475,000</t>
  </si>
  <si>
    <t>550,091,711</t>
  </si>
  <si>
    <t>337,086,771</t>
  </si>
  <si>
    <t>690,508</t>
  </si>
  <si>
    <t>84,329,859</t>
  </si>
  <si>
    <t>2,448,156</t>
  </si>
  <si>
    <t>55,547,133</t>
  </si>
  <si>
    <t>20,086,631</t>
  </si>
  <si>
    <t>6,247,939</t>
  </si>
  <si>
    <t>82,661,770</t>
  </si>
  <si>
    <t>59,345,982</t>
  </si>
  <si>
    <t>11,679,368</t>
  </si>
  <si>
    <t>11,636,420</t>
  </si>
  <si>
    <t>12,930,600</t>
  </si>
  <si>
    <t>16,623,457</t>
  </si>
  <si>
    <t>15,768,746</t>
  </si>
  <si>
    <t>28,443,543</t>
  </si>
  <si>
    <t>4,420,320</t>
  </si>
  <si>
    <t>1,521,520</t>
  </si>
  <si>
    <t>1,524,000</t>
  </si>
  <si>
    <t>762,800</t>
  </si>
  <si>
    <t>5,449,223</t>
  </si>
  <si>
    <t>5,401,223</t>
  </si>
  <si>
    <t>48,000</t>
  </si>
  <si>
    <t>564,000</t>
  </si>
  <si>
    <t>26,000</t>
  </si>
  <si>
    <t>1,522,000</t>
  </si>
  <si>
    <t>500,000</t>
  </si>
  <si>
    <t>806,000</t>
  </si>
  <si>
    <t>15,000,000</t>
  </si>
  <si>
    <t>1,488,000</t>
  </si>
  <si>
    <t>72,000</t>
  </si>
  <si>
    <t>1,080,000</t>
  </si>
  <si>
    <t>36,000</t>
  </si>
  <si>
    <t>45,003,991</t>
  </si>
  <si>
    <t>12,394,245</t>
  </si>
  <si>
    <t>10,649,245</t>
  </si>
  <si>
    <t>8,200,000</t>
  </si>
  <si>
    <t>1,200,000</t>
  </si>
  <si>
    <t>502,000</t>
  </si>
  <si>
    <t>240,000</t>
  </si>
  <si>
    <t>226,000</t>
  </si>
  <si>
    <t>1,370,255</t>
  </si>
  <si>
    <t>3,572,000</t>
  </si>
  <si>
    <t>900,000</t>
  </si>
  <si>
    <t>452,000</t>
  </si>
  <si>
    <t>542,100</t>
  </si>
  <si>
    <t>2,100</t>
  </si>
  <si>
    <t>18,123,391</t>
  </si>
  <si>
    <t>88,805,444</t>
  </si>
  <si>
    <t>49,218,449</t>
  </si>
  <si>
    <t>3,853,029</t>
  </si>
  <si>
    <t>3,823,029</t>
  </si>
  <si>
    <t>2,483,111</t>
  </si>
  <si>
    <t>2,138,655</t>
  </si>
  <si>
    <t>344,456</t>
  </si>
  <si>
    <t>15,568,819</t>
  </si>
  <si>
    <t>14,839,451</t>
  </si>
  <si>
    <t>729,368</t>
  </si>
  <si>
    <t>14,297,140</t>
  </si>
  <si>
    <t>6,114,926</t>
  </si>
  <si>
    <t>4,294,849</t>
  </si>
  <si>
    <t>687,365</t>
  </si>
  <si>
    <t>3,384,896</t>
  </si>
  <si>
    <t>6,233,874</t>
  </si>
  <si>
    <t>1,118,413</t>
  </si>
  <si>
    <t>301,031</t>
  </si>
  <si>
    <t>7,052</t>
  </si>
  <si>
    <t>443,596</t>
  </si>
  <si>
    <t>66,600</t>
  </si>
  <si>
    <t>293,834</t>
  </si>
  <si>
    <t>6,300</t>
  </si>
  <si>
    <t>367,805</t>
  </si>
  <si>
    <t>367,205</t>
  </si>
  <si>
    <t>35,674</t>
  </si>
  <si>
    <t>32,674</t>
  </si>
  <si>
    <t>8,400</t>
  </si>
  <si>
    <t>4,083,612</t>
  </si>
  <si>
    <t>136,880</t>
  </si>
  <si>
    <t>135,800</t>
  </si>
  <si>
    <t>1,080</t>
  </si>
  <si>
    <t>483,090</t>
  </si>
  <si>
    <t>2,670</t>
  </si>
  <si>
    <t>4,920</t>
  </si>
  <si>
    <t>30,450</t>
  </si>
  <si>
    <t>445,050</t>
  </si>
  <si>
    <t>17,897,051</t>
  </si>
  <si>
    <t>1,889,500</t>
  </si>
  <si>
    <t>1,140,000</t>
  </si>
  <si>
    <t>265,500</t>
  </si>
  <si>
    <t>187,600</t>
  </si>
  <si>
    <t>6,083,011</t>
  </si>
  <si>
    <t>3,640,011</t>
  </si>
  <si>
    <t>2,275,000</t>
  </si>
  <si>
    <t>1,740,000</t>
  </si>
  <si>
    <t>930,000</t>
  </si>
  <si>
    <t>720,000</t>
  </si>
  <si>
    <t>715,000</t>
  </si>
  <si>
    <t>285,000</t>
  </si>
  <si>
    <t>2,105,240</t>
  </si>
  <si>
    <t>480,000</t>
  </si>
  <si>
    <t>53,000</t>
  </si>
  <si>
    <t>408,000</t>
  </si>
  <si>
    <t>294,240</t>
  </si>
  <si>
    <t>1,213,940</t>
  </si>
  <si>
    <t>630,440</t>
  </si>
  <si>
    <t>4,000</t>
  </si>
  <si>
    <t>552,000</t>
  </si>
  <si>
    <t>27,500</t>
  </si>
  <si>
    <t>479,000</t>
  </si>
  <si>
    <t>470,000</t>
  </si>
  <si>
    <t>3,671,360</t>
  </si>
  <si>
    <t>3,000,000</t>
  </si>
  <si>
    <t>516,360</t>
  </si>
  <si>
    <t>44,721,017</t>
  </si>
  <si>
    <t>30,830,433</t>
  </si>
  <si>
    <t>4,248,368</t>
  </si>
  <si>
    <t>25,020</t>
  </si>
  <si>
    <t>4,223,348</t>
  </si>
  <si>
    <t>5,415,479</t>
  </si>
  <si>
    <t>4,927,215</t>
  </si>
  <si>
    <t>488,264</t>
  </si>
  <si>
    <t>1,463,562</t>
  </si>
  <si>
    <t>1,183,732</t>
  </si>
  <si>
    <t>279,830</t>
  </si>
  <si>
    <t>2,763,175</t>
  </si>
  <si>
    <t>1,785,710</t>
  </si>
  <si>
    <t>407,349</t>
  </si>
  <si>
    <t>217,845</t>
  </si>
  <si>
    <t>71,616</t>
  </si>
  <si>
    <t>114,888</t>
  </si>
  <si>
    <t>198,513</t>
  </si>
  <si>
    <t>183,923</t>
  </si>
  <si>
    <t>14,590</t>
  </si>
  <si>
    <t>98,803</t>
  </si>
  <si>
    <t>1,664</t>
  </si>
  <si>
    <t>1,178</t>
  </si>
  <si>
    <t>1,257</t>
  </si>
  <si>
    <t>20,115</t>
  </si>
  <si>
    <t>7,805</t>
  </si>
  <si>
    <t>45,859</t>
  </si>
  <si>
    <t>20,722</t>
  </si>
  <si>
    <t>7,788</t>
  </si>
  <si>
    <t>3,296</t>
  </si>
  <si>
    <t>4,122</t>
  </si>
  <si>
    <t>893,433</t>
  </si>
  <si>
    <t>179,128</t>
  </si>
  <si>
    <t>29,449</t>
  </si>
  <si>
    <t>6,571</t>
  </si>
  <si>
    <t>44,418</t>
  </si>
  <si>
    <t>20,950</t>
  </si>
  <si>
    <t>45,674</t>
  </si>
  <si>
    <t>32,066</t>
  </si>
  <si>
    <t>2,459,786</t>
  </si>
  <si>
    <t>323,265</t>
  </si>
  <si>
    <t>234,478</t>
  </si>
  <si>
    <t>7,260</t>
  </si>
  <si>
    <t>49,200</t>
  </si>
  <si>
    <t>15,600</t>
  </si>
  <si>
    <t>2,327</t>
  </si>
  <si>
    <t>76,196</t>
  </si>
  <si>
    <t>7,096</t>
  </si>
  <si>
    <t>57,100</t>
  </si>
  <si>
    <t>115,500</t>
  </si>
  <si>
    <t>24,000</t>
  </si>
  <si>
    <t>71,900</t>
  </si>
  <si>
    <t>105,200</t>
  </si>
  <si>
    <t>101,000</t>
  </si>
  <si>
    <t>1,200</t>
  </si>
  <si>
    <t>146,799</t>
  </si>
  <si>
    <t>10,999</t>
  </si>
  <si>
    <t>33,800</t>
  </si>
  <si>
    <t>87,000</t>
  </si>
  <si>
    <t>37,000</t>
  </si>
  <si>
    <t>1,578,326</t>
  </si>
  <si>
    <t>1,558,926</t>
  </si>
  <si>
    <t>53,571</t>
  </si>
  <si>
    <t>23,571</t>
  </si>
  <si>
    <t>31,437,557</t>
  </si>
  <si>
    <t>19,018,483</t>
  </si>
  <si>
    <t>2,762,666</t>
  </si>
  <si>
    <t>283,516</t>
  </si>
  <si>
    <t>2,479,150</t>
  </si>
  <si>
    <t>4,719,233</t>
  </si>
  <si>
    <t>4,540,691</t>
  </si>
  <si>
    <t>178,542</t>
  </si>
  <si>
    <t>4,563,552</t>
  </si>
  <si>
    <t>1,614,462</t>
  </si>
  <si>
    <t>1,767,810</t>
  </si>
  <si>
    <t>946,644</t>
  </si>
  <si>
    <t>234,636</t>
  </si>
  <si>
    <t>373,623</t>
  </si>
  <si>
    <t>567,085</t>
  </si>
  <si>
    <t>518,911</t>
  </si>
  <si>
    <t>88,117</t>
  </si>
  <si>
    <t>16,961</t>
  </si>
  <si>
    <t>390,318</t>
  </si>
  <si>
    <t>15,019</t>
  </si>
  <si>
    <t>8,496</t>
  </si>
  <si>
    <t>26,225</t>
  </si>
  <si>
    <t>2,786</t>
  </si>
  <si>
    <t>18,668</t>
  </si>
  <si>
    <t>18,184</t>
  </si>
  <si>
    <t>2,199,583</t>
  </si>
  <si>
    <t>465,879</t>
  </si>
  <si>
    <t>137,544</t>
  </si>
  <si>
    <t>1,446</t>
  </si>
  <si>
    <t>64,644</t>
  </si>
  <si>
    <t>182,760</t>
  </si>
  <si>
    <t>65,733</t>
  </si>
  <si>
    <t>13,752</t>
  </si>
  <si>
    <t>445,390</t>
  </si>
  <si>
    <t>296,859</t>
  </si>
  <si>
    <t>148,531</t>
  </si>
  <si>
    <t>11,462</t>
  </si>
  <si>
    <t>147,657</t>
  </si>
  <si>
    <t>93,787</t>
  </si>
  <si>
    <t>53,870</t>
  </si>
  <si>
    <t>105,449</t>
  </si>
  <si>
    <t>34,386</t>
  </si>
  <si>
    <t>28,654</t>
  </si>
  <si>
    <t>17,193</t>
  </si>
  <si>
    <t>6,876</t>
  </si>
  <si>
    <t>6,878</t>
  </si>
  <si>
    <t>16,500</t>
  </si>
  <si>
    <t>45,848</t>
  </si>
  <si>
    <t>961,398</t>
  </si>
  <si>
    <t>2,783,937,279</t>
  </si>
  <si>
    <t>524,547,240</t>
  </si>
  <si>
    <t>387,655,601</t>
  </si>
  <si>
    <t>207,241,094</t>
  </si>
  <si>
    <t>135,527,141</t>
  </si>
  <si>
    <t>44,887,366</t>
  </si>
  <si>
    <t>416,267,492</t>
  </si>
  <si>
    <t>350,000,002</t>
  </si>
  <si>
    <t>51,820,686</t>
  </si>
  <si>
    <t>1,175,812,282</t>
  </si>
  <si>
    <t>742,624,050</t>
  </si>
  <si>
    <t>380,676,342</t>
  </si>
  <si>
    <t>52,511,890</t>
  </si>
  <si>
    <t>83,888,347</t>
  </si>
  <si>
    <t>70,663,991</t>
  </si>
  <si>
    <t>15,573,034</t>
  </si>
  <si>
    <t>4,511,780</t>
  </si>
  <si>
    <t>21,500</t>
  </si>
  <si>
    <t>2,907,250</t>
  </si>
  <si>
    <t>1,808,101</t>
  </si>
  <si>
    <t>6,081,400</t>
  </si>
  <si>
    <t>240,503</t>
  </si>
  <si>
    <t>6,589,773</t>
  </si>
  <si>
    <t>3,867,050</t>
  </si>
  <si>
    <t>462,723</t>
  </si>
  <si>
    <t>7,411,988</t>
  </si>
  <si>
    <t>131,201</t>
  </si>
  <si>
    <t>95,800</t>
  </si>
  <si>
    <t>86,300</t>
  </si>
  <si>
    <t>2,770,786</t>
  </si>
  <si>
    <t>135,100</t>
  </si>
  <si>
    <t>750,001</t>
  </si>
  <si>
    <t>3,396,300</t>
  </si>
  <si>
    <t>19,080,231</t>
  </si>
  <si>
    <t>759,500</t>
  </si>
  <si>
    <t>89,000</t>
  </si>
  <si>
    <t>733,701</t>
  </si>
  <si>
    <t>7,998,080</t>
  </si>
  <si>
    <t>9,092,950</t>
  </si>
  <si>
    <t>5,248,101</t>
  </si>
  <si>
    <t>2,015,044</t>
  </si>
  <si>
    <t>884,501</t>
  </si>
  <si>
    <t>363,100</t>
  </si>
  <si>
    <t>10,211,411</t>
  </si>
  <si>
    <t>920,641</t>
  </si>
  <si>
    <t>636,178</t>
  </si>
  <si>
    <t>4,449,041</t>
  </si>
  <si>
    <t>1,344,100</t>
  </si>
  <si>
    <t>517,400</t>
  </si>
  <si>
    <t>1,481,500</t>
  </si>
  <si>
    <t>425,790</t>
  </si>
  <si>
    <t>317,726,016</t>
  </si>
  <si>
    <t>41,845,464</t>
  </si>
  <si>
    <t>33,402,995</t>
  </si>
  <si>
    <t>73,000</t>
  </si>
  <si>
    <t>327,944</t>
  </si>
  <si>
    <t>3,938,763</t>
  </si>
  <si>
    <t>382,212</t>
  </si>
  <si>
    <t>3,408,130</t>
  </si>
  <si>
    <t>312,420</t>
  </si>
  <si>
    <t>62,352,623</t>
  </si>
  <si>
    <t>398,405</t>
  </si>
  <si>
    <t>12,514,898</t>
  </si>
  <si>
    <t>23,806,193</t>
  </si>
  <si>
    <t>25,394,375</t>
  </si>
  <si>
    <t>93,752</t>
  </si>
  <si>
    <t>86,317,389</t>
  </si>
  <si>
    <t>2,448,900</t>
  </si>
  <si>
    <t>10,096,210</t>
  </si>
  <si>
    <t>2,858,511</t>
  </si>
  <si>
    <t>4,635,094</t>
  </si>
  <si>
    <t>17,191,060</t>
  </si>
  <si>
    <t>46,669,614</t>
  </si>
  <si>
    <t>772,172</t>
  </si>
  <si>
    <t>21,200</t>
  </si>
  <si>
    <t>512,472</t>
  </si>
  <si>
    <t>143,500</t>
  </si>
  <si>
    <t>47,135,894</t>
  </si>
  <si>
    <t>18,675,903</t>
  </si>
  <si>
    <t>1,031,400</t>
  </si>
  <si>
    <t>991,951</t>
  </si>
  <si>
    <t>1,546,900</t>
  </si>
  <si>
    <t>13,023,530</t>
  </si>
  <si>
    <t>3,339,794</t>
  </si>
  <si>
    <t>4,450,865</t>
  </si>
  <si>
    <t>2,142,393</t>
  </si>
  <si>
    <t>19,849,361</t>
  </si>
  <si>
    <t>9,727,695</t>
  </si>
  <si>
    <t>299,400</t>
  </si>
  <si>
    <t>7,025,062</t>
  </si>
  <si>
    <t>1,912,006</t>
  </si>
  <si>
    <t>885,198</t>
  </si>
  <si>
    <t>13,744,894</t>
  </si>
  <si>
    <t>12,899,994</t>
  </si>
  <si>
    <t>356,000</t>
  </si>
  <si>
    <t>431,400</t>
  </si>
  <si>
    <t>43,565,826</t>
  </si>
  <si>
    <t>448,400</t>
  </si>
  <si>
    <t>41,574,225</t>
  </si>
  <si>
    <t>1,543,201</t>
  </si>
  <si>
    <t>27,321,996</t>
  </si>
  <si>
    <t>21,214,395</t>
  </si>
  <si>
    <t>6,336,919</t>
  </si>
  <si>
    <t>3,903,766</t>
  </si>
  <si>
    <t>87,300</t>
  </si>
  <si>
    <t>2,982,340</t>
  </si>
  <si>
    <t>834,126</t>
  </si>
  <si>
    <t>842,150</t>
  </si>
  <si>
    <t>354,950</t>
  </si>
  <si>
    <t>6,803,120,421</t>
  </si>
  <si>
    <t>86,873,691</t>
  </si>
  <si>
    <t>40,345,450</t>
  </si>
  <si>
    <t>2,527,961,865</t>
  </si>
  <si>
    <t>40,952,705</t>
  </si>
  <si>
    <t>32,685,211</t>
  </si>
  <si>
    <t>624,839,245</t>
  </si>
  <si>
    <t>48,966,513</t>
  </si>
  <si>
    <t>3,199,649,282</t>
  </si>
  <si>
    <t>4,901,772</t>
  </si>
  <si>
    <t>79,936,919</t>
  </si>
  <si>
    <t>Educación Cívica</t>
  </si>
  <si>
    <t>FUNCIÓN: 01.02.02- JUSTICIA</t>
  </si>
  <si>
    <t>Administración de los Recursos Humanos, Financieros y Materiales de la Comisión de Derechos Humanos del Estado de Yucatán</t>
  </si>
  <si>
    <t>Voces y Defensa: Programa de Fortalecimiento para la Protección de los Derechos Humanos de todas las personas.</t>
  </si>
  <si>
    <t>Apoyo a procesos administrativos de la Fiscalía Especializada en Combate a la Corrupción del Estado de Yucatán</t>
  </si>
  <si>
    <t>Fortalecimiento de las labores de investigación, persecución y consignación de las conductas consideradas como delitos por hechos de corrupción.</t>
  </si>
  <si>
    <t>Fortalecimiento del Sistema de Justicia Penal</t>
  </si>
  <si>
    <t>Impartición de Justicia Administrativa</t>
  </si>
  <si>
    <t>Impartición de Justicia Político Electoral</t>
  </si>
  <si>
    <t>FUNCIÓN: 01.06.07- ASUNTOS DE ORDEN PÚBLICO Y DE SEGURIDAD INTERIOR</t>
  </si>
  <si>
    <t>Acciones de Prevención del Delito de la Fiscalía General del Estado</t>
  </si>
  <si>
    <t>Fortalecimiento Institucional Para Prevenir Y Detectar Operaciones Con Recursos De Procedencia Ilícita En El Estado De Yucatán</t>
  </si>
  <si>
    <t>Gestión Eficiente de la Fiscalía General del Estado</t>
  </si>
  <si>
    <t>Prevención y Detección de Operaciones con Recursos de Procedencia Ilícita (ORPI) en el Estado de Yucatán</t>
  </si>
  <si>
    <t>FINALIDAD: 02- DESARROLLO SOCIAL</t>
  </si>
  <si>
    <t>FUNCIÓN: 02.03.05- EDUCACIÓN</t>
  </si>
  <si>
    <t>Administración y control de los recursos humanos, financieros y materiales de la UADY</t>
  </si>
  <si>
    <t>Calidad en la educación media superior de la UADY</t>
  </si>
  <si>
    <t>Calidad en la educación superior de la UADY</t>
  </si>
  <si>
    <t>FINALIDAD: 03- DESARROLLO ECONÓMICO</t>
  </si>
  <si>
    <t>FUNCIÓN: 03.05.05- TRANSPORTE</t>
  </si>
  <si>
    <t>Gestión Integral y Eficiente de la Agencia de Transporte de Yucatán</t>
  </si>
  <si>
    <t>Transformación del Transporte Público para la Movilidad Segura y Eficiente</t>
  </si>
  <si>
    <t>G</t>
  </si>
  <si>
    <t>1,082,246,046</t>
  </si>
  <si>
    <t>2,263,436</t>
  </si>
  <si>
    <t>38,839,269</t>
  </si>
  <si>
    <t>648,187,157</t>
  </si>
  <si>
    <t>11,245,700</t>
  </si>
  <si>
    <t>21,914,511</t>
  </si>
  <si>
    <t>526,954,436</t>
  </si>
  <si>
    <t>139,440,259</t>
  </si>
  <si>
    <t>26,531,982</t>
  </si>
  <si>
    <t>12,894,680</t>
  </si>
  <si>
    <t>71,462,827</t>
  </si>
  <si>
    <t>28,550,770</t>
  </si>
  <si>
    <t>1,220,278,088</t>
  </si>
  <si>
    <t>233,637,314</t>
  </si>
  <si>
    <t>1,825,670,799</t>
  </si>
  <si>
    <t>122,429,353</t>
  </si>
  <si>
    <t>2,405,732,512</t>
  </si>
  <si>
    <t>97,994,809</t>
  </si>
  <si>
    <t>Organismos Autónomos</t>
  </si>
  <si>
    <t>1,634,381,897</t>
  </si>
  <si>
    <t>5,255,612,215</t>
  </si>
  <si>
    <t>4,413,738,824</t>
  </si>
  <si>
    <t>2,476,255,288</t>
  </si>
  <si>
    <t>8,275,490</t>
  </si>
  <si>
    <t>2,389,531,597</t>
  </si>
  <si>
    <t>-2,476,255,288</t>
  </si>
  <si>
    <t>6,540,094,731</t>
  </si>
  <si>
    <t>1,881,028,000</t>
  </si>
  <si>
    <t>4,659,066,731</t>
  </si>
  <si>
    <t>4,154,562,313</t>
  </si>
  <si>
    <t>3,341,984,040</t>
  </si>
  <si>
    <t>176,221,984</t>
  </si>
  <si>
    <t>485,551,665</t>
  </si>
  <si>
    <t>1,424,000</t>
  </si>
  <si>
    <t>132,699,103</t>
  </si>
  <si>
    <t>3,159,379</t>
  </si>
  <si>
    <t>13,522,142</t>
  </si>
  <si>
    <t>2,385,532,418</t>
  </si>
  <si>
    <t>22,000,000</t>
  </si>
  <si>
    <t>50,610,218</t>
  </si>
  <si>
    <t>2,312,922,200</t>
  </si>
  <si>
    <t>-2,385,532,418</t>
  </si>
  <si>
    <t>41,445,150</t>
  </si>
  <si>
    <t>35,345,450</t>
  </si>
  <si>
    <t>6,100,000</t>
  </si>
  <si>
    <t>-6,100,000</t>
  </si>
  <si>
    <t>39,770,800</t>
  </si>
  <si>
    <t>33,488,600</t>
  </si>
  <si>
    <t>24,540,140</t>
  </si>
  <si>
    <t>790,000</t>
  </si>
  <si>
    <t>8,158,460</t>
  </si>
  <si>
    <t>6,282,200</t>
  </si>
  <si>
    <t>4,500,000</t>
  </si>
  <si>
    <t>1,782,200</t>
  </si>
  <si>
    <t>-6,282,200</t>
  </si>
  <si>
    <t>1,284,381,597</t>
  </si>
  <si>
    <t>1,243,780,268</t>
  </si>
  <si>
    <t>143,580,268</t>
  </si>
  <si>
    <t>2,384,581,597</t>
  </si>
  <si>
    <t>-2,384,581,597</t>
  </si>
  <si>
    <t>2,454,780,268</t>
  </si>
  <si>
    <t>1,611,000,000</t>
  </si>
  <si>
    <t>843,780,268</t>
  </si>
  <si>
    <t>141,780,268</t>
  </si>
  <si>
    <t>73,715,462</t>
  </si>
  <si>
    <t>7,204,214</t>
  </si>
  <si>
    <t>60,736,592</t>
  </si>
  <si>
    <t>124,000</t>
  </si>
  <si>
    <t>2,313,000,000</t>
  </si>
  <si>
    <t>2,311,000,000</t>
  </si>
  <si>
    <t>-2,313,000,000</t>
  </si>
  <si>
    <t>-150,000</t>
  </si>
  <si>
    <t>39,145,433</t>
  </si>
  <si>
    <t>32,755,608</t>
  </si>
  <si>
    <t>4,177,705</t>
  </si>
  <si>
    <t>3,785</t>
  </si>
  <si>
    <t>-475,000</t>
  </si>
  <si>
    <t>30,199,694</t>
  </si>
  <si>
    <t>29,949,694</t>
  </si>
  <si>
    <t>22,675,686</t>
  </si>
  <si>
    <t>2,308,299</t>
  </si>
  <si>
    <t>4,965,709</t>
  </si>
  <si>
    <t>-250,000</t>
  </si>
  <si>
    <t>-110,000</t>
  </si>
  <si>
    <t>599,701,800</t>
  </si>
  <si>
    <t>597,101,586</t>
  </si>
  <si>
    <t>482,973,717</t>
  </si>
  <si>
    <t>51,205,713</t>
  </si>
  <si>
    <t>61,622,156</t>
  </si>
  <si>
    <t>2,600,214</t>
  </si>
  <si>
    <t>-2,600,214</t>
  </si>
  <si>
    <t>245,631,687</t>
  </si>
  <si>
    <t>132,695,318</t>
  </si>
  <si>
    <t>-4,901,772</t>
  </si>
  <si>
    <t>47,592,316</t>
  </si>
  <si>
    <t>43,321,375</t>
  </si>
  <si>
    <t>2,485,231</t>
  </si>
  <si>
    <t>CLASIFICACIÓN ADMINISTRATIVA - PODER LEGISLATIVO</t>
  </si>
  <si>
    <t>CLASIFICACIÓN POR OBJETO DEL GASTO - PODER LEGISLATIVO</t>
  </si>
  <si>
    <t>CLASIFICACIÓN POR OBJETO DEL GASTO POR RAMO Y UR - PODER LEGISLATIVO</t>
  </si>
  <si>
    <t>CLASIFICACIÓN POR TIPO DE GASTO - PODER LEGISLATIVO</t>
  </si>
  <si>
    <t>CLASIFICACIÓN POR TIPO DE GASTO POR UR - PODER LEGISLATIVO</t>
  </si>
  <si>
    <t>CLASIFICACIÓN PROGRAMABLE / NO PROGRAMABLE - PODER LEGISLATIVO</t>
  </si>
  <si>
    <t>CLASIFICACIÓN PROGRAMABLE / NO PROGRAMABLE POR UR - PODER LEGISLATIVO</t>
  </si>
  <si>
    <t>CLASIFICACIÓN FUNCIONAL - PROGRAMA PRESUPUESTARIO AGRUPADA: PODER LEGISLATIVO</t>
  </si>
  <si>
    <t>CLASIFICACIÓN FUNCIONAL - PROGRAMA PRESUPUESTARIO: PODER LEGISLATIVO</t>
  </si>
  <si>
    <t>ESTADOS DE FLUJOS DE EFECTIVO: PODER LEGISLATIVO</t>
  </si>
  <si>
    <t>ESTADOS DE FLUJOS DE EFECTIVO POR UR: PODER LEGISLATIVO</t>
  </si>
  <si>
    <t>CLASIFICACIÓN ADMINISTRATIVA - PODER JUDICIAL</t>
  </si>
  <si>
    <t>CLASIFICACIÓN POR OBJETO DEL GASTO - PODER JUDICIAL</t>
  </si>
  <si>
    <t>CLASIFICACIÓN POR OBJETO DEL GASTO POR RAMO Y UR - PODER JUDICIAL</t>
  </si>
  <si>
    <t>CLASIFICACIÓN POR TIPO DE GASTO - PODER JUDICIAL</t>
  </si>
  <si>
    <t>CLASIFICACIÓN POR TIPO DE GASTO POR UR - PODER JUDICIAL</t>
  </si>
  <si>
    <t>CLASIFICACIÓN PROGRAMABLE / NO PROGRAMABLE - PODER JUDICIAL</t>
  </si>
  <si>
    <t>CLASIFICACIÓN PROGRAMABLE / NO PROGRAMABLE POR UR - PODER JUDICIAL</t>
  </si>
  <si>
    <t>CLASIFICACIÓN FUNCIONAL - PROGRAMA PRESUPUESTARIO AGRUPADA: PODER JUDICIAL</t>
  </si>
  <si>
    <t>CLASIFICACIÓN FUNCIONAL - PROGRAMA PRESUPUESTARIO: PODER JUDICIAL</t>
  </si>
  <si>
    <t>ESTADOS DE FLUJOS DE EFECTIVO: PODER JUDICIAL</t>
  </si>
  <si>
    <t>ESTADOS DE FLUJOS DE EFECTIVO POR UR: PODER JUDICIAL</t>
  </si>
  <si>
    <t>CLASIFICACIÓN ADMINISTRATIVA - ORGANISMOS AUTÓNOMOS</t>
  </si>
  <si>
    <t>CLASIFICACIÓN POR OBJETO DEL GASTO - ORGANISMOS AUTÓNOMOS</t>
  </si>
  <si>
    <t>CLASIFICACIÓN POR OBJETO DEL GASTO POR AUTÓNOMO - ORGANISMOS AUTÓNOMOS</t>
  </si>
  <si>
    <t>CLASIFICACIÓN POR TIPO DE GASTO - ORGANISMOS AUTÓNOMOS</t>
  </si>
  <si>
    <t>CLASIFICACIÓN POR TIPO DE GASTO POR AUTÓNOMO - ORGANISMOS AUTÓNOMOS</t>
  </si>
  <si>
    <t>CLASIFICACIÓN PROGRAMABLE / NO PROGRAMABLE - ORGANISMOS AUTÓNOMOS</t>
  </si>
  <si>
    <t>CLASIFICACIÓN PROGRAMABLE / NO PROGRAMABLE POR AUTÓNOMO - ORGANISMOS AUTÓNOMOS</t>
  </si>
  <si>
    <t>CLASIFICACIÓN FUNCIONAL - PROGRAMA PRESUPUESTARIO AGRUPADA: ORGANISMOS AUTÓNOMOS</t>
  </si>
  <si>
    <t>CLASIFICACIÓN FUNCIONAL - PROGRAMA PRESUPUESTARIO: ORGANISMOS AUTÓNOMOS</t>
  </si>
  <si>
    <t>ESTADOS DE FLUJOS DE EFECTIVO: ORGANISMOS AUTÓNOMOS</t>
  </si>
  <si>
    <t>ESTADOS DE FLUJOS DE EFECTIVO POR AUTÓNOMO: ORGANISMOS AUTÓNOMOS</t>
  </si>
  <si>
    <t>PODER LEGISLATIVO, JUDICIAL Y ORGANISMOS AUTÓNOMOS</t>
  </si>
  <si>
    <t>Presupuesto 2026</t>
  </si>
  <si>
    <t>Resumen de Plazas</t>
  </si>
  <si>
    <t>SIGLAS</t>
  </si>
  <si>
    <t>NÓMINA</t>
  </si>
  <si>
    <t>CONTRATACIONES EXTERNAS</t>
  </si>
  <si>
    <t>PLAZAS DE CONFIANZA</t>
  </si>
  <si>
    <t>PLAZAS DE BASE</t>
  </si>
  <si>
    <t>PLAZAS EVENTUALES</t>
  </si>
  <si>
    <t>TOTAL DE PLAZAS</t>
  </si>
  <si>
    <t>ASIMILADOS A SALARIO</t>
  </si>
  <si>
    <t>HONORARIOS POR SERVICIOS PROFESIONALES</t>
  </si>
  <si>
    <t>ASEY</t>
  </si>
  <si>
    <t>CONGRESO</t>
  </si>
  <si>
    <t>CJEY</t>
  </si>
  <si>
    <t>TTSEM</t>
  </si>
  <si>
    <t>TSJ</t>
  </si>
  <si>
    <t>AIPE</t>
  </si>
  <si>
    <t>ATY</t>
  </si>
  <si>
    <t>CODHEY</t>
  </si>
  <si>
    <t>FECCEY</t>
  </si>
  <si>
    <t>FGE</t>
  </si>
  <si>
    <t>IEPAC</t>
  </si>
  <si>
    <t>TEEY</t>
  </si>
  <si>
    <t>TJAEY</t>
  </si>
  <si>
    <t>UADY</t>
  </si>
  <si>
    <t>TOTALES</t>
  </si>
  <si>
    <t>PODER EJECUTIVO</t>
  </si>
  <si>
    <t>SECRETARÍA DE ADMINISTRACIÓN Y FINANZAS</t>
  </si>
  <si>
    <t>Presupuesto 2022</t>
  </si>
  <si>
    <t>Analítico de plazas</t>
  </si>
  <si>
    <t>(Importes en pesos)</t>
  </si>
  <si>
    <t>Clave del Puesto</t>
  </si>
  <si>
    <t>Nombre del Puesto</t>
  </si>
  <si>
    <t>Número de Plazas</t>
  </si>
  <si>
    <t>Rango</t>
  </si>
  <si>
    <t>Clave del puesto</t>
  </si>
  <si>
    <t>Desde</t>
  </si>
  <si>
    <t>Hasta</t>
  </si>
  <si>
    <t>CONFIANZA</t>
  </si>
  <si>
    <t>AS01</t>
  </si>
  <si>
    <t>AUDITOR SUPERIOR</t>
  </si>
  <si>
    <t>AE01</t>
  </si>
  <si>
    <t>AUDITOR ESPECIAL</t>
  </si>
  <si>
    <t>ST01</t>
  </si>
  <si>
    <t>SECRETARIA TECNICA</t>
  </si>
  <si>
    <t>DI01</t>
  </si>
  <si>
    <t>DIRECTOR A</t>
  </si>
  <si>
    <t>DI02</t>
  </si>
  <si>
    <t>DIRECTOR B</t>
  </si>
  <si>
    <t>JD01</t>
  </si>
  <si>
    <t>JEFE DE DESPACHO</t>
  </si>
  <si>
    <t>JD02</t>
  </si>
  <si>
    <t>JEFE DE DEPARTAMENTO A</t>
  </si>
  <si>
    <t>JD03</t>
  </si>
  <si>
    <t>JEFE DE DEPARTAMENTO B</t>
  </si>
  <si>
    <t>CO01</t>
  </si>
  <si>
    <t>COORDINADOR A</t>
  </si>
  <si>
    <t>CO02</t>
  </si>
  <si>
    <t>COORDINADOR B</t>
  </si>
  <si>
    <t>AU01</t>
  </si>
  <si>
    <t>AUDITOR A</t>
  </si>
  <si>
    <t>CO03</t>
  </si>
  <si>
    <t>COORDINADOR C</t>
  </si>
  <si>
    <t>CO04</t>
  </si>
  <si>
    <t>COORDINADOR ADMINISTRATIVO A</t>
  </si>
  <si>
    <t>AP01</t>
  </si>
  <si>
    <t>ANALISTA PROGRAMADOR A</t>
  </si>
  <si>
    <t>AU02</t>
  </si>
  <si>
    <t>AUDITOR B</t>
  </si>
  <si>
    <t>CO05</t>
  </si>
  <si>
    <t>COORDINADOR ADMINISTRATIVO B</t>
  </si>
  <si>
    <t>CO06</t>
  </si>
  <si>
    <t>COORDINADOR OPERATIVO</t>
  </si>
  <si>
    <t>AU03</t>
  </si>
  <si>
    <t>AUDITOR C</t>
  </si>
  <si>
    <t>AJ01</t>
  </si>
  <si>
    <t>AUXILIAR JURIDICO A</t>
  </si>
  <si>
    <t>AA01</t>
  </si>
  <si>
    <t>AUXILIAR ADMINISTRATIVO E</t>
  </si>
  <si>
    <t>AU04</t>
  </si>
  <si>
    <t>AUDITOR D</t>
  </si>
  <si>
    <t>AJ02</t>
  </si>
  <si>
    <t>AUXILIAR JURIDICO B</t>
  </si>
  <si>
    <t>AA02</t>
  </si>
  <si>
    <t>AUXILIAR ADMINISTRATIVO G</t>
  </si>
  <si>
    <t>AU06</t>
  </si>
  <si>
    <t>AUDITOR F</t>
  </si>
  <si>
    <t>CO09</t>
  </si>
  <si>
    <t>COORDINADOR ADMINISTRATIVO E</t>
  </si>
  <si>
    <t>AA03</t>
  </si>
  <si>
    <t>AUXILIAR ADMINISTRATIVO I</t>
  </si>
  <si>
    <t>AC01</t>
  </si>
  <si>
    <t>AUXILIAR CAPTURISTA A</t>
  </si>
  <si>
    <t>AX01</t>
  </si>
  <si>
    <t>AUXILIAR DE SERVICIOS A</t>
  </si>
  <si>
    <t>AO01</t>
  </si>
  <si>
    <t>AUXILIAR OPERATIVO A</t>
  </si>
  <si>
    <t>AA04</t>
  </si>
  <si>
    <t>AUXILIAR ADMINISTRATIVO L</t>
  </si>
  <si>
    <t>AO02</t>
  </si>
  <si>
    <t>AUXILIAR OPERATIVO B</t>
  </si>
  <si>
    <t>AX02</t>
  </si>
  <si>
    <t>AUXILIAR DE SERVICIOS B</t>
  </si>
  <si>
    <t>TOTAL DE CONFIANZA</t>
  </si>
  <si>
    <t>BASE</t>
  </si>
  <si>
    <t>SN01</t>
  </si>
  <si>
    <t>PROGRAMADOR A</t>
  </si>
  <si>
    <t>SN02</t>
  </si>
  <si>
    <t>AUXILIAR ADMINISTRATIVO A</t>
  </si>
  <si>
    <t>SN03</t>
  </si>
  <si>
    <t>AUXILIAR ADMINISTRATIVO B</t>
  </si>
  <si>
    <t>SN04</t>
  </si>
  <si>
    <t>AUXILIAR ADMINISTRATIVO C</t>
  </si>
  <si>
    <t>SN05</t>
  </si>
  <si>
    <t>AUXILIAR ADMINISTRATIVO D</t>
  </si>
  <si>
    <t>SN06</t>
  </si>
  <si>
    <t>CAPTURISTA A</t>
  </si>
  <si>
    <t>SN07</t>
  </si>
  <si>
    <t>AUXILIAR ADMINISTRATIVO F</t>
  </si>
  <si>
    <t>SN08</t>
  </si>
  <si>
    <t>AUXILIAR REVISOR</t>
  </si>
  <si>
    <t>SN09</t>
  </si>
  <si>
    <t>AUXILIAR ADMINISTRATIVO H</t>
  </si>
  <si>
    <t>SN11</t>
  </si>
  <si>
    <t>CAPTURISTA B</t>
  </si>
  <si>
    <t>SN12</t>
  </si>
  <si>
    <t>CAPTURISTA C</t>
  </si>
  <si>
    <t>SN13</t>
  </si>
  <si>
    <t>CAPTURISTA D</t>
  </si>
  <si>
    <t>SN14</t>
  </si>
  <si>
    <t>CAPTURISTA E</t>
  </si>
  <si>
    <t>SN15</t>
  </si>
  <si>
    <t>AUXILIAR ADMINISTRATIVO K</t>
  </si>
  <si>
    <t>SN16</t>
  </si>
  <si>
    <t>CAPTURISTA F</t>
  </si>
  <si>
    <t>SN18</t>
  </si>
  <si>
    <t>CAPTURISTA G</t>
  </si>
  <si>
    <t>TOTAL DE BASE</t>
  </si>
  <si>
    <t>EVENTUALES</t>
  </si>
  <si>
    <t>N/A</t>
  </si>
  <si>
    <t>TOTAL DE EVENTUALES</t>
  </si>
  <si>
    <t>ASIMILABLE</t>
  </si>
  <si>
    <t>PERSONAL ASIMILADO A SALARIO</t>
  </si>
  <si>
    <t>TOTAL DE ASIMILABLE</t>
  </si>
  <si>
    <t>HONORARIOS PROFESIONALES</t>
  </si>
  <si>
    <t>PRESTADORES DE SERVICIOS PROFESIONALES</t>
  </si>
  <si>
    <t>TOTAL DE HONORARIOS PROFESIONALES</t>
  </si>
  <si>
    <t>Tabulador de Sueldos y Salarios</t>
  </si>
  <si>
    <t>Mandos medios y superiores</t>
  </si>
  <si>
    <t>Clave</t>
  </si>
  <si>
    <t>Percepciones Mensuales</t>
  </si>
  <si>
    <t>Percepciones Anuales</t>
  </si>
  <si>
    <t>Nombre</t>
  </si>
  <si>
    <t>Sueldo Base</t>
  </si>
  <si>
    <t>Despensa</t>
  </si>
  <si>
    <t>Compensación</t>
  </si>
  <si>
    <t>Total</t>
  </si>
  <si>
    <t>Prima Vacacional</t>
  </si>
  <si>
    <t>Ajuste Calendario</t>
  </si>
  <si>
    <t>Aguinaldo</t>
  </si>
  <si>
    <t>Bono Anual</t>
  </si>
  <si>
    <t>Operativo</t>
  </si>
  <si>
    <t>3ACM01, 3ACM01_01</t>
  </si>
  <si>
    <t>ASESOR DE COMUNICACIÓN A</t>
  </si>
  <si>
    <t>3ALG01</t>
  </si>
  <si>
    <t>ASESOR LEGISLATIVO</t>
  </si>
  <si>
    <t>3ATC02</t>
  </si>
  <si>
    <t>ASESOR TÉCNICO JURÍDICO B</t>
  </si>
  <si>
    <t>3ATC04</t>
  </si>
  <si>
    <t>ASESOR TÉCNICO JURÍDICO D</t>
  </si>
  <si>
    <t>3ATC07</t>
  </si>
  <si>
    <t>ASESOR TÉCNICO JURÍDICO G</t>
  </si>
  <si>
    <t>3ATC09</t>
  </si>
  <si>
    <t>ASESOR TÉCNICO JURÍDICO I</t>
  </si>
  <si>
    <t>3ATC10, 3ATC10_01</t>
  </si>
  <si>
    <t>ASESOR TÉCNICO JURÍDICO J</t>
  </si>
  <si>
    <t>3ATC11</t>
  </si>
  <si>
    <t>ASESOR TÉCNICO JURÍDICO K</t>
  </si>
  <si>
    <t>3ATC12</t>
  </si>
  <si>
    <t>ASESOR TÉCNICO JURÍDICO L</t>
  </si>
  <si>
    <t>3ATC13, 3ATC13_01</t>
  </si>
  <si>
    <t>ASESOR TÉCNICO JURÍDICO M</t>
  </si>
  <si>
    <t>5ASS02</t>
  </si>
  <si>
    <t>ASISTENTE B</t>
  </si>
  <si>
    <t>5ASS03</t>
  </si>
  <si>
    <t>ASISTENTE C</t>
  </si>
  <si>
    <t>5ADM01</t>
  </si>
  <si>
    <t>5ADM02</t>
  </si>
  <si>
    <t>5ADM03_01, 5ADM03_02, 5ADM03_03</t>
  </si>
  <si>
    <t>5ADM05_01</t>
  </si>
  <si>
    <t>5ADM07</t>
  </si>
  <si>
    <t>5ADM08</t>
  </si>
  <si>
    <t>5ADM09, 5ADM09_02, 5ADM09_04</t>
  </si>
  <si>
    <t>5ADM11</t>
  </si>
  <si>
    <t>AUXILIAR ADMINISTRATIVO J</t>
  </si>
  <si>
    <t>5ADM12_01</t>
  </si>
  <si>
    <t>5ADM14</t>
  </si>
  <si>
    <t>AUXILIAR ADMINISTRATIVO M</t>
  </si>
  <si>
    <t>5ADM17, 5ADM17_01</t>
  </si>
  <si>
    <t>AUXILIAR ADMINISTRATIVO O</t>
  </si>
  <si>
    <t>6ALG02</t>
  </si>
  <si>
    <t>AUXILIAR DE LOGÍSTICA Y VIGILANCIA B</t>
  </si>
  <si>
    <t>5AJR04</t>
  </si>
  <si>
    <t>AUXILIAR JURÍDICO D</t>
  </si>
  <si>
    <t>3CRD01_01</t>
  </si>
  <si>
    <t>3CRD02</t>
  </si>
  <si>
    <t>1DGA01</t>
  </si>
  <si>
    <t>DIRECTOR GENERAL</t>
  </si>
  <si>
    <t>1DRT01</t>
  </si>
  <si>
    <t>2DRT02, 2DRT02_01</t>
  </si>
  <si>
    <t>4INV01</t>
  </si>
  <si>
    <t>INVESTIGADOR</t>
  </si>
  <si>
    <t>2JDP01, 2JDP01_01, 2JDP01_02</t>
  </si>
  <si>
    <t xml:space="preserve">2JDP02, 2JDP02_01 </t>
  </si>
  <si>
    <t>2JDP03, 2JDP03_01</t>
  </si>
  <si>
    <t>JEFE DE DEPARTAMENTO C</t>
  </si>
  <si>
    <t>2JDP04</t>
  </si>
  <si>
    <t>JEFE DE DEPARTAMENTO D</t>
  </si>
  <si>
    <t>2JDP10</t>
  </si>
  <si>
    <t>JEFE DE DEPARTAMENTO DE UVE</t>
  </si>
  <si>
    <t>2JDP05</t>
  </si>
  <si>
    <t>JEFE DE DEPARTAMENTO E</t>
  </si>
  <si>
    <t>2JDP07</t>
  </si>
  <si>
    <t>JEFE DE DEPARTAMENTO G</t>
  </si>
  <si>
    <t>1SGN01</t>
  </si>
  <si>
    <t>SECRETARIO GENERAL</t>
  </si>
  <si>
    <t>2SPR01</t>
  </si>
  <si>
    <t>SECRETARIO PARTICULAR</t>
  </si>
  <si>
    <t>4STC01, 4STC01_01</t>
  </si>
  <si>
    <t>SECRETARIO TÉCNICO</t>
  </si>
  <si>
    <t>1DIP01</t>
  </si>
  <si>
    <t>DIPUTADOS</t>
  </si>
  <si>
    <t>1TTL02</t>
  </si>
  <si>
    <t>TITULAR DE CONTRALORIA INTERNA</t>
  </si>
  <si>
    <t>1TTL01</t>
  </si>
  <si>
    <t>TITULAR UVE</t>
  </si>
  <si>
    <t>5ADM02_01</t>
  </si>
  <si>
    <t>5ADM03</t>
  </si>
  <si>
    <t>5ADM05</t>
  </si>
  <si>
    <t>5ADM06</t>
  </si>
  <si>
    <t>5ADM08_01,5ADM08_02</t>
  </si>
  <si>
    <t>5ADM09_01,5ADM09_03</t>
  </si>
  <si>
    <t>5ADM10</t>
  </si>
  <si>
    <t>5ADM11_01, 5ADM11_02</t>
  </si>
  <si>
    <t>5ADM12</t>
  </si>
  <si>
    <t>5ADM13, 5ADM13_01, 5ADM13_02, 5ADM13_03, 5ADM13_04, 5ADM13_05, 5ADM13_06, 5ADM13_07, 5ADM13_08</t>
  </si>
  <si>
    <t>5ADM14, 5ADM14_01, 5ADM14_02, 5ADM14_03, 5ADM14_04</t>
  </si>
  <si>
    <t>5ADM15</t>
  </si>
  <si>
    <t>AUXILIAR ADMINISTRATIVO N</t>
  </si>
  <si>
    <t>5ADM16, 5ADM16_01</t>
  </si>
  <si>
    <t>AUXILIAR ADMINISTRATIVO Ñ</t>
  </si>
  <si>
    <t>5ADM18, 5ADM18_01</t>
  </si>
  <si>
    <t>AUXILIAR ADMINISTRATIVO P</t>
  </si>
  <si>
    <t>6ALG01</t>
  </si>
  <si>
    <t>AUXILIAR DE LOGÍSTICA Y VIGILANCIA A</t>
  </si>
  <si>
    <t>6AMT01</t>
  </si>
  <si>
    <t>AUXILIAR DE MANTENIMIENTO A</t>
  </si>
  <si>
    <t>6AMT02</t>
  </si>
  <si>
    <t>AUXILIAR DE MANTENIMIENTO B</t>
  </si>
  <si>
    <t>5AJR02</t>
  </si>
  <si>
    <t>AUXILIAR JURÍDICO B</t>
  </si>
  <si>
    <t>5AJR03</t>
  </si>
  <si>
    <t>AUXILIAR JURÍDICO C</t>
  </si>
  <si>
    <t>5AJR07</t>
  </si>
  <si>
    <t>AUXILIAR JURÍDICO G</t>
  </si>
  <si>
    <t>5ATI01</t>
  </si>
  <si>
    <t>AUXILIAR TÉCNICO INFORMATICO A</t>
  </si>
  <si>
    <t>5ATI02</t>
  </si>
  <si>
    <t>AUXILIAR TÉCNICO INFORMATICO B</t>
  </si>
  <si>
    <t>3CRD01</t>
  </si>
  <si>
    <t>3CRD02_01</t>
  </si>
  <si>
    <t>6INT01</t>
  </si>
  <si>
    <t>INTENDENTE A</t>
  </si>
  <si>
    <t>6INT02</t>
  </si>
  <si>
    <t>INTENDENTE B</t>
  </si>
  <si>
    <t>6INT03</t>
  </si>
  <si>
    <t>INTENDENTE C</t>
  </si>
  <si>
    <t>5SCR03</t>
  </si>
  <si>
    <t>SECRETARIA C</t>
  </si>
  <si>
    <t>5SCR05</t>
  </si>
  <si>
    <t>SECRETARIA E</t>
  </si>
  <si>
    <t>5SCR06</t>
  </si>
  <si>
    <t>SECRETARIA F</t>
  </si>
  <si>
    <t>ASIMILABLES</t>
  </si>
  <si>
    <t>Otros</t>
  </si>
  <si>
    <t>2DRT02_01</t>
  </si>
  <si>
    <t>2DRT02</t>
  </si>
  <si>
    <t>2JDP01</t>
  </si>
  <si>
    <t>2JDP01_01</t>
  </si>
  <si>
    <t>2JDP01_02</t>
  </si>
  <si>
    <t>2JDP02</t>
  </si>
  <si>
    <t>2JDP02_01</t>
  </si>
  <si>
    <t>2JDP03</t>
  </si>
  <si>
    <t>2JDP03_01</t>
  </si>
  <si>
    <t>3ACM01</t>
  </si>
  <si>
    <t>3ACM01_01</t>
  </si>
  <si>
    <t>3ATC10</t>
  </si>
  <si>
    <t>3ATC10_01</t>
  </si>
  <si>
    <t>3ATC13</t>
  </si>
  <si>
    <t>3ATC13_01</t>
  </si>
  <si>
    <t>5ADM03_01</t>
  </si>
  <si>
    <t>5ADM03_02</t>
  </si>
  <si>
    <t>5ADM03_03</t>
  </si>
  <si>
    <t>5ADM08_01</t>
  </si>
  <si>
    <t>5ADM08_02</t>
  </si>
  <si>
    <t>5ADM09</t>
  </si>
  <si>
    <t>5ADM09_01</t>
  </si>
  <si>
    <t>5ADM09_02</t>
  </si>
  <si>
    <t>5ADM09_03</t>
  </si>
  <si>
    <t>5ADM09_04</t>
  </si>
  <si>
    <t>5ADM11_01</t>
  </si>
  <si>
    <t>5ADM11_02</t>
  </si>
  <si>
    <t>5ADM13</t>
  </si>
  <si>
    <t>5ADM13_01</t>
  </si>
  <si>
    <t>5ADM13_02</t>
  </si>
  <si>
    <t>5ADM13_03</t>
  </si>
  <si>
    <t>5ADM13_04</t>
  </si>
  <si>
    <t>5ADM13_05</t>
  </si>
  <si>
    <t>5ADM13_06</t>
  </si>
  <si>
    <t>5ADM13_07</t>
  </si>
  <si>
    <t>5ADM13_08</t>
  </si>
  <si>
    <t>5ADM14_01</t>
  </si>
  <si>
    <t>5ADM14_02</t>
  </si>
  <si>
    <t>5ADM14_03</t>
  </si>
  <si>
    <t>5ADM14_04</t>
  </si>
  <si>
    <t>5ADM16</t>
  </si>
  <si>
    <t>5ADM16_01</t>
  </si>
  <si>
    <t>5ADM17</t>
  </si>
  <si>
    <t>5ADM17_01</t>
  </si>
  <si>
    <t>5ADM18</t>
  </si>
  <si>
    <t>5ADM18_01</t>
  </si>
  <si>
    <t>4STC01</t>
  </si>
  <si>
    <t>4STC01_01</t>
  </si>
  <si>
    <t>065</t>
  </si>
  <si>
    <t>CONSEJERO</t>
  </si>
  <si>
    <t>003</t>
  </si>
  <si>
    <t>JUEZ</t>
  </si>
  <si>
    <t>072</t>
  </si>
  <si>
    <t>DIRECTOR DE ADMINISTRACION Y FINANZAS</t>
  </si>
  <si>
    <t>DIRECTOR DE TECNOLOGÍAS DE LA INFORMACIÓN Y COMUNICACIÓN</t>
  </si>
  <si>
    <t>069</t>
  </si>
  <si>
    <t>SECRETARIO EJECUTIVO</t>
  </si>
  <si>
    <t>051</t>
  </si>
  <si>
    <t>DIRECTOR</t>
  </si>
  <si>
    <t>059</t>
  </si>
  <si>
    <t>DIRECTOR DE MEDIACION</t>
  </si>
  <si>
    <t>052</t>
  </si>
  <si>
    <t>DIRECTOR DE CAPACITACION</t>
  </si>
  <si>
    <t>SUBDIRECTOR</t>
  </si>
  <si>
    <t>168</t>
  </si>
  <si>
    <t>COORDINADOR A DE VISITADURIA</t>
  </si>
  <si>
    <t>099</t>
  </si>
  <si>
    <t>COORDINADOR DE AREA A</t>
  </si>
  <si>
    <t>055</t>
  </si>
  <si>
    <t>COORDINADOR DE ACTUARIOS</t>
  </si>
  <si>
    <t>008</t>
  </si>
  <si>
    <t>078</t>
  </si>
  <si>
    <t>ADMINISTRADOR A</t>
  </si>
  <si>
    <t>ADMINISTRADOR DE JUZGADO</t>
  </si>
  <si>
    <t>007</t>
  </si>
  <si>
    <t>SECRETARIO DE ACUERDOS</t>
  </si>
  <si>
    <t>SECRETARIO INSTRUCTOR</t>
  </si>
  <si>
    <t>071</t>
  </si>
  <si>
    <t>SUBDIRECTOR DE MEDIACION</t>
  </si>
  <si>
    <t>089</t>
  </si>
  <si>
    <t>COORDINADOR DE AREA B</t>
  </si>
  <si>
    <t>170</t>
  </si>
  <si>
    <t>COORDINADOR DE CAPACITACIÓN</t>
  </si>
  <si>
    <t>COORDINADOR ACADÉMICO A</t>
  </si>
  <si>
    <t>104</t>
  </si>
  <si>
    <t>COORDINADOR DE CAUSA</t>
  </si>
  <si>
    <t>015</t>
  </si>
  <si>
    <t>013</t>
  </si>
  <si>
    <t>SECRETARIO DE ESTUDIO Y CUENTA</t>
  </si>
  <si>
    <t>085</t>
  </si>
  <si>
    <t>ADMINISTRADOR DE SALA DE JUICIO ORAL</t>
  </si>
  <si>
    <t>ENCARGADO DE EDIFICIO "A"</t>
  </si>
  <si>
    <t>062</t>
  </si>
  <si>
    <t>FACILITADOR</t>
  </si>
  <si>
    <t>010</t>
  </si>
  <si>
    <t>SECRETARIO AUXILIAR</t>
  </si>
  <si>
    <t>057</t>
  </si>
  <si>
    <t>SUBJEFE A</t>
  </si>
  <si>
    <t>156</t>
  </si>
  <si>
    <t>PERITO OFICIAL</t>
  </si>
  <si>
    <t>162</t>
  </si>
  <si>
    <t>COORDINADOR DE PROYECTOS</t>
  </si>
  <si>
    <t>163</t>
  </si>
  <si>
    <t>COORDINADOR DE SERVIDORES Y BASES DE DATOS</t>
  </si>
  <si>
    <t>164</t>
  </si>
  <si>
    <t>COORDINADOR DE TELECOMUNICACIONES</t>
  </si>
  <si>
    <t>165</t>
  </si>
  <si>
    <t>DESARROLLADOR WEB Y MOVIL</t>
  </si>
  <si>
    <t>046</t>
  </si>
  <si>
    <t>SUBJEFE DE INFORMATICA</t>
  </si>
  <si>
    <t>122</t>
  </si>
  <si>
    <t>SUBJEFE DE NORMATIVIDAD</t>
  </si>
  <si>
    <t>012</t>
  </si>
  <si>
    <t>ACTUARIO</t>
  </si>
  <si>
    <t>080</t>
  </si>
  <si>
    <t>NOTIFICADOR</t>
  </si>
  <si>
    <t>094</t>
  </si>
  <si>
    <t>COORDINADOR JURIDICO CJ</t>
  </si>
  <si>
    <t>043</t>
  </si>
  <si>
    <t>SUBJEFE ADMINISTRATIVO</t>
  </si>
  <si>
    <t>045</t>
  </si>
  <si>
    <t>COORDINADOR DE INFORMATICA</t>
  </si>
  <si>
    <t>105</t>
  </si>
  <si>
    <t>ENCARGADO DE SALA</t>
  </si>
  <si>
    <t>063</t>
  </si>
  <si>
    <t>ANALISTA</t>
  </si>
  <si>
    <t>064</t>
  </si>
  <si>
    <t>SUBJEFE ADMINISTRATIVO B</t>
  </si>
  <si>
    <t>067</t>
  </si>
  <si>
    <t>ADMINISTRADOR</t>
  </si>
  <si>
    <t>114</t>
  </si>
  <si>
    <t>OFICIAL DE MEDIACION</t>
  </si>
  <si>
    <t>056</t>
  </si>
  <si>
    <t>OFICIAL DE PARTES A</t>
  </si>
  <si>
    <t>081</t>
  </si>
  <si>
    <t>OPERADOR DE INFORMATICA</t>
  </si>
  <si>
    <t>009</t>
  </si>
  <si>
    <t>PROGRAMADOR DE COMPUTO</t>
  </si>
  <si>
    <t>014</t>
  </si>
  <si>
    <t>COORDINADOR ADMINISTRATIVO</t>
  </si>
  <si>
    <t>016</t>
  </si>
  <si>
    <t>OFICIAL DE PARTES</t>
  </si>
  <si>
    <t>017</t>
  </si>
  <si>
    <t>TECNICO JUDICIAL</t>
  </si>
  <si>
    <t>113</t>
  </si>
  <si>
    <t>TECNICO JUDICIAL ENCARGADO DE ACTAS</t>
  </si>
  <si>
    <t>108</t>
  </si>
  <si>
    <t>VISITADOR</t>
  </si>
  <si>
    <t>155</t>
  </si>
  <si>
    <t>ANALISTA B</t>
  </si>
  <si>
    <t>021</t>
  </si>
  <si>
    <t>AUXILIAR DE INFORMATICA</t>
  </si>
  <si>
    <t>082</t>
  </si>
  <si>
    <t>ENCARGADO DE ATENCION AL PUBLICO</t>
  </si>
  <si>
    <t>088</t>
  </si>
  <si>
    <t>ALMACENISTA</t>
  </si>
  <si>
    <t>022</t>
  </si>
  <si>
    <t>AUXILIAR ADMINISTRATIVO</t>
  </si>
  <si>
    <t>133</t>
  </si>
  <si>
    <t>AUXILIAR DE TRANSPARENCIA Y ASUNTOS JURIDICOS</t>
  </si>
  <si>
    <t>092</t>
  </si>
  <si>
    <t>AUXILIAR ESPECIALIZADO</t>
  </si>
  <si>
    <t>090</t>
  </si>
  <si>
    <t>AUXILIAR JURIDICO</t>
  </si>
  <si>
    <t>132</t>
  </si>
  <si>
    <t>CAJERO</t>
  </si>
  <si>
    <t>091</t>
  </si>
  <si>
    <t>ENLACE ADMINISTRATIVO</t>
  </si>
  <si>
    <t>020</t>
  </si>
  <si>
    <t>CHOFER A</t>
  </si>
  <si>
    <t>AUXILIAR EN PSICOLOGIA</t>
  </si>
  <si>
    <t>027</t>
  </si>
  <si>
    <t>AUXILIAR DE MANTENIMIENTO</t>
  </si>
  <si>
    <t>118</t>
  </si>
  <si>
    <t>TECNICO EN INFORMATICA</t>
  </si>
  <si>
    <t>023</t>
  </si>
  <si>
    <t>ARCHIVISTA</t>
  </si>
  <si>
    <t>037</t>
  </si>
  <si>
    <t>SECRETARIA EJECUTIVA A</t>
  </si>
  <si>
    <t>134</t>
  </si>
  <si>
    <t>025</t>
  </si>
  <si>
    <t>ESTAFETA</t>
  </si>
  <si>
    <t>128</t>
  </si>
  <si>
    <t>TECNICO EN INFORMATICA B</t>
  </si>
  <si>
    <t>135</t>
  </si>
  <si>
    <t>AUXILIAR DE LA CENTRAL DE ACTUARIA</t>
  </si>
  <si>
    <t>058</t>
  </si>
  <si>
    <t>AUXILIAR DE OFICIALIA DE PARTES</t>
  </si>
  <si>
    <t>AUXILIAR DE PSICOLOGIA B</t>
  </si>
  <si>
    <t>147</t>
  </si>
  <si>
    <t>AUXILIAR DE SECRETARIA EJECUTIVA</t>
  </si>
  <si>
    <t>138</t>
  </si>
  <si>
    <t>ARCHIVISTA B</t>
  </si>
  <si>
    <t>026</t>
  </si>
  <si>
    <t>BODEGUERO</t>
  </si>
  <si>
    <t>103</t>
  </si>
  <si>
    <t>AUXILIAR DE SERVICIOS GENERALES</t>
  </si>
  <si>
    <t>127</t>
  </si>
  <si>
    <t>ASISTENTE</t>
  </si>
  <si>
    <t>150</t>
  </si>
  <si>
    <t>APOYO MANTENIMIENTO</t>
  </si>
  <si>
    <t>140</t>
  </si>
  <si>
    <t>ASISTENTE DE LA CENTRAL DE ACTUARIA</t>
  </si>
  <si>
    <t>144</t>
  </si>
  <si>
    <t>ASISTENTE DEL ARCHIVO GENERAL DEL PJ</t>
  </si>
  <si>
    <t>154</t>
  </si>
  <si>
    <t>ASISTENTE ADMINISTRATIVO</t>
  </si>
  <si>
    <t>116</t>
  </si>
  <si>
    <t>ASISTENTE LEGAL</t>
  </si>
  <si>
    <t>139</t>
  </si>
  <si>
    <t>DIGITALIZADOR</t>
  </si>
  <si>
    <t>030</t>
  </si>
  <si>
    <t>ENCARGADO DE COPIADORA</t>
  </si>
  <si>
    <t>033</t>
  </si>
  <si>
    <t>AYUDANTE DE ARCHIVO</t>
  </si>
  <si>
    <t>143</t>
  </si>
  <si>
    <t>AYUDANTE DE PSICOPEDAGOGIA</t>
  </si>
  <si>
    <t>075</t>
  </si>
  <si>
    <t>CAPTURISTA</t>
  </si>
  <si>
    <t>093</t>
  </si>
  <si>
    <t>RECEPCIONISTA</t>
  </si>
  <si>
    <t>035</t>
  </si>
  <si>
    <t>INTENDENTE DE LIMPIEZA</t>
  </si>
  <si>
    <t xml:space="preserve"> Despensa Marzo</t>
  </si>
  <si>
    <t>Onomástico</t>
  </si>
  <si>
    <t>Días del Servidor Judicial</t>
  </si>
  <si>
    <t>JEFE DE ÓRGANO TÉCNICO ( CONTRALORIA )</t>
  </si>
  <si>
    <t>JEFE DE ÓRGANO TÉCNICO ( VISITADURIA )</t>
  </si>
  <si>
    <t>SECRETARIO GENERAL DE ACUERDOS DEL TDJ</t>
  </si>
  <si>
    <t>999</t>
  </si>
  <si>
    <t>JEFE JURIDICO</t>
  </si>
  <si>
    <t>061</t>
  </si>
  <si>
    <t>COORDINADOR DE MEDIACION</t>
  </si>
  <si>
    <t>189</t>
  </si>
  <si>
    <t>COORDINADOR DE VISITADURIA</t>
  </si>
  <si>
    <t>193</t>
  </si>
  <si>
    <t>TITULAR</t>
  </si>
  <si>
    <t>190</t>
  </si>
  <si>
    <t>ADMINISTRADOR JURIDICO</t>
  </si>
  <si>
    <t>COORDINADOR DE EDIFICIO</t>
  </si>
  <si>
    <t>COORDINADOR DE SALA</t>
  </si>
  <si>
    <t>077</t>
  </si>
  <si>
    <t>RESPONSABLE (UNIDAD ACCESO A LA INFORMACIÓN PÚBLICA)</t>
  </si>
  <si>
    <t>SUBJEFE JURIDICO</t>
  </si>
  <si>
    <t>191</t>
  </si>
  <si>
    <t>COORDINADOR DE TRANSPARENCIA</t>
  </si>
  <si>
    <t>ENCARGADO DE EDIFICIO "B"</t>
  </si>
  <si>
    <t>095</t>
  </si>
  <si>
    <t>SUBJEFE DE CONTRALORIA</t>
  </si>
  <si>
    <t>COORDINADOR DE IMAGEN DIGITAL</t>
  </si>
  <si>
    <t>044</t>
  </si>
  <si>
    <t>SUBJEFE DE SISTEMAS Y TELECOMUNICACIONES</t>
  </si>
  <si>
    <t>097</t>
  </si>
  <si>
    <t>AUDITOR</t>
  </si>
  <si>
    <t>098</t>
  </si>
  <si>
    <t>COORDINADOR ACADÉMICO</t>
  </si>
  <si>
    <t>018</t>
  </si>
  <si>
    <t>BIBLIOTECARIO</t>
  </si>
  <si>
    <t>192</t>
  </si>
  <si>
    <t>COORDINADOR DE MANTENIMIENTO</t>
  </si>
  <si>
    <t>119</t>
  </si>
  <si>
    <t>AUXILIAR EN TRABAJO SOCIAL</t>
  </si>
  <si>
    <t>036</t>
  </si>
  <si>
    <t>CHOFER B</t>
  </si>
  <si>
    <t>042</t>
  </si>
  <si>
    <t>AUXILIAR DE BIBLIOTECA</t>
  </si>
  <si>
    <t>136</t>
  </si>
  <si>
    <t>137</t>
  </si>
  <si>
    <t>AUXILIAR DE PSICOPEDAGOGIA B</t>
  </si>
  <si>
    <t>074</t>
  </si>
  <si>
    <t>ENCARGADO DE CREDENCIALIZACION</t>
  </si>
  <si>
    <t>029</t>
  </si>
  <si>
    <t>OFICIAL DE SERVICIO</t>
  </si>
  <si>
    <t>145</t>
  </si>
  <si>
    <t>AUXILIAR DE NOMINA</t>
  </si>
  <si>
    <t>141</t>
  </si>
  <si>
    <t>AYUDANTE DE PSICOLOGIA</t>
  </si>
  <si>
    <t>146</t>
  </si>
  <si>
    <t>AYUDANTE DE SERVICIOS GENERALES</t>
  </si>
  <si>
    <t>142</t>
  </si>
  <si>
    <t>AYUDANTE DE TRABAJO SOCIAL</t>
  </si>
  <si>
    <t>047</t>
  </si>
  <si>
    <t>JARDINERO</t>
  </si>
  <si>
    <t>MAG01</t>
  </si>
  <si>
    <t>MAGISTRADO</t>
  </si>
  <si>
    <t>MP001</t>
  </si>
  <si>
    <t>MAGISTRADO PRESIDENTE</t>
  </si>
  <si>
    <t>SGA01</t>
  </si>
  <si>
    <t>SECRETARIO GENERAL DE ACUERDOS</t>
  </si>
  <si>
    <t>TU001</t>
  </si>
  <si>
    <t>TITULAR DE LA UNIDAD</t>
  </si>
  <si>
    <t>SA001</t>
  </si>
  <si>
    <t>SEC01</t>
  </si>
  <si>
    <t>SECRETARIO DE ESTUDIO Y CUENTA A</t>
  </si>
  <si>
    <t>SEC02</t>
  </si>
  <si>
    <t>SECRETARIO DE ESTUDIO Y CUENTA B</t>
  </si>
  <si>
    <t>SEC03</t>
  </si>
  <si>
    <t>SECRETARIO DE ESTUDIO Y CUENTA C</t>
  </si>
  <si>
    <t>SEC04</t>
  </si>
  <si>
    <t>SECRETARIO DE ESTUDIO Y CUENTA D</t>
  </si>
  <si>
    <t>SEC06</t>
  </si>
  <si>
    <t>SECRETARIO DE ESTUDIO Y CUENTA E</t>
  </si>
  <si>
    <t>SEC05</t>
  </si>
  <si>
    <t>SECRETARIO DE ESTUDIO Y CUENTA F</t>
  </si>
  <si>
    <t>SEC07</t>
  </si>
  <si>
    <t>SECRETARIO DE ESTUDIO Y CUENTA G</t>
  </si>
  <si>
    <t>A0001</t>
  </si>
  <si>
    <t>TA001</t>
  </si>
  <si>
    <t>TITULAR DE ÁREA</t>
  </si>
  <si>
    <t>TA002</t>
  </si>
  <si>
    <t>TITULAR DE ÁREA A</t>
  </si>
  <si>
    <t>TA003</t>
  </si>
  <si>
    <t>TITULAR DE ÁREA B</t>
  </si>
  <si>
    <t>AUJ001</t>
  </si>
  <si>
    <t>AUXILIAR JURÍDICO A</t>
  </si>
  <si>
    <t>AUJ002</t>
  </si>
  <si>
    <t>AR001</t>
  </si>
  <si>
    <t>CAR01</t>
  </si>
  <si>
    <t xml:space="preserve">COORDINADOR DE ÁREA </t>
  </si>
  <si>
    <t>AUE001</t>
  </si>
  <si>
    <t>TJ001</t>
  </si>
  <si>
    <t>TÉCNICO  JUDICIAL</t>
  </si>
  <si>
    <t>TJ002</t>
  </si>
  <si>
    <t>TÉCNICO JUDICIAL A</t>
  </si>
  <si>
    <t>TJ003</t>
  </si>
  <si>
    <t>TÉCNICO JUDICIAL B</t>
  </si>
  <si>
    <t>TJ004</t>
  </si>
  <si>
    <t>TÉCNICO JUDICIAL C</t>
  </si>
  <si>
    <t>TEI01</t>
  </si>
  <si>
    <t>TÉCNICO EN INFORMÁTICA</t>
  </si>
  <si>
    <t>CA001</t>
  </si>
  <si>
    <t xml:space="preserve">COORDINADOR ADMINISTRATIVO </t>
  </si>
  <si>
    <t>OF001</t>
  </si>
  <si>
    <t>ES001</t>
  </si>
  <si>
    <t>AD001</t>
  </si>
  <si>
    <t>ANALISTA ADMINISTRATIVO</t>
  </si>
  <si>
    <t>AUL001</t>
  </si>
  <si>
    <t>AUXILIAR DE LIMPIEZA</t>
  </si>
  <si>
    <t>ASIMILADO A SALARIO</t>
  </si>
  <si>
    <t>TÉCNICO JUDICIAL</t>
  </si>
  <si>
    <t xml:space="preserve">PODER JUDICIAL </t>
  </si>
  <si>
    <t>DIRECTOR DE ADMINISTRACION</t>
  </si>
  <si>
    <t>DIRECTOR JURIDICO</t>
  </si>
  <si>
    <t>COORDINADOR DE PONENCIA</t>
  </si>
  <si>
    <t>SECRETARIO TECNICO DE PRESIDENCIA</t>
  </si>
  <si>
    <t>SECRETARIA DE ACUERDOS DE LA COMISION DE CONFLICTO</t>
  </si>
  <si>
    <t>SECRETARIO DE SALA</t>
  </si>
  <si>
    <t>JEFE DE DEPARTAMENTO  A</t>
  </si>
  <si>
    <t>COORDINADOR JURIDICO</t>
  </si>
  <si>
    <t>SECRETARIO DE LA PRESIDENCIA DEL TSJ</t>
  </si>
  <si>
    <t>SECRETARIO TECNICO</t>
  </si>
  <si>
    <t>TITULAR DE LA UNIDAD DE RESPONSABILIDADES</t>
  </si>
  <si>
    <t>TITULAR DE LA UNIDAD DE AUDITORIAS Y DENUNCIAS</t>
  </si>
  <si>
    <t>SUBJEFE "A"</t>
  </si>
  <si>
    <t>SUBJEFE  DE SECRETARIA</t>
  </si>
  <si>
    <t>COORDINADOR OPERATIVO Y DE SERVICIOS</t>
  </si>
  <si>
    <t>ANALISTA ADMINISTRATIVO B</t>
  </si>
  <si>
    <t>CHOFER "A"</t>
  </si>
  <si>
    <t>ENCARGADO DE CONMUTADOR</t>
  </si>
  <si>
    <t>AUXILIAR ADMINISTRATIVO "B"</t>
  </si>
  <si>
    <t>APOYO DE MANTENIMIENTO A</t>
  </si>
  <si>
    <t>APOYO DE MANTENIMIENTO</t>
  </si>
  <si>
    <t>INTENDENTE</t>
  </si>
  <si>
    <t>Despensa Marzo</t>
  </si>
  <si>
    <t>Día del Servidor Judicial</t>
  </si>
  <si>
    <t>A001</t>
  </si>
  <si>
    <t>TITULAR DE LA AGENCIA</t>
  </si>
  <si>
    <t>B011, B014</t>
  </si>
  <si>
    <t>TITULAR DE UNIDAD</t>
  </si>
  <si>
    <t>C014</t>
  </si>
  <si>
    <t>D012</t>
  </si>
  <si>
    <t>ÓRGANO DE CONTROL INTERNO</t>
  </si>
  <si>
    <t>E012</t>
  </si>
  <si>
    <t>F012, F014</t>
  </si>
  <si>
    <t>G014</t>
  </si>
  <si>
    <t>H011</t>
  </si>
  <si>
    <t>I011, I013, I015</t>
  </si>
  <si>
    <t>JEFE DE DEPARTAMENTO</t>
  </si>
  <si>
    <t>K011, K12, K013</t>
  </si>
  <si>
    <t>COORDINADOR</t>
  </si>
  <si>
    <t>B011</t>
  </si>
  <si>
    <t>B012</t>
  </si>
  <si>
    <t>B013</t>
  </si>
  <si>
    <t>B014</t>
  </si>
  <si>
    <t>C011</t>
  </si>
  <si>
    <t>C012</t>
  </si>
  <si>
    <t>C013</t>
  </si>
  <si>
    <t>D011</t>
  </si>
  <si>
    <t>D013</t>
  </si>
  <si>
    <t>D014</t>
  </si>
  <si>
    <t>E011</t>
  </si>
  <si>
    <t>E013</t>
  </si>
  <si>
    <t>E014</t>
  </si>
  <si>
    <t>F011</t>
  </si>
  <si>
    <t>F012</t>
  </si>
  <si>
    <t>F013</t>
  </si>
  <si>
    <t>F014</t>
  </si>
  <si>
    <t>G011</t>
  </si>
  <si>
    <t>G012</t>
  </si>
  <si>
    <t>G013</t>
  </si>
  <si>
    <t>H012</t>
  </si>
  <si>
    <t>H013</t>
  </si>
  <si>
    <t>H014</t>
  </si>
  <si>
    <t>I011</t>
  </si>
  <si>
    <t>I012</t>
  </si>
  <si>
    <t>I013</t>
  </si>
  <si>
    <t>I014</t>
  </si>
  <si>
    <t>I015</t>
  </si>
  <si>
    <t>K011</t>
  </si>
  <si>
    <t>K012</t>
  </si>
  <si>
    <t>K013</t>
  </si>
  <si>
    <t>K014</t>
  </si>
  <si>
    <t>ATY001</t>
  </si>
  <si>
    <t>TITULAR A</t>
  </si>
  <si>
    <t>SC0011</t>
  </si>
  <si>
    <t>ATY002</t>
  </si>
  <si>
    <t>TITULAR B</t>
  </si>
  <si>
    <t>SC0013</t>
  </si>
  <si>
    <t>DIRECTOR DE AREA</t>
  </si>
  <si>
    <t>SAM002</t>
  </si>
  <si>
    <t>SC0029</t>
  </si>
  <si>
    <t>SC0019</t>
  </si>
  <si>
    <t>JEFE DE OFICINA DE DIRECCIÓN</t>
  </si>
  <si>
    <t>ATY003</t>
  </si>
  <si>
    <t>TITULAR C</t>
  </si>
  <si>
    <t>SC0039</t>
  </si>
  <si>
    <t>SC0043</t>
  </si>
  <si>
    <t>SC0155</t>
  </si>
  <si>
    <t>SC0080</t>
  </si>
  <si>
    <t>MM0053</t>
  </si>
  <si>
    <t>CHOFER</t>
  </si>
  <si>
    <t>SC0081</t>
  </si>
  <si>
    <t>SC0097</t>
  </si>
  <si>
    <t>COORDINADOR D</t>
  </si>
  <si>
    <t>MM0013</t>
  </si>
  <si>
    <t>COORDINADOR E</t>
  </si>
  <si>
    <t>MM0027</t>
  </si>
  <si>
    <t>COORDINADOR F</t>
  </si>
  <si>
    <t>MM0100</t>
  </si>
  <si>
    <t>AUXILIAR OPERATIVO</t>
  </si>
  <si>
    <t>MM0030</t>
  </si>
  <si>
    <t>COORDINADOR G</t>
  </si>
  <si>
    <t>MM0036</t>
  </si>
  <si>
    <t>ANALISTA ADMINISTRATIVO A</t>
  </si>
  <si>
    <t>MM0044</t>
  </si>
  <si>
    <t>BU0002</t>
  </si>
  <si>
    <t>INSPECTOR</t>
  </si>
  <si>
    <t>MM0057</t>
  </si>
  <si>
    <t>MM0062</t>
  </si>
  <si>
    <t>ANALISTA ADMINISTRATIVO C</t>
  </si>
  <si>
    <t>MM0099</t>
  </si>
  <si>
    <t>MM0096</t>
  </si>
  <si>
    <t>SECRETARIA A</t>
  </si>
  <si>
    <t>P1</t>
  </si>
  <si>
    <t>PRESIDENTA</t>
  </si>
  <si>
    <t>SE1</t>
  </si>
  <si>
    <t>SECRETARIA EJECUTIVA</t>
  </si>
  <si>
    <t>D1, D2, D3, D4, D5</t>
  </si>
  <si>
    <t>DIRECTOR(A)</t>
  </si>
  <si>
    <t>VT1,VT2</t>
  </si>
  <si>
    <t>VISITADOR(A) TITULAR</t>
  </si>
  <si>
    <t>C1, C2, C3, C4-2, C5, C7, C8, C9</t>
  </si>
  <si>
    <t>COORDINADOR(A)</t>
  </si>
  <si>
    <t>SC1</t>
  </si>
  <si>
    <t>SUB COORDINADOR</t>
  </si>
  <si>
    <t>VA1, VA2, VA3, VA4</t>
  </si>
  <si>
    <t>VISITADOR ADJUNTO(A)</t>
  </si>
  <si>
    <t>A1, A2, A3, A4, A5, A6, A7, A8-1,A8-2, A9, A10, A11, A12, A13-1, A13-2, A13-3, A13-4.</t>
  </si>
  <si>
    <t>AUXILIAR DE ÁREA</t>
  </si>
  <si>
    <t xml:space="preserve">S1, S2, S3, S4, </t>
  </si>
  <si>
    <t>SECRETARIO(A)</t>
  </si>
  <si>
    <t>OA1, OA2, OA3, OA4</t>
  </si>
  <si>
    <t>OFICIAL ADJUNTO(A)</t>
  </si>
  <si>
    <t>OP1</t>
  </si>
  <si>
    <t>C4-1, C6</t>
  </si>
  <si>
    <t>A10,A13-2,A13-4</t>
  </si>
  <si>
    <t>AUXILIAR DE AREA</t>
  </si>
  <si>
    <t>AA1, AA2, AA3</t>
  </si>
  <si>
    <t>AUXILIAR ASIMILABLE</t>
  </si>
  <si>
    <t xml:space="preserve">Bono Anual </t>
  </si>
  <si>
    <t>D1</t>
  </si>
  <si>
    <t>D2</t>
  </si>
  <si>
    <t>D3</t>
  </si>
  <si>
    <t>D4</t>
  </si>
  <si>
    <t>D5</t>
  </si>
  <si>
    <t>VT1</t>
  </si>
  <si>
    <t>VT2</t>
  </si>
  <si>
    <t>C1</t>
  </si>
  <si>
    <t>C2</t>
  </si>
  <si>
    <t>C3</t>
  </si>
  <si>
    <t>C4-1</t>
  </si>
  <si>
    <t>C4-2</t>
  </si>
  <si>
    <t>C5</t>
  </si>
  <si>
    <t>C6</t>
  </si>
  <si>
    <t>C7</t>
  </si>
  <si>
    <t>C8</t>
  </si>
  <si>
    <t>C9</t>
  </si>
  <si>
    <t>OA1</t>
  </si>
  <si>
    <t>OA2</t>
  </si>
  <si>
    <t>OA3</t>
  </si>
  <si>
    <t>OA4</t>
  </si>
  <si>
    <t>A1</t>
  </si>
  <si>
    <t>A2</t>
  </si>
  <si>
    <t>A3</t>
  </si>
  <si>
    <t>A4</t>
  </si>
  <si>
    <t>A5</t>
  </si>
  <si>
    <t>A6</t>
  </si>
  <si>
    <t>A7</t>
  </si>
  <si>
    <t>A8-1</t>
  </si>
  <si>
    <t>A8-2</t>
  </si>
  <si>
    <t>A9</t>
  </si>
  <si>
    <t>A10</t>
  </si>
  <si>
    <t>A11</t>
  </si>
  <si>
    <t>A12</t>
  </si>
  <si>
    <t>A13-1</t>
  </si>
  <si>
    <t>A13-2</t>
  </si>
  <si>
    <t>A13-3</t>
  </si>
  <si>
    <t>A13-4</t>
  </si>
  <si>
    <t>S1</t>
  </si>
  <si>
    <t>S2</t>
  </si>
  <si>
    <t>S3</t>
  </si>
  <si>
    <t>S4</t>
  </si>
  <si>
    <t>VA1</t>
  </si>
  <si>
    <t>VA2</t>
  </si>
  <si>
    <t>VA3</t>
  </si>
  <si>
    <t>VA4</t>
  </si>
  <si>
    <t>FG0028</t>
  </si>
  <si>
    <t>FISCAL ANTICORRUPCIÓN</t>
  </si>
  <si>
    <t>SC0183</t>
  </si>
  <si>
    <t>VICEFISCAL ESPECIALIZADO</t>
  </si>
  <si>
    <t>SC0197</t>
  </si>
  <si>
    <t>SECRETARIA TÉCNICA</t>
  </si>
  <si>
    <t>JEFE(A) DE DEPARTAMENTO</t>
  </si>
  <si>
    <t>FG0027</t>
  </si>
  <si>
    <t>FISCAL EN JEFE(A)</t>
  </si>
  <si>
    <t>FG0026</t>
  </si>
  <si>
    <t>FISCAL COORDINADOR(A)</t>
  </si>
  <si>
    <t>MM0142</t>
  </si>
  <si>
    <t>ESCOLTA</t>
  </si>
  <si>
    <t>FG0025</t>
  </si>
  <si>
    <t>FISCAL SUPERVISOR(A)</t>
  </si>
  <si>
    <t>SC0090, MM0027</t>
  </si>
  <si>
    <t>MM0026</t>
  </si>
  <si>
    <t>MM0143</t>
  </si>
  <si>
    <t>ANALISTA ADMINISTRATIVO(A)</t>
  </si>
  <si>
    <t>MM0079</t>
  </si>
  <si>
    <t>AUXILIAR DE SERVICIOS</t>
  </si>
  <si>
    <t>Quinquenio</t>
  </si>
  <si>
    <t>Bono Puntualidad</t>
  </si>
  <si>
    <t>SC0090</t>
  </si>
  <si>
    <t>MM0095, MM0084, MM0057, MM0036, MM0038, MM0139, MM0144, MM0145, MM0147</t>
  </si>
  <si>
    <t>FG0005, FG0006</t>
  </si>
  <si>
    <t>ANALISTA ADMINISTRATIVO SEMEFO</t>
  </si>
  <si>
    <t>FG0032</t>
  </si>
  <si>
    <t>ASESOR JURÍDICO FGE</t>
  </si>
  <si>
    <t>BU0064, BU0059, BU0038, BU0009, MM0099</t>
  </si>
  <si>
    <t>BU0058, BU0048, BU0042, BU0017, MM0079</t>
  </si>
  <si>
    <t>FG0045</t>
  </si>
  <si>
    <t>AUXILIAR MINISTERIAL</t>
  </si>
  <si>
    <t>BU0037</t>
  </si>
  <si>
    <t>AUXILIAR TECNICO</t>
  </si>
  <si>
    <t>FG0007</t>
  </si>
  <si>
    <t>AYUDANTE DE AUTOPSIAS</t>
  </si>
  <si>
    <t>PJ0014</t>
  </si>
  <si>
    <t>AYUDANTE TECNICO</t>
  </si>
  <si>
    <t>BU0018</t>
  </si>
  <si>
    <t>BU0023, MM0070, MM0043, MM0037, MM0140, SC0147</t>
  </si>
  <si>
    <t>MM0030, MM0013, SC0096, SC0088, SC0097, SC0089, SC0090, SC0086, SC0087, SC0154, SC0155, SC0080, SC0152, FG0055, SC0151</t>
  </si>
  <si>
    <t>COORDINADOR DE PROYECTO</t>
  </si>
  <si>
    <t>SC0134</t>
  </si>
  <si>
    <t>SC0028, SC0153, SC0013</t>
  </si>
  <si>
    <t>SC0011, SC0164</t>
  </si>
  <si>
    <t>BU0022</t>
  </si>
  <si>
    <t>ENCARGADO</t>
  </si>
  <si>
    <t>FG0034</t>
  </si>
  <si>
    <t>FACILITADOR COORDINADOR</t>
  </si>
  <si>
    <t>FG0035</t>
  </si>
  <si>
    <t>FACILITADOR EN JEFE</t>
  </si>
  <si>
    <t>FG0033</t>
  </si>
  <si>
    <t>FACILITADOR SUPERVISOR</t>
  </si>
  <si>
    <t>FISCAL COORDINADOR</t>
  </si>
  <si>
    <t>FISCAL EN JEFE</t>
  </si>
  <si>
    <t>SC0182</t>
  </si>
  <si>
    <t>FISCAL GENERAL</t>
  </si>
  <si>
    <t>FISCAL SUPERVISOR</t>
  </si>
  <si>
    <t>SC0066, SC0059, SC0043, SC0143, SC0144, SC0029</t>
  </si>
  <si>
    <t>BU0003</t>
  </si>
  <si>
    <t>JEFE DE SECCION</t>
  </si>
  <si>
    <t>SC0068, SC0054</t>
  </si>
  <si>
    <t>LIDER DE PROYECTO</t>
  </si>
  <si>
    <t>PJ0025, PJ0024, FG0020, PJ0023</t>
  </si>
  <si>
    <t>PERITO</t>
  </si>
  <si>
    <t>FG0022</t>
  </si>
  <si>
    <t>PERITO COORDINADOR</t>
  </si>
  <si>
    <t>FG0023</t>
  </si>
  <si>
    <t>PERITO EN JEFE</t>
  </si>
  <si>
    <t>FG0051</t>
  </si>
  <si>
    <t>PERITO MÉDICO</t>
  </si>
  <si>
    <t>FG0021</t>
  </si>
  <si>
    <t>PERITO SUPERVISOR</t>
  </si>
  <si>
    <t>FG0036, FG0046, FG0050, FG0047, FG0039, FG0048, FG0042, FG0052, FG0053, FG0043, FG0044, FG0054, FG0049</t>
  </si>
  <si>
    <t>POLICIA MINISTERIAL</t>
  </si>
  <si>
    <t>BU0007, MM0086, SC0078</t>
  </si>
  <si>
    <t>PROGRAMADOR</t>
  </si>
  <si>
    <t>FG0031</t>
  </si>
  <si>
    <t>PSICÓLOGO FGE</t>
  </si>
  <si>
    <t>BU0039, BU0006, MM0096, MM0071, MM0143</t>
  </si>
  <si>
    <t>SECRETARIA</t>
  </si>
  <si>
    <t>FG0029</t>
  </si>
  <si>
    <t>SEGURIDAD FGE</t>
  </si>
  <si>
    <t>MM0073</t>
  </si>
  <si>
    <t>SUPERVISOR TECNICO</t>
  </si>
  <si>
    <t>FG0030</t>
  </si>
  <si>
    <t>TRABAJADOR SOCIAL FGE</t>
  </si>
  <si>
    <t>VICE FISCAL</t>
  </si>
  <si>
    <t>SC0158</t>
  </si>
  <si>
    <t>SC0068</t>
  </si>
  <si>
    <t>SC0054</t>
  </si>
  <si>
    <t>SC0028</t>
  </si>
  <si>
    <t>SC0153</t>
  </si>
  <si>
    <t>SC0164</t>
  </si>
  <si>
    <t>SC0066</t>
  </si>
  <si>
    <t>SC0059</t>
  </si>
  <si>
    <t>SC0143</t>
  </si>
  <si>
    <t>SC0144</t>
  </si>
  <si>
    <t>MM0095</t>
  </si>
  <si>
    <t>MM0084</t>
  </si>
  <si>
    <t>MM0038</t>
  </si>
  <si>
    <t>MM0139</t>
  </si>
  <si>
    <t>MM0144</t>
  </si>
  <si>
    <t>MM0145</t>
  </si>
  <si>
    <t>MM0147</t>
  </si>
  <si>
    <t>FG0005</t>
  </si>
  <si>
    <t>FG0006</t>
  </si>
  <si>
    <t>BU0064</t>
  </si>
  <si>
    <t>BU0059</t>
  </si>
  <si>
    <t>BU0038</t>
  </si>
  <si>
    <t>BU0009</t>
  </si>
  <si>
    <t>BU0058</t>
  </si>
  <si>
    <t>BU0048</t>
  </si>
  <si>
    <t>BU0042</t>
  </si>
  <si>
    <t>BU0017</t>
  </si>
  <si>
    <t>BU0023</t>
  </si>
  <si>
    <t>MM0070</t>
  </si>
  <si>
    <t>MM0043</t>
  </si>
  <si>
    <t>MM0037</t>
  </si>
  <si>
    <t>MM0140</t>
  </si>
  <si>
    <t>SC0147</t>
  </si>
  <si>
    <t>SC0096</t>
  </si>
  <si>
    <t>SC0088</t>
  </si>
  <si>
    <t>SC0089</t>
  </si>
  <si>
    <t>SC0086</t>
  </si>
  <si>
    <t>SC0087</t>
  </si>
  <si>
    <t>SC0154</t>
  </si>
  <si>
    <t>SC0152</t>
  </si>
  <si>
    <t>FG0055</t>
  </si>
  <si>
    <t>SC0151</t>
  </si>
  <si>
    <t>PJ0025</t>
  </si>
  <si>
    <t>PJ0024</t>
  </si>
  <si>
    <t>FG0020</t>
  </si>
  <si>
    <t>PJ0023</t>
  </si>
  <si>
    <t>FG0036</t>
  </si>
  <si>
    <t>FG0046</t>
  </si>
  <si>
    <t>FG0050</t>
  </si>
  <si>
    <t>FG0047</t>
  </si>
  <si>
    <t>FG0039</t>
  </si>
  <si>
    <t>FG0048</t>
  </si>
  <si>
    <t>FG0042</t>
  </si>
  <si>
    <t>FG0052</t>
  </si>
  <si>
    <t>FG0053</t>
  </si>
  <si>
    <t>FG0043</t>
  </si>
  <si>
    <t>FG0044</t>
  </si>
  <si>
    <t>FG0054</t>
  </si>
  <si>
    <t>FG0049</t>
  </si>
  <si>
    <t>BU0007</t>
  </si>
  <si>
    <t>MM0086</t>
  </si>
  <si>
    <t>SC0078</t>
  </si>
  <si>
    <t>BU0039</t>
  </si>
  <si>
    <t>BU0006</t>
  </si>
  <si>
    <t>MM0071</t>
  </si>
  <si>
    <t>PBCP-1</t>
  </si>
  <si>
    <t>PRESIDENCIA DEL CONSEJO</t>
  </si>
  <si>
    <t>PBC-2</t>
  </si>
  <si>
    <t>CONSEJERÍA ELECTORAL</t>
  </si>
  <si>
    <t>PBSE-3</t>
  </si>
  <si>
    <t>SECRETARÍA EJECUTIVA</t>
  </si>
  <si>
    <t>PBD-4</t>
  </si>
  <si>
    <t>DIRECCIÓN</t>
  </si>
  <si>
    <t>PBT-5,PBT-6</t>
  </si>
  <si>
    <t>TITULARIDAD</t>
  </si>
  <si>
    <t>PBC-7</t>
  </si>
  <si>
    <t>COORDINACIÓN</t>
  </si>
  <si>
    <t>PBJ-8</t>
  </si>
  <si>
    <t>JEFATURA DE DEPARTAMENTO</t>
  </si>
  <si>
    <t>PBT-9,PBT-10</t>
  </si>
  <si>
    <t>ASISTENCIA TÉCNICA</t>
  </si>
  <si>
    <t>AUXILIARES PARTIDOS POLITICOS</t>
  </si>
  <si>
    <t>Fondo de Ahorro</t>
  </si>
  <si>
    <t>Vales Navideños</t>
  </si>
  <si>
    <t>PBT-5</t>
  </si>
  <si>
    <t>PBT-6</t>
  </si>
  <si>
    <t>PBT-9</t>
  </si>
  <si>
    <t>PBT-10</t>
  </si>
  <si>
    <t>MAGISTRADO(A) PRESIDENTE(A)</t>
  </si>
  <si>
    <t>MAGISTRADO(A)</t>
  </si>
  <si>
    <t>1.1.5</t>
  </si>
  <si>
    <t>ASESOR(A) MAGISTRADO(A) PRESIDENTE(A)</t>
  </si>
  <si>
    <t>1.2.4</t>
  </si>
  <si>
    <t>ASESOR(A) MAGISTRADO(A)</t>
  </si>
  <si>
    <t>SECRETARIO(A) GENERAL DE ACUERDOS</t>
  </si>
  <si>
    <t>DIRECTOR(A) DE ADMINISTRACIÓN</t>
  </si>
  <si>
    <t>DIRECTOR(A) DE PROYECTISTAS</t>
  </si>
  <si>
    <t>DIRECTOR(A) DE ESTUDIOS, INVESTIGACIÓN, CAPACITACIÓN Y DESARROLLO INSTITUCIONAL</t>
  </si>
  <si>
    <t>TITULAR DEL ÓRGANO DE CONTROL INTERNO</t>
  </si>
  <si>
    <t>1.1.2</t>
  </si>
  <si>
    <t>SECRETARIO(A) DE ESTUDIO Y CUENTA MAGISTRADO(A) PRESIDENTE(A)</t>
  </si>
  <si>
    <t>1.2.2</t>
  </si>
  <si>
    <t>SECRETARIO(A) DE ESTUDIO Y CUENTA MAGISTRADO(A)</t>
  </si>
  <si>
    <t>4.1.1</t>
  </si>
  <si>
    <t>PROYECTISTA</t>
  </si>
  <si>
    <t>2.1.4</t>
  </si>
  <si>
    <t>JEFE(A) DE DEPARTAMENTO DE FINANZAS</t>
  </si>
  <si>
    <t>1.1.9</t>
  </si>
  <si>
    <t>JEFE(A) DE DEPARTAMENTO DE INFORMÁTICA</t>
  </si>
  <si>
    <t>5.1.1</t>
  </si>
  <si>
    <t>ACTUARIO(A)</t>
  </si>
  <si>
    <t>1.1.3</t>
  </si>
  <si>
    <t>JEFE(A) DE OFICINA DE COMUNICACIÓN SOCIAL</t>
  </si>
  <si>
    <t>6.1.1</t>
  </si>
  <si>
    <t>JEFE(A) DE OFICINA DEL ÓRGANO DE CONTROL INTERNO</t>
  </si>
  <si>
    <t>2.1.4.2</t>
  </si>
  <si>
    <t>JEFE(A) DE OFICINA DE RECURSOS HUMANOS</t>
  </si>
  <si>
    <t>1.1.4</t>
  </si>
  <si>
    <t>ASISTENTE MAGISTRADO(A) PRESIDENTE(A)</t>
  </si>
  <si>
    <t>1.2.3</t>
  </si>
  <si>
    <t>ASISTENTE MAGISTRADO(A)</t>
  </si>
  <si>
    <t>1.1.8</t>
  </si>
  <si>
    <t>TITULAR DE LA UNIDAD DE TRANSPARENCIA</t>
  </si>
  <si>
    <t>5.1.2</t>
  </si>
  <si>
    <t>4.1.2</t>
  </si>
  <si>
    <t xml:space="preserve">TÉCNICO(A) DIRECCIÓN DE PROYECTISTAS </t>
  </si>
  <si>
    <t>2.1.4.1</t>
  </si>
  <si>
    <t>TÉCNICO(A) DEPARTAMENTO DE FINANZAS</t>
  </si>
  <si>
    <t>6.1.2</t>
  </si>
  <si>
    <t>TÉCNICO(A) ÓRGANO DE CONTROL INTERNO</t>
  </si>
  <si>
    <t>5.1.3</t>
  </si>
  <si>
    <t>TÉCNICO(A) SECRETARÍA GENERAL DE ACUERDOS</t>
  </si>
  <si>
    <t>1.1.6</t>
  </si>
  <si>
    <t>CHOFER DE PRESIDENCIA</t>
  </si>
  <si>
    <t>2.1.3</t>
  </si>
  <si>
    <t>CHOFER DIRECCIÓN DE ADMINISTRACIÓN</t>
  </si>
  <si>
    <t>2.1.1</t>
  </si>
  <si>
    <t>SECRETARIA DIRECCIÓN DE ADMINISTRACIÓN</t>
  </si>
  <si>
    <t>2.1.2</t>
  </si>
  <si>
    <t>Apoyo de Combustible</t>
  </si>
  <si>
    <t>Estímulo Económico</t>
  </si>
  <si>
    <t>MS-01</t>
  </si>
  <si>
    <t>MS-02</t>
  </si>
  <si>
    <t>MM-01</t>
  </si>
  <si>
    <t>DIRECTOR DE PROYECTISTAS</t>
  </si>
  <si>
    <t>MM-02</t>
  </si>
  <si>
    <t>DIRECTOR DE ADMINISTRACIÓN</t>
  </si>
  <si>
    <t>MM-08</t>
  </si>
  <si>
    <t>DIRECTOR DE SOLUCIÓN DE CONTROVERSIAS</t>
  </si>
  <si>
    <t>MM-03</t>
  </si>
  <si>
    <t>MM-04</t>
  </si>
  <si>
    <t>MM-05</t>
  </si>
  <si>
    <t>MM-06</t>
  </si>
  <si>
    <t>MM-07</t>
  </si>
  <si>
    <t>PO-01</t>
  </si>
  <si>
    <t>PO-02</t>
  </si>
  <si>
    <t>ANALISTA DE INFORMÁTICA A</t>
  </si>
  <si>
    <t>PO-25</t>
  </si>
  <si>
    <t>ANALISTA DE INFORMÁTICA B</t>
  </si>
  <si>
    <t>PO-26</t>
  </si>
  <si>
    <t>ASISTENTE DE ADMINISTRACIÓN</t>
  </si>
  <si>
    <t>PO-03</t>
  </si>
  <si>
    <t>AUXILIAR DE ACTUARÍA</t>
  </si>
  <si>
    <t>PO-04</t>
  </si>
  <si>
    <t>AUXILIAR DE ADMINISTRACIÓN  A</t>
  </si>
  <si>
    <t>PO-05</t>
  </si>
  <si>
    <t>AUXILIAR DE ADMINISTRACIÓN  B</t>
  </si>
  <si>
    <t>PO-06</t>
  </si>
  <si>
    <t>AUXILIAR DE ADMINISTRACIÓN  C</t>
  </si>
  <si>
    <t>PO-07</t>
  </si>
  <si>
    <t>AUXILIAR DE ADMINISTRACIÓN  D</t>
  </si>
  <si>
    <t>PO-09</t>
  </si>
  <si>
    <t>AUXILIAR DE ADMINISTRACIÓN Y CONTABILIDAD</t>
  </si>
  <si>
    <t>PO-10</t>
  </si>
  <si>
    <t>AUXILIAR DE ADMINISTRACIÓN Y RECURSOS HUMANOS</t>
  </si>
  <si>
    <t>PO-11</t>
  </si>
  <si>
    <t>AUXILIAR DE SERVICIOS  A</t>
  </si>
  <si>
    <t>PO-12</t>
  </si>
  <si>
    <t>AUXILIAR DE SERVICIOS  B</t>
  </si>
  <si>
    <t>PO-13</t>
  </si>
  <si>
    <t>AUXILIAR DE SERVICIOS Y MANTENIMIENTO</t>
  </si>
  <si>
    <t>PO-15</t>
  </si>
  <si>
    <t>AUXILIAR JURÍDICO  A</t>
  </si>
  <si>
    <t>PO-16</t>
  </si>
  <si>
    <t>AUXILIAR JURÍDICO  B</t>
  </si>
  <si>
    <t>PO-27</t>
  </si>
  <si>
    <t>AUXILIAR JURÍDICO  C</t>
  </si>
  <si>
    <t>PO-17</t>
  </si>
  <si>
    <t>COORDINADOR DE NORMATIVIDAD</t>
  </si>
  <si>
    <t>PO-28</t>
  </si>
  <si>
    <t>COORDINADOR DE SERVICIOS GENERALES</t>
  </si>
  <si>
    <t>PO-29</t>
  </si>
  <si>
    <t>COORDINADOR DE CERTIFICACIÓN</t>
  </si>
  <si>
    <t>PO-18</t>
  </si>
  <si>
    <t>COORDINADOR GENERAL DE DOCUMENTACIÓN</t>
  </si>
  <si>
    <t>PO-19</t>
  </si>
  <si>
    <t>COORDINADORA DE PROYECTISTAS</t>
  </si>
  <si>
    <t>PO-30</t>
  </si>
  <si>
    <t>DEFENSORES</t>
  </si>
  <si>
    <t>PO-31</t>
  </si>
  <si>
    <t>PO-20</t>
  </si>
  <si>
    <t>ENCARGADO DE ARCHIVO</t>
  </si>
  <si>
    <t>PO-32</t>
  </si>
  <si>
    <t>PO-33</t>
  </si>
  <si>
    <t>PO-34</t>
  </si>
  <si>
    <t>OFICIAL DE MEDIACIÓN</t>
  </si>
  <si>
    <t>PO-21</t>
  </si>
  <si>
    <t>PO-22</t>
  </si>
  <si>
    <t>PROYECTISTA  A</t>
  </si>
  <si>
    <t>PO-23</t>
  </si>
  <si>
    <t>PROYECTISTA  B</t>
  </si>
  <si>
    <t>PO-24</t>
  </si>
  <si>
    <t>PROYECTISTA  C</t>
  </si>
  <si>
    <t>PO-14</t>
  </si>
  <si>
    <t>AUXILIAR DE VIGILANCIA</t>
  </si>
  <si>
    <t>UNIVERSIDAD AUTÓNOMA DE YUCATAN</t>
  </si>
  <si>
    <t>Número de Horas</t>
  </si>
  <si>
    <t>PROFESOR DE ASIGNATURA DE ENSEÑANZA MEDIA SUPERIOR "A"</t>
  </si>
  <si>
    <t>PROFESOR DE ASIGNATURA DE ENSEÑANZA MEDIA SUPERIOR "B"</t>
  </si>
  <si>
    <t>PROFESOR DE ASIGNATURA DE ENSEÑANZA MEDIA SUPERIOR "C"</t>
  </si>
  <si>
    <t>PROFESOR DE ASIGNATURA DE ENSEÑANZA SUPERIOR "A"</t>
  </si>
  <si>
    <t>PROFESOR DE ASIGNATURA DE ENSEÑANZA SUPERIOR "B"</t>
  </si>
  <si>
    <t>TECNICO ACADÉMICO ASOCIADO "A"</t>
  </si>
  <si>
    <t>TECNICO ACADÉMICO ASOCIADO "B"</t>
  </si>
  <si>
    <t>TECNICO ACADÉMICO ASOCIADO "C"</t>
  </si>
  <si>
    <t>TECNICO ACADÉMICO TITULAR "A"</t>
  </si>
  <si>
    <t>TECNICO ACADÉMICO TITULAR "B"</t>
  </si>
  <si>
    <t>PROFESOR DE CARRERA ES ASOCIADO "A" TC</t>
  </si>
  <si>
    <t>PROFESOR DE CARRERA ES ASOCIADO "B" TC</t>
  </si>
  <si>
    <t>PROFESOR DE CARRERA ES ASOCIADO "C" TC</t>
  </si>
  <si>
    <t>PROFESOR DE CARRERA ES ASOCIADO "D" TC</t>
  </si>
  <si>
    <t>PROFESOR DE CARRERA ES TITULAR "A" TC</t>
  </si>
  <si>
    <t>PROFESOR DE CARRERA ES TITULAR "B" TC</t>
  </si>
  <si>
    <t>PROFESOR DE CARRERA ES TITULAR "C" TC</t>
  </si>
  <si>
    <t>PROFESOR INVESTIGADOR ASOCIADO "A" TC</t>
  </si>
  <si>
    <t>PROFESOR INVESTIGADOR ASOCIADO "B" TC</t>
  </si>
  <si>
    <t>PROFESOR INVESTIGADOR ASOCIADO "C" TC</t>
  </si>
  <si>
    <t>PROFESOR INVESTIGADOR ASOCIADO "D" TC</t>
  </si>
  <si>
    <t>PROFESOR INVESTIGADOR TITULAR "A" TC</t>
  </si>
  <si>
    <t>PROFESOR INVESTIGADOR TITULAR "B" TC</t>
  </si>
  <si>
    <t>PROFESOR INVESTIGADOR TITULAR "C" TC</t>
  </si>
  <si>
    <t>PROFESOR DE CARRERA ES ASOCIADO "B" MT</t>
  </si>
  <si>
    <t>PROFESOR DE CARRERA ES ASOCIADO "C" MT</t>
  </si>
  <si>
    <t>PROFESOR DE CARRERA ES ASOCIADO "D" MT</t>
  </si>
  <si>
    <t>PROFESOR DE CARRERA ES TITULAR "A" MT</t>
  </si>
  <si>
    <t>PROFESOR DE CARRERA ES TITULAR "B" MT</t>
  </si>
  <si>
    <t>PROFESOR DE CARRERA ES TITULAR "C" MT</t>
  </si>
  <si>
    <t>ASISTENTE DENTAL "A"</t>
  </si>
  <si>
    <t>ASISTENTE DENTAL "B"</t>
  </si>
  <si>
    <t>AUXILIAR ADMINISTRATIVO "A"</t>
  </si>
  <si>
    <t>AUXILIAR ADMINISTRATIVO "C"</t>
  </si>
  <si>
    <t>AUXILIAR ADMINISTRATIVO "D"</t>
  </si>
  <si>
    <t>AUXILIAR ADMINISTRATIVO "E"</t>
  </si>
  <si>
    <t>AUXILIAR DE ACTIVIDADES AGROPECUARIAS "A"</t>
  </si>
  <si>
    <t>AUXILIAR DE ACTIVIDADES AGROPECUARIAS "B"</t>
  </si>
  <si>
    <t>AUXILIAR DE BIBLIOTECA "A"</t>
  </si>
  <si>
    <t>AUXILIAR DE BIBLIOTECA "B"</t>
  </si>
  <si>
    <t>AUXILIAR DE CONTABILIDAD "A"</t>
  </si>
  <si>
    <t>AUXILIAR DE CONTABILIDAD "B"</t>
  </si>
  <si>
    <t>AUXILIAR DE INTENDENCIA "A"</t>
  </si>
  <si>
    <t>AUXILIAR DE INTENDENCIA "B"</t>
  </si>
  <si>
    <t>AUXILIAR DE INTENDENCIA "C"</t>
  </si>
  <si>
    <t>AUXILIAR DE LABORATORIO "A"</t>
  </si>
  <si>
    <t>AUXILIAR DE LABORATORIO "B"</t>
  </si>
  <si>
    <t>AUXILIAR DE LABORATORIO "C"</t>
  </si>
  <si>
    <t>AUXILIAR DE MANTENIMIENTO "A"</t>
  </si>
  <si>
    <t>AUXILIAR DE MANTENIMIENTO "B"</t>
  </si>
  <si>
    <t>CAPTURISTA "A"</t>
  </si>
  <si>
    <t>CAPTURISTA "B"</t>
  </si>
  <si>
    <t>CHOFER MENSAJERO "A"</t>
  </si>
  <si>
    <t>CHOFER MENSAJERO "B"</t>
  </si>
  <si>
    <t>DISEÑADOR GRÁFICO "A"</t>
  </si>
  <si>
    <t>ENFERMERA</t>
  </si>
  <si>
    <t>FOTÓGRAFO "B"</t>
  </si>
  <si>
    <t>LABORATORISTA "A"</t>
  </si>
  <si>
    <t>LABORATORISTA "B"</t>
  </si>
  <si>
    <t>LOCUTOR OPERADOR</t>
  </si>
  <si>
    <t>OPERADOR DE EQUIPO DE CÓMPUTO "A"</t>
  </si>
  <si>
    <t>OPERADOR DE EQUIPO DE CÓMPUTO "B"</t>
  </si>
  <si>
    <t>OPERADOR DE MÁQUINA REPRODUCTORA "A"</t>
  </si>
  <si>
    <t>OPERADOR DE MÁQUINA REPRODUCTORA "B"</t>
  </si>
  <si>
    <t>PEÓN</t>
  </si>
  <si>
    <t>PRODUCTOR DE PROGRAMAS</t>
  </si>
  <si>
    <t>PROGRAMADOR "B"</t>
  </si>
  <si>
    <t>REPORTERO "A"</t>
  </si>
  <si>
    <t>REPORTERO "B"</t>
  </si>
  <si>
    <t>SECRETARIA "A"</t>
  </si>
  <si>
    <t>SECRETARIA "B"</t>
  </si>
  <si>
    <t>SECRETARIA "C"</t>
  </si>
  <si>
    <t>SECRETARIA "D"</t>
  </si>
  <si>
    <t>TÉCNICO AGROPECUARIO "A"</t>
  </si>
  <si>
    <t>TÉCNICO AGROPECUARIO "B"</t>
  </si>
  <si>
    <t>TÉCNICO AUDIOVISUAL "A"</t>
  </si>
  <si>
    <t>TÉCNICO AUDIOVISUAL "B"</t>
  </si>
  <si>
    <t>TÉCNICO BIBLIOTECARIO "A"</t>
  </si>
  <si>
    <t>TÉCNICO BIBLIOTECARIO "B"</t>
  </si>
  <si>
    <t>TÉCNICO LABORATORISTA "A"</t>
  </si>
  <si>
    <t>TÉCNICO LABORATORISTA "B"</t>
  </si>
  <si>
    <t>TÉCNICO DE MANTENIMIENTO "A"</t>
  </si>
  <si>
    <t>TÉCNICO DE MANTENIMIENTO "B"</t>
  </si>
  <si>
    <t>TÉCNICO DE MANTENIMIENTO "C"</t>
  </si>
  <si>
    <t>VELADOR "B"</t>
  </si>
  <si>
    <t>VELADOR "C"</t>
  </si>
  <si>
    <t>ADMINISTRADOR EJECUTIVO B</t>
  </si>
  <si>
    <t>ADMINISTRADOR EJECUTIVO C</t>
  </si>
  <si>
    <t>ADMINISTRADOR EJECUTIVO D</t>
  </si>
  <si>
    <t>ADMINISTRADOR OPERATIVO A</t>
  </si>
  <si>
    <t>ADMINISTRADOR OPERATIVO B</t>
  </si>
  <si>
    <t>ADMINISTRADOR OPERATIVO C</t>
  </si>
  <si>
    <t>ADMINISTRADOR OPERATIVO D</t>
  </si>
  <si>
    <t>ADMINISTRADOR DE CARRERA A</t>
  </si>
  <si>
    <t>ADMINISTRADOR DE CARRERA B</t>
  </si>
  <si>
    <t>ADMINISTRADOR DE LABORATORIO A</t>
  </si>
  <si>
    <t>ADMINISTRADOR DE LABORATORIO B</t>
  </si>
  <si>
    <t>ADMINISTRADOR DE RECURSOS HUMANOS A</t>
  </si>
  <si>
    <t>ADMINISTRADOR DE RECURSOS HUMANOS B</t>
  </si>
  <si>
    <t>ADMINISTRADOR DE SEGURIDAD A</t>
  </si>
  <si>
    <t>ADMINISTRADOR DE SERVICIOS ESCOLARES A</t>
  </si>
  <si>
    <t>ADMINISTRADOR DE SERVICIOS ESCOLARES B</t>
  </si>
  <si>
    <t>ADMINISTRADOR DE SERVICIOS ESCOLARES C</t>
  </si>
  <si>
    <t>ADMINISTRADOR DE SERVICIOS GENERALES A</t>
  </si>
  <si>
    <t>ADMINISTRADOR DE TECNOLOGIAS DE INFORMACION A</t>
  </si>
  <si>
    <t>ADMINISTRADOR DE TECNOLOGIAS DE INFORMACION B</t>
  </si>
  <si>
    <t>ADMINISTRADOR DE TECNOLOGIAS DE INFORMACION C</t>
  </si>
  <si>
    <t>ADMINISTRADOR DE TECNOLOGIAS DE INFORMACION D</t>
  </si>
  <si>
    <t>ASISTENTE ADMINISTRATIVO A</t>
  </si>
  <si>
    <t>ASISTENTE ADMINISTRATIVO B</t>
  </si>
  <si>
    <t>ASISTENTE ADMINISTRATIVO C</t>
  </si>
  <si>
    <t>ASISTENTE ADMINISTRATIVO D</t>
  </si>
  <si>
    <t>AUXILIAR DE CONTABILIDAD C</t>
  </si>
  <si>
    <t>BIBLIOTECARIO A</t>
  </si>
  <si>
    <t>BIBLIOTECARIO B</t>
  </si>
  <si>
    <t>BIBLIOTECARIO C</t>
  </si>
  <si>
    <t>BIBLIOTECARIO D</t>
  </si>
  <si>
    <t>CAJERO A</t>
  </si>
  <si>
    <t>CAJERO B</t>
  </si>
  <si>
    <t>CAJERO C</t>
  </si>
  <si>
    <t>CAJERO D</t>
  </si>
  <si>
    <t>CAJERO DE FINANZAS A</t>
  </si>
  <si>
    <t>CONTADOR A</t>
  </si>
  <si>
    <t>CONTADOR B</t>
  </si>
  <si>
    <t>CONTADOR C</t>
  </si>
  <si>
    <t>CONTADOR D</t>
  </si>
  <si>
    <t>CHOFER DE RECTORIA B</t>
  </si>
  <si>
    <t>ENTRENADOR DEPORTIVO A</t>
  </si>
  <si>
    <t>ENTRENADOR DEPORTIVO B</t>
  </si>
  <si>
    <t>ENTRENADOR DEPORTIVO C</t>
  </si>
  <si>
    <t>INSPECTOR ESCOLAR A</t>
  </si>
  <si>
    <t>INSPECTOR ESCOLAR B</t>
  </si>
  <si>
    <t>LABORATORISTA A</t>
  </si>
  <si>
    <t>LABORATORISTA B</t>
  </si>
  <si>
    <t>MEDICO A</t>
  </si>
  <si>
    <t>MEDICO B</t>
  </si>
  <si>
    <t>MEDICO C</t>
  </si>
  <si>
    <t>MEDICO D</t>
  </si>
  <si>
    <t>MEDICO INTERNISTA A</t>
  </si>
  <si>
    <t>MEDICO INTERNISTA B</t>
  </si>
  <si>
    <t>PROFESIONISTA A</t>
  </si>
  <si>
    <t>PROFESIONISTA B</t>
  </si>
  <si>
    <t>PROFESIONISTA C</t>
  </si>
  <si>
    <t>PROFESIONISTA D</t>
  </si>
  <si>
    <t>PROFESIONISTA DE BIBLIOTECA A</t>
  </si>
  <si>
    <t>PROFESIONISTA DE BIBLIOTECA B</t>
  </si>
  <si>
    <t>PSIQUIATRA A</t>
  </si>
  <si>
    <t>SUPERVISOR ESCOLAR A</t>
  </si>
  <si>
    <t>SUPERVISOR ESCOLAR B</t>
  </si>
  <si>
    <t>SUPERVISOR ESCOLAR C</t>
  </si>
  <si>
    <t>SUPERVISOR ESCOLAR D</t>
  </si>
  <si>
    <t xml:space="preserve">PROFESOR DE ASIGNATURA DE ENSEÑANZA SUPERIOR "A"         </t>
  </si>
  <si>
    <t>PROFESOR DE CARRERA DE IDIOMAS ASOCIADO "A" TC</t>
  </si>
  <si>
    <t>PROFESOR DE CARRERA DE IDIOMAS ASOCIADO "B" TC</t>
  </si>
  <si>
    <t>PROFESOR DE CARRERA ES ASOCIADO "A" MT</t>
  </si>
  <si>
    <t>VELADOR "A"</t>
  </si>
  <si>
    <t>ADMINISTRADOR EJECUTIVO A</t>
  </si>
  <si>
    <t>Despensa Anual</t>
  </si>
  <si>
    <t>JEFE DE DEPARTAMENTO F</t>
  </si>
  <si>
    <t>JEFE DE OFICINA E</t>
  </si>
  <si>
    <t>ADMINISTRADOR DE CARRERA C</t>
  </si>
  <si>
    <t>ADMINISTRADOR DE CARRERA D</t>
  </si>
  <si>
    <t>ADMINISTRADOR DE SERVICIOS ESCOLARES D</t>
  </si>
  <si>
    <t>PROFESIONISTA DE BIBLIOTECA C</t>
  </si>
  <si>
    <t>PROFESIONISTA DE BIBLIOTECA D</t>
  </si>
  <si>
    <t>ADMINISTRADOR DE RECURSOS HUMANOS C</t>
  </si>
  <si>
    <t>ADMINISTRADOR DE RECURSOS HUMANOS D</t>
  </si>
  <si>
    <t>ADMINISTRADOR DE SERVICIOS GENERALES B</t>
  </si>
  <si>
    <t>ADMINISTRADOR DE SERVICIOS GENERALES C</t>
  </si>
  <si>
    <t>ADMINISTRADOR DE SERVICIOS GENERALES D</t>
  </si>
  <si>
    <t>ADMINISTRADOR DE SEGURIDAD B</t>
  </si>
  <si>
    <t>ADMINISTRADOR DE SEGURIDAD C</t>
  </si>
  <si>
    <t>ADMINISTRADOR DE SEGURIDAD D</t>
  </si>
  <si>
    <t>ASISTENTE DE EDITOR A</t>
  </si>
  <si>
    <t>ASISTENTE DE EDITOR B</t>
  </si>
  <si>
    <t>ASISTENTE DE EDITOR C</t>
  </si>
  <si>
    <t>ASISTENTE DE EDITOR D</t>
  </si>
  <si>
    <t>PROFESOR DE CARRERA EMS ASOCIADO "A" TC</t>
  </si>
  <si>
    <t>PROFESOR DE CARRERA EMS ASOCIADO "B" TC</t>
  </si>
  <si>
    <t>PROFESOR DE CARRERA EMS ASOCIADO "C" TC</t>
  </si>
  <si>
    <t>PROFESOR DE CARRERA EMS ASOCIADO "D" TC</t>
  </si>
  <si>
    <t>PROFESOR DE CARRERA DE IDIOMAS ASOCIADO "C" TC</t>
  </si>
  <si>
    <t>PROFESOR DE CARRERA DE IDIOMAS ASOCIADO "D" TC</t>
  </si>
  <si>
    <t>PROFESOR DE CARRERA EMS ASOCIADO "A" MT</t>
  </si>
  <si>
    <t>PROFESOR DE CARRERA EMS ASOCIADO "B" MT</t>
  </si>
  <si>
    <t>PROFESOR DE CARRERA EMS ASOCIADO "C" MT</t>
  </si>
  <si>
    <t>PROFESOR DE CARRERA EMS ASOCIADO "D" MT</t>
  </si>
  <si>
    <t>PROFESOR DE CARRERA DE IDIOMAS ASOCIADO "A" MT</t>
  </si>
  <si>
    <t>PROFESOR DE CARRERA DE IDIOMAS ASOCIADO "B" MT</t>
  </si>
  <si>
    <t>PROFESOR DE CARRERA DE IDIOMAS ASOCIADO "C" MT</t>
  </si>
  <si>
    <t>PROFESOR DE CARRERA DE IDIOMAS ASOCIADO "D" MT</t>
  </si>
  <si>
    <t>AUXILIAR FORENSE</t>
  </si>
  <si>
    <t>DIBUJANTE</t>
  </si>
  <si>
    <t>DISEÑADOR GRÁFICO "B"</t>
  </si>
  <si>
    <t>ENCARGADO DEL ORDEN</t>
  </si>
  <si>
    <t>FOTÓGRAFO "A"</t>
  </si>
  <si>
    <t>OPERADOR DE TRANSPORTE ESPECIALIZADO</t>
  </si>
  <si>
    <t>PROGRAMADOR "A"</t>
  </si>
  <si>
    <t>TÉCNICO DENTAL</t>
  </si>
  <si>
    <t>TÉCNICO DE ILUMINACIÓN ESCÉNICA "A"</t>
  </si>
  <si>
    <t>TÉCNICO TRAMOYISTA</t>
  </si>
  <si>
    <t>TRABAJADOR (A)  SOCIAL</t>
  </si>
  <si>
    <t>ADMINISTRADOR DE LABORATORIO C</t>
  </si>
  <si>
    <t>ADMINISTRADOR DE LABORATORIO D</t>
  </si>
  <si>
    <t>CAJERO DE FINANZAS B</t>
  </si>
  <si>
    <t>CAJERO DE FINANZAS C</t>
  </si>
  <si>
    <t>CAJERO DE FINANZAS D</t>
  </si>
  <si>
    <t>CHOFER DE RECTORIA A</t>
  </si>
  <si>
    <t>CHOFER DE RECTORIA C</t>
  </si>
  <si>
    <t>CHOFER DE RECTORIA D</t>
  </si>
  <si>
    <t>ENTRENADOR DEPORTIVO D</t>
  </si>
  <si>
    <t>INSPECTOR ESCOLAR C</t>
  </si>
  <si>
    <t>INSPECTOR ESCOLAR D</t>
  </si>
  <si>
    <t>LABORATORISTA C</t>
  </si>
  <si>
    <t>LABORATORISTA D</t>
  </si>
  <si>
    <t>MEDICO INTERNISTA C</t>
  </si>
  <si>
    <t>MEDICO INTERNISTA D</t>
  </si>
  <si>
    <t>PSIQUIATRA B</t>
  </si>
  <si>
    <t>PSIQUIATRA C</t>
  </si>
  <si>
    <t>PSIQUIATRA D</t>
  </si>
  <si>
    <t>Nota: Para el caso de las claves 1404, 1408, 1412,1428 y 1432,  presentan importes calculados por hora. Para el concepto de despensa, cuyo valor depende de las horas laboradas, se capturó el monto mínimo aplicable de acuerdo con la siguiente tabla:</t>
  </si>
  <si>
    <t xml:space="preserve">a) De 7 o mas horas diarias </t>
  </si>
  <si>
    <t xml:space="preserve"> b) De 5 y hasta menos de 7 horas diarias</t>
  </si>
  <si>
    <t>c) De 3 y hasta menos de 5 horas diarias</t>
  </si>
  <si>
    <t>d) De 1 y hasta menos de 3 horas diarias</t>
  </si>
  <si>
    <t>e) Menos de 1 hora diaria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</si>
</sst>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\-#,##0\ "/>
    <numFmt numFmtId="165" formatCode="#,##0.0"/>
  </numFmts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Lato"/>
    </font>
    <font>
      <sz val="10"/>
      <color rgb="FF000000"/>
      <name val="Lato"/>
    </font>
    <font>
      <b/>
      <sz val="10"/>
      <color rgb="FF000000"/>
      <name val="Lato"/>
    </font>
    <font>
      <b/>
      <sz val="11"/>
      <color rgb="FF000000"/>
      <name val="Lato"/>
    </font>
    <font>
      <sz val="11"/>
      <color rgb="FF000000"/>
      <name val="Calibri"/>
      <family val="2"/>
      <scheme val="minor"/>
    </font>
    <font>
      <sz val="12"/>
      <color rgb="FF000000"/>
      <name val="Lato"/>
      <family val="2"/>
    </font>
    <font>
      <sz val="12"/>
      <color theme="1"/>
      <name val="Calibri"/>
      <family val="2"/>
      <scheme val="minor"/>
    </font>
    <font>
      <b/>
      <sz val="12"/>
      <color rgb="FF000000"/>
      <name val="Lato"/>
      <family val="2"/>
    </font>
    <font>
      <b/>
      <sz val="10"/>
      <color rgb="FFFFFFFF"/>
      <name val="Lato"/>
      <family val="2"/>
    </font>
    <font>
      <sz val="10"/>
      <color rgb="FF000000"/>
      <name val="Lato"/>
      <family val="2"/>
    </font>
    <font>
      <sz val="11"/>
      <color rgb="FF000000"/>
      <name val="Lato"/>
      <family val="2"/>
    </font>
    <font>
      <sz val="12"/>
      <color theme="1"/>
      <name val="Lato"/>
      <family val="2"/>
    </font>
    <font>
      <sz val="11"/>
      <color theme="1"/>
      <name val="Lato"/>
      <family val="2"/>
    </font>
    <font>
      <b/>
      <sz val="10"/>
      <color rgb="FF000000"/>
      <name val="Lato"/>
      <family val="2"/>
    </font>
    <font>
      <b/>
      <sz val="10"/>
      <color theme="0"/>
      <name val="Lato"/>
      <family val="2"/>
    </font>
    <font>
      <sz val="10"/>
      <color rgb="FF000000"/>
      <name val="Arial"/>
      <family val="2"/>
    </font>
    <font>
      <sz val="10"/>
      <name val="Lato"/>
      <family val="2"/>
    </font>
    <font>
      <sz val="10"/>
      <color indexed="8"/>
      <name val="Lato"/>
      <family val="2"/>
    </font>
    <font>
      <sz val="9"/>
      <color rgb="FF000000"/>
      <name val="Lato"/>
      <family val="2"/>
    </font>
    <font>
      <b/>
      <sz val="10"/>
      <color rgb="FFFF0000"/>
      <name val="Lato"/>
      <family val="2"/>
    </font>
    <font>
      <sz val="10"/>
      <color theme="1"/>
      <name val="Lato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70E48"/>
      </patternFill>
    </fill>
    <fill>
      <patternFill patternType="solid">
        <fgColor rgb="FFBC2251"/>
      </patternFill>
    </fill>
    <fill>
      <patternFill patternType="solid">
        <fgColor rgb="FFEFEDEA"/>
      </patternFill>
    </fill>
    <fill>
      <patternFill patternType="solid">
        <fgColor rgb="FFC2995C"/>
      </patternFill>
    </fill>
    <fill>
      <patternFill patternType="solid">
        <fgColor rgb="FFE2DED7"/>
      </patternFill>
    </fill>
    <fill>
      <patternFill patternType="solid">
        <fgColor theme="0"/>
        <bgColor indexed="64"/>
      </patternFill>
    </fill>
    <fill>
      <patternFill patternType="solid">
        <fgColor rgb="FF970E4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2995C"/>
        <bgColor indexed="64"/>
      </patternFill>
    </fill>
  </fills>
  <borders count="9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theme="1"/>
      </right>
      <top/>
      <bottom style="thin">
        <color rgb="FFFFFFFF"/>
      </bottom>
      <diagonal/>
    </border>
    <border>
      <left style="thin">
        <color theme="1"/>
      </left>
      <right style="thin">
        <color rgb="FFFFFFFF"/>
      </right>
      <top style="thin">
        <color rgb="FFFFFFFF"/>
      </top>
      <bottom style="thin">
        <color theme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theme="1"/>
      </bottom>
      <diagonal/>
    </border>
    <border>
      <left style="thin">
        <color rgb="FFFFFFFF"/>
      </left>
      <right style="thin">
        <color theme="1"/>
      </right>
      <top style="thin">
        <color rgb="FFFFFFFF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1"/>
      </left>
      <right/>
      <top/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rgb="FFFFFFFF"/>
      </top>
      <bottom style="thin">
        <color theme="1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theme="1"/>
      </bottom>
      <diagonal/>
    </border>
    <border>
      <left style="thin">
        <color rgb="FFFFFFFF"/>
      </left>
      <right/>
      <top style="thin">
        <color rgb="FFFFFFFF"/>
      </top>
      <bottom style="thin">
        <color theme="1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theme="1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theme="1"/>
      </bottom>
      <diagonal/>
    </border>
    <border>
      <left style="thin">
        <color rgb="FFFFFFFF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theme="1"/>
      </right>
      <top/>
      <bottom style="thin">
        <color rgb="FFFFFFFF"/>
      </bottom>
      <diagonal/>
    </border>
    <border>
      <left style="thin">
        <color theme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theme="1"/>
      </right>
      <top style="thin">
        <color rgb="FFFFFFFF"/>
      </top>
      <bottom style="thin">
        <color rgb="FFFFFFFF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theme="1"/>
      </bottom>
      <diagonal/>
    </border>
    <border>
      <left style="thin">
        <color rgb="FF000000"/>
      </left>
      <right style="thin">
        <color theme="1"/>
      </right>
      <top style="thin">
        <color rgb="FFFFFFFF"/>
      </top>
      <bottom style="thin">
        <color theme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/>
      <diagonal/>
    </border>
    <border>
      <left style="thin">
        <color theme="1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theme="1"/>
      </left>
      <right style="thin">
        <color rgb="FFFFFFFF"/>
      </right>
      <top/>
      <bottom style="thin">
        <color theme="1"/>
      </bottom>
      <diagonal/>
    </border>
    <border>
      <left style="thin">
        <color rgb="FFFFFFFF"/>
      </left>
      <right style="thin">
        <color rgb="FFFFFFFF"/>
      </right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theme="1"/>
      </bottom>
      <diagonal/>
    </border>
    <border>
      <left style="thin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1"/>
      </right>
      <top/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/>
      <bottom style="thin">
        <color theme="1"/>
      </bottom>
      <diagonal/>
    </border>
  </borders>
  <cellStyleXfs count="10">
    <xf numFmtId="0" fontId="0" fillId="0" borderId="0"/>
    <xf numFmtId="0" fontId="6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23" fillId="0" borderId="0"/>
  </cellStyleXfs>
  <cellXfs count="57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7" fillId="7" borderId="0" xfId="1" applyFont="1" applyFill="1"/>
    <xf numFmtId="0" fontId="8" fillId="7" borderId="0" xfId="2" applyFont="1" applyFill="1"/>
    <xf numFmtId="0" fontId="9" fillId="7" borderId="0" xfId="1" applyFont="1" applyFill="1" applyAlignment="1">
      <alignment horizontal="center" vertical="center" wrapText="1"/>
    </xf>
    <xf numFmtId="0" fontId="9" fillId="7" borderId="0" xfId="1" applyFont="1" applyFill="1" applyAlignment="1">
      <alignment vertical="center" wrapText="1"/>
    </xf>
    <xf numFmtId="0" fontId="1" fillId="7" borderId="0" xfId="2" applyFill="1"/>
    <xf numFmtId="0" fontId="10" fillId="8" borderId="9" xfId="1" applyFont="1" applyFill="1" applyBorder="1" applyAlignment="1">
      <alignment horizontal="center" vertical="center" wrapText="1"/>
    </xf>
    <xf numFmtId="0" fontId="11" fillId="0" borderId="9" xfId="1" applyFont="1" applyBorder="1" applyAlignment="1">
      <alignment horizontal="left" vertical="center" wrapText="1"/>
    </xf>
    <xf numFmtId="3" fontId="11" fillId="0" borderId="9" xfId="1" applyNumberFormat="1" applyFont="1" applyBorder="1" applyAlignment="1">
      <alignment horizontal="center" vertical="center" wrapText="1"/>
    </xf>
    <xf numFmtId="3" fontId="10" fillId="8" borderId="9" xfId="1" applyNumberFormat="1" applyFont="1" applyFill="1" applyBorder="1" applyAlignment="1">
      <alignment horizontal="center" vertical="center" wrapText="1"/>
    </xf>
    <xf numFmtId="0" fontId="12" fillId="7" borderId="0" xfId="1" applyFont="1" applyFill="1"/>
    <xf numFmtId="0" fontId="12" fillId="7" borderId="0" xfId="1" applyFont="1" applyFill="1" applyAlignment="1">
      <alignment horizontal="center" vertical="center"/>
    </xf>
    <xf numFmtId="0" fontId="11" fillId="0" borderId="9" xfId="1" applyFont="1" applyBorder="1" applyAlignment="1">
      <alignment horizontal="left" vertical="center"/>
    </xf>
    <xf numFmtId="3" fontId="11" fillId="0" borderId="9" xfId="1" applyNumberFormat="1" applyFont="1" applyBorder="1" applyAlignment="1">
      <alignment horizontal="center" vertical="center"/>
    </xf>
    <xf numFmtId="0" fontId="12" fillId="0" borderId="10" xfId="1" applyFont="1" applyBorder="1"/>
    <xf numFmtId="3" fontId="12" fillId="0" borderId="10" xfId="1" applyNumberFormat="1" applyFont="1" applyBorder="1" applyAlignment="1">
      <alignment horizontal="center" vertical="center"/>
    </xf>
    <xf numFmtId="0" fontId="7" fillId="9" borderId="0" xfId="2" applyFont="1" applyFill="1" applyAlignment="1">
      <alignment horizontal="left" vertical="center"/>
    </xf>
    <xf numFmtId="3" fontId="7" fillId="9" borderId="0" xfId="2" applyNumberFormat="1" applyFont="1" applyFill="1" applyAlignment="1">
      <alignment horizontal="center" vertical="center"/>
    </xf>
    <xf numFmtId="0" fontId="13" fillId="9" borderId="0" xfId="2" applyFont="1" applyFill="1" applyAlignment="1">
      <alignment vertical="center"/>
    </xf>
    <xf numFmtId="0" fontId="8" fillId="9" borderId="0" xfId="2" applyFont="1" applyFill="1" applyAlignment="1">
      <alignment vertical="center"/>
    </xf>
    <xf numFmtId="0" fontId="11" fillId="9" borderId="11" xfId="2" applyFont="1" applyFill="1" applyBorder="1" applyAlignment="1">
      <alignment horizontal="left" vertical="center" wrapText="1"/>
    </xf>
    <xf numFmtId="3" fontId="11" fillId="9" borderId="11" xfId="2" applyNumberFormat="1" applyFont="1" applyFill="1" applyBorder="1" applyAlignment="1">
      <alignment horizontal="center" vertical="center" wrapText="1"/>
    </xf>
    <xf numFmtId="0" fontId="14" fillId="9" borderId="0" xfId="2" applyFont="1" applyFill="1" applyAlignment="1">
      <alignment vertical="center"/>
    </xf>
    <xf numFmtId="0" fontId="1" fillId="9" borderId="0" xfId="2" applyFill="1" applyAlignment="1">
      <alignment vertical="center"/>
    </xf>
    <xf numFmtId="3" fontId="10" fillId="8" borderId="12" xfId="2" applyNumberFormat="1" applyFont="1" applyFill="1" applyBorder="1" applyAlignment="1">
      <alignment horizontal="center" vertical="center" wrapText="1"/>
    </xf>
    <xf numFmtId="0" fontId="11" fillId="7" borderId="13" xfId="2" applyFont="1" applyFill="1" applyBorder="1" applyAlignment="1">
      <alignment horizontal="left" vertical="center" wrapText="1"/>
    </xf>
    <xf numFmtId="3" fontId="11" fillId="7" borderId="14" xfId="2" applyNumberFormat="1" applyFont="1" applyFill="1" applyBorder="1" applyAlignment="1">
      <alignment horizontal="center" vertical="center" wrapText="1"/>
    </xf>
    <xf numFmtId="0" fontId="14" fillId="7" borderId="0" xfId="2" applyFont="1" applyFill="1" applyAlignment="1">
      <alignment vertical="center"/>
    </xf>
    <xf numFmtId="0" fontId="1" fillId="7" borderId="0" xfId="2" applyFill="1" applyAlignment="1">
      <alignment vertical="center"/>
    </xf>
    <xf numFmtId="0" fontId="15" fillId="10" borderId="1" xfId="2" applyFont="1" applyFill="1" applyBorder="1" applyAlignment="1">
      <alignment horizontal="left" vertical="center" wrapText="1"/>
    </xf>
    <xf numFmtId="3" fontId="15" fillId="7" borderId="15" xfId="2" applyNumberFormat="1" applyFont="1" applyFill="1" applyBorder="1" applyAlignment="1">
      <alignment horizontal="center" vertical="center" wrapText="1"/>
    </xf>
    <xf numFmtId="3" fontId="15" fillId="7" borderId="16" xfId="2" applyNumberFormat="1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3" fontId="11" fillId="0" borderId="1" xfId="2" applyNumberFormat="1" applyFont="1" applyBorder="1" applyAlignment="1">
      <alignment horizontal="center" vertical="center" wrapText="1"/>
    </xf>
    <xf numFmtId="0" fontId="15" fillId="7" borderId="17" xfId="2" applyFont="1" applyFill="1" applyBorder="1" applyAlignment="1">
      <alignment horizontal="left" vertical="center" wrapText="1"/>
    </xf>
    <xf numFmtId="3" fontId="15" fillId="10" borderId="1" xfId="2" applyNumberFormat="1" applyFont="1" applyFill="1" applyBorder="1" applyAlignment="1">
      <alignment horizontal="center" vertical="center" wrapText="1"/>
    </xf>
    <xf numFmtId="3" fontId="15" fillId="7" borderId="18" xfId="2" applyNumberFormat="1" applyFont="1" applyFill="1" applyBorder="1" applyAlignment="1">
      <alignment horizontal="center" vertical="center" wrapText="1"/>
    </xf>
    <xf numFmtId="3" fontId="15" fillId="7" borderId="19" xfId="2" applyNumberFormat="1" applyFont="1" applyFill="1" applyBorder="1" applyAlignment="1">
      <alignment horizontal="center" vertical="center" wrapText="1"/>
    </xf>
    <xf numFmtId="0" fontId="15" fillId="7" borderId="0" xfId="2" applyFont="1" applyFill="1" applyAlignment="1">
      <alignment horizontal="left" vertical="center" wrapText="1"/>
    </xf>
    <xf numFmtId="0" fontId="15" fillId="7" borderId="19" xfId="2" applyFont="1" applyFill="1" applyBorder="1" applyAlignment="1">
      <alignment horizontal="left" vertical="center" wrapText="1"/>
    </xf>
    <xf numFmtId="3" fontId="15" fillId="7" borderId="0" xfId="2" applyNumberFormat="1" applyFont="1" applyFill="1" applyAlignment="1">
      <alignment horizontal="center" vertical="center" wrapText="1"/>
    </xf>
    <xf numFmtId="0" fontId="15" fillId="10" borderId="9" xfId="2" applyFont="1" applyFill="1" applyBorder="1" applyAlignment="1">
      <alignment horizontal="left" vertical="center" wrapText="1"/>
    </xf>
    <xf numFmtId="0" fontId="11" fillId="0" borderId="4" xfId="2" applyFont="1" applyBorder="1" applyAlignment="1">
      <alignment horizontal="left" vertical="center" wrapText="1"/>
    </xf>
    <xf numFmtId="3" fontId="11" fillId="7" borderId="1" xfId="2" applyNumberFormat="1" applyFont="1" applyFill="1" applyBorder="1" applyAlignment="1">
      <alignment horizontal="center" vertical="center" wrapText="1"/>
    </xf>
    <xf numFmtId="0" fontId="10" fillId="7" borderId="0" xfId="2" applyFont="1" applyFill="1" applyAlignment="1">
      <alignment horizontal="left" vertical="center" wrapText="1"/>
    </xf>
    <xf numFmtId="0" fontId="11" fillId="7" borderId="0" xfId="2" applyFont="1" applyFill="1" applyAlignment="1">
      <alignment horizontal="left" vertical="center"/>
    </xf>
    <xf numFmtId="3" fontId="11" fillId="7" borderId="0" xfId="2" applyNumberFormat="1" applyFont="1" applyFill="1" applyAlignment="1">
      <alignment horizontal="center" vertical="center"/>
    </xf>
    <xf numFmtId="3" fontId="10" fillId="7" borderId="0" xfId="2" applyNumberFormat="1" applyFont="1" applyFill="1" applyAlignment="1">
      <alignment horizontal="center" vertical="center" wrapText="1"/>
    </xf>
    <xf numFmtId="0" fontId="11" fillId="7" borderId="0" xfId="2" applyFont="1" applyFill="1" applyAlignment="1">
      <alignment horizontal="left" vertical="center" wrapText="1"/>
    </xf>
    <xf numFmtId="3" fontId="11" fillId="7" borderId="0" xfId="2" applyNumberFormat="1" applyFont="1" applyFill="1" applyAlignment="1">
      <alignment horizontal="center" vertical="center" wrapText="1"/>
    </xf>
    <xf numFmtId="0" fontId="10" fillId="8" borderId="20" xfId="2" applyFont="1" applyFill="1" applyBorder="1" applyAlignment="1">
      <alignment horizontal="left" vertical="center" wrapText="1"/>
    </xf>
    <xf numFmtId="3" fontId="10" fillId="8" borderId="21" xfId="2" applyNumberFormat="1" applyFont="1" applyFill="1" applyBorder="1" applyAlignment="1">
      <alignment horizontal="center" vertical="center" wrapText="1"/>
    </xf>
    <xf numFmtId="0" fontId="16" fillId="8" borderId="9" xfId="3" applyFont="1" applyFill="1" applyBorder="1" applyAlignment="1">
      <alignment horizontal="left" vertical="center"/>
    </xf>
    <xf numFmtId="0" fontId="11" fillId="0" borderId="15" xfId="2" applyFont="1" applyBorder="1" applyAlignment="1">
      <alignment horizontal="left" vertical="center" wrapText="1"/>
    </xf>
    <xf numFmtId="3" fontId="11" fillId="7" borderId="9" xfId="2" applyNumberFormat="1" applyFont="1" applyFill="1" applyBorder="1" applyAlignment="1">
      <alignment horizontal="center" vertical="center" wrapText="1"/>
    </xf>
    <xf numFmtId="0" fontId="15" fillId="0" borderId="17" xfId="2" applyFont="1" applyBorder="1" applyAlignment="1">
      <alignment horizontal="left" vertical="center" wrapText="1"/>
    </xf>
    <xf numFmtId="0" fontId="11" fillId="7" borderId="19" xfId="2" applyFont="1" applyFill="1" applyBorder="1" applyAlignment="1">
      <alignment horizontal="left" vertical="center" wrapText="1"/>
    </xf>
    <xf numFmtId="0" fontId="15" fillId="0" borderId="19" xfId="2" applyFont="1" applyBorder="1" applyAlignment="1">
      <alignment horizontal="left" vertical="center" wrapText="1"/>
    </xf>
    <xf numFmtId="0" fontId="15" fillId="10" borderId="9" xfId="2" applyFont="1" applyFill="1" applyBorder="1" applyAlignment="1">
      <alignment horizontal="left" vertical="center"/>
    </xf>
    <xf numFmtId="3" fontId="15" fillId="10" borderId="7" xfId="2" applyNumberFormat="1" applyFont="1" applyFill="1" applyBorder="1" applyAlignment="1">
      <alignment horizontal="center" vertical="center" wrapText="1"/>
    </xf>
    <xf numFmtId="0" fontId="17" fillId="7" borderId="0" xfId="2" applyFont="1" applyFill="1" applyAlignment="1">
      <alignment horizontal="left" vertical="center"/>
    </xf>
    <xf numFmtId="3" fontId="17" fillId="7" borderId="0" xfId="2" applyNumberFormat="1" applyFont="1" applyFill="1" applyAlignment="1">
      <alignment horizontal="center" vertical="center"/>
    </xf>
    <xf numFmtId="0" fontId="7" fillId="9" borderId="0" xfId="2" applyFont="1" applyFill="1"/>
    <xf numFmtId="3" fontId="7" fillId="9" borderId="0" xfId="2" applyNumberFormat="1" applyFont="1" applyFill="1" applyAlignment="1">
      <alignment horizontal="center" vertical="center" wrapText="1"/>
    </xf>
    <xf numFmtId="0" fontId="8" fillId="9" borderId="0" xfId="2" applyFont="1" applyFill="1"/>
    <xf numFmtId="0" fontId="15" fillId="9" borderId="0" xfId="2" applyFont="1" applyFill="1" applyAlignment="1">
      <alignment horizontal="left" vertical="top" wrapText="1"/>
    </xf>
    <xf numFmtId="3" fontId="15" fillId="9" borderId="0" xfId="2" applyNumberFormat="1" applyFont="1" applyFill="1" applyAlignment="1">
      <alignment horizontal="center" vertical="center" wrapText="1"/>
    </xf>
    <xf numFmtId="0" fontId="1" fillId="9" borderId="0" xfId="2" applyFill="1"/>
    <xf numFmtId="0" fontId="10" fillId="8" borderId="26" xfId="2" applyFont="1" applyFill="1" applyBorder="1" applyAlignment="1">
      <alignment horizontal="center" vertical="center"/>
    </xf>
    <xf numFmtId="3" fontId="10" fillId="8" borderId="26" xfId="2" applyNumberFormat="1" applyFont="1" applyFill="1" applyBorder="1" applyAlignment="1">
      <alignment horizontal="center" vertical="center" wrapText="1"/>
    </xf>
    <xf numFmtId="3" fontId="10" fillId="8" borderId="27" xfId="2" applyNumberFormat="1" applyFont="1" applyFill="1" applyBorder="1" applyAlignment="1">
      <alignment horizontal="center" vertical="center" wrapText="1"/>
    </xf>
    <xf numFmtId="0" fontId="11" fillId="0" borderId="4" xfId="2" applyFont="1" applyBorder="1" applyAlignment="1">
      <alignment horizontal="left" vertical="top" wrapText="1"/>
    </xf>
    <xf numFmtId="3" fontId="11" fillId="0" borderId="4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top" wrapText="1"/>
    </xf>
    <xf numFmtId="3" fontId="11" fillId="0" borderId="28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left" vertical="top" wrapText="1"/>
    </xf>
    <xf numFmtId="3" fontId="11" fillId="0" borderId="29" xfId="2" applyNumberFormat="1" applyFont="1" applyBorder="1" applyAlignment="1">
      <alignment horizontal="center" vertical="center" wrapText="1"/>
    </xf>
    <xf numFmtId="0" fontId="11" fillId="0" borderId="9" xfId="2" applyFont="1" applyBorder="1" applyAlignment="1">
      <alignment horizontal="left" vertical="top" wrapText="1"/>
    </xf>
    <xf numFmtId="3" fontId="11" fillId="0" borderId="9" xfId="2" applyNumberFormat="1" applyFont="1" applyBorder="1" applyAlignment="1">
      <alignment horizontal="center" vertical="center" wrapText="1"/>
    </xf>
    <xf numFmtId="0" fontId="11" fillId="7" borderId="0" xfId="2" applyFont="1" applyFill="1" applyAlignment="1">
      <alignment horizontal="left" vertical="top" wrapText="1"/>
    </xf>
    <xf numFmtId="0" fontId="15" fillId="7" borderId="0" xfId="2" applyFont="1" applyFill="1" applyAlignment="1">
      <alignment horizontal="left" vertical="top" wrapText="1"/>
    </xf>
    <xf numFmtId="0" fontId="11" fillId="0" borderId="9" xfId="2" applyFont="1" applyBorder="1"/>
    <xf numFmtId="3" fontId="18" fillId="0" borderId="9" xfId="2" applyNumberFormat="1" applyFont="1" applyBorder="1" applyAlignment="1">
      <alignment vertical="center"/>
    </xf>
    <xf numFmtId="3" fontId="18" fillId="0" borderId="9" xfId="2" applyNumberFormat="1" applyFont="1" applyBorder="1" applyAlignment="1">
      <alignment horizontal="center" vertical="center" wrapText="1"/>
    </xf>
    <xf numFmtId="0" fontId="11" fillId="7" borderId="0" xfId="2" applyFont="1" applyFill="1"/>
    <xf numFmtId="0" fontId="19" fillId="0" borderId="9" xfId="4" applyFont="1" applyBorder="1" applyAlignment="1">
      <alignment horizontal="left" vertical="center" wrapText="1"/>
    </xf>
    <xf numFmtId="3" fontId="11" fillId="7" borderId="9" xfId="1" applyNumberFormat="1" applyFont="1" applyFill="1" applyBorder="1" applyAlignment="1">
      <alignment horizontal="center" vertical="center" wrapText="1"/>
    </xf>
    <xf numFmtId="3" fontId="15" fillId="0" borderId="18" xfId="2" applyNumberFormat="1" applyFont="1" applyBorder="1" applyAlignment="1">
      <alignment horizontal="center" vertical="center" wrapText="1"/>
    </xf>
    <xf numFmtId="3" fontId="15" fillId="0" borderId="19" xfId="2" applyNumberFormat="1" applyFont="1" applyBorder="1" applyAlignment="1">
      <alignment horizontal="center" vertical="center" wrapText="1"/>
    </xf>
    <xf numFmtId="3" fontId="15" fillId="0" borderId="16" xfId="2" applyNumberFormat="1" applyFont="1" applyBorder="1" applyAlignment="1">
      <alignment horizontal="center" vertical="center" wrapText="1"/>
    </xf>
    <xf numFmtId="0" fontId="11" fillId="7" borderId="4" xfId="1" applyFont="1" applyFill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 wrapText="1"/>
    </xf>
    <xf numFmtId="3" fontId="11" fillId="0" borderId="1" xfId="1" applyNumberFormat="1" applyFont="1" applyBorder="1" applyAlignment="1">
      <alignment horizontal="center" vertical="center" wrapText="1"/>
    </xf>
    <xf numFmtId="3" fontId="11" fillId="7" borderId="1" xfId="1" applyNumberFormat="1" applyFont="1" applyFill="1" applyBorder="1" applyAlignment="1">
      <alignment horizontal="center" vertical="center" wrapText="1"/>
    </xf>
    <xf numFmtId="3" fontId="15" fillId="10" borderId="9" xfId="2" applyNumberFormat="1" applyFont="1" applyFill="1" applyBorder="1" applyAlignment="1">
      <alignment horizontal="center" vertical="center" wrapText="1"/>
    </xf>
    <xf numFmtId="0" fontId="7" fillId="9" borderId="0" xfId="2" applyFont="1" applyFill="1" applyAlignment="1">
      <alignment wrapText="1"/>
    </xf>
    <xf numFmtId="0" fontId="13" fillId="9" borderId="0" xfId="2" applyFont="1" applyFill="1"/>
    <xf numFmtId="3" fontId="15" fillId="9" borderId="0" xfId="2" applyNumberFormat="1" applyFont="1" applyFill="1" applyAlignment="1">
      <alignment horizontal="center" vertical="center"/>
    </xf>
    <xf numFmtId="0" fontId="14" fillId="9" borderId="0" xfId="2" applyFont="1" applyFill="1"/>
    <xf numFmtId="0" fontId="14" fillId="9" borderId="30" xfId="2" applyFont="1" applyFill="1" applyBorder="1"/>
    <xf numFmtId="0" fontId="14" fillId="9" borderId="31" xfId="2" applyFont="1" applyFill="1" applyBorder="1"/>
    <xf numFmtId="0" fontId="14" fillId="9" borderId="32" xfId="2" applyFont="1" applyFill="1" applyBorder="1"/>
    <xf numFmtId="0" fontId="14" fillId="9" borderId="33" xfId="2" applyFont="1" applyFill="1" applyBorder="1"/>
    <xf numFmtId="0" fontId="11" fillId="0" borderId="8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 wrapText="1"/>
    </xf>
    <xf numFmtId="3" fontId="11" fillId="0" borderId="8" xfId="1" applyNumberFormat="1" applyFont="1" applyBorder="1" applyAlignment="1">
      <alignment horizontal="center" vertical="center"/>
    </xf>
    <xf numFmtId="3" fontId="11" fillId="0" borderId="8" xfId="1" applyNumberFormat="1" applyFont="1" applyBorder="1" applyAlignment="1">
      <alignment horizontal="center" vertical="center" wrapText="1"/>
    </xf>
    <xf numFmtId="0" fontId="11" fillId="7" borderId="19" xfId="2" applyFont="1" applyFill="1" applyBorder="1" applyAlignment="1">
      <alignment horizontal="left" vertical="top" wrapText="1"/>
    </xf>
    <xf numFmtId="3" fontId="11" fillId="7" borderId="19" xfId="2" applyNumberFormat="1" applyFont="1" applyFill="1" applyBorder="1" applyAlignment="1">
      <alignment horizontal="center" vertical="center"/>
    </xf>
    <xf numFmtId="3" fontId="11" fillId="7" borderId="19" xfId="2" applyNumberFormat="1" applyFont="1" applyFill="1" applyBorder="1" applyAlignment="1">
      <alignment horizontal="center" vertical="center" wrapText="1"/>
    </xf>
    <xf numFmtId="0" fontId="14" fillId="7" borderId="0" xfId="2" applyFont="1" applyFill="1"/>
    <xf numFmtId="3" fontId="15" fillId="7" borderId="0" xfId="2" applyNumberFormat="1" applyFont="1" applyFill="1" applyAlignment="1">
      <alignment horizontal="center" vertical="center"/>
    </xf>
    <xf numFmtId="3" fontId="10" fillId="8" borderId="26" xfId="2" applyNumberFormat="1" applyFont="1" applyFill="1" applyBorder="1" applyAlignment="1">
      <alignment horizontal="center" vertical="center"/>
    </xf>
    <xf numFmtId="3" fontId="10" fillId="8" borderId="40" xfId="2" applyNumberFormat="1" applyFont="1" applyFill="1" applyBorder="1" applyAlignment="1">
      <alignment horizontal="center" vertical="center" wrapText="1"/>
    </xf>
    <xf numFmtId="3" fontId="10" fillId="8" borderId="41" xfId="2" applyNumberFormat="1" applyFont="1" applyFill="1" applyBorder="1" applyAlignment="1">
      <alignment horizontal="center" vertical="center" wrapText="1"/>
    </xf>
    <xf numFmtId="3" fontId="10" fillId="8" borderId="42" xfId="2" applyNumberFormat="1" applyFont="1" applyFill="1" applyBorder="1" applyAlignment="1">
      <alignment horizontal="center" vertical="center" wrapText="1"/>
    </xf>
    <xf numFmtId="3" fontId="10" fillId="8" borderId="43" xfId="2" applyNumberFormat="1" applyFont="1" applyFill="1" applyBorder="1" applyAlignment="1">
      <alignment horizontal="center" vertical="center" wrapText="1"/>
    </xf>
    <xf numFmtId="0" fontId="11" fillId="7" borderId="0" xfId="2" applyFont="1" applyFill="1" applyAlignment="1">
      <alignment wrapText="1"/>
    </xf>
    <xf numFmtId="0" fontId="15" fillId="7" borderId="0" xfId="2" applyFont="1" applyFill="1" applyAlignment="1">
      <alignment wrapText="1"/>
    </xf>
    <xf numFmtId="3" fontId="10" fillId="7" borderId="0" xfId="2" applyNumberFormat="1" applyFont="1" applyFill="1" applyAlignment="1">
      <alignment horizontal="center" vertical="center"/>
    </xf>
    <xf numFmtId="0" fontId="11" fillId="7" borderId="0" xfId="2" applyFont="1" applyFill="1" applyAlignment="1">
      <alignment horizontal="left"/>
    </xf>
    <xf numFmtId="0" fontId="20" fillId="7" borderId="0" xfId="2" applyFont="1" applyFill="1" applyAlignment="1">
      <alignment wrapText="1"/>
    </xf>
    <xf numFmtId="0" fontId="15" fillId="10" borderId="2" xfId="2" applyFont="1" applyFill="1" applyBorder="1" applyAlignment="1">
      <alignment horizontal="left" vertical="center" wrapText="1"/>
    </xf>
    <xf numFmtId="3" fontId="15" fillId="7" borderId="44" xfId="2" applyNumberFormat="1" applyFont="1" applyFill="1" applyBorder="1" applyAlignment="1">
      <alignment horizontal="center" vertical="center" wrapText="1"/>
    </xf>
    <xf numFmtId="49" fontId="11" fillId="0" borderId="9" xfId="2" applyNumberFormat="1" applyFont="1" applyBorder="1" applyAlignment="1">
      <alignment horizontal="left" vertical="center" wrapText="1"/>
    </xf>
    <xf numFmtId="0" fontId="11" fillId="0" borderId="9" xfId="2" applyFont="1" applyBorder="1" applyAlignment="1">
      <alignment horizontal="left" vertical="center" wrapText="1"/>
    </xf>
    <xf numFmtId="3" fontId="11" fillId="7" borderId="9" xfId="5" applyNumberFormat="1" applyFont="1" applyFill="1" applyBorder="1" applyAlignment="1">
      <alignment horizontal="center" vertical="center" wrapText="1"/>
    </xf>
    <xf numFmtId="49" fontId="11" fillId="0" borderId="9" xfId="5" applyNumberFormat="1" applyFont="1" applyBorder="1" applyAlignment="1">
      <alignment horizontal="left" vertical="center" wrapText="1"/>
    </xf>
    <xf numFmtId="3" fontId="11" fillId="0" borderId="9" xfId="5" applyNumberFormat="1" applyFont="1" applyBorder="1" applyAlignment="1">
      <alignment horizontal="center" vertical="center" wrapText="1"/>
    </xf>
    <xf numFmtId="49" fontId="11" fillId="7" borderId="9" xfId="2" applyNumberFormat="1" applyFont="1" applyFill="1" applyBorder="1" applyAlignment="1">
      <alignment horizontal="left" vertical="center" wrapText="1"/>
    </xf>
    <xf numFmtId="0" fontId="11" fillId="7" borderId="9" xfId="2" applyFont="1" applyFill="1" applyBorder="1" applyAlignment="1">
      <alignment horizontal="left" vertical="center" wrapText="1"/>
    </xf>
    <xf numFmtId="3" fontId="11" fillId="0" borderId="9" xfId="5" applyNumberFormat="1" applyFont="1" applyFill="1" applyBorder="1" applyAlignment="1">
      <alignment horizontal="center" vertical="center" wrapText="1"/>
    </xf>
    <xf numFmtId="49" fontId="18" fillId="0" borderId="9" xfId="2" applyNumberFormat="1" applyFont="1" applyBorder="1" applyAlignment="1">
      <alignment horizontal="left" vertical="center" wrapText="1"/>
    </xf>
    <xf numFmtId="0" fontId="18" fillId="0" borderId="9" xfId="2" applyFont="1" applyBorder="1" applyAlignment="1">
      <alignment horizontal="left" vertical="center" wrapText="1"/>
    </xf>
    <xf numFmtId="3" fontId="18" fillId="0" borderId="9" xfId="5" applyNumberFormat="1" applyFont="1" applyBorder="1" applyAlignment="1">
      <alignment horizontal="center" vertical="center" wrapText="1"/>
    </xf>
    <xf numFmtId="0" fontId="15" fillId="7" borderId="45" xfId="2" applyFont="1" applyFill="1" applyBorder="1" applyAlignment="1">
      <alignment horizontal="left" vertical="center" wrapText="1"/>
    </xf>
    <xf numFmtId="0" fontId="15" fillId="10" borderId="4" xfId="2" applyFont="1" applyFill="1" applyBorder="1" applyAlignment="1">
      <alignment horizontal="left" vertical="center" wrapText="1"/>
    </xf>
    <xf numFmtId="3" fontId="15" fillId="10" borderId="4" xfId="2" applyNumberFormat="1" applyFont="1" applyFill="1" applyBorder="1" applyAlignment="1">
      <alignment horizontal="center" vertical="center" wrapText="1"/>
    </xf>
    <xf numFmtId="3" fontId="11" fillId="7" borderId="7" xfId="5" applyNumberFormat="1" applyFont="1" applyFill="1" applyBorder="1" applyAlignment="1">
      <alignment horizontal="center" vertical="center" wrapText="1"/>
    </xf>
    <xf numFmtId="3" fontId="11" fillId="7" borderId="1" xfId="5" applyNumberFormat="1" applyFont="1" applyFill="1" applyBorder="1" applyAlignment="1">
      <alignment horizontal="center" vertical="center" wrapText="1"/>
    </xf>
    <xf numFmtId="3" fontId="11" fillId="0" borderId="7" xfId="5" applyNumberFormat="1" applyFont="1" applyBorder="1" applyAlignment="1">
      <alignment horizontal="center" vertical="center" wrapText="1"/>
    </xf>
    <xf numFmtId="3" fontId="11" fillId="0" borderId="1" xfId="5" applyNumberFormat="1" applyFont="1" applyBorder="1" applyAlignment="1">
      <alignment horizontal="center" vertical="center" wrapText="1"/>
    </xf>
    <xf numFmtId="3" fontId="11" fillId="0" borderId="47" xfId="5" applyNumberFormat="1" applyFont="1" applyBorder="1" applyAlignment="1">
      <alignment horizontal="center" vertical="center" wrapText="1"/>
    </xf>
    <xf numFmtId="3" fontId="11" fillId="7" borderId="48" xfId="5" applyNumberFormat="1" applyFont="1" applyFill="1" applyBorder="1" applyAlignment="1">
      <alignment horizontal="center" vertical="center" wrapText="1"/>
    </xf>
    <xf numFmtId="0" fontId="11" fillId="7" borderId="4" xfId="2" applyFont="1" applyFill="1" applyBorder="1" applyAlignment="1">
      <alignment horizontal="left" vertical="center" wrapText="1"/>
    </xf>
    <xf numFmtId="0" fontId="11" fillId="7" borderId="10" xfId="2" applyFont="1" applyFill="1" applyBorder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10" fillId="8" borderId="26" xfId="2" applyFont="1" applyFill="1" applyBorder="1" applyAlignment="1">
      <alignment horizontal="center" vertical="center" wrapText="1"/>
    </xf>
    <xf numFmtId="0" fontId="10" fillId="8" borderId="26" xfId="5" applyNumberFormat="1" applyFont="1" applyFill="1" applyBorder="1" applyAlignment="1">
      <alignment horizontal="center" vertical="center" wrapText="1"/>
    </xf>
    <xf numFmtId="0" fontId="10" fillId="8" borderId="27" xfId="5" applyNumberFormat="1" applyFont="1" applyFill="1" applyBorder="1" applyAlignment="1">
      <alignment horizontal="center" vertical="center" wrapText="1"/>
    </xf>
    <xf numFmtId="49" fontId="11" fillId="0" borderId="8" xfId="2" applyNumberFormat="1" applyFont="1" applyBorder="1" applyAlignment="1">
      <alignment horizontal="left" vertical="center" wrapText="1"/>
    </xf>
    <xf numFmtId="0" fontId="11" fillId="0" borderId="8" xfId="2" applyFont="1" applyBorder="1" applyAlignment="1">
      <alignment vertical="center" wrapText="1"/>
    </xf>
    <xf numFmtId="3" fontId="11" fillId="0" borderId="8" xfId="2" applyNumberFormat="1" applyFont="1" applyBorder="1" applyAlignment="1">
      <alignment horizontal="center" vertical="center" wrapText="1"/>
    </xf>
    <xf numFmtId="3" fontId="11" fillId="0" borderId="8" xfId="5" applyNumberFormat="1" applyFont="1" applyBorder="1" applyAlignment="1">
      <alignment horizontal="center" vertical="center" wrapText="1"/>
    </xf>
    <xf numFmtId="0" fontId="11" fillId="0" borderId="9" xfId="2" applyFont="1" applyBorder="1" applyAlignment="1">
      <alignment vertical="center" wrapText="1"/>
    </xf>
    <xf numFmtId="49" fontId="11" fillId="0" borderId="9" xfId="2" applyNumberFormat="1" applyFont="1" applyBorder="1" applyAlignment="1">
      <alignment horizontal="left" vertical="center"/>
    </xf>
    <xf numFmtId="0" fontId="18" fillId="0" borderId="9" xfId="2" applyFont="1" applyBorder="1" applyAlignment="1">
      <alignment vertical="center" wrapText="1"/>
    </xf>
    <xf numFmtId="3" fontId="11" fillId="7" borderId="0" xfId="2" applyNumberFormat="1" applyFont="1" applyFill="1" applyAlignment="1">
      <alignment horizontal="center" vertical="top" wrapText="1"/>
    </xf>
    <xf numFmtId="3" fontId="15" fillId="7" borderId="0" xfId="2" applyNumberFormat="1" applyFont="1" applyFill="1" applyAlignment="1">
      <alignment horizontal="left" vertical="top" wrapText="1"/>
    </xf>
    <xf numFmtId="0" fontId="10" fillId="8" borderId="27" xfId="2" applyFont="1" applyFill="1" applyBorder="1" applyAlignment="1">
      <alignment horizontal="center" vertical="center" wrapText="1"/>
    </xf>
    <xf numFmtId="0" fontId="11" fillId="0" borderId="8" xfId="2" applyFont="1" applyBorder="1" applyAlignment="1">
      <alignment horizontal="left" vertical="center" wrapText="1"/>
    </xf>
    <xf numFmtId="0" fontId="14" fillId="0" borderId="9" xfId="2" applyFont="1" applyBorder="1" applyAlignment="1">
      <alignment horizontal="left" vertical="center"/>
    </xf>
    <xf numFmtId="3" fontId="12" fillId="7" borderId="1" xfId="2" applyNumberFormat="1" applyFont="1" applyFill="1" applyBorder="1" applyAlignment="1">
      <alignment horizontal="center" vertical="center" wrapText="1"/>
    </xf>
    <xf numFmtId="3" fontId="12" fillId="7" borderId="28" xfId="6" applyNumberFormat="1" applyFont="1" applyFill="1" applyBorder="1" applyAlignment="1">
      <alignment horizontal="center" vertical="center" wrapText="1"/>
    </xf>
    <xf numFmtId="0" fontId="14" fillId="0" borderId="9" xfId="2" applyFont="1" applyBorder="1" applyAlignment="1">
      <alignment horizontal="left" vertical="center" wrapText="1"/>
    </xf>
    <xf numFmtId="3" fontId="12" fillId="0" borderId="1" xfId="2" applyNumberFormat="1" applyFont="1" applyBorder="1" applyAlignment="1">
      <alignment horizontal="center" vertical="center" wrapText="1"/>
    </xf>
    <xf numFmtId="3" fontId="12" fillId="0" borderId="28" xfId="6" applyNumberFormat="1" applyFont="1" applyBorder="1" applyAlignment="1">
      <alignment horizontal="center" vertical="center" wrapText="1"/>
    </xf>
    <xf numFmtId="0" fontId="14" fillId="7" borderId="9" xfId="2" applyFont="1" applyFill="1" applyBorder="1" applyAlignment="1">
      <alignment horizontal="left" vertical="center"/>
    </xf>
    <xf numFmtId="0" fontId="12" fillId="7" borderId="4" xfId="2" applyFont="1" applyFill="1" applyBorder="1" applyAlignment="1">
      <alignment horizontal="left" vertical="center" wrapText="1"/>
    </xf>
    <xf numFmtId="3" fontId="11" fillId="7" borderId="5" xfId="2" applyNumberFormat="1" applyFont="1" applyFill="1" applyBorder="1" applyAlignment="1">
      <alignment horizontal="center" vertical="center" wrapText="1"/>
    </xf>
    <xf numFmtId="3" fontId="12" fillId="7" borderId="9" xfId="6" applyNumberFormat="1" applyFont="1" applyFill="1" applyBorder="1" applyAlignment="1">
      <alignment horizontal="center" vertical="center" wrapText="1"/>
    </xf>
    <xf numFmtId="0" fontId="14" fillId="0" borderId="8" xfId="2" applyFont="1" applyBorder="1" applyAlignment="1">
      <alignment horizontal="left" vertical="center" wrapText="1"/>
    </xf>
    <xf numFmtId="0" fontId="14" fillId="0" borderId="8" xfId="2" applyFont="1" applyBorder="1" applyAlignment="1">
      <alignment horizontal="left" vertical="center"/>
    </xf>
    <xf numFmtId="3" fontId="14" fillId="0" borderId="8" xfId="5" applyNumberFormat="1" applyFont="1" applyFill="1" applyBorder="1" applyAlignment="1">
      <alignment horizontal="center" vertical="center" wrapText="1"/>
    </xf>
    <xf numFmtId="3" fontId="12" fillId="0" borderId="4" xfId="5" applyNumberFormat="1" applyFont="1" applyBorder="1" applyAlignment="1">
      <alignment horizontal="center" vertical="center" wrapText="1"/>
    </xf>
    <xf numFmtId="3" fontId="14" fillId="0" borderId="9" xfId="5" applyNumberFormat="1" applyFont="1" applyFill="1" applyBorder="1" applyAlignment="1">
      <alignment horizontal="center" vertical="center" wrapText="1"/>
    </xf>
    <xf numFmtId="3" fontId="12" fillId="0" borderId="28" xfId="5" applyNumberFormat="1" applyFont="1" applyBorder="1" applyAlignment="1">
      <alignment horizontal="center" vertical="center" wrapText="1"/>
    </xf>
    <xf numFmtId="3" fontId="11" fillId="7" borderId="19" xfId="2" applyNumberFormat="1" applyFont="1" applyFill="1" applyBorder="1" applyAlignment="1">
      <alignment horizontal="left" vertical="top" wrapText="1"/>
    </xf>
    <xf numFmtId="3" fontId="11" fillId="7" borderId="0" xfId="2" applyNumberFormat="1" applyFont="1" applyFill="1" applyAlignment="1">
      <alignment horizontal="left" vertical="top" wrapText="1"/>
    </xf>
    <xf numFmtId="3" fontId="10" fillId="8" borderId="12" xfId="2" applyNumberFormat="1" applyFont="1" applyFill="1" applyBorder="1" applyAlignment="1">
      <alignment horizontal="center" vertical="center"/>
    </xf>
    <xf numFmtId="3" fontId="10" fillId="8" borderId="52" xfId="2" applyNumberFormat="1" applyFont="1" applyFill="1" applyBorder="1" applyAlignment="1">
      <alignment horizontal="center" vertical="center" wrapText="1"/>
    </xf>
    <xf numFmtId="0" fontId="14" fillId="0" borderId="53" xfId="2" applyFont="1" applyBorder="1" applyAlignment="1">
      <alignment horizontal="left"/>
    </xf>
    <xf numFmtId="0" fontId="14" fillId="0" borderId="54" xfId="2" applyFont="1" applyBorder="1" applyAlignment="1">
      <alignment horizontal="left"/>
    </xf>
    <xf numFmtId="3" fontId="14" fillId="0" borderId="54" xfId="6" applyNumberFormat="1" applyFont="1" applyFill="1" applyBorder="1" applyAlignment="1">
      <alignment horizontal="center" vertical="center"/>
    </xf>
    <xf numFmtId="3" fontId="12" fillId="0" borderId="55" xfId="2" applyNumberFormat="1" applyFont="1" applyBorder="1" applyAlignment="1">
      <alignment horizontal="center" vertical="center" wrapText="1"/>
    </xf>
    <xf numFmtId="3" fontId="12" fillId="0" borderId="55" xfId="6" applyNumberFormat="1" applyFont="1" applyBorder="1" applyAlignment="1">
      <alignment horizontal="center" vertical="center" wrapText="1"/>
    </xf>
    <xf numFmtId="3" fontId="12" fillId="0" borderId="56" xfId="6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left"/>
    </xf>
    <xf numFmtId="3" fontId="14" fillId="0" borderId="8" xfId="6" applyNumberFormat="1" applyFont="1" applyFill="1" applyBorder="1" applyAlignment="1">
      <alignment horizontal="center" vertical="center"/>
    </xf>
    <xf numFmtId="3" fontId="12" fillId="0" borderId="4" xfId="2" applyNumberFormat="1" applyFont="1" applyBorder="1" applyAlignment="1">
      <alignment horizontal="center" vertical="center" wrapText="1"/>
    </xf>
    <xf numFmtId="3" fontId="12" fillId="0" borderId="4" xfId="6" applyNumberFormat="1" applyFont="1" applyBorder="1" applyAlignment="1">
      <alignment horizontal="center" vertical="center" wrapText="1"/>
    </xf>
    <xf numFmtId="0" fontId="14" fillId="0" borderId="9" xfId="2" applyFont="1" applyBorder="1" applyAlignment="1">
      <alignment horizontal="left"/>
    </xf>
    <xf numFmtId="3" fontId="14" fillId="0" borderId="9" xfId="6" applyNumberFormat="1" applyFont="1" applyFill="1" applyBorder="1" applyAlignment="1">
      <alignment horizontal="center" vertical="center"/>
    </xf>
    <xf numFmtId="3" fontId="12" fillId="0" borderId="28" xfId="2" applyNumberFormat="1" applyFont="1" applyBorder="1" applyAlignment="1">
      <alignment horizontal="center" vertical="center" wrapText="1"/>
    </xf>
    <xf numFmtId="3" fontId="7" fillId="9" borderId="0" xfId="6" applyNumberFormat="1" applyFont="1" applyFill="1" applyAlignment="1">
      <alignment horizontal="center" vertical="center"/>
    </xf>
    <xf numFmtId="3" fontId="11" fillId="9" borderId="11" xfId="6" applyNumberFormat="1" applyFont="1" applyFill="1" applyBorder="1" applyAlignment="1">
      <alignment horizontal="center" vertical="center" wrapText="1"/>
    </xf>
    <xf numFmtId="3" fontId="10" fillId="8" borderId="12" xfId="6" applyNumberFormat="1" applyFont="1" applyFill="1" applyBorder="1" applyAlignment="1">
      <alignment horizontal="center" vertical="center" wrapText="1"/>
    </xf>
    <xf numFmtId="3" fontId="11" fillId="7" borderId="14" xfId="6" applyNumberFormat="1" applyFont="1" applyFill="1" applyBorder="1" applyAlignment="1">
      <alignment horizontal="center" vertical="center" wrapText="1"/>
    </xf>
    <xf numFmtId="3" fontId="15" fillId="7" borderId="16" xfId="6" applyNumberFormat="1" applyFont="1" applyFill="1" applyBorder="1" applyAlignment="1">
      <alignment horizontal="center" vertical="center" wrapText="1"/>
    </xf>
    <xf numFmtId="3" fontId="11" fillId="0" borderId="1" xfId="6" applyNumberFormat="1" applyFont="1" applyBorder="1" applyAlignment="1">
      <alignment horizontal="center" vertical="center" wrapText="1"/>
    </xf>
    <xf numFmtId="3" fontId="11" fillId="7" borderId="1" xfId="6" applyNumberFormat="1" applyFont="1" applyFill="1" applyBorder="1" applyAlignment="1">
      <alignment horizontal="center" vertical="center" wrapText="1"/>
    </xf>
    <xf numFmtId="3" fontId="15" fillId="10" borderId="2" xfId="2" applyNumberFormat="1" applyFont="1" applyFill="1" applyBorder="1" applyAlignment="1">
      <alignment horizontal="center" vertical="center" wrapText="1"/>
    </xf>
    <xf numFmtId="3" fontId="15" fillId="7" borderId="18" xfId="6" applyNumberFormat="1" applyFont="1" applyFill="1" applyBorder="1" applyAlignment="1">
      <alignment horizontal="center" vertical="center" wrapText="1"/>
    </xf>
    <xf numFmtId="3" fontId="15" fillId="7" borderId="19" xfId="6" applyNumberFormat="1" applyFont="1" applyFill="1" applyBorder="1" applyAlignment="1">
      <alignment horizontal="center" vertical="center" wrapText="1"/>
    </xf>
    <xf numFmtId="0" fontId="15" fillId="7" borderId="10" xfId="2" applyFont="1" applyFill="1" applyBorder="1" applyAlignment="1">
      <alignment horizontal="left" vertical="center" wrapText="1"/>
    </xf>
    <xf numFmtId="3" fontId="15" fillId="7" borderId="10" xfId="2" applyNumberFormat="1" applyFont="1" applyFill="1" applyBorder="1" applyAlignment="1">
      <alignment horizontal="center" vertical="center" wrapText="1"/>
    </xf>
    <xf numFmtId="3" fontId="15" fillId="7" borderId="0" xfId="6" applyNumberFormat="1" applyFont="1" applyFill="1" applyBorder="1" applyAlignment="1">
      <alignment horizontal="center" vertical="center" wrapText="1"/>
    </xf>
    <xf numFmtId="3" fontId="15" fillId="7" borderId="0" xfId="6" applyNumberFormat="1" applyFont="1" applyFill="1" applyAlignment="1">
      <alignment horizontal="center" vertical="center" wrapText="1"/>
    </xf>
    <xf numFmtId="0" fontId="11" fillId="7" borderId="1" xfId="2" applyFont="1" applyFill="1" applyBorder="1" applyAlignment="1">
      <alignment horizontal="left" vertical="center" wrapText="1"/>
    </xf>
    <xf numFmtId="3" fontId="10" fillId="7" borderId="0" xfId="6" applyNumberFormat="1" applyFont="1" applyFill="1" applyAlignment="1">
      <alignment horizontal="center" vertical="center" wrapText="1"/>
    </xf>
    <xf numFmtId="3" fontId="11" fillId="7" borderId="0" xfId="6" applyNumberFormat="1" applyFont="1" applyFill="1" applyAlignment="1">
      <alignment horizontal="center" vertical="center" wrapText="1"/>
    </xf>
    <xf numFmtId="3" fontId="11" fillId="7" borderId="0" xfId="6" applyNumberFormat="1" applyFont="1" applyFill="1" applyAlignment="1">
      <alignment horizontal="center" vertical="center"/>
    </xf>
    <xf numFmtId="0" fontId="11" fillId="0" borderId="3" xfId="2" applyFont="1" applyBorder="1" applyAlignment="1">
      <alignment horizontal="left" vertical="center" wrapText="1"/>
    </xf>
    <xf numFmtId="3" fontId="17" fillId="7" borderId="0" xfId="6" applyNumberFormat="1" applyFont="1" applyFill="1" applyAlignment="1">
      <alignment horizontal="center" vertical="center"/>
    </xf>
    <xf numFmtId="43" fontId="7" fillId="9" borderId="0" xfId="5" applyFont="1" applyFill="1" applyAlignment="1">
      <alignment horizontal="center"/>
    </xf>
    <xf numFmtId="0" fontId="7" fillId="9" borderId="0" xfId="2" applyFont="1" applyFill="1" applyAlignment="1">
      <alignment horizontal="center"/>
    </xf>
    <xf numFmtId="0" fontId="7" fillId="9" borderId="0" xfId="5" applyNumberFormat="1" applyFont="1" applyFill="1" applyAlignment="1">
      <alignment horizontal="center"/>
    </xf>
    <xf numFmtId="0" fontId="15" fillId="9" borderId="0" xfId="2" applyFont="1" applyFill="1" applyAlignment="1">
      <alignment horizontal="center" vertical="top" wrapText="1"/>
    </xf>
    <xf numFmtId="0" fontId="15" fillId="9" borderId="0" xfId="5" applyNumberFormat="1" applyFont="1" applyFill="1" applyBorder="1" applyAlignment="1">
      <alignment horizontal="center" vertical="top" wrapText="1"/>
    </xf>
    <xf numFmtId="43" fontId="15" fillId="9" borderId="0" xfId="5" applyFont="1" applyFill="1" applyBorder="1" applyAlignment="1">
      <alignment horizontal="center" vertical="top" wrapText="1"/>
    </xf>
    <xf numFmtId="0" fontId="10" fillId="8" borderId="40" xfId="5" applyNumberFormat="1" applyFont="1" applyFill="1" applyBorder="1" applyAlignment="1">
      <alignment horizontal="center" vertical="center" wrapText="1"/>
    </xf>
    <xf numFmtId="0" fontId="10" fillId="8" borderId="40" xfId="2" applyFont="1" applyFill="1" applyBorder="1" applyAlignment="1">
      <alignment horizontal="center" vertical="center" wrapText="1"/>
    </xf>
    <xf numFmtId="0" fontId="1" fillId="9" borderId="0" xfId="2" applyFill="1" applyAlignment="1">
      <alignment horizontal="center" vertical="center" wrapText="1"/>
    </xf>
    <xf numFmtId="3" fontId="11" fillId="0" borderId="4" xfId="5" applyNumberFormat="1" applyFont="1" applyBorder="1" applyAlignment="1">
      <alignment horizontal="center" vertical="center" wrapText="1"/>
    </xf>
    <xf numFmtId="3" fontId="11" fillId="0" borderId="28" xfId="5" applyNumberFormat="1" applyFont="1" applyBorder="1" applyAlignment="1">
      <alignment horizontal="center" vertical="center" wrapText="1"/>
    </xf>
    <xf numFmtId="43" fontId="11" fillId="7" borderId="19" xfId="5" applyFont="1" applyFill="1" applyBorder="1" applyAlignment="1">
      <alignment horizontal="center" vertical="center" wrapText="1"/>
    </xf>
    <xf numFmtId="0" fontId="11" fillId="7" borderId="19" xfId="5" applyNumberFormat="1" applyFont="1" applyFill="1" applyBorder="1" applyAlignment="1">
      <alignment horizontal="center" vertical="center" wrapText="1"/>
    </xf>
    <xf numFmtId="43" fontId="11" fillId="7" borderId="0" xfId="5" applyFont="1" applyFill="1" applyAlignment="1">
      <alignment horizontal="center" vertical="center" wrapText="1"/>
    </xf>
    <xf numFmtId="0" fontId="11" fillId="7" borderId="0" xfId="5" applyNumberFormat="1" applyFont="1" applyFill="1" applyAlignment="1">
      <alignment horizontal="center" vertical="center" wrapText="1"/>
    </xf>
    <xf numFmtId="0" fontId="15" fillId="7" borderId="0" xfId="5" applyNumberFormat="1" applyFont="1" applyFill="1" applyBorder="1" applyAlignment="1">
      <alignment horizontal="center" vertical="center" wrapText="1"/>
    </xf>
    <xf numFmtId="43" fontId="15" fillId="7" borderId="0" xfId="5" applyFont="1" applyFill="1" applyBorder="1" applyAlignment="1">
      <alignment horizontal="center" vertical="center" wrapText="1"/>
    </xf>
    <xf numFmtId="0" fontId="1" fillId="9" borderId="0" xfId="2" applyFill="1" applyAlignment="1">
      <alignment vertical="center" wrapText="1"/>
    </xf>
    <xf numFmtId="43" fontId="11" fillId="7" borderId="0" xfId="5" applyFont="1" applyFill="1" applyAlignment="1">
      <alignment horizontal="center"/>
    </xf>
    <xf numFmtId="0" fontId="11" fillId="7" borderId="0" xfId="2" applyFont="1" applyFill="1" applyAlignment="1">
      <alignment horizontal="center"/>
    </xf>
    <xf numFmtId="0" fontId="11" fillId="7" borderId="0" xfId="5" applyNumberFormat="1" applyFont="1" applyFill="1" applyAlignment="1">
      <alignment horizontal="center"/>
    </xf>
    <xf numFmtId="0" fontId="17" fillId="7" borderId="0" xfId="2" applyFont="1" applyFill="1"/>
    <xf numFmtId="0" fontId="17" fillId="7" borderId="0" xfId="2" applyFont="1" applyFill="1" applyAlignment="1">
      <alignment wrapText="1"/>
    </xf>
    <xf numFmtId="43" fontId="17" fillId="7" borderId="0" xfId="5" applyFont="1" applyFill="1" applyAlignment="1">
      <alignment horizontal="center"/>
    </xf>
    <xf numFmtId="0" fontId="17" fillId="7" borderId="0" xfId="2" applyFont="1" applyFill="1" applyAlignment="1">
      <alignment horizontal="center"/>
    </xf>
    <xf numFmtId="0" fontId="17" fillId="7" borderId="0" xfId="5" applyNumberFormat="1" applyFont="1" applyFill="1" applyAlignment="1">
      <alignment horizontal="center"/>
    </xf>
    <xf numFmtId="3" fontId="11" fillId="7" borderId="4" xfId="2" applyNumberFormat="1" applyFont="1" applyFill="1" applyBorder="1" applyAlignment="1">
      <alignment horizontal="center" vertical="center" wrapText="1"/>
    </xf>
    <xf numFmtId="3" fontId="15" fillId="10" borderId="57" xfId="2" applyNumberFormat="1" applyFont="1" applyFill="1" applyBorder="1" applyAlignment="1">
      <alignment horizontal="center" vertical="center" wrapText="1"/>
    </xf>
    <xf numFmtId="0" fontId="10" fillId="8" borderId="27" xfId="2" applyFont="1" applyFill="1" applyBorder="1" applyAlignment="1">
      <alignment horizontal="center" vertical="center"/>
    </xf>
    <xf numFmtId="3" fontId="11" fillId="0" borderId="4" xfId="2" applyNumberFormat="1" applyFont="1" applyBorder="1" applyAlignment="1">
      <alignment horizontal="center" vertical="top" wrapText="1"/>
    </xf>
    <xf numFmtId="3" fontId="11" fillId="0" borderId="28" xfId="2" applyNumberFormat="1" applyFont="1" applyBorder="1" applyAlignment="1">
      <alignment horizontal="center" vertical="top" wrapText="1"/>
    </xf>
    <xf numFmtId="3" fontId="10" fillId="8" borderId="27" xfId="2" applyNumberFormat="1" applyFont="1" applyFill="1" applyBorder="1" applyAlignment="1">
      <alignment horizontal="center" vertical="center"/>
    </xf>
    <xf numFmtId="0" fontId="15" fillId="7" borderId="0" xfId="2" applyFont="1" applyFill="1"/>
    <xf numFmtId="0" fontId="20" fillId="7" borderId="0" xfId="2" applyFont="1" applyFill="1"/>
    <xf numFmtId="3" fontId="11" fillId="0" borderId="0" xfId="2" applyNumberFormat="1" applyFont="1" applyAlignment="1">
      <alignment horizontal="center" vertical="center"/>
    </xf>
    <xf numFmtId="0" fontId="11" fillId="0" borderId="2" xfId="2" applyFont="1" applyBorder="1" applyAlignment="1">
      <alignment horizontal="left" vertical="center" wrapText="1"/>
    </xf>
    <xf numFmtId="0" fontId="11" fillId="7" borderId="4" xfId="2" applyFont="1" applyFill="1" applyBorder="1" applyAlignment="1">
      <alignment horizontal="left" vertical="top" wrapText="1"/>
    </xf>
    <xf numFmtId="0" fontId="11" fillId="7" borderId="1" xfId="2" applyFont="1" applyFill="1" applyBorder="1" applyAlignment="1">
      <alignment horizontal="left" vertical="top" wrapText="1"/>
    </xf>
    <xf numFmtId="0" fontId="11" fillId="0" borderId="4" xfId="2" applyFont="1" applyBorder="1" applyAlignment="1">
      <alignment horizontal="left" vertical="top"/>
    </xf>
    <xf numFmtId="3" fontId="11" fillId="0" borderId="4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left" vertical="top"/>
    </xf>
    <xf numFmtId="3" fontId="11" fillId="0" borderId="28" xfId="2" applyNumberFormat="1" applyFont="1" applyBorder="1" applyAlignment="1">
      <alignment horizontal="center" vertical="center"/>
    </xf>
    <xf numFmtId="0" fontId="11" fillId="9" borderId="11" xfId="2" applyFont="1" applyFill="1" applyBorder="1" applyAlignment="1">
      <alignment horizontal="left" vertical="center"/>
    </xf>
    <xf numFmtId="0" fontId="11" fillId="7" borderId="13" xfId="2" applyFont="1" applyFill="1" applyBorder="1" applyAlignment="1">
      <alignment horizontal="left" vertical="center"/>
    </xf>
    <xf numFmtId="0" fontId="11" fillId="0" borderId="1" xfId="2" applyFont="1" applyBorder="1" applyAlignment="1">
      <alignment horizontal="left" vertical="center"/>
    </xf>
    <xf numFmtId="3" fontId="11" fillId="7" borderId="28" xfId="2" applyNumberFormat="1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left" vertical="center"/>
    </xf>
    <xf numFmtId="0" fontId="15" fillId="7" borderId="17" xfId="2" applyFont="1" applyFill="1" applyBorder="1" applyAlignment="1">
      <alignment horizontal="left" vertical="center"/>
    </xf>
    <xf numFmtId="0" fontId="11" fillId="7" borderId="4" xfId="2" applyFont="1" applyFill="1" applyBorder="1" applyAlignment="1">
      <alignment horizontal="left" vertical="center"/>
    </xf>
    <xf numFmtId="0" fontId="10" fillId="7" borderId="0" xfId="2" applyFont="1" applyFill="1" applyAlignment="1">
      <alignment horizontal="left" vertical="center"/>
    </xf>
    <xf numFmtId="3" fontId="11" fillId="0" borderId="0" xfId="2" applyNumberFormat="1" applyFont="1" applyAlignment="1">
      <alignment horizontal="center" vertical="center" wrapText="1"/>
    </xf>
    <xf numFmtId="0" fontId="11" fillId="0" borderId="4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3" fontId="11" fillId="0" borderId="1" xfId="2" applyNumberFormat="1" applyFont="1" applyBorder="1" applyAlignment="1">
      <alignment horizontal="center" vertical="top" wrapText="1"/>
    </xf>
    <xf numFmtId="3" fontId="11" fillId="7" borderId="4" xfId="2" applyNumberFormat="1" applyFont="1" applyFill="1" applyBorder="1" applyAlignment="1">
      <alignment horizontal="center" vertical="top" wrapText="1"/>
    </xf>
    <xf numFmtId="3" fontId="11" fillId="7" borderId="28" xfId="2" applyNumberFormat="1" applyFont="1" applyFill="1" applyBorder="1" applyAlignment="1">
      <alignment horizontal="center" vertical="top" wrapText="1"/>
    </xf>
    <xf numFmtId="3" fontId="11" fillId="7" borderId="29" xfId="2" applyNumberFormat="1" applyFont="1" applyFill="1" applyBorder="1" applyAlignment="1">
      <alignment horizontal="center" vertical="top" wrapText="1"/>
    </xf>
    <xf numFmtId="3" fontId="11" fillId="0" borderId="29" xfId="2" applyNumberFormat="1" applyFont="1" applyBorder="1" applyAlignment="1">
      <alignment horizontal="center" vertical="top" wrapText="1"/>
    </xf>
    <xf numFmtId="0" fontId="11" fillId="0" borderId="18" xfId="2" applyFont="1" applyBorder="1" applyAlignment="1">
      <alignment horizontal="left" vertical="top" wrapText="1"/>
    </xf>
    <xf numFmtId="3" fontId="11" fillId="7" borderId="9" xfId="2" applyNumberFormat="1" applyFont="1" applyFill="1" applyBorder="1" applyAlignment="1">
      <alignment horizontal="center" vertical="top" wrapText="1"/>
    </xf>
    <xf numFmtId="3" fontId="11" fillId="0" borderId="9" xfId="2" applyNumberFormat="1" applyFont="1" applyBorder="1" applyAlignment="1">
      <alignment horizontal="center" vertical="top" wrapText="1"/>
    </xf>
    <xf numFmtId="3" fontId="11" fillId="0" borderId="9" xfId="2" applyNumberFormat="1" applyFont="1" applyBorder="1" applyAlignment="1">
      <alignment horizontal="center"/>
    </xf>
    <xf numFmtId="3" fontId="11" fillId="7" borderId="59" xfId="2" applyNumberFormat="1" applyFont="1" applyFill="1" applyBorder="1" applyAlignment="1">
      <alignment horizontal="center" vertical="top" wrapText="1"/>
    </xf>
    <xf numFmtId="3" fontId="11" fillId="7" borderId="60" xfId="2" applyNumberFormat="1" applyFont="1" applyFill="1" applyBorder="1" applyAlignment="1">
      <alignment horizontal="center" vertical="top" wrapText="1"/>
    </xf>
    <xf numFmtId="0" fontId="11" fillId="0" borderId="5" xfId="2" applyFont="1" applyBorder="1" applyAlignment="1">
      <alignment horizontal="left" vertical="top" wrapText="1"/>
    </xf>
    <xf numFmtId="0" fontId="11" fillId="0" borderId="28" xfId="2" applyFont="1" applyBorder="1" applyAlignment="1">
      <alignment horizontal="left" vertical="center" wrapText="1"/>
    </xf>
    <xf numFmtId="0" fontId="1" fillId="9" borderId="0" xfId="2" applyFill="1" applyAlignment="1">
      <alignment wrapText="1"/>
    </xf>
    <xf numFmtId="0" fontId="11" fillId="0" borderId="28" xfId="2" applyFont="1" applyBorder="1" applyAlignment="1">
      <alignment horizontal="left" vertical="top" wrapText="1"/>
    </xf>
    <xf numFmtId="164" fontId="11" fillId="0" borderId="4" xfId="5" applyNumberFormat="1" applyFont="1" applyBorder="1" applyAlignment="1">
      <alignment horizontal="center" vertical="center" wrapText="1"/>
    </xf>
    <xf numFmtId="164" fontId="11" fillId="0" borderId="28" xfId="5" applyNumberFormat="1" applyFont="1" applyBorder="1" applyAlignment="1">
      <alignment horizontal="center" vertical="center" wrapText="1"/>
    </xf>
    <xf numFmtId="0" fontId="7" fillId="9" borderId="11" xfId="2" applyFont="1" applyFill="1" applyBorder="1" applyAlignment="1">
      <alignment horizontal="left" vertical="center" wrapText="1"/>
    </xf>
    <xf numFmtId="3" fontId="7" fillId="9" borderId="11" xfId="2" applyNumberFormat="1" applyFont="1" applyFill="1" applyBorder="1" applyAlignment="1">
      <alignment horizontal="center" vertical="center" wrapText="1"/>
    </xf>
    <xf numFmtId="0" fontId="11" fillId="0" borderId="9" xfId="2" applyFont="1" applyBorder="1" applyAlignment="1">
      <alignment horizontal="left" vertical="center"/>
    </xf>
    <xf numFmtId="3" fontId="11" fillId="0" borderId="9" xfId="2" applyNumberFormat="1" applyFont="1" applyBorder="1" applyAlignment="1">
      <alignment horizontal="center" vertical="center"/>
    </xf>
    <xf numFmtId="3" fontId="11" fillId="7" borderId="9" xfId="2" applyNumberFormat="1" applyFont="1" applyFill="1" applyBorder="1" applyAlignment="1">
      <alignment horizontal="center" vertical="center"/>
    </xf>
    <xf numFmtId="0" fontId="11" fillId="7" borderId="9" xfId="2" applyFont="1" applyFill="1" applyBorder="1" applyAlignment="1">
      <alignment horizontal="left" vertical="center"/>
    </xf>
    <xf numFmtId="3" fontId="11" fillId="0" borderId="2" xfId="2" applyNumberFormat="1" applyFont="1" applyBorder="1" applyAlignment="1">
      <alignment horizontal="center" vertical="center" wrapText="1"/>
    </xf>
    <xf numFmtId="0" fontId="15" fillId="9" borderId="0" xfId="2" applyFont="1" applyFill="1" applyAlignment="1">
      <alignment vertical="top" wrapText="1"/>
    </xf>
    <xf numFmtId="0" fontId="11" fillId="0" borderId="8" xfId="2" applyFont="1" applyBorder="1" applyAlignment="1">
      <alignment horizontal="left"/>
    </xf>
    <xf numFmtId="0" fontId="11" fillId="0" borderId="8" xfId="2" applyFont="1" applyBorder="1"/>
    <xf numFmtId="3" fontId="11" fillId="0" borderId="8" xfId="2" applyNumberFormat="1" applyFont="1" applyBorder="1" applyAlignment="1">
      <alignment horizontal="center"/>
    </xf>
    <xf numFmtId="3" fontId="11" fillId="0" borderId="8" xfId="2" applyNumberFormat="1" applyFont="1" applyBorder="1" applyAlignment="1">
      <alignment horizontal="center" vertical="top" wrapText="1"/>
    </xf>
    <xf numFmtId="0" fontId="11" fillId="0" borderId="9" xfId="2" applyFont="1" applyBorder="1" applyAlignment="1">
      <alignment horizontal="left"/>
    </xf>
    <xf numFmtId="0" fontId="15" fillId="7" borderId="0" xfId="2" applyFont="1" applyFill="1" applyAlignment="1">
      <alignment vertical="top" wrapText="1"/>
    </xf>
    <xf numFmtId="0" fontId="11" fillId="0" borderId="44" xfId="2" applyFont="1" applyBorder="1" applyAlignment="1">
      <alignment horizontal="left" vertical="center" wrapText="1"/>
    </xf>
    <xf numFmtId="3" fontId="11" fillId="0" borderId="4" xfId="2" applyNumberFormat="1" applyFont="1" applyBorder="1" applyAlignment="1">
      <alignment horizontal="center" vertical="top"/>
    </xf>
    <xf numFmtId="0" fontId="11" fillId="0" borderId="28" xfId="2" applyFont="1" applyBorder="1" applyAlignment="1">
      <alignment horizontal="left" vertical="top"/>
    </xf>
    <xf numFmtId="3" fontId="11" fillId="0" borderId="28" xfId="2" applyNumberFormat="1" applyFont="1" applyBorder="1" applyAlignment="1">
      <alignment horizontal="center" vertical="top"/>
    </xf>
    <xf numFmtId="3" fontId="11" fillId="7" borderId="0" xfId="2" applyNumberFormat="1" applyFont="1" applyFill="1" applyAlignment="1">
      <alignment horizontal="right" vertical="top" wrapText="1"/>
    </xf>
    <xf numFmtId="0" fontId="1" fillId="7" borderId="0" xfId="2" applyFill="1" applyAlignment="1">
      <alignment wrapText="1"/>
    </xf>
    <xf numFmtId="3" fontId="7" fillId="7" borderId="0" xfId="2" applyNumberFormat="1" applyFont="1" applyFill="1" applyAlignment="1">
      <alignment horizontal="center" vertical="center"/>
    </xf>
    <xf numFmtId="3" fontId="11" fillId="7" borderId="11" xfId="2" applyNumberFormat="1" applyFont="1" applyFill="1" applyBorder="1" applyAlignment="1">
      <alignment horizontal="center" vertical="center" wrapText="1"/>
    </xf>
    <xf numFmtId="165" fontId="11" fillId="0" borderId="28" xfId="2" applyNumberFormat="1" applyFont="1" applyBorder="1" applyAlignment="1">
      <alignment horizontal="left" vertical="center" wrapText="1"/>
    </xf>
    <xf numFmtId="0" fontId="11" fillId="0" borderId="19" xfId="2" applyFont="1" applyBorder="1" applyAlignment="1">
      <alignment horizontal="left" vertical="center" wrapText="1"/>
    </xf>
    <xf numFmtId="0" fontId="11" fillId="7" borderId="65" xfId="2" applyFont="1" applyFill="1" applyBorder="1" applyAlignment="1">
      <alignment horizontal="left" vertical="center" wrapText="1"/>
    </xf>
    <xf numFmtId="165" fontId="11" fillId="0" borderId="66" xfId="2" applyNumberFormat="1" applyFont="1" applyBorder="1" applyAlignment="1">
      <alignment horizontal="left" vertical="center" wrapText="1"/>
    </xf>
    <xf numFmtId="3" fontId="11" fillId="0" borderId="66" xfId="2" applyNumberFormat="1" applyFont="1" applyBorder="1" applyAlignment="1">
      <alignment horizontal="left" vertical="center" wrapText="1"/>
    </xf>
    <xf numFmtId="3" fontId="11" fillId="0" borderId="66" xfId="2" applyNumberFormat="1" applyFont="1" applyBorder="1" applyAlignment="1">
      <alignment horizontal="center" vertical="center" wrapText="1"/>
    </xf>
    <xf numFmtId="0" fontId="11" fillId="7" borderId="0" xfId="2" applyFont="1" applyFill="1" applyAlignment="1">
      <alignment horizontal="left" vertical="top"/>
    </xf>
    <xf numFmtId="0" fontId="7" fillId="9" borderId="0" xfId="7" applyFont="1" applyFill="1" applyAlignment="1">
      <alignment horizontal="left" vertical="center"/>
    </xf>
    <xf numFmtId="3" fontId="7" fillId="9" borderId="0" xfId="7" applyNumberFormat="1" applyFont="1" applyFill="1" applyAlignment="1">
      <alignment horizontal="center" vertical="center"/>
    </xf>
    <xf numFmtId="0" fontId="11" fillId="9" borderId="11" xfId="7" applyFont="1" applyFill="1" applyBorder="1" applyAlignment="1">
      <alignment horizontal="left" vertical="center" wrapText="1"/>
    </xf>
    <xf numFmtId="3" fontId="11" fillId="9" borderId="11" xfId="7" applyNumberFormat="1" applyFont="1" applyFill="1" applyBorder="1" applyAlignment="1">
      <alignment horizontal="center" vertical="center" wrapText="1"/>
    </xf>
    <xf numFmtId="3" fontId="10" fillId="8" borderId="12" xfId="7" applyNumberFormat="1" applyFont="1" applyFill="1" applyBorder="1" applyAlignment="1">
      <alignment horizontal="center" vertical="center" wrapText="1"/>
    </xf>
    <xf numFmtId="0" fontId="11" fillId="0" borderId="13" xfId="7" applyFont="1" applyBorder="1" applyAlignment="1">
      <alignment horizontal="left" vertical="center" wrapText="1"/>
    </xf>
    <xf numFmtId="3" fontId="11" fillId="7" borderId="14" xfId="7" applyNumberFormat="1" applyFont="1" applyFill="1" applyBorder="1" applyAlignment="1">
      <alignment horizontal="center" vertical="center" wrapText="1"/>
    </xf>
    <xf numFmtId="3" fontId="15" fillId="7" borderId="44" xfId="7" applyNumberFormat="1" applyFont="1" applyFill="1" applyBorder="1" applyAlignment="1">
      <alignment horizontal="center" vertical="center" wrapText="1"/>
    </xf>
    <xf numFmtId="3" fontId="15" fillId="7" borderId="0" xfId="7" applyNumberFormat="1" applyFont="1" applyFill="1" applyAlignment="1">
      <alignment horizontal="center" vertical="center" wrapText="1"/>
    </xf>
    <xf numFmtId="0" fontId="11" fillId="0" borderId="66" xfId="7" applyFont="1" applyBorder="1" applyAlignment="1">
      <alignment horizontal="left" vertical="center" wrapText="1"/>
    </xf>
    <xf numFmtId="3" fontId="11" fillId="7" borderId="66" xfId="7" applyNumberFormat="1" applyFont="1" applyFill="1" applyBorder="1" applyAlignment="1">
      <alignment horizontal="center" vertical="center" wrapText="1"/>
    </xf>
    <xf numFmtId="3" fontId="11" fillId="0" borderId="66" xfId="7" applyNumberFormat="1" applyFont="1" applyBorder="1" applyAlignment="1">
      <alignment horizontal="center" vertical="center" wrapText="1"/>
    </xf>
    <xf numFmtId="0" fontId="11" fillId="7" borderId="66" xfId="7" applyFont="1" applyFill="1" applyBorder="1" applyAlignment="1">
      <alignment horizontal="left" vertical="center" wrapText="1"/>
    </xf>
    <xf numFmtId="0" fontId="15" fillId="7" borderId="45" xfId="7" applyFont="1" applyFill="1" applyBorder="1" applyAlignment="1">
      <alignment horizontal="left" vertical="center" wrapText="1"/>
    </xf>
    <xf numFmtId="0" fontId="15" fillId="10" borderId="4" xfId="7" applyFont="1" applyFill="1" applyBorder="1" applyAlignment="1">
      <alignment horizontal="left" vertical="center" wrapText="1"/>
    </xf>
    <xf numFmtId="3" fontId="15" fillId="10" borderId="4" xfId="7" applyNumberFormat="1" applyFont="1" applyFill="1" applyBorder="1" applyAlignment="1">
      <alignment horizontal="center" vertical="center" wrapText="1"/>
    </xf>
    <xf numFmtId="0" fontId="15" fillId="7" borderId="0" xfId="7" applyFont="1" applyFill="1" applyAlignment="1">
      <alignment horizontal="left" vertical="center" wrapText="1"/>
    </xf>
    <xf numFmtId="0" fontId="15" fillId="7" borderId="19" xfId="7" applyFont="1" applyFill="1" applyBorder="1" applyAlignment="1">
      <alignment horizontal="left" vertical="center" wrapText="1"/>
    </xf>
    <xf numFmtId="3" fontId="15" fillId="7" borderId="19" xfId="7" applyNumberFormat="1" applyFont="1" applyFill="1" applyBorder="1" applyAlignment="1">
      <alignment horizontal="center" vertical="center" wrapText="1"/>
    </xf>
    <xf numFmtId="0" fontId="10" fillId="7" borderId="0" xfId="7" applyFont="1" applyFill="1" applyAlignment="1">
      <alignment horizontal="left" vertical="center" wrapText="1"/>
    </xf>
    <xf numFmtId="0" fontId="11" fillId="7" borderId="0" xfId="7" applyFont="1" applyFill="1" applyAlignment="1">
      <alignment horizontal="left" vertical="center"/>
    </xf>
    <xf numFmtId="3" fontId="11" fillId="7" borderId="0" xfId="7" applyNumberFormat="1" applyFont="1" applyFill="1" applyAlignment="1">
      <alignment horizontal="center" vertical="center"/>
    </xf>
    <xf numFmtId="3" fontId="21" fillId="7" borderId="0" xfId="7" applyNumberFormat="1" applyFont="1" applyFill="1" applyAlignment="1">
      <alignment horizontal="center" vertical="center" wrapText="1"/>
    </xf>
    <xf numFmtId="3" fontId="15" fillId="7" borderId="16" xfId="7" applyNumberFormat="1" applyFont="1" applyFill="1" applyBorder="1" applyAlignment="1">
      <alignment horizontal="center" vertical="center" wrapText="1"/>
    </xf>
    <xf numFmtId="0" fontId="11" fillId="0" borderId="4" xfId="7" applyFont="1" applyBorder="1" applyAlignment="1">
      <alignment horizontal="left" vertical="center" wrapText="1"/>
    </xf>
    <xf numFmtId="3" fontId="11" fillId="7" borderId="1" xfId="7" applyNumberFormat="1" applyFont="1" applyFill="1" applyBorder="1" applyAlignment="1">
      <alignment horizontal="center" vertical="center" wrapText="1"/>
    </xf>
    <xf numFmtId="0" fontId="15" fillId="7" borderId="17" xfId="7" applyFont="1" applyFill="1" applyBorder="1" applyAlignment="1">
      <alignment horizontal="left" vertical="center" wrapText="1"/>
    </xf>
    <xf numFmtId="0" fontId="15" fillId="10" borderId="1" xfId="7" applyFont="1" applyFill="1" applyBorder="1" applyAlignment="1">
      <alignment horizontal="left" vertical="center" wrapText="1"/>
    </xf>
    <xf numFmtId="3" fontId="15" fillId="10" borderId="1" xfId="7" applyNumberFormat="1" applyFont="1" applyFill="1" applyBorder="1" applyAlignment="1">
      <alignment horizontal="center" vertical="center" wrapText="1"/>
    </xf>
    <xf numFmtId="3" fontId="15" fillId="7" borderId="18" xfId="7" applyNumberFormat="1" applyFont="1" applyFill="1" applyBorder="1" applyAlignment="1">
      <alignment horizontal="center" vertical="center" wrapText="1"/>
    </xf>
    <xf numFmtId="0" fontId="11" fillId="7" borderId="0" xfId="7" applyFont="1" applyFill="1" applyAlignment="1">
      <alignment horizontal="left" vertical="center" wrapText="1"/>
    </xf>
    <xf numFmtId="0" fontId="11" fillId="0" borderId="0" xfId="7" applyFont="1" applyAlignment="1">
      <alignment horizontal="left" vertical="center" wrapText="1"/>
    </xf>
    <xf numFmtId="3" fontId="11" fillId="0" borderId="0" xfId="7" applyNumberFormat="1" applyFont="1" applyAlignment="1">
      <alignment horizontal="center" vertical="center" wrapText="1"/>
    </xf>
    <xf numFmtId="3" fontId="11" fillId="7" borderId="0" xfId="7" applyNumberFormat="1" applyFont="1" applyFill="1" applyAlignment="1">
      <alignment horizontal="center" vertical="center" wrapText="1"/>
    </xf>
    <xf numFmtId="0" fontId="10" fillId="8" borderId="20" xfId="7" applyFont="1" applyFill="1" applyBorder="1" applyAlignment="1">
      <alignment horizontal="left" vertical="center" wrapText="1"/>
    </xf>
    <xf numFmtId="3" fontId="10" fillId="8" borderId="21" xfId="7" applyNumberFormat="1" applyFont="1" applyFill="1" applyBorder="1" applyAlignment="1">
      <alignment horizontal="center" vertical="center" wrapText="1"/>
    </xf>
    <xf numFmtId="0" fontId="11" fillId="0" borderId="15" xfId="7" applyFont="1" applyBorder="1" applyAlignment="1">
      <alignment horizontal="left" vertical="center" wrapText="1"/>
    </xf>
    <xf numFmtId="3" fontId="11" fillId="0" borderId="9" xfId="7" applyNumberFormat="1" applyFont="1" applyBorder="1" applyAlignment="1">
      <alignment horizontal="center" vertical="center" wrapText="1"/>
    </xf>
    <xf numFmtId="3" fontId="11" fillId="7" borderId="9" xfId="7" applyNumberFormat="1" applyFont="1" applyFill="1" applyBorder="1" applyAlignment="1">
      <alignment horizontal="center" vertical="center" wrapText="1"/>
    </xf>
    <xf numFmtId="0" fontId="11" fillId="0" borderId="19" xfId="7" applyFont="1" applyBorder="1" applyAlignment="1">
      <alignment horizontal="left" vertical="center" wrapText="1"/>
    </xf>
    <xf numFmtId="0" fontId="11" fillId="7" borderId="65" xfId="7" applyFont="1" applyFill="1" applyBorder="1" applyAlignment="1">
      <alignment horizontal="left" vertical="center" wrapText="1"/>
    </xf>
    <xf numFmtId="0" fontId="11" fillId="0" borderId="1" xfId="7" applyFont="1" applyBorder="1" applyAlignment="1">
      <alignment horizontal="left" vertical="center" wrapText="1"/>
    </xf>
    <xf numFmtId="0" fontId="15" fillId="0" borderId="19" xfId="7" applyFont="1" applyBorder="1" applyAlignment="1">
      <alignment horizontal="left" vertical="center" wrapText="1"/>
    </xf>
    <xf numFmtId="0" fontId="15" fillId="10" borderId="9" xfId="7" applyFont="1" applyFill="1" applyBorder="1" applyAlignment="1">
      <alignment horizontal="left" vertical="center"/>
    </xf>
    <xf numFmtId="3" fontId="15" fillId="10" borderId="7" xfId="7" applyNumberFormat="1" applyFont="1" applyFill="1" applyBorder="1" applyAlignment="1">
      <alignment horizontal="center" vertical="center" wrapText="1"/>
    </xf>
    <xf numFmtId="0" fontId="7" fillId="9" borderId="0" xfId="7" applyFont="1" applyFill="1"/>
    <xf numFmtId="0" fontId="15" fillId="9" borderId="0" xfId="7" applyFont="1" applyFill="1" applyAlignment="1">
      <alignment horizontal="left" vertical="top" wrapText="1"/>
    </xf>
    <xf numFmtId="0" fontId="10" fillId="8" borderId="26" xfId="7" applyFont="1" applyFill="1" applyBorder="1" applyAlignment="1">
      <alignment horizontal="center" vertical="center"/>
    </xf>
    <xf numFmtId="0" fontId="10" fillId="8" borderId="26" xfId="7" applyFont="1" applyFill="1" applyBorder="1" applyAlignment="1">
      <alignment horizontal="center" vertical="center" wrapText="1"/>
    </xf>
    <xf numFmtId="0" fontId="10" fillId="8" borderId="27" xfId="7" applyFont="1" applyFill="1" applyBorder="1" applyAlignment="1">
      <alignment horizontal="center" vertical="center" wrapText="1"/>
    </xf>
    <xf numFmtId="3" fontId="11" fillId="0" borderId="4" xfId="7" applyNumberFormat="1" applyFont="1" applyBorder="1" applyAlignment="1">
      <alignment horizontal="center" vertical="center" wrapText="1"/>
    </xf>
    <xf numFmtId="0" fontId="11" fillId="0" borderId="28" xfId="7" applyFont="1" applyBorder="1" applyAlignment="1">
      <alignment horizontal="left" vertical="center" wrapText="1"/>
    </xf>
    <xf numFmtId="3" fontId="11" fillId="0" borderId="28" xfId="7" applyNumberFormat="1" applyFont="1" applyBorder="1" applyAlignment="1">
      <alignment horizontal="center" vertical="center" wrapText="1"/>
    </xf>
    <xf numFmtId="0" fontId="11" fillId="0" borderId="0" xfId="7" applyFont="1" applyAlignment="1">
      <alignment vertical="center"/>
    </xf>
    <xf numFmtId="0" fontId="11" fillId="0" borderId="17" xfId="7" applyFont="1" applyBorder="1" applyAlignment="1">
      <alignment horizontal="left" vertical="center" wrapText="1"/>
    </xf>
    <xf numFmtId="0" fontId="11" fillId="7" borderId="0" xfId="7" applyFont="1" applyFill="1" applyAlignment="1">
      <alignment horizontal="left" vertical="top" wrapText="1"/>
    </xf>
    <xf numFmtId="3" fontId="11" fillId="7" borderId="0" xfId="7" applyNumberFormat="1" applyFont="1" applyFill="1" applyAlignment="1">
      <alignment horizontal="left" vertical="top" wrapText="1"/>
    </xf>
    <xf numFmtId="3" fontId="15" fillId="7" borderId="0" xfId="7" applyNumberFormat="1" applyFont="1" applyFill="1" applyAlignment="1">
      <alignment horizontal="left" vertical="top" wrapText="1"/>
    </xf>
    <xf numFmtId="3" fontId="10" fillId="8" borderId="26" xfId="7" applyNumberFormat="1" applyFont="1" applyFill="1" applyBorder="1" applyAlignment="1">
      <alignment horizontal="center" vertical="center" wrapText="1"/>
    </xf>
    <xf numFmtId="3" fontId="10" fillId="8" borderId="27" xfId="7" applyNumberFormat="1" applyFont="1" applyFill="1" applyBorder="1" applyAlignment="1">
      <alignment horizontal="center" vertical="center" wrapText="1"/>
    </xf>
    <xf numFmtId="0" fontId="11" fillId="7" borderId="0" xfId="7" applyFont="1" applyFill="1"/>
    <xf numFmtId="3" fontId="11" fillId="7" borderId="0" xfId="7" applyNumberFormat="1" applyFont="1" applyFill="1"/>
    <xf numFmtId="0" fontId="7" fillId="9" borderId="0" xfId="2" applyFont="1" applyFill="1" applyAlignment="1">
      <alignment horizontal="left" vertical="center" wrapText="1"/>
    </xf>
    <xf numFmtId="0" fontId="11" fillId="9" borderId="0" xfId="2" applyFont="1" applyFill="1" applyAlignment="1">
      <alignment horizontal="left" vertical="center" wrapText="1"/>
    </xf>
    <xf numFmtId="3" fontId="11" fillId="9" borderId="0" xfId="2" applyNumberFormat="1" applyFont="1" applyFill="1" applyAlignment="1">
      <alignment horizontal="center" vertical="center" wrapText="1"/>
    </xf>
    <xf numFmtId="3" fontId="10" fillId="8" borderId="76" xfId="2" applyNumberFormat="1" applyFont="1" applyFill="1" applyBorder="1" applyAlignment="1">
      <alignment horizontal="center" vertical="center" wrapText="1"/>
    </xf>
    <xf numFmtId="3" fontId="10" fillId="8" borderId="77" xfId="2" applyNumberFormat="1" applyFont="1" applyFill="1" applyBorder="1" applyAlignment="1">
      <alignment horizontal="center" vertical="center" wrapText="1"/>
    </xf>
    <xf numFmtId="0" fontId="11" fillId="7" borderId="16" xfId="2" applyFont="1" applyFill="1" applyBorder="1" applyAlignment="1">
      <alignment horizontal="center" vertical="center" wrapText="1"/>
    </xf>
    <xf numFmtId="3" fontId="15" fillId="0" borderId="15" xfId="2" applyNumberFormat="1" applyFont="1" applyBorder="1" applyAlignment="1">
      <alignment horizontal="center" vertical="center" wrapText="1"/>
    </xf>
    <xf numFmtId="0" fontId="22" fillId="0" borderId="9" xfId="2" applyFont="1" applyBorder="1" applyAlignment="1">
      <alignment horizontal="left" vertical="center" wrapText="1"/>
    </xf>
    <xf numFmtId="0" fontId="18" fillId="0" borderId="78" xfId="9" applyFont="1" applyBorder="1" applyAlignment="1">
      <alignment horizontal="left" vertical="center"/>
    </xf>
    <xf numFmtId="0" fontId="18" fillId="0" borderId="8" xfId="9" applyFont="1" applyBorder="1" applyAlignment="1">
      <alignment horizontal="left" vertical="center"/>
    </xf>
    <xf numFmtId="0" fontId="18" fillId="0" borderId="9" xfId="9" applyFont="1" applyBorder="1" applyAlignment="1">
      <alignment horizontal="left" vertical="center"/>
    </xf>
    <xf numFmtId="0" fontId="18" fillId="0" borderId="9" xfId="9" applyFont="1" applyBorder="1" applyAlignment="1">
      <alignment horizontal="left" vertical="center" wrapText="1"/>
    </xf>
    <xf numFmtId="3" fontId="11" fillId="0" borderId="5" xfId="2" applyNumberFormat="1" applyFont="1" applyBorder="1" applyAlignment="1">
      <alignment horizontal="center" vertical="center" wrapText="1"/>
    </xf>
    <xf numFmtId="0" fontId="22" fillId="0" borderId="9" xfId="2" applyFont="1" applyBorder="1" applyAlignment="1">
      <alignment horizontal="left" vertical="center"/>
    </xf>
    <xf numFmtId="3" fontId="11" fillId="0" borderId="18" xfId="2" applyNumberFormat="1" applyFont="1" applyBorder="1" applyAlignment="1">
      <alignment horizontal="center" vertical="center" wrapText="1"/>
    </xf>
    <xf numFmtId="3" fontId="11" fillId="0" borderId="46" xfId="2" applyNumberFormat="1" applyFont="1" applyBorder="1" applyAlignment="1">
      <alignment horizontal="center" vertical="center" wrapText="1"/>
    </xf>
    <xf numFmtId="3" fontId="15" fillId="10" borderId="5" xfId="2" applyNumberFormat="1" applyFont="1" applyFill="1" applyBorder="1" applyAlignment="1">
      <alignment horizontal="center" vertical="center" wrapText="1"/>
    </xf>
    <xf numFmtId="0" fontId="18" fillId="0" borderId="8" xfId="9" applyFont="1" applyBorder="1" applyAlignment="1">
      <alignment horizontal="left" vertical="center" wrapText="1"/>
    </xf>
    <xf numFmtId="0" fontId="11" fillId="0" borderId="0" xfId="2" applyFont="1" applyAlignment="1">
      <alignment horizontal="left" vertical="center"/>
    </xf>
    <xf numFmtId="0" fontId="16" fillId="8" borderId="9" xfId="3" applyFont="1" applyFill="1" applyBorder="1" applyAlignment="1">
      <alignment horizontal="left" vertical="center" wrapText="1"/>
    </xf>
    <xf numFmtId="3" fontId="15" fillId="7" borderId="0" xfId="1" applyNumberFormat="1" applyFont="1" applyFill="1" applyAlignment="1">
      <alignment horizontal="center" vertical="center" wrapText="1"/>
    </xf>
    <xf numFmtId="3" fontId="11" fillId="7" borderId="0" xfId="1" applyNumberFormat="1" applyFont="1" applyFill="1" applyAlignment="1">
      <alignment horizontal="center" vertical="center"/>
    </xf>
    <xf numFmtId="0" fontId="15" fillId="7" borderId="17" xfId="1" applyFont="1" applyFill="1" applyBorder="1" applyAlignment="1">
      <alignment horizontal="left" vertical="center" wrapText="1"/>
    </xf>
    <xf numFmtId="0" fontId="15" fillId="10" borderId="1" xfId="1" applyFont="1" applyFill="1" applyBorder="1" applyAlignment="1">
      <alignment horizontal="left" vertical="center" wrapText="1"/>
    </xf>
    <xf numFmtId="3" fontId="15" fillId="10" borderId="1" xfId="1" applyNumberFormat="1" applyFont="1" applyFill="1" applyBorder="1" applyAlignment="1">
      <alignment horizontal="center" vertical="center" wrapText="1"/>
    </xf>
    <xf numFmtId="3" fontId="15" fillId="7" borderId="18" xfId="1" applyNumberFormat="1" applyFont="1" applyFill="1" applyBorder="1" applyAlignment="1">
      <alignment horizontal="center" vertical="center" wrapText="1"/>
    </xf>
    <xf numFmtId="3" fontId="15" fillId="7" borderId="19" xfId="1" applyNumberFormat="1" applyFont="1" applyFill="1" applyBorder="1" applyAlignment="1">
      <alignment horizontal="center" vertical="center" wrapText="1"/>
    </xf>
    <xf numFmtId="0" fontId="11" fillId="7" borderId="0" xfId="1" applyFont="1" applyFill="1" applyAlignment="1">
      <alignment horizontal="left" vertical="center" wrapText="1"/>
    </xf>
    <xf numFmtId="0" fontId="11" fillId="7" borderId="19" xfId="1" applyFont="1" applyFill="1" applyBorder="1" applyAlignment="1">
      <alignment horizontal="left" vertical="center" wrapText="1"/>
    </xf>
    <xf numFmtId="3" fontId="12" fillId="7" borderId="0" xfId="1" applyNumberFormat="1" applyFont="1" applyFill="1" applyAlignment="1">
      <alignment horizontal="center" vertical="center"/>
    </xf>
    <xf numFmtId="0" fontId="15" fillId="7" borderId="19" xfId="1" applyFont="1" applyFill="1" applyBorder="1" applyAlignment="1">
      <alignment horizontal="left" vertical="center" wrapText="1"/>
    </xf>
    <xf numFmtId="0" fontId="15" fillId="10" borderId="9" xfId="1" applyFont="1" applyFill="1" applyBorder="1" applyAlignment="1">
      <alignment horizontal="left" vertical="center" wrapText="1"/>
    </xf>
    <xf numFmtId="3" fontId="15" fillId="10" borderId="7" xfId="1" applyNumberFormat="1" applyFont="1" applyFill="1" applyBorder="1" applyAlignment="1">
      <alignment horizontal="center" vertical="center" wrapText="1"/>
    </xf>
    <xf numFmtId="0" fontId="17" fillId="7" borderId="0" xfId="2" applyFont="1" applyFill="1" applyAlignment="1">
      <alignment horizontal="left" vertical="center" wrapText="1"/>
    </xf>
    <xf numFmtId="0" fontId="7" fillId="9" borderId="0" xfId="2" applyFont="1" applyFill="1" applyAlignment="1">
      <alignment horizontal="center" vertical="center"/>
    </xf>
    <xf numFmtId="4" fontId="7" fillId="9" borderId="0" xfId="2" applyNumberFormat="1" applyFont="1" applyFill="1" applyAlignment="1">
      <alignment horizontal="center"/>
    </xf>
    <xf numFmtId="4" fontId="15" fillId="9" borderId="0" xfId="2" applyNumberFormat="1" applyFont="1" applyFill="1" applyAlignment="1">
      <alignment horizontal="center" vertical="top" wrapText="1"/>
    </xf>
    <xf numFmtId="0" fontId="10" fillId="8" borderId="79" xfId="2" applyFont="1" applyFill="1" applyBorder="1" applyAlignment="1">
      <alignment horizontal="center" vertical="center"/>
    </xf>
    <xf numFmtId="4" fontId="10" fillId="8" borderId="27" xfId="2" applyNumberFormat="1" applyFont="1" applyFill="1" applyBorder="1" applyAlignment="1">
      <alignment horizontal="center" vertical="center" wrapText="1"/>
    </xf>
    <xf numFmtId="0" fontId="22" fillId="0" borderId="66" xfId="2" applyFont="1" applyBorder="1" applyAlignment="1">
      <alignment horizontal="left" vertical="center"/>
    </xf>
    <xf numFmtId="0" fontId="18" fillId="0" borderId="66" xfId="2" applyFont="1" applyBorder="1" applyAlignment="1">
      <alignment horizontal="left" vertical="center" wrapText="1"/>
    </xf>
    <xf numFmtId="3" fontId="22" fillId="0" borderId="66" xfId="2" applyNumberFormat="1" applyFont="1" applyBorder="1" applyAlignment="1">
      <alignment horizontal="center" vertical="center"/>
    </xf>
    <xf numFmtId="3" fontId="11" fillId="0" borderId="66" xfId="5" applyNumberFormat="1" applyFont="1" applyBorder="1" applyAlignment="1">
      <alignment horizontal="center" vertical="top" wrapText="1"/>
    </xf>
    <xf numFmtId="3" fontId="11" fillId="0" borderId="66" xfId="2" applyNumberFormat="1" applyFont="1" applyBorder="1" applyAlignment="1">
      <alignment horizontal="center" vertical="top" wrapText="1"/>
    </xf>
    <xf numFmtId="0" fontId="11" fillId="7" borderId="0" xfId="2" applyFont="1" applyFill="1" applyAlignment="1">
      <alignment horizontal="center" vertical="center" wrapText="1"/>
    </xf>
    <xf numFmtId="4" fontId="11" fillId="7" borderId="0" xfId="2" applyNumberFormat="1" applyFont="1" applyFill="1" applyAlignment="1">
      <alignment horizontal="center" vertical="top" wrapText="1"/>
    </xf>
    <xf numFmtId="3" fontId="15" fillId="7" borderId="0" xfId="2" applyNumberFormat="1" applyFont="1" applyFill="1" applyAlignment="1">
      <alignment horizontal="center" vertical="top" wrapText="1"/>
    </xf>
    <xf numFmtId="4" fontId="15" fillId="7" borderId="0" xfId="2" applyNumberFormat="1" applyFont="1" applyFill="1" applyAlignment="1">
      <alignment horizontal="center" vertical="top" wrapText="1"/>
    </xf>
    <xf numFmtId="0" fontId="18" fillId="0" borderId="66" xfId="9" applyFont="1" applyBorder="1" applyAlignment="1">
      <alignment horizontal="left" vertical="center"/>
    </xf>
    <xf numFmtId="0" fontId="18" fillId="0" borderId="66" xfId="9" applyFont="1" applyBorder="1" applyAlignment="1">
      <alignment horizontal="left" vertical="center" wrapText="1"/>
    </xf>
    <xf numFmtId="3" fontId="11" fillId="0" borderId="66" xfId="5" applyNumberFormat="1" applyFont="1" applyBorder="1" applyAlignment="1">
      <alignment horizontal="center" vertical="center" wrapText="1"/>
    </xf>
    <xf numFmtId="3" fontId="11" fillId="0" borderId="66" xfId="2" applyNumberFormat="1" applyFont="1" applyBorder="1" applyAlignment="1">
      <alignment horizontal="center" vertical="center"/>
    </xf>
    <xf numFmtId="3" fontId="11" fillId="0" borderId="66" xfId="5" applyNumberFormat="1" applyFont="1" applyFill="1" applyBorder="1" applyAlignment="1">
      <alignment horizontal="center" vertical="center" wrapText="1"/>
    </xf>
    <xf numFmtId="0" fontId="11" fillId="7" borderId="0" xfId="2" applyFont="1" applyFill="1" applyAlignment="1">
      <alignment horizontal="center" vertical="center"/>
    </xf>
    <xf numFmtId="4" fontId="11" fillId="7" borderId="0" xfId="2" applyNumberFormat="1" applyFont="1" applyFill="1" applyAlignment="1">
      <alignment horizontal="center"/>
    </xf>
    <xf numFmtId="0" fontId="11" fillId="7" borderId="0" xfId="2" applyFont="1" applyFill="1" applyAlignment="1">
      <alignment vertical="center" wrapText="1"/>
    </xf>
    <xf numFmtId="43" fontId="11" fillId="7" borderId="0" xfId="5" applyFont="1" applyFill="1" applyBorder="1" applyAlignment="1">
      <alignment horizontal="center"/>
    </xf>
    <xf numFmtId="4" fontId="17" fillId="7" borderId="0" xfId="2" applyNumberFormat="1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/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0" fillId="8" borderId="8" xfId="1" applyFont="1" applyFill="1" applyBorder="1" applyAlignment="1">
      <alignment horizontal="center" vertical="center" wrapText="1"/>
    </xf>
    <xf numFmtId="0" fontId="10" fillId="8" borderId="9" xfId="1" applyFont="1" applyFill="1" applyBorder="1" applyAlignment="1">
      <alignment horizontal="center" vertical="center" wrapText="1"/>
    </xf>
    <xf numFmtId="0" fontId="9" fillId="7" borderId="0" xfId="1" applyFont="1" applyFill="1" applyAlignment="1">
      <alignment horizontal="center" vertical="center" wrapText="1"/>
    </xf>
    <xf numFmtId="0" fontId="15" fillId="10" borderId="1" xfId="2" applyFont="1" applyFill="1" applyBorder="1" applyAlignment="1">
      <alignment horizontal="left" vertical="center" wrapText="1"/>
    </xf>
    <xf numFmtId="0" fontId="15" fillId="10" borderId="9" xfId="2" applyFont="1" applyFill="1" applyBorder="1" applyAlignment="1">
      <alignment horizontal="left" vertical="center" wrapText="1"/>
    </xf>
    <xf numFmtId="0" fontId="16" fillId="8" borderId="9" xfId="3" applyFont="1" applyFill="1" applyBorder="1" applyAlignment="1">
      <alignment horizontal="left" vertical="center"/>
    </xf>
    <xf numFmtId="0" fontId="9" fillId="9" borderId="0" xfId="2" applyFont="1" applyFill="1" applyAlignment="1">
      <alignment horizontal="center" vertical="center" wrapText="1"/>
    </xf>
    <xf numFmtId="0" fontId="7" fillId="9" borderId="0" xfId="2" applyFont="1" applyFill="1" applyAlignment="1">
      <alignment horizontal="center" vertical="center" wrapText="1"/>
    </xf>
    <xf numFmtId="0" fontId="10" fillId="8" borderId="12" xfId="2" applyFont="1" applyFill="1" applyBorder="1" applyAlignment="1">
      <alignment horizontal="center" vertical="center" wrapText="1"/>
    </xf>
    <xf numFmtId="3" fontId="10" fillId="8" borderId="12" xfId="2" applyNumberFormat="1" applyFont="1" applyFill="1" applyBorder="1" applyAlignment="1">
      <alignment horizontal="center" vertical="center" wrapText="1"/>
    </xf>
    <xf numFmtId="0" fontId="10" fillId="8" borderId="22" xfId="2" applyFont="1" applyFill="1" applyBorder="1" applyAlignment="1">
      <alignment horizontal="center" vertical="center"/>
    </xf>
    <xf numFmtId="0" fontId="10" fillId="8" borderId="25" xfId="2" applyFont="1" applyFill="1" applyBorder="1" applyAlignment="1">
      <alignment horizontal="center" vertical="center"/>
    </xf>
    <xf numFmtId="0" fontId="10" fillId="8" borderId="23" xfId="2" applyFont="1" applyFill="1" applyBorder="1" applyAlignment="1">
      <alignment horizontal="center" vertical="center"/>
    </xf>
    <xf numFmtId="0" fontId="10" fillId="8" borderId="26" xfId="2" applyFont="1" applyFill="1" applyBorder="1" applyAlignment="1">
      <alignment horizontal="center" vertical="center"/>
    </xf>
    <xf numFmtId="3" fontId="10" fillId="8" borderId="23" xfId="2" applyNumberFormat="1" applyFont="1" applyFill="1" applyBorder="1" applyAlignment="1">
      <alignment horizontal="center" vertical="center" wrapText="1"/>
    </xf>
    <xf numFmtId="3" fontId="10" fillId="8" borderId="24" xfId="2" applyNumberFormat="1" applyFont="1" applyFill="1" applyBorder="1" applyAlignment="1">
      <alignment horizontal="center" vertical="center" wrapText="1"/>
    </xf>
    <xf numFmtId="0" fontId="15" fillId="7" borderId="0" xfId="2" applyFont="1" applyFill="1" applyAlignment="1">
      <alignment horizontal="left" vertical="top" wrapText="1"/>
    </xf>
    <xf numFmtId="0" fontId="9" fillId="9" borderId="0" xfId="2" applyFont="1" applyFill="1" applyAlignment="1">
      <alignment horizontal="center" vertical="top" wrapText="1"/>
    </xf>
    <xf numFmtId="0" fontId="7" fillId="9" borderId="0" xfId="2" applyFont="1" applyFill="1" applyAlignment="1">
      <alignment horizontal="center" vertical="top"/>
    </xf>
    <xf numFmtId="0" fontId="15" fillId="9" borderId="0" xfId="2" applyFont="1" applyFill="1" applyAlignment="1">
      <alignment horizontal="left" vertical="top" wrapText="1"/>
    </xf>
    <xf numFmtId="0" fontId="15" fillId="10" borderId="5" xfId="2" applyFont="1" applyFill="1" applyBorder="1" applyAlignment="1">
      <alignment horizontal="left" vertical="center" wrapText="1"/>
    </xf>
    <xf numFmtId="0" fontId="15" fillId="10" borderId="7" xfId="2" applyFont="1" applyFill="1" applyBorder="1" applyAlignment="1">
      <alignment horizontal="left" vertical="center" wrapText="1"/>
    </xf>
    <xf numFmtId="3" fontId="10" fillId="7" borderId="0" xfId="2" applyNumberFormat="1" applyFont="1" applyFill="1" applyAlignment="1">
      <alignment horizontal="center" vertical="center"/>
    </xf>
    <xf numFmtId="0" fontId="11" fillId="7" borderId="0" xfId="2" applyFont="1" applyFill="1" applyAlignment="1">
      <alignment horizontal="left"/>
    </xf>
    <xf numFmtId="0" fontId="10" fillId="8" borderId="34" xfId="2" applyFont="1" applyFill="1" applyBorder="1" applyAlignment="1">
      <alignment horizontal="center" vertical="center"/>
    </xf>
    <xf numFmtId="0" fontId="10" fillId="8" borderId="38" xfId="2" applyFont="1" applyFill="1" applyBorder="1" applyAlignment="1">
      <alignment horizontal="center" vertical="center"/>
    </xf>
    <xf numFmtId="0" fontId="10" fillId="8" borderId="35" xfId="2" applyFont="1" applyFill="1" applyBorder="1" applyAlignment="1">
      <alignment horizontal="center" vertical="center" wrapText="1"/>
    </xf>
    <xf numFmtId="0" fontId="10" fillId="8" borderId="39" xfId="2" applyFont="1" applyFill="1" applyBorder="1" applyAlignment="1">
      <alignment horizontal="center" vertical="center" wrapText="1"/>
    </xf>
    <xf numFmtId="3" fontId="10" fillId="8" borderId="23" xfId="2" applyNumberFormat="1" applyFont="1" applyFill="1" applyBorder="1" applyAlignment="1">
      <alignment horizontal="center" vertical="center"/>
    </xf>
    <xf numFmtId="3" fontId="10" fillId="8" borderId="36" xfId="2" applyNumberFormat="1" applyFont="1" applyFill="1" applyBorder="1" applyAlignment="1">
      <alignment horizontal="center" vertical="center" wrapText="1"/>
    </xf>
    <xf numFmtId="3" fontId="10" fillId="8" borderId="37" xfId="2" applyNumberFormat="1" applyFont="1" applyFill="1" applyBorder="1" applyAlignment="1">
      <alignment horizontal="center" vertical="center" wrapText="1"/>
    </xf>
    <xf numFmtId="0" fontId="15" fillId="10" borderId="2" xfId="2" applyFont="1" applyFill="1" applyBorder="1" applyAlignment="1">
      <alignment horizontal="left" vertical="center" wrapText="1"/>
    </xf>
    <xf numFmtId="0" fontId="15" fillId="10" borderId="46" xfId="2" applyFont="1" applyFill="1" applyBorder="1" applyAlignment="1">
      <alignment horizontal="left" vertical="center" wrapText="1"/>
    </xf>
    <xf numFmtId="0" fontId="10" fillId="8" borderId="23" xfId="2" applyFont="1" applyFill="1" applyBorder="1" applyAlignment="1">
      <alignment horizontal="center" vertical="center" wrapText="1"/>
    </xf>
    <xf numFmtId="0" fontId="10" fillId="8" borderId="26" xfId="2" applyFont="1" applyFill="1" applyBorder="1" applyAlignment="1">
      <alignment horizontal="center" vertical="center" wrapText="1"/>
    </xf>
    <xf numFmtId="0" fontId="10" fillId="8" borderId="49" xfId="2" applyFont="1" applyFill="1" applyBorder="1" applyAlignment="1">
      <alignment horizontal="center" vertical="center"/>
    </xf>
    <xf numFmtId="0" fontId="10" fillId="8" borderId="24" xfId="2" applyFont="1" applyFill="1" applyBorder="1" applyAlignment="1">
      <alignment horizontal="center" vertical="center"/>
    </xf>
    <xf numFmtId="3" fontId="10" fillId="8" borderId="49" xfId="2" applyNumberFormat="1" applyFont="1" applyFill="1" applyBorder="1" applyAlignment="1">
      <alignment horizontal="center" vertical="center"/>
    </xf>
    <xf numFmtId="3" fontId="10" fillId="8" borderId="11" xfId="2" applyNumberFormat="1" applyFont="1" applyFill="1" applyBorder="1" applyAlignment="1">
      <alignment horizontal="center" vertical="center"/>
    </xf>
    <xf numFmtId="3" fontId="10" fillId="8" borderId="50" xfId="2" applyNumberFormat="1" applyFont="1" applyFill="1" applyBorder="1" applyAlignment="1">
      <alignment horizontal="center" vertical="center"/>
    </xf>
    <xf numFmtId="0" fontId="15" fillId="10" borderId="20" xfId="2" applyFont="1" applyFill="1" applyBorder="1" applyAlignment="1">
      <alignment horizontal="left" vertical="center" wrapText="1"/>
    </xf>
    <xf numFmtId="0" fontId="15" fillId="10" borderId="21" xfId="2" applyFont="1" applyFill="1" applyBorder="1" applyAlignment="1">
      <alignment horizontal="left" vertical="center" wrapText="1"/>
    </xf>
    <xf numFmtId="0" fontId="10" fillId="8" borderId="24" xfId="2" applyFont="1" applyFill="1" applyBorder="1" applyAlignment="1">
      <alignment horizontal="center" vertical="center" wrapText="1"/>
    </xf>
    <xf numFmtId="0" fontId="10" fillId="8" borderId="51" xfId="2" applyFont="1" applyFill="1" applyBorder="1" applyAlignment="1">
      <alignment horizontal="center" vertical="center"/>
    </xf>
    <xf numFmtId="3" fontId="10" fillId="8" borderId="12" xfId="6" applyNumberFormat="1" applyFont="1" applyFill="1" applyBorder="1" applyAlignment="1">
      <alignment horizontal="center" vertical="center" wrapText="1"/>
    </xf>
    <xf numFmtId="0" fontId="10" fillId="8" borderId="22" xfId="2" applyFont="1" applyFill="1" applyBorder="1" applyAlignment="1">
      <alignment horizontal="center" vertical="center" wrapText="1"/>
    </xf>
    <xf numFmtId="0" fontId="10" fillId="8" borderId="25" xfId="2" applyFont="1" applyFill="1" applyBorder="1" applyAlignment="1">
      <alignment horizontal="center" vertical="center" wrapText="1"/>
    </xf>
    <xf numFmtId="0" fontId="10" fillId="8" borderId="49" xfId="2" applyFont="1" applyFill="1" applyBorder="1" applyAlignment="1">
      <alignment horizontal="center" vertical="center" wrapText="1"/>
    </xf>
    <xf numFmtId="0" fontId="15" fillId="7" borderId="0" xfId="2" applyFont="1" applyFill="1" applyAlignment="1">
      <alignment horizontal="left" vertical="center" wrapText="1"/>
    </xf>
    <xf numFmtId="3" fontId="10" fillId="8" borderId="24" xfId="2" applyNumberFormat="1" applyFont="1" applyFill="1" applyBorder="1" applyAlignment="1">
      <alignment horizontal="center" vertical="center"/>
    </xf>
    <xf numFmtId="0" fontId="10" fillId="8" borderId="58" xfId="2" applyFont="1" applyFill="1" applyBorder="1" applyAlignment="1">
      <alignment horizontal="center" vertical="center" wrapText="1"/>
    </xf>
    <xf numFmtId="0" fontId="10" fillId="8" borderId="61" xfId="2" applyFont="1" applyFill="1" applyBorder="1" applyAlignment="1">
      <alignment horizontal="center" vertical="center"/>
    </xf>
    <xf numFmtId="0" fontId="10" fillId="8" borderId="63" xfId="2" applyFont="1" applyFill="1" applyBorder="1" applyAlignment="1">
      <alignment horizontal="center" vertical="center"/>
    </xf>
    <xf numFmtId="0" fontId="10" fillId="8" borderId="36" xfId="2" applyFont="1" applyFill="1" applyBorder="1" applyAlignment="1">
      <alignment horizontal="center" vertical="center"/>
    </xf>
    <xf numFmtId="0" fontId="10" fillId="8" borderId="64" xfId="2" applyFont="1" applyFill="1" applyBorder="1" applyAlignment="1">
      <alignment horizontal="center" vertical="center"/>
    </xf>
    <xf numFmtId="0" fontId="10" fillId="8" borderId="11" xfId="2" applyFont="1" applyFill="1" applyBorder="1" applyAlignment="1">
      <alignment horizontal="center" vertical="center"/>
    </xf>
    <xf numFmtId="0" fontId="10" fillId="8" borderId="62" xfId="2" applyFont="1" applyFill="1" applyBorder="1" applyAlignment="1">
      <alignment horizontal="center" vertical="center"/>
    </xf>
    <xf numFmtId="0" fontId="10" fillId="8" borderId="50" xfId="2" applyFont="1" applyFill="1" applyBorder="1" applyAlignment="1">
      <alignment horizontal="center" vertical="center"/>
    </xf>
    <xf numFmtId="3" fontId="10" fillId="8" borderId="62" xfId="2" applyNumberFormat="1" applyFont="1" applyFill="1" applyBorder="1" applyAlignment="1">
      <alignment horizontal="center" vertical="center"/>
    </xf>
    <xf numFmtId="0" fontId="15" fillId="10" borderId="57" xfId="2" applyFont="1" applyFill="1" applyBorder="1" applyAlignment="1">
      <alignment horizontal="left" vertical="center" wrapText="1"/>
    </xf>
    <xf numFmtId="0" fontId="15" fillId="10" borderId="2" xfId="7" applyFont="1" applyFill="1" applyBorder="1" applyAlignment="1">
      <alignment horizontal="left" vertical="center" wrapText="1"/>
    </xf>
    <xf numFmtId="0" fontId="15" fillId="10" borderId="46" xfId="7" applyFont="1" applyFill="1" applyBorder="1" applyAlignment="1">
      <alignment horizontal="left" vertical="center" wrapText="1"/>
    </xf>
    <xf numFmtId="0" fontId="15" fillId="10" borderId="9" xfId="7" applyFont="1" applyFill="1" applyBorder="1" applyAlignment="1">
      <alignment horizontal="left" vertical="center" wrapText="1"/>
    </xf>
    <xf numFmtId="0" fontId="16" fillId="8" borderId="9" xfId="8" applyFont="1" applyFill="1" applyBorder="1" applyAlignment="1">
      <alignment horizontal="left" vertical="center"/>
    </xf>
    <xf numFmtId="0" fontId="15" fillId="10" borderId="5" xfId="7" applyFont="1" applyFill="1" applyBorder="1" applyAlignment="1">
      <alignment horizontal="left" vertical="center" wrapText="1"/>
    </xf>
    <xf numFmtId="0" fontId="15" fillId="10" borderId="57" xfId="7" applyFont="1" applyFill="1" applyBorder="1" applyAlignment="1">
      <alignment horizontal="left" vertical="center" wrapText="1"/>
    </xf>
    <xf numFmtId="0" fontId="9" fillId="9" borderId="0" xfId="7" applyFont="1" applyFill="1" applyAlignment="1">
      <alignment horizontal="center" vertical="center" wrapText="1"/>
    </xf>
    <xf numFmtId="0" fontId="7" fillId="9" borderId="0" xfId="7" applyFont="1" applyFill="1" applyAlignment="1">
      <alignment horizontal="center" vertical="center" wrapText="1"/>
    </xf>
    <xf numFmtId="0" fontId="10" fillId="8" borderId="12" xfId="7" applyFont="1" applyFill="1" applyBorder="1" applyAlignment="1">
      <alignment horizontal="center" vertical="center" wrapText="1"/>
    </xf>
    <xf numFmtId="3" fontId="10" fillId="8" borderId="12" xfId="7" applyNumberFormat="1" applyFont="1" applyFill="1" applyBorder="1" applyAlignment="1">
      <alignment horizontal="center" vertical="center" wrapText="1"/>
    </xf>
    <xf numFmtId="0" fontId="10" fillId="8" borderId="22" xfId="7" applyFont="1" applyFill="1" applyBorder="1" applyAlignment="1">
      <alignment horizontal="center" vertical="center"/>
    </xf>
    <xf numFmtId="0" fontId="10" fillId="8" borderId="25" xfId="7" applyFont="1" applyFill="1" applyBorder="1" applyAlignment="1">
      <alignment horizontal="center" vertical="center"/>
    </xf>
    <xf numFmtId="0" fontId="10" fillId="8" borderId="23" xfId="7" applyFont="1" applyFill="1" applyBorder="1" applyAlignment="1">
      <alignment horizontal="center" vertical="center"/>
    </xf>
    <xf numFmtId="0" fontId="10" fillId="8" borderId="26" xfId="7" applyFont="1" applyFill="1" applyBorder="1" applyAlignment="1">
      <alignment horizontal="center" vertical="center"/>
    </xf>
    <xf numFmtId="0" fontId="10" fillId="8" borderId="24" xfId="7" applyFont="1" applyFill="1" applyBorder="1" applyAlignment="1">
      <alignment horizontal="center" vertical="center"/>
    </xf>
    <xf numFmtId="0" fontId="15" fillId="7" borderId="0" xfId="7" applyFont="1" applyFill="1" applyAlignment="1">
      <alignment horizontal="left" vertical="top" wrapText="1"/>
    </xf>
    <xf numFmtId="3" fontId="10" fillId="8" borderId="23" xfId="7" applyNumberFormat="1" applyFont="1" applyFill="1" applyBorder="1" applyAlignment="1">
      <alignment horizontal="center" vertical="center"/>
    </xf>
    <xf numFmtId="3" fontId="10" fillId="8" borderId="24" xfId="7" applyNumberFormat="1" applyFont="1" applyFill="1" applyBorder="1" applyAlignment="1">
      <alignment horizontal="center" vertical="center"/>
    </xf>
    <xf numFmtId="0" fontId="9" fillId="9" borderId="0" xfId="7" applyFont="1" applyFill="1" applyAlignment="1">
      <alignment horizontal="center" vertical="top" wrapText="1"/>
    </xf>
    <xf numFmtId="0" fontId="7" fillId="9" borderId="0" xfId="7" applyFont="1" applyFill="1" applyAlignment="1">
      <alignment horizontal="center" vertical="top"/>
    </xf>
    <xf numFmtId="0" fontId="15" fillId="9" borderId="0" xfId="7" applyFont="1" applyFill="1" applyAlignment="1">
      <alignment horizontal="left" vertical="top" wrapText="1"/>
    </xf>
    <xf numFmtId="0" fontId="15" fillId="10" borderId="20" xfId="1" applyFont="1" applyFill="1" applyBorder="1" applyAlignment="1">
      <alignment horizontal="left" vertical="center" wrapText="1"/>
    </xf>
    <xf numFmtId="0" fontId="15" fillId="10" borderId="21" xfId="1" applyFont="1" applyFill="1" applyBorder="1" applyAlignment="1">
      <alignment horizontal="left" vertical="center" wrapText="1"/>
    </xf>
    <xf numFmtId="0" fontId="10" fillId="8" borderId="67" xfId="2" applyFont="1" applyFill="1" applyBorder="1" applyAlignment="1">
      <alignment horizontal="center" vertical="center" wrapText="1"/>
    </xf>
    <xf numFmtId="0" fontId="10" fillId="8" borderId="68" xfId="2" applyFont="1" applyFill="1" applyBorder="1" applyAlignment="1">
      <alignment horizontal="center" vertical="center" wrapText="1"/>
    </xf>
    <xf numFmtId="0" fontId="10" fillId="8" borderId="73" xfId="2" applyFont="1" applyFill="1" applyBorder="1" applyAlignment="1">
      <alignment horizontal="center" vertical="center" wrapText="1"/>
    </xf>
    <xf numFmtId="3" fontId="10" fillId="8" borderId="69" xfId="2" applyNumberFormat="1" applyFont="1" applyFill="1" applyBorder="1" applyAlignment="1">
      <alignment horizontal="center" vertical="center" wrapText="1"/>
    </xf>
    <xf numFmtId="3" fontId="10" fillId="8" borderId="74" xfId="2" applyNumberFormat="1" applyFont="1" applyFill="1" applyBorder="1" applyAlignment="1">
      <alignment horizontal="center" vertical="center" wrapText="1"/>
    </xf>
    <xf numFmtId="3" fontId="10" fillId="8" borderId="70" xfId="2" applyNumberFormat="1" applyFont="1" applyFill="1" applyBorder="1" applyAlignment="1">
      <alignment horizontal="center" vertical="center" wrapText="1"/>
    </xf>
    <xf numFmtId="3" fontId="10" fillId="8" borderId="75" xfId="2" applyNumberFormat="1" applyFont="1" applyFill="1" applyBorder="1" applyAlignment="1">
      <alignment horizontal="center" vertical="center" wrapText="1"/>
    </xf>
    <xf numFmtId="0" fontId="10" fillId="8" borderId="71" xfId="2" applyFont="1" applyFill="1" applyBorder="1" applyAlignment="1">
      <alignment horizontal="center" vertical="center" wrapText="1"/>
    </xf>
    <xf numFmtId="0" fontId="10" fillId="8" borderId="72" xfId="2" applyFont="1" applyFill="1" applyBorder="1" applyAlignment="1">
      <alignment horizontal="center" vertical="center" wrapText="1"/>
    </xf>
    <xf numFmtId="3" fontId="10" fillId="8" borderId="77" xfId="2" applyNumberFormat="1" applyFont="1" applyFill="1" applyBorder="1" applyAlignment="1">
      <alignment horizontal="center" vertical="center" wrapText="1"/>
    </xf>
    <xf numFmtId="3" fontId="10" fillId="8" borderId="89" xfId="2" applyNumberFormat="1" applyFont="1" applyFill="1" applyBorder="1" applyAlignment="1">
      <alignment horizontal="center" vertical="center" wrapText="1"/>
    </xf>
    <xf numFmtId="4" fontId="10" fillId="8" borderId="86" xfId="2" applyNumberFormat="1" applyFont="1" applyFill="1" applyBorder="1" applyAlignment="1">
      <alignment horizontal="center" vertical="center" wrapText="1"/>
    </xf>
    <xf numFmtId="4" fontId="10" fillId="8" borderId="90" xfId="2" applyNumberFormat="1" applyFont="1" applyFill="1" applyBorder="1" applyAlignment="1">
      <alignment horizontal="center" vertical="center" wrapText="1"/>
    </xf>
    <xf numFmtId="0" fontId="11" fillId="7" borderId="0" xfId="2" applyFont="1" applyFill="1" applyAlignment="1">
      <alignment horizontal="left" vertical="center" wrapText="1"/>
    </xf>
    <xf numFmtId="3" fontId="10" fillId="8" borderId="77" xfId="2" applyNumberFormat="1" applyFont="1" applyFill="1" applyBorder="1" applyAlignment="1">
      <alignment horizontal="center" vertical="center"/>
    </xf>
    <xf numFmtId="3" fontId="10" fillId="8" borderId="89" xfId="2" applyNumberFormat="1" applyFont="1" applyFill="1" applyBorder="1" applyAlignment="1">
      <alignment horizontal="center" vertical="center"/>
    </xf>
    <xf numFmtId="0" fontId="10" fillId="8" borderId="80" xfId="2" applyFont="1" applyFill="1" applyBorder="1" applyAlignment="1">
      <alignment horizontal="center" vertical="center"/>
    </xf>
    <xf numFmtId="0" fontId="10" fillId="8" borderId="84" xfId="2" applyFont="1" applyFill="1" applyBorder="1" applyAlignment="1">
      <alignment horizontal="center" vertical="center"/>
    </xf>
    <xf numFmtId="0" fontId="10" fillId="8" borderId="87" xfId="2" applyFont="1" applyFill="1" applyBorder="1" applyAlignment="1">
      <alignment horizontal="center" vertical="center"/>
    </xf>
    <xf numFmtId="0" fontId="10" fillId="8" borderId="81" xfId="2" applyFont="1" applyFill="1" applyBorder="1" applyAlignment="1">
      <alignment horizontal="center" vertical="center" wrapText="1"/>
    </xf>
    <xf numFmtId="0" fontId="10" fillId="8" borderId="88" xfId="2" applyFont="1" applyFill="1" applyBorder="1" applyAlignment="1">
      <alignment horizontal="center" vertical="center" wrapText="1"/>
    </xf>
    <xf numFmtId="3" fontId="10" fillId="8" borderId="82" xfId="2" applyNumberFormat="1" applyFont="1" applyFill="1" applyBorder="1" applyAlignment="1">
      <alignment horizontal="center" vertical="center"/>
    </xf>
    <xf numFmtId="3" fontId="10" fillId="8" borderId="83" xfId="2" applyNumberFormat="1" applyFont="1" applyFill="1" applyBorder="1" applyAlignment="1">
      <alignment horizontal="center" vertical="center"/>
    </xf>
    <xf numFmtId="0" fontId="10" fillId="8" borderId="85" xfId="2" applyFont="1" applyFill="1" applyBorder="1" applyAlignment="1">
      <alignment horizontal="center" vertical="center"/>
    </xf>
    <xf numFmtId="0" fontId="10" fillId="8" borderId="88" xfId="2" applyFont="1" applyFill="1" applyBorder="1" applyAlignment="1">
      <alignment horizontal="center" vertical="center"/>
    </xf>
  </cellXfs>
  <cellStyles count="10">
    <cellStyle name="Millares 2" xfId="5" xr:uid="{2DB08763-316D-4FED-B160-5DA7FAB30D8E}"/>
    <cellStyle name="Moneda 2" xfId="6" xr:uid="{08C0A451-FFD5-4D65-B7D2-B199B8017E3E}"/>
    <cellStyle name="Normal" xfId="0" builtinId="0"/>
    <cellStyle name="Normal 13" xfId="7" xr:uid="{E0F3BE8B-204F-4F86-B143-6D9F628355CA}"/>
    <cellStyle name="Normal 2" xfId="1" xr:uid="{40E29BD7-2360-4665-8935-BAD00C6F80F1}"/>
    <cellStyle name="Normal 3" xfId="2" xr:uid="{ABDFC275-7B02-492E-AD38-8157D14838D8}"/>
    <cellStyle name="Normal 3 2" xfId="4" xr:uid="{7F8F3FF2-C0B4-4106-AD20-66E0C5078572}"/>
    <cellStyle name="Normal 3 3" xfId="9" xr:uid="{87898F41-ADA4-43FD-8543-AE1542CF859A}"/>
    <cellStyle name="Normal 6 2" xfId="3" xr:uid="{E776D4E5-B092-4A66-8D62-92827B2EFC9C}"/>
    <cellStyle name="Normal 6 2 3" xfId="8" xr:uid="{9A5A8D5D-8069-465C-9537-33C5B62DB27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52</xdr:row>
      <xdr:rowOff>0</xdr:rowOff>
    </xdr:from>
    <xdr:ext cx="304800" cy="304800"/>
    <xdr:sp macro="" textlink=""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D98EA54F-77EF-43DE-A901-EB9ADF7C7D6A}"/>
            </a:ext>
          </a:extLst>
        </xdr:cNvPr>
        <xdr:cNvSpPr>
          <a:spLocks noChangeAspect="1" noChangeArrowheads="1"/>
        </xdr:cNvSpPr>
      </xdr:nvSpPr>
      <xdr:spPr bwMode="auto">
        <a:xfrm>
          <a:off x="0" y="1208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6"/>
  <sheetViews>
    <sheetView showGridLines="0" tabSelected="1" workbookViewId="0">
      <selection activeCell="A42" sqref="A42"/>
    </sheetView>
  </sheetViews>
  <sheetFormatPr baseColWidth="10" defaultRowHeight="14.4" x14ac:dyDescent="0.3"/>
  <cols>
    <col min="2" max="2" width="110.6640625" customWidth="1"/>
    <col min="3" max="3" width="15.6640625" customWidth="1"/>
  </cols>
  <sheetData>
    <row r="2" spans="2:3" x14ac:dyDescent="0.3">
      <c r="B2" s="455" t="s">
        <v>1645</v>
      </c>
      <c r="C2" s="456"/>
    </row>
    <row r="3" spans="2:3" x14ac:dyDescent="0.3">
      <c r="B3" s="1" t="s">
        <v>0</v>
      </c>
      <c r="C3" s="1" t="s">
        <v>4</v>
      </c>
    </row>
    <row r="4" spans="2:3" x14ac:dyDescent="0.3">
      <c r="B4" s="2" t="s">
        <v>1</v>
      </c>
      <c r="C4" s="4" t="s">
        <v>5</v>
      </c>
    </row>
    <row r="5" spans="2:3" x14ac:dyDescent="0.3">
      <c r="B5" s="2" t="s">
        <v>2</v>
      </c>
      <c r="C5" s="4" t="s">
        <v>6</v>
      </c>
    </row>
    <row r="6" spans="2:3" x14ac:dyDescent="0.3">
      <c r="B6" s="3" t="s">
        <v>3</v>
      </c>
      <c r="C6" s="5" t="s">
        <v>7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55" t="s">
        <v>1654</v>
      </c>
      <c r="C2" s="456"/>
      <c r="D2" s="456"/>
      <c r="E2" s="456"/>
      <c r="F2" s="456"/>
      <c r="G2" s="456"/>
    </row>
    <row r="3" spans="2:7" x14ac:dyDescent="0.3">
      <c r="B3" s="461" t="s">
        <v>338</v>
      </c>
      <c r="C3" s="461" t="s">
        <v>352</v>
      </c>
      <c r="D3" s="461" t="s">
        <v>352</v>
      </c>
      <c r="E3" s="461" t="s">
        <v>352</v>
      </c>
      <c r="F3" s="461" t="s">
        <v>352</v>
      </c>
      <c r="G3" s="461" t="s">
        <v>352</v>
      </c>
    </row>
    <row r="4" spans="2:7" x14ac:dyDescent="0.3">
      <c r="B4" s="462" t="s">
        <v>339</v>
      </c>
      <c r="C4" s="462" t="s">
        <v>339</v>
      </c>
      <c r="D4" s="462" t="s">
        <v>339</v>
      </c>
      <c r="E4" s="462" t="s">
        <v>339</v>
      </c>
      <c r="F4" s="462" t="s">
        <v>339</v>
      </c>
      <c r="G4" s="462" t="s">
        <v>339</v>
      </c>
    </row>
    <row r="5" spans="2:7" x14ac:dyDescent="0.3">
      <c r="B5" s="462" t="s">
        <v>340</v>
      </c>
      <c r="C5" s="462" t="s">
        <v>340</v>
      </c>
      <c r="D5" s="462" t="s">
        <v>340</v>
      </c>
      <c r="E5" s="462" t="s">
        <v>340</v>
      </c>
      <c r="F5" s="462" t="s">
        <v>340</v>
      </c>
      <c r="G5" s="462" t="s">
        <v>340</v>
      </c>
    </row>
    <row r="6" spans="2:7" x14ac:dyDescent="0.3">
      <c r="B6" s="463" t="s">
        <v>341</v>
      </c>
      <c r="C6" s="463" t="s">
        <v>341</v>
      </c>
      <c r="D6" s="463" t="s">
        <v>341</v>
      </c>
      <c r="E6" s="463" t="s">
        <v>341</v>
      </c>
      <c r="F6" s="463" t="s">
        <v>341</v>
      </c>
      <c r="G6" s="463" t="s">
        <v>341</v>
      </c>
    </row>
    <row r="7" spans="2:7" x14ac:dyDescent="0.3">
      <c r="B7" s="464" t="s">
        <v>342</v>
      </c>
      <c r="C7" s="464" t="s">
        <v>342</v>
      </c>
      <c r="D7" s="464" t="s">
        <v>342</v>
      </c>
      <c r="E7" s="464" t="s">
        <v>342</v>
      </c>
      <c r="F7" s="17">
        <v>2026</v>
      </c>
      <c r="G7" s="17">
        <v>2025</v>
      </c>
    </row>
    <row r="8" spans="2:7" x14ac:dyDescent="0.3">
      <c r="B8" s="459" t="s">
        <v>343</v>
      </c>
      <c r="C8" s="459" t="s">
        <v>343</v>
      </c>
      <c r="D8" s="459" t="s">
        <v>343</v>
      </c>
      <c r="E8" s="459" t="s">
        <v>343</v>
      </c>
      <c r="F8" s="14" t="s">
        <v>330</v>
      </c>
      <c r="G8" s="14" t="s">
        <v>330</v>
      </c>
    </row>
    <row r="9" spans="2:7" x14ac:dyDescent="0.3">
      <c r="B9" s="19" t="s">
        <v>330</v>
      </c>
      <c r="C9" s="460" t="s">
        <v>353</v>
      </c>
      <c r="D9" s="460" t="s">
        <v>353</v>
      </c>
      <c r="E9" s="460" t="s">
        <v>353</v>
      </c>
      <c r="F9" s="14" t="s">
        <v>7</v>
      </c>
      <c r="G9" s="14" t="s">
        <v>392</v>
      </c>
    </row>
    <row r="10" spans="2:7" x14ac:dyDescent="0.3">
      <c r="B10" s="20" t="s">
        <v>330</v>
      </c>
      <c r="C10" s="21" t="s">
        <v>330</v>
      </c>
      <c r="D10" s="457" t="s">
        <v>355</v>
      </c>
      <c r="E10" s="457" t="s">
        <v>355</v>
      </c>
      <c r="F10" s="4">
        <v>0</v>
      </c>
      <c r="G10" s="4">
        <v>0</v>
      </c>
    </row>
    <row r="11" spans="2:7" x14ac:dyDescent="0.3">
      <c r="B11" s="20" t="s">
        <v>330</v>
      </c>
      <c r="C11" s="21" t="s">
        <v>330</v>
      </c>
      <c r="D11" s="457" t="s">
        <v>356</v>
      </c>
      <c r="E11" s="457" t="s">
        <v>356</v>
      </c>
      <c r="F11" s="4">
        <v>0</v>
      </c>
      <c r="G11" s="4">
        <v>0</v>
      </c>
    </row>
    <row r="12" spans="2:7" x14ac:dyDescent="0.3">
      <c r="B12" s="20" t="s">
        <v>330</v>
      </c>
      <c r="C12" s="21" t="s">
        <v>330</v>
      </c>
      <c r="D12" s="457" t="s">
        <v>357</v>
      </c>
      <c r="E12" s="457" t="s">
        <v>357</v>
      </c>
      <c r="F12" s="4">
        <v>0</v>
      </c>
      <c r="G12" s="4">
        <v>0</v>
      </c>
    </row>
    <row r="13" spans="2:7" x14ac:dyDescent="0.3">
      <c r="B13" s="20" t="s">
        <v>330</v>
      </c>
      <c r="C13" s="21" t="s">
        <v>330</v>
      </c>
      <c r="D13" s="457" t="s">
        <v>358</v>
      </c>
      <c r="E13" s="457" t="s">
        <v>358</v>
      </c>
      <c r="F13" s="4">
        <v>0</v>
      </c>
      <c r="G13" s="4">
        <v>0</v>
      </c>
    </row>
    <row r="14" spans="2:7" x14ac:dyDescent="0.3">
      <c r="B14" s="20" t="s">
        <v>330</v>
      </c>
      <c r="C14" s="21" t="s">
        <v>330</v>
      </c>
      <c r="D14" s="457" t="s">
        <v>359</v>
      </c>
      <c r="E14" s="457" t="s">
        <v>359</v>
      </c>
      <c r="F14" s="4">
        <v>0</v>
      </c>
      <c r="G14" s="4">
        <v>0</v>
      </c>
    </row>
    <row r="15" spans="2:7" x14ac:dyDescent="0.3">
      <c r="B15" s="20" t="s">
        <v>330</v>
      </c>
      <c r="C15" s="21" t="s">
        <v>330</v>
      </c>
      <c r="D15" s="457" t="s">
        <v>360</v>
      </c>
      <c r="E15" s="457" t="s">
        <v>360</v>
      </c>
      <c r="F15" s="4">
        <v>0</v>
      </c>
      <c r="G15" s="4">
        <v>0</v>
      </c>
    </row>
    <row r="16" spans="2:7" x14ac:dyDescent="0.3">
      <c r="B16" s="20" t="s">
        <v>330</v>
      </c>
      <c r="C16" s="21" t="s">
        <v>330</v>
      </c>
      <c r="D16" s="457" t="s">
        <v>361</v>
      </c>
      <c r="E16" s="457" t="s">
        <v>361</v>
      </c>
      <c r="F16" s="4">
        <v>0</v>
      </c>
      <c r="G16" s="4">
        <v>0</v>
      </c>
    </row>
    <row r="17" spans="2:7" x14ac:dyDescent="0.3">
      <c r="B17" s="20" t="s">
        <v>330</v>
      </c>
      <c r="C17" s="21" t="s">
        <v>330</v>
      </c>
      <c r="D17" s="457" t="s">
        <v>362</v>
      </c>
      <c r="E17" s="457" t="s">
        <v>362</v>
      </c>
      <c r="F17" s="4">
        <v>0</v>
      </c>
      <c r="G17" s="4">
        <v>0</v>
      </c>
    </row>
    <row r="18" spans="2:7" x14ac:dyDescent="0.3">
      <c r="B18" s="20" t="s">
        <v>330</v>
      </c>
      <c r="C18" s="21" t="s">
        <v>330</v>
      </c>
      <c r="D18" s="457" t="s">
        <v>363</v>
      </c>
      <c r="E18" s="457" t="s">
        <v>363</v>
      </c>
      <c r="F18" s="4" t="s">
        <v>7</v>
      </c>
      <c r="G18" s="4" t="s">
        <v>392</v>
      </c>
    </row>
    <row r="19" spans="2:7" x14ac:dyDescent="0.3">
      <c r="B19" s="20" t="s">
        <v>330</v>
      </c>
      <c r="C19" s="21" t="s">
        <v>330</v>
      </c>
      <c r="D19" s="457" t="s">
        <v>364</v>
      </c>
      <c r="E19" s="457" t="s">
        <v>364</v>
      </c>
      <c r="F19" s="4">
        <v>0</v>
      </c>
      <c r="G19" s="4">
        <v>0</v>
      </c>
    </row>
    <row r="20" spans="2:7" x14ac:dyDescent="0.3">
      <c r="B20" s="458" t="s">
        <v>330</v>
      </c>
      <c r="C20" s="458" t="s">
        <v>330</v>
      </c>
      <c r="D20" s="458" t="s">
        <v>330</v>
      </c>
      <c r="E20" s="458" t="s">
        <v>330</v>
      </c>
      <c r="F20" s="4" t="s">
        <v>330</v>
      </c>
      <c r="G20" s="4" t="s">
        <v>330</v>
      </c>
    </row>
    <row r="21" spans="2:7" x14ac:dyDescent="0.3">
      <c r="B21" s="19" t="s">
        <v>330</v>
      </c>
      <c r="C21" s="460" t="s">
        <v>354</v>
      </c>
      <c r="D21" s="460" t="s">
        <v>354</v>
      </c>
      <c r="E21" s="460" t="s">
        <v>354</v>
      </c>
      <c r="F21" s="14" t="s">
        <v>311</v>
      </c>
      <c r="G21" s="14" t="s">
        <v>393</v>
      </c>
    </row>
    <row r="22" spans="2:7" x14ac:dyDescent="0.3">
      <c r="B22" s="20" t="s">
        <v>330</v>
      </c>
      <c r="C22" s="21" t="s">
        <v>330</v>
      </c>
      <c r="D22" s="457" t="s">
        <v>365</v>
      </c>
      <c r="E22" s="457" t="s">
        <v>365</v>
      </c>
      <c r="F22" s="4" t="s">
        <v>113</v>
      </c>
      <c r="G22" s="4" t="s">
        <v>394</v>
      </c>
    </row>
    <row r="23" spans="2:7" x14ac:dyDescent="0.3">
      <c r="B23" s="20" t="s">
        <v>330</v>
      </c>
      <c r="C23" s="21" t="s">
        <v>330</v>
      </c>
      <c r="D23" s="457" t="s">
        <v>366</v>
      </c>
      <c r="E23" s="457" t="s">
        <v>366</v>
      </c>
      <c r="F23" s="4" t="s">
        <v>131</v>
      </c>
      <c r="G23" s="4" t="s">
        <v>395</v>
      </c>
    </row>
    <row r="24" spans="2:7" x14ac:dyDescent="0.3">
      <c r="B24" s="20" t="s">
        <v>330</v>
      </c>
      <c r="C24" s="21" t="s">
        <v>330</v>
      </c>
      <c r="D24" s="457" t="s">
        <v>367</v>
      </c>
      <c r="E24" s="457" t="s">
        <v>367</v>
      </c>
      <c r="F24" s="4" t="s">
        <v>155</v>
      </c>
      <c r="G24" s="4" t="s">
        <v>396</v>
      </c>
    </row>
    <row r="25" spans="2:7" x14ac:dyDescent="0.3">
      <c r="B25" s="20" t="s">
        <v>330</v>
      </c>
      <c r="C25" s="21" t="s">
        <v>330</v>
      </c>
      <c r="D25" s="457" t="s">
        <v>368</v>
      </c>
      <c r="E25" s="457" t="s">
        <v>368</v>
      </c>
      <c r="F25" s="4">
        <v>0</v>
      </c>
      <c r="G25" s="4">
        <v>0</v>
      </c>
    </row>
    <row r="26" spans="2:7" x14ac:dyDescent="0.3">
      <c r="B26" s="20" t="s">
        <v>330</v>
      </c>
      <c r="C26" s="21" t="s">
        <v>330</v>
      </c>
      <c r="D26" s="457" t="s">
        <v>369</v>
      </c>
      <c r="E26" s="457" t="s">
        <v>369</v>
      </c>
      <c r="F26" s="4">
        <v>0</v>
      </c>
      <c r="G26" s="4">
        <v>0</v>
      </c>
    </row>
    <row r="27" spans="2:7" x14ac:dyDescent="0.3">
      <c r="B27" s="20" t="s">
        <v>330</v>
      </c>
      <c r="C27" s="21" t="s">
        <v>330</v>
      </c>
      <c r="D27" s="457" t="s">
        <v>370</v>
      </c>
      <c r="E27" s="457" t="s">
        <v>370</v>
      </c>
      <c r="F27" s="4">
        <v>0</v>
      </c>
      <c r="G27" s="4">
        <v>0</v>
      </c>
    </row>
    <row r="28" spans="2:7" x14ac:dyDescent="0.3">
      <c r="B28" s="20" t="s">
        <v>330</v>
      </c>
      <c r="C28" s="21" t="s">
        <v>330</v>
      </c>
      <c r="D28" s="457" t="s">
        <v>371</v>
      </c>
      <c r="E28" s="457" t="s">
        <v>371</v>
      </c>
      <c r="F28" s="4">
        <v>0</v>
      </c>
      <c r="G28" s="4">
        <v>0</v>
      </c>
    </row>
    <row r="29" spans="2:7" x14ac:dyDescent="0.3">
      <c r="B29" s="20" t="s">
        <v>330</v>
      </c>
      <c r="C29" s="21" t="s">
        <v>330</v>
      </c>
      <c r="D29" s="457" t="s">
        <v>372</v>
      </c>
      <c r="E29" s="457" t="s">
        <v>372</v>
      </c>
      <c r="F29" s="4">
        <v>0</v>
      </c>
      <c r="G29" s="4">
        <v>0</v>
      </c>
    </row>
    <row r="30" spans="2:7" x14ac:dyDescent="0.3">
      <c r="B30" s="20" t="s">
        <v>330</v>
      </c>
      <c r="C30" s="21" t="s">
        <v>330</v>
      </c>
      <c r="D30" s="457" t="s">
        <v>373</v>
      </c>
      <c r="E30" s="457" t="s">
        <v>373</v>
      </c>
      <c r="F30" s="4">
        <v>0</v>
      </c>
      <c r="G30" s="4">
        <v>0</v>
      </c>
    </row>
    <row r="31" spans="2:7" x14ac:dyDescent="0.3">
      <c r="B31" s="20" t="s">
        <v>330</v>
      </c>
      <c r="C31" s="21" t="s">
        <v>330</v>
      </c>
      <c r="D31" s="457" t="s">
        <v>374</v>
      </c>
      <c r="E31" s="457" t="s">
        <v>374</v>
      </c>
      <c r="F31" s="4">
        <v>0</v>
      </c>
      <c r="G31" s="4">
        <v>0</v>
      </c>
    </row>
    <row r="32" spans="2:7" x14ac:dyDescent="0.3">
      <c r="B32" s="20" t="s">
        <v>330</v>
      </c>
      <c r="C32" s="21" t="s">
        <v>330</v>
      </c>
      <c r="D32" s="457" t="s">
        <v>375</v>
      </c>
      <c r="E32" s="457" t="s">
        <v>375</v>
      </c>
      <c r="F32" s="4">
        <v>0</v>
      </c>
      <c r="G32" s="4">
        <v>0</v>
      </c>
    </row>
    <row r="33" spans="2:7" x14ac:dyDescent="0.3">
      <c r="B33" s="20" t="s">
        <v>330</v>
      </c>
      <c r="C33" s="21" t="s">
        <v>330</v>
      </c>
      <c r="D33" s="457" t="s">
        <v>376</v>
      </c>
      <c r="E33" s="457" t="s">
        <v>376</v>
      </c>
      <c r="F33" s="4">
        <v>0</v>
      </c>
      <c r="G33" s="4">
        <v>0</v>
      </c>
    </row>
    <row r="34" spans="2:7" x14ac:dyDescent="0.3">
      <c r="B34" s="20" t="s">
        <v>330</v>
      </c>
      <c r="C34" s="21" t="s">
        <v>330</v>
      </c>
      <c r="D34" s="457" t="s">
        <v>377</v>
      </c>
      <c r="E34" s="457" t="s">
        <v>377</v>
      </c>
      <c r="F34" s="4">
        <v>0</v>
      </c>
      <c r="G34" s="4">
        <v>0</v>
      </c>
    </row>
    <row r="35" spans="2:7" x14ac:dyDescent="0.3">
      <c r="B35" s="20" t="s">
        <v>330</v>
      </c>
      <c r="C35" s="21" t="s">
        <v>330</v>
      </c>
      <c r="D35" s="457" t="s">
        <v>378</v>
      </c>
      <c r="E35" s="457" t="s">
        <v>378</v>
      </c>
      <c r="F35" s="4">
        <v>0</v>
      </c>
      <c r="G35" s="4">
        <v>0</v>
      </c>
    </row>
    <row r="36" spans="2:7" x14ac:dyDescent="0.3">
      <c r="B36" s="20" t="s">
        <v>330</v>
      </c>
      <c r="C36" s="21" t="s">
        <v>330</v>
      </c>
      <c r="D36" s="457" t="s">
        <v>379</v>
      </c>
      <c r="E36" s="457" t="s">
        <v>379</v>
      </c>
      <c r="F36" s="4">
        <v>0</v>
      </c>
      <c r="G36" s="4">
        <v>0</v>
      </c>
    </row>
    <row r="37" spans="2:7" x14ac:dyDescent="0.3">
      <c r="B37" s="20" t="s">
        <v>330</v>
      </c>
      <c r="C37" s="21" t="s">
        <v>330</v>
      </c>
      <c r="D37" s="457" t="s">
        <v>380</v>
      </c>
      <c r="E37" s="457" t="s">
        <v>380</v>
      </c>
      <c r="F37" s="4">
        <v>0</v>
      </c>
      <c r="G37" s="4">
        <v>0</v>
      </c>
    </row>
    <row r="38" spans="2:7" x14ac:dyDescent="0.3">
      <c r="B38" s="459" t="s">
        <v>344</v>
      </c>
      <c r="C38" s="459" t="s">
        <v>344</v>
      </c>
      <c r="D38" s="459" t="s">
        <v>344</v>
      </c>
      <c r="E38" s="459" t="s">
        <v>344</v>
      </c>
      <c r="F38" s="14" t="s">
        <v>199</v>
      </c>
      <c r="G38" s="14" t="s">
        <v>397</v>
      </c>
    </row>
    <row r="39" spans="2:7" x14ac:dyDescent="0.3">
      <c r="B39" s="458" t="s">
        <v>330</v>
      </c>
      <c r="C39" s="458" t="s">
        <v>330</v>
      </c>
      <c r="D39" s="458" t="s">
        <v>330</v>
      </c>
      <c r="E39" s="458" t="s">
        <v>330</v>
      </c>
      <c r="F39" s="4" t="s">
        <v>330</v>
      </c>
      <c r="G39" s="4" t="s">
        <v>330</v>
      </c>
    </row>
    <row r="40" spans="2:7" x14ac:dyDescent="0.3">
      <c r="B40" s="459" t="s">
        <v>345</v>
      </c>
      <c r="C40" s="459" t="s">
        <v>345</v>
      </c>
      <c r="D40" s="459" t="s">
        <v>345</v>
      </c>
      <c r="E40" s="459" t="s">
        <v>345</v>
      </c>
      <c r="F40" s="14" t="s">
        <v>330</v>
      </c>
      <c r="G40" s="14" t="s">
        <v>330</v>
      </c>
    </row>
    <row r="41" spans="2:7" x14ac:dyDescent="0.3">
      <c r="B41" s="19" t="s">
        <v>330</v>
      </c>
      <c r="C41" s="460" t="s">
        <v>353</v>
      </c>
      <c r="D41" s="460" t="s">
        <v>353</v>
      </c>
      <c r="E41" s="460" t="s">
        <v>353</v>
      </c>
      <c r="F41" s="14">
        <v>0</v>
      </c>
      <c r="G41" s="14">
        <v>0</v>
      </c>
    </row>
    <row r="42" spans="2:7" x14ac:dyDescent="0.3">
      <c r="B42" s="20" t="s">
        <v>330</v>
      </c>
      <c r="C42" s="21" t="s">
        <v>330</v>
      </c>
      <c r="D42" s="457" t="s">
        <v>381</v>
      </c>
      <c r="E42" s="457" t="s">
        <v>381</v>
      </c>
      <c r="F42" s="4">
        <v>0</v>
      </c>
      <c r="G42" s="4">
        <v>0</v>
      </c>
    </row>
    <row r="43" spans="2:7" x14ac:dyDescent="0.3">
      <c r="B43" s="20" t="s">
        <v>330</v>
      </c>
      <c r="C43" s="21" t="s">
        <v>330</v>
      </c>
      <c r="D43" s="457" t="s">
        <v>382</v>
      </c>
      <c r="E43" s="457" t="s">
        <v>382</v>
      </c>
      <c r="F43" s="4">
        <v>0</v>
      </c>
      <c r="G43" s="4">
        <v>0</v>
      </c>
    </row>
    <row r="44" spans="2:7" x14ac:dyDescent="0.3">
      <c r="B44" s="20" t="s">
        <v>330</v>
      </c>
      <c r="C44" s="21" t="s">
        <v>330</v>
      </c>
      <c r="D44" s="457" t="s">
        <v>383</v>
      </c>
      <c r="E44" s="457" t="s">
        <v>383</v>
      </c>
      <c r="F44" s="4">
        <v>0</v>
      </c>
      <c r="G44" s="4">
        <v>0</v>
      </c>
    </row>
    <row r="45" spans="2:7" x14ac:dyDescent="0.3">
      <c r="B45" s="458" t="s">
        <v>330</v>
      </c>
      <c r="C45" s="458" t="s">
        <v>330</v>
      </c>
      <c r="D45" s="458" t="s">
        <v>330</v>
      </c>
      <c r="E45" s="458" t="s">
        <v>330</v>
      </c>
      <c r="F45" s="4" t="s">
        <v>330</v>
      </c>
      <c r="G45" s="4" t="s">
        <v>330</v>
      </c>
    </row>
    <row r="46" spans="2:7" x14ac:dyDescent="0.3">
      <c r="B46" s="19" t="s">
        <v>330</v>
      </c>
      <c r="C46" s="460" t="s">
        <v>354</v>
      </c>
      <c r="D46" s="460" t="s">
        <v>354</v>
      </c>
      <c r="E46" s="460" t="s">
        <v>354</v>
      </c>
      <c r="F46" s="14" t="s">
        <v>199</v>
      </c>
      <c r="G46" s="14" t="s">
        <v>397</v>
      </c>
    </row>
    <row r="47" spans="2:7" x14ac:dyDescent="0.3">
      <c r="B47" s="20" t="s">
        <v>330</v>
      </c>
      <c r="C47" s="21" t="s">
        <v>330</v>
      </c>
      <c r="D47" s="457" t="s">
        <v>381</v>
      </c>
      <c r="E47" s="457" t="s">
        <v>381</v>
      </c>
      <c r="F47" s="4">
        <v>0</v>
      </c>
      <c r="G47" s="4">
        <v>0</v>
      </c>
    </row>
    <row r="48" spans="2:7" x14ac:dyDescent="0.3">
      <c r="B48" s="20" t="s">
        <v>330</v>
      </c>
      <c r="C48" s="21" t="s">
        <v>330</v>
      </c>
      <c r="D48" s="457" t="s">
        <v>382</v>
      </c>
      <c r="E48" s="457" t="s">
        <v>382</v>
      </c>
      <c r="F48" s="4" t="s">
        <v>199</v>
      </c>
      <c r="G48" s="4" t="s">
        <v>398</v>
      </c>
    </row>
    <row r="49" spans="2:7" x14ac:dyDescent="0.3">
      <c r="B49" s="20" t="s">
        <v>330</v>
      </c>
      <c r="C49" s="21" t="s">
        <v>330</v>
      </c>
      <c r="D49" s="457" t="s">
        <v>384</v>
      </c>
      <c r="E49" s="457" t="s">
        <v>384</v>
      </c>
      <c r="F49" s="4">
        <v>0</v>
      </c>
      <c r="G49" s="4" t="s">
        <v>399</v>
      </c>
    </row>
    <row r="50" spans="2:7" x14ac:dyDescent="0.3">
      <c r="B50" s="459" t="s">
        <v>346</v>
      </c>
      <c r="C50" s="459" t="s">
        <v>346</v>
      </c>
      <c r="D50" s="459" t="s">
        <v>346</v>
      </c>
      <c r="E50" s="459" t="s">
        <v>346</v>
      </c>
      <c r="F50" s="14" t="s">
        <v>391</v>
      </c>
      <c r="G50" s="14" t="s">
        <v>400</v>
      </c>
    </row>
    <row r="51" spans="2:7" x14ac:dyDescent="0.3">
      <c r="B51" s="458" t="s">
        <v>330</v>
      </c>
      <c r="C51" s="458" t="s">
        <v>330</v>
      </c>
      <c r="D51" s="458" t="s">
        <v>330</v>
      </c>
      <c r="E51" s="458" t="s">
        <v>330</v>
      </c>
      <c r="F51" s="4" t="s">
        <v>330</v>
      </c>
      <c r="G51" s="4" t="s">
        <v>330</v>
      </c>
    </row>
    <row r="52" spans="2:7" x14ac:dyDescent="0.3">
      <c r="B52" s="459" t="s">
        <v>347</v>
      </c>
      <c r="C52" s="459" t="s">
        <v>347</v>
      </c>
      <c r="D52" s="459" t="s">
        <v>347</v>
      </c>
      <c r="E52" s="459" t="s">
        <v>347</v>
      </c>
      <c r="F52" s="14" t="s">
        <v>330</v>
      </c>
      <c r="G52" s="14" t="s">
        <v>330</v>
      </c>
    </row>
    <row r="53" spans="2:7" x14ac:dyDescent="0.3">
      <c r="B53" s="19" t="s">
        <v>330</v>
      </c>
      <c r="C53" s="460" t="s">
        <v>353</v>
      </c>
      <c r="D53" s="460" t="s">
        <v>353</v>
      </c>
      <c r="E53" s="460" t="s">
        <v>353</v>
      </c>
      <c r="F53" s="14">
        <v>0</v>
      </c>
      <c r="G53" s="14">
        <v>0</v>
      </c>
    </row>
    <row r="54" spans="2:7" x14ac:dyDescent="0.3">
      <c r="B54" s="20" t="s">
        <v>330</v>
      </c>
      <c r="C54" s="21" t="s">
        <v>330</v>
      </c>
      <c r="D54" s="457" t="s">
        <v>385</v>
      </c>
      <c r="E54" s="457" t="s">
        <v>385</v>
      </c>
      <c r="F54" s="4">
        <v>0</v>
      </c>
      <c r="G54" s="4">
        <v>0</v>
      </c>
    </row>
    <row r="55" spans="2:7" x14ac:dyDescent="0.3">
      <c r="B55" s="20" t="s">
        <v>330</v>
      </c>
      <c r="C55" s="21" t="s">
        <v>330</v>
      </c>
      <c r="D55" s="21" t="s">
        <v>330</v>
      </c>
      <c r="E55" s="22" t="s">
        <v>389</v>
      </c>
      <c r="F55" s="4">
        <v>0</v>
      </c>
      <c r="G55" s="4">
        <v>0</v>
      </c>
    </row>
    <row r="56" spans="2:7" x14ac:dyDescent="0.3">
      <c r="B56" s="20" t="s">
        <v>330</v>
      </c>
      <c r="C56" s="21" t="s">
        <v>330</v>
      </c>
      <c r="D56" s="21" t="s">
        <v>330</v>
      </c>
      <c r="E56" s="22" t="s">
        <v>390</v>
      </c>
      <c r="F56" s="4">
        <v>0</v>
      </c>
      <c r="G56" s="4">
        <v>0</v>
      </c>
    </row>
    <row r="57" spans="2:7" x14ac:dyDescent="0.3">
      <c r="B57" s="20" t="s">
        <v>330</v>
      </c>
      <c r="C57" s="21" t="s">
        <v>330</v>
      </c>
      <c r="D57" s="457" t="s">
        <v>386</v>
      </c>
      <c r="E57" s="457" t="s">
        <v>386</v>
      </c>
      <c r="F57" s="4">
        <v>0</v>
      </c>
      <c r="G57" s="4">
        <v>0</v>
      </c>
    </row>
    <row r="58" spans="2:7" x14ac:dyDescent="0.3">
      <c r="B58" s="458" t="s">
        <v>330</v>
      </c>
      <c r="C58" s="458" t="s">
        <v>330</v>
      </c>
      <c r="D58" s="458" t="s">
        <v>330</v>
      </c>
      <c r="E58" s="458" t="s">
        <v>330</v>
      </c>
      <c r="F58" s="4" t="s">
        <v>330</v>
      </c>
      <c r="G58" s="4" t="s">
        <v>330</v>
      </c>
    </row>
    <row r="59" spans="2:7" x14ac:dyDescent="0.3">
      <c r="B59" s="19" t="s">
        <v>330</v>
      </c>
      <c r="C59" s="460" t="s">
        <v>354</v>
      </c>
      <c r="D59" s="460" t="s">
        <v>354</v>
      </c>
      <c r="E59" s="460" t="s">
        <v>354</v>
      </c>
      <c r="F59" s="14">
        <v>0</v>
      </c>
      <c r="G59" s="14">
        <v>0</v>
      </c>
    </row>
    <row r="60" spans="2:7" x14ac:dyDescent="0.3">
      <c r="B60" s="20" t="s">
        <v>330</v>
      </c>
      <c r="C60" s="21" t="s">
        <v>330</v>
      </c>
      <c r="D60" s="457" t="s">
        <v>387</v>
      </c>
      <c r="E60" s="457" t="s">
        <v>387</v>
      </c>
      <c r="F60" s="4">
        <v>0</v>
      </c>
      <c r="G60" s="4">
        <v>0</v>
      </c>
    </row>
    <row r="61" spans="2:7" x14ac:dyDescent="0.3">
      <c r="B61" s="20" t="s">
        <v>330</v>
      </c>
      <c r="C61" s="21" t="s">
        <v>330</v>
      </c>
      <c r="D61" s="21" t="s">
        <v>330</v>
      </c>
      <c r="E61" s="22" t="s">
        <v>389</v>
      </c>
      <c r="F61" s="4">
        <v>0</v>
      </c>
      <c r="G61" s="4">
        <v>0</v>
      </c>
    </row>
    <row r="62" spans="2:7" x14ac:dyDescent="0.3">
      <c r="B62" s="20" t="s">
        <v>330</v>
      </c>
      <c r="C62" s="21" t="s">
        <v>330</v>
      </c>
      <c r="D62" s="21" t="s">
        <v>330</v>
      </c>
      <c r="E62" s="22" t="s">
        <v>390</v>
      </c>
      <c r="F62" s="4">
        <v>0</v>
      </c>
      <c r="G62" s="4">
        <v>0</v>
      </c>
    </row>
    <row r="63" spans="2:7" x14ac:dyDescent="0.3">
      <c r="B63" s="20" t="s">
        <v>330</v>
      </c>
      <c r="C63" s="21" t="s">
        <v>330</v>
      </c>
      <c r="D63" s="457" t="s">
        <v>388</v>
      </c>
      <c r="E63" s="457" t="s">
        <v>388</v>
      </c>
      <c r="F63" s="4">
        <v>0</v>
      </c>
      <c r="G63" s="4">
        <v>0</v>
      </c>
    </row>
    <row r="64" spans="2:7" x14ac:dyDescent="0.3">
      <c r="B64" s="459" t="s">
        <v>348</v>
      </c>
      <c r="C64" s="459" t="s">
        <v>348</v>
      </c>
      <c r="D64" s="459" t="s">
        <v>348</v>
      </c>
      <c r="E64" s="459" t="s">
        <v>348</v>
      </c>
      <c r="F64" s="14">
        <v>0</v>
      </c>
      <c r="G64" s="14">
        <v>0</v>
      </c>
    </row>
    <row r="65" spans="2:7" x14ac:dyDescent="0.3">
      <c r="B65" s="458" t="s">
        <v>330</v>
      </c>
      <c r="C65" s="458" t="s">
        <v>330</v>
      </c>
      <c r="D65" s="458" t="s">
        <v>330</v>
      </c>
      <c r="E65" s="458" t="s">
        <v>330</v>
      </c>
      <c r="F65" s="4" t="s">
        <v>330</v>
      </c>
      <c r="G65" s="4" t="s">
        <v>330</v>
      </c>
    </row>
    <row r="66" spans="2:7" x14ac:dyDescent="0.3">
      <c r="B66" s="459" t="s">
        <v>349</v>
      </c>
      <c r="C66" s="459" t="s">
        <v>349</v>
      </c>
      <c r="D66" s="459" t="s">
        <v>349</v>
      </c>
      <c r="E66" s="459" t="s">
        <v>349</v>
      </c>
      <c r="F66" s="14">
        <v>0</v>
      </c>
      <c r="G66" s="14">
        <v>0</v>
      </c>
    </row>
    <row r="67" spans="2:7" x14ac:dyDescent="0.3">
      <c r="B67" s="458" t="s">
        <v>330</v>
      </c>
      <c r="C67" s="458" t="s">
        <v>330</v>
      </c>
      <c r="D67" s="458" t="s">
        <v>330</v>
      </c>
      <c r="E67" s="458" t="s">
        <v>330</v>
      </c>
      <c r="F67" s="4" t="s">
        <v>330</v>
      </c>
      <c r="G67" s="4" t="s">
        <v>330</v>
      </c>
    </row>
    <row r="68" spans="2:7" x14ac:dyDescent="0.3">
      <c r="B68" s="459" t="s">
        <v>350</v>
      </c>
      <c r="C68" s="459" t="s">
        <v>350</v>
      </c>
      <c r="D68" s="459" t="s">
        <v>350</v>
      </c>
      <c r="E68" s="459" t="s">
        <v>350</v>
      </c>
      <c r="F68" s="14">
        <v>0</v>
      </c>
      <c r="G68" s="14">
        <v>0</v>
      </c>
    </row>
    <row r="69" spans="2:7" x14ac:dyDescent="0.3">
      <c r="B69" s="458" t="s">
        <v>330</v>
      </c>
      <c r="C69" s="458" t="s">
        <v>330</v>
      </c>
      <c r="D69" s="458" t="s">
        <v>330</v>
      </c>
      <c r="E69" s="458" t="s">
        <v>330</v>
      </c>
      <c r="F69" s="4" t="s">
        <v>330</v>
      </c>
      <c r="G69" s="4" t="s">
        <v>330</v>
      </c>
    </row>
    <row r="70" spans="2:7" x14ac:dyDescent="0.3">
      <c r="B70" s="459" t="s">
        <v>351</v>
      </c>
      <c r="C70" s="459" t="s">
        <v>351</v>
      </c>
      <c r="D70" s="459" t="s">
        <v>351</v>
      </c>
      <c r="E70" s="459" t="s">
        <v>351</v>
      </c>
      <c r="F70" s="14">
        <v>0</v>
      </c>
      <c r="G70" s="14">
        <v>0</v>
      </c>
    </row>
    <row r="71" spans="2:7" x14ac:dyDescent="0.3">
      <c r="B71" s="458" t="s">
        <v>330</v>
      </c>
      <c r="C71" s="458" t="s">
        <v>330</v>
      </c>
      <c r="D71" s="458" t="s">
        <v>330</v>
      </c>
      <c r="E71" s="458" t="s">
        <v>330</v>
      </c>
      <c r="F71" s="4" t="s">
        <v>330</v>
      </c>
      <c r="G71" s="4" t="s">
        <v>330</v>
      </c>
    </row>
  </sheetData>
  <mergeCells count="66">
    <mergeCell ref="B3:G3"/>
    <mergeCell ref="B4:G4"/>
    <mergeCell ref="B5:G5"/>
    <mergeCell ref="B6:G6"/>
    <mergeCell ref="B7:E7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B2:G2"/>
    <mergeCell ref="D44:E44"/>
    <mergeCell ref="D47:E47"/>
    <mergeCell ref="D48:E48"/>
    <mergeCell ref="D49:E49"/>
    <mergeCell ref="D54:E54"/>
    <mergeCell ref="D35:E35"/>
    <mergeCell ref="D36:E36"/>
    <mergeCell ref="D37:E37"/>
    <mergeCell ref="D42:E42"/>
    <mergeCell ref="D43:E43"/>
    <mergeCell ref="D30:E30"/>
    <mergeCell ref="D31:E31"/>
    <mergeCell ref="D32:E32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55" t="s">
        <v>1655</v>
      </c>
      <c r="C2" s="456"/>
      <c r="D2" s="456"/>
      <c r="E2" s="456"/>
      <c r="F2" s="456"/>
      <c r="G2" s="456"/>
    </row>
    <row r="3" spans="2:7" x14ac:dyDescent="0.3">
      <c r="B3" s="461" t="s">
        <v>1</v>
      </c>
      <c r="C3" s="461" t="s">
        <v>352</v>
      </c>
      <c r="D3" s="461" t="s">
        <v>352</v>
      </c>
      <c r="E3" s="461" t="s">
        <v>352</v>
      </c>
      <c r="F3" s="461" t="s">
        <v>352</v>
      </c>
      <c r="G3" s="461" t="s">
        <v>352</v>
      </c>
    </row>
    <row r="4" spans="2:7" x14ac:dyDescent="0.3">
      <c r="B4" s="462" t="s">
        <v>339</v>
      </c>
      <c r="C4" s="462" t="s">
        <v>339</v>
      </c>
      <c r="D4" s="462" t="s">
        <v>339</v>
      </c>
      <c r="E4" s="462" t="s">
        <v>339</v>
      </c>
      <c r="F4" s="462" t="s">
        <v>339</v>
      </c>
      <c r="G4" s="462" t="s">
        <v>339</v>
      </c>
    </row>
    <row r="5" spans="2:7" x14ac:dyDescent="0.3">
      <c r="B5" s="462" t="s">
        <v>340</v>
      </c>
      <c r="C5" s="462" t="s">
        <v>340</v>
      </c>
      <c r="D5" s="462" t="s">
        <v>340</v>
      </c>
      <c r="E5" s="462" t="s">
        <v>340</v>
      </c>
      <c r="F5" s="462" t="s">
        <v>340</v>
      </c>
      <c r="G5" s="462" t="s">
        <v>340</v>
      </c>
    </row>
    <row r="6" spans="2:7" x14ac:dyDescent="0.3">
      <c r="B6" s="463" t="s">
        <v>341</v>
      </c>
      <c r="C6" s="463" t="s">
        <v>341</v>
      </c>
      <c r="D6" s="463" t="s">
        <v>341</v>
      </c>
      <c r="E6" s="463" t="s">
        <v>341</v>
      </c>
      <c r="F6" s="463" t="s">
        <v>341</v>
      </c>
      <c r="G6" s="463" t="s">
        <v>341</v>
      </c>
    </row>
    <row r="7" spans="2:7" x14ac:dyDescent="0.3">
      <c r="B7" s="464" t="s">
        <v>342</v>
      </c>
      <c r="C7" s="464" t="s">
        <v>342</v>
      </c>
      <c r="D7" s="464" t="s">
        <v>342</v>
      </c>
      <c r="E7" s="464" t="s">
        <v>342</v>
      </c>
      <c r="F7" s="17">
        <v>2026</v>
      </c>
      <c r="G7" s="17">
        <v>2025</v>
      </c>
    </row>
    <row r="8" spans="2:7" x14ac:dyDescent="0.3">
      <c r="B8" s="459" t="s">
        <v>343</v>
      </c>
      <c r="C8" s="459" t="s">
        <v>343</v>
      </c>
      <c r="D8" s="459" t="s">
        <v>343</v>
      </c>
      <c r="E8" s="459" t="s">
        <v>343</v>
      </c>
      <c r="F8" s="14" t="s">
        <v>330</v>
      </c>
      <c r="G8" s="14" t="s">
        <v>330</v>
      </c>
    </row>
    <row r="9" spans="2:7" x14ac:dyDescent="0.3">
      <c r="B9" s="19" t="s">
        <v>330</v>
      </c>
      <c r="C9" s="460" t="s">
        <v>353</v>
      </c>
      <c r="D9" s="460" t="s">
        <v>353</v>
      </c>
      <c r="E9" s="460" t="s">
        <v>353</v>
      </c>
      <c r="F9" s="14" t="s">
        <v>5</v>
      </c>
      <c r="G9" s="14" t="s">
        <v>402</v>
      </c>
    </row>
    <row r="10" spans="2:7" x14ac:dyDescent="0.3">
      <c r="B10" s="20" t="s">
        <v>330</v>
      </c>
      <c r="C10" s="21" t="s">
        <v>330</v>
      </c>
      <c r="D10" s="457" t="s">
        <v>355</v>
      </c>
      <c r="E10" s="457" t="s">
        <v>355</v>
      </c>
      <c r="F10" s="4">
        <v>0</v>
      </c>
      <c r="G10" s="4">
        <v>0</v>
      </c>
    </row>
    <row r="11" spans="2:7" x14ac:dyDescent="0.3">
      <c r="B11" s="20" t="s">
        <v>330</v>
      </c>
      <c r="C11" s="21" t="s">
        <v>330</v>
      </c>
      <c r="D11" s="457" t="s">
        <v>356</v>
      </c>
      <c r="E11" s="457" t="s">
        <v>356</v>
      </c>
      <c r="F11" s="4">
        <v>0</v>
      </c>
      <c r="G11" s="4">
        <v>0</v>
      </c>
    </row>
    <row r="12" spans="2:7" x14ac:dyDescent="0.3">
      <c r="B12" s="20" t="s">
        <v>330</v>
      </c>
      <c r="C12" s="21" t="s">
        <v>330</v>
      </c>
      <c r="D12" s="457" t="s">
        <v>357</v>
      </c>
      <c r="E12" s="457" t="s">
        <v>357</v>
      </c>
      <c r="F12" s="4">
        <v>0</v>
      </c>
      <c r="G12" s="4">
        <v>0</v>
      </c>
    </row>
    <row r="13" spans="2:7" x14ac:dyDescent="0.3">
      <c r="B13" s="20" t="s">
        <v>330</v>
      </c>
      <c r="C13" s="21" t="s">
        <v>330</v>
      </c>
      <c r="D13" s="457" t="s">
        <v>358</v>
      </c>
      <c r="E13" s="457" t="s">
        <v>358</v>
      </c>
      <c r="F13" s="4">
        <v>0</v>
      </c>
      <c r="G13" s="4">
        <v>0</v>
      </c>
    </row>
    <row r="14" spans="2:7" x14ac:dyDescent="0.3">
      <c r="B14" s="20" t="s">
        <v>330</v>
      </c>
      <c r="C14" s="21" t="s">
        <v>330</v>
      </c>
      <c r="D14" s="457" t="s">
        <v>359</v>
      </c>
      <c r="E14" s="457" t="s">
        <v>359</v>
      </c>
      <c r="F14" s="4">
        <v>0</v>
      </c>
      <c r="G14" s="4">
        <v>0</v>
      </c>
    </row>
    <row r="15" spans="2:7" x14ac:dyDescent="0.3">
      <c r="B15" s="20" t="s">
        <v>330</v>
      </c>
      <c r="C15" s="21" t="s">
        <v>330</v>
      </c>
      <c r="D15" s="457" t="s">
        <v>360</v>
      </c>
      <c r="E15" s="457" t="s">
        <v>360</v>
      </c>
      <c r="F15" s="4">
        <v>0</v>
      </c>
      <c r="G15" s="4">
        <v>0</v>
      </c>
    </row>
    <row r="16" spans="2:7" x14ac:dyDescent="0.3">
      <c r="B16" s="20" t="s">
        <v>330</v>
      </c>
      <c r="C16" s="21" t="s">
        <v>330</v>
      </c>
      <c r="D16" s="457" t="s">
        <v>361</v>
      </c>
      <c r="E16" s="457" t="s">
        <v>361</v>
      </c>
      <c r="F16" s="4">
        <v>0</v>
      </c>
      <c r="G16" s="4">
        <v>0</v>
      </c>
    </row>
    <row r="17" spans="2:7" x14ac:dyDescent="0.3">
      <c r="B17" s="20" t="s">
        <v>330</v>
      </c>
      <c r="C17" s="21" t="s">
        <v>330</v>
      </c>
      <c r="D17" s="457" t="s">
        <v>362</v>
      </c>
      <c r="E17" s="457" t="s">
        <v>362</v>
      </c>
      <c r="F17" s="4">
        <v>0</v>
      </c>
      <c r="G17" s="4">
        <v>0</v>
      </c>
    </row>
    <row r="18" spans="2:7" x14ac:dyDescent="0.3">
      <c r="B18" s="20" t="s">
        <v>330</v>
      </c>
      <c r="C18" s="21" t="s">
        <v>330</v>
      </c>
      <c r="D18" s="457" t="s">
        <v>363</v>
      </c>
      <c r="E18" s="457" t="s">
        <v>363</v>
      </c>
      <c r="F18" s="4" t="s">
        <v>5</v>
      </c>
      <c r="G18" s="4" t="s">
        <v>402</v>
      </c>
    </row>
    <row r="19" spans="2:7" x14ac:dyDescent="0.3">
      <c r="B19" s="20" t="s">
        <v>330</v>
      </c>
      <c r="C19" s="21" t="s">
        <v>330</v>
      </c>
      <c r="D19" s="457" t="s">
        <v>364</v>
      </c>
      <c r="E19" s="457" t="s">
        <v>364</v>
      </c>
      <c r="F19" s="4">
        <v>0</v>
      </c>
      <c r="G19" s="4">
        <v>0</v>
      </c>
    </row>
    <row r="20" spans="2:7" x14ac:dyDescent="0.3">
      <c r="B20" s="458" t="s">
        <v>330</v>
      </c>
      <c r="C20" s="458" t="s">
        <v>330</v>
      </c>
      <c r="D20" s="458" t="s">
        <v>330</v>
      </c>
      <c r="E20" s="458" t="s">
        <v>330</v>
      </c>
      <c r="F20" s="4" t="s">
        <v>330</v>
      </c>
      <c r="G20" s="4" t="s">
        <v>330</v>
      </c>
    </row>
    <row r="21" spans="2:7" x14ac:dyDescent="0.3">
      <c r="B21" s="19" t="s">
        <v>330</v>
      </c>
      <c r="C21" s="460" t="s">
        <v>354</v>
      </c>
      <c r="D21" s="460" t="s">
        <v>354</v>
      </c>
      <c r="E21" s="460" t="s">
        <v>354</v>
      </c>
      <c r="F21" s="14" t="s">
        <v>312</v>
      </c>
      <c r="G21" s="14" t="s">
        <v>403</v>
      </c>
    </row>
    <row r="22" spans="2:7" x14ac:dyDescent="0.3">
      <c r="B22" s="20" t="s">
        <v>330</v>
      </c>
      <c r="C22" s="21" t="s">
        <v>330</v>
      </c>
      <c r="D22" s="457" t="s">
        <v>365</v>
      </c>
      <c r="E22" s="457" t="s">
        <v>365</v>
      </c>
      <c r="F22" s="4" t="s">
        <v>208</v>
      </c>
      <c r="G22" s="4" t="s">
        <v>404</v>
      </c>
    </row>
    <row r="23" spans="2:7" x14ac:dyDescent="0.3">
      <c r="B23" s="20" t="s">
        <v>330</v>
      </c>
      <c r="C23" s="21" t="s">
        <v>330</v>
      </c>
      <c r="D23" s="457" t="s">
        <v>366</v>
      </c>
      <c r="E23" s="457" t="s">
        <v>366</v>
      </c>
      <c r="F23" s="4" t="s">
        <v>219</v>
      </c>
      <c r="G23" s="4" t="s">
        <v>405</v>
      </c>
    </row>
    <row r="24" spans="2:7" x14ac:dyDescent="0.3">
      <c r="B24" s="20" t="s">
        <v>330</v>
      </c>
      <c r="C24" s="21" t="s">
        <v>330</v>
      </c>
      <c r="D24" s="457" t="s">
        <v>367</v>
      </c>
      <c r="E24" s="457" t="s">
        <v>367</v>
      </c>
      <c r="F24" s="4" t="s">
        <v>230</v>
      </c>
      <c r="G24" s="4" t="s">
        <v>406</v>
      </c>
    </row>
    <row r="25" spans="2:7" x14ac:dyDescent="0.3">
      <c r="B25" s="20" t="s">
        <v>330</v>
      </c>
      <c r="C25" s="21" t="s">
        <v>330</v>
      </c>
      <c r="D25" s="457" t="s">
        <v>368</v>
      </c>
      <c r="E25" s="457" t="s">
        <v>368</v>
      </c>
      <c r="F25" s="4">
        <v>0</v>
      </c>
      <c r="G25" s="4">
        <v>0</v>
      </c>
    </row>
    <row r="26" spans="2:7" x14ac:dyDescent="0.3">
      <c r="B26" s="20" t="s">
        <v>330</v>
      </c>
      <c r="C26" s="21" t="s">
        <v>330</v>
      </c>
      <c r="D26" s="457" t="s">
        <v>369</v>
      </c>
      <c r="E26" s="457" t="s">
        <v>369</v>
      </c>
      <c r="F26" s="4">
        <v>0</v>
      </c>
      <c r="G26" s="4">
        <v>0</v>
      </c>
    </row>
    <row r="27" spans="2:7" x14ac:dyDescent="0.3">
      <c r="B27" s="20" t="s">
        <v>330</v>
      </c>
      <c r="C27" s="21" t="s">
        <v>330</v>
      </c>
      <c r="D27" s="457" t="s">
        <v>370</v>
      </c>
      <c r="E27" s="457" t="s">
        <v>370</v>
      </c>
      <c r="F27" s="4">
        <v>0</v>
      </c>
      <c r="G27" s="4">
        <v>0</v>
      </c>
    </row>
    <row r="28" spans="2:7" x14ac:dyDescent="0.3">
      <c r="B28" s="20" t="s">
        <v>330</v>
      </c>
      <c r="C28" s="21" t="s">
        <v>330</v>
      </c>
      <c r="D28" s="457" t="s">
        <v>371</v>
      </c>
      <c r="E28" s="457" t="s">
        <v>371</v>
      </c>
      <c r="F28" s="4">
        <v>0</v>
      </c>
      <c r="G28" s="4">
        <v>0</v>
      </c>
    </row>
    <row r="29" spans="2:7" x14ac:dyDescent="0.3">
      <c r="B29" s="20" t="s">
        <v>330</v>
      </c>
      <c r="C29" s="21" t="s">
        <v>330</v>
      </c>
      <c r="D29" s="457" t="s">
        <v>372</v>
      </c>
      <c r="E29" s="457" t="s">
        <v>372</v>
      </c>
      <c r="F29" s="4">
        <v>0</v>
      </c>
      <c r="G29" s="4">
        <v>0</v>
      </c>
    </row>
    <row r="30" spans="2:7" x14ac:dyDescent="0.3">
      <c r="B30" s="20" t="s">
        <v>330</v>
      </c>
      <c r="C30" s="21" t="s">
        <v>330</v>
      </c>
      <c r="D30" s="457" t="s">
        <v>373</v>
      </c>
      <c r="E30" s="457" t="s">
        <v>373</v>
      </c>
      <c r="F30" s="4">
        <v>0</v>
      </c>
      <c r="G30" s="4">
        <v>0</v>
      </c>
    </row>
    <row r="31" spans="2:7" x14ac:dyDescent="0.3">
      <c r="B31" s="20" t="s">
        <v>330</v>
      </c>
      <c r="C31" s="21" t="s">
        <v>330</v>
      </c>
      <c r="D31" s="457" t="s">
        <v>374</v>
      </c>
      <c r="E31" s="457" t="s">
        <v>374</v>
      </c>
      <c r="F31" s="4">
        <v>0</v>
      </c>
      <c r="G31" s="4">
        <v>0</v>
      </c>
    </row>
    <row r="32" spans="2:7" x14ac:dyDescent="0.3">
      <c r="B32" s="20" t="s">
        <v>330</v>
      </c>
      <c r="C32" s="21" t="s">
        <v>330</v>
      </c>
      <c r="D32" s="457" t="s">
        <v>375</v>
      </c>
      <c r="E32" s="457" t="s">
        <v>375</v>
      </c>
      <c r="F32" s="4">
        <v>0</v>
      </c>
      <c r="G32" s="4">
        <v>0</v>
      </c>
    </row>
    <row r="33" spans="2:7" x14ac:dyDescent="0.3">
      <c r="B33" s="20" t="s">
        <v>330</v>
      </c>
      <c r="C33" s="21" t="s">
        <v>330</v>
      </c>
      <c r="D33" s="457" t="s">
        <v>376</v>
      </c>
      <c r="E33" s="457" t="s">
        <v>376</v>
      </c>
      <c r="F33" s="4">
        <v>0</v>
      </c>
      <c r="G33" s="4">
        <v>0</v>
      </c>
    </row>
    <row r="34" spans="2:7" x14ac:dyDescent="0.3">
      <c r="B34" s="20" t="s">
        <v>330</v>
      </c>
      <c r="C34" s="21" t="s">
        <v>330</v>
      </c>
      <c r="D34" s="457" t="s">
        <v>377</v>
      </c>
      <c r="E34" s="457" t="s">
        <v>377</v>
      </c>
      <c r="F34" s="4">
        <v>0</v>
      </c>
      <c r="G34" s="4">
        <v>0</v>
      </c>
    </row>
    <row r="35" spans="2:7" x14ac:dyDescent="0.3">
      <c r="B35" s="20" t="s">
        <v>330</v>
      </c>
      <c r="C35" s="21" t="s">
        <v>330</v>
      </c>
      <c r="D35" s="457" t="s">
        <v>378</v>
      </c>
      <c r="E35" s="457" t="s">
        <v>378</v>
      </c>
      <c r="F35" s="4">
        <v>0</v>
      </c>
      <c r="G35" s="4">
        <v>0</v>
      </c>
    </row>
    <row r="36" spans="2:7" x14ac:dyDescent="0.3">
      <c r="B36" s="20" t="s">
        <v>330</v>
      </c>
      <c r="C36" s="21" t="s">
        <v>330</v>
      </c>
      <c r="D36" s="457" t="s">
        <v>379</v>
      </c>
      <c r="E36" s="457" t="s">
        <v>379</v>
      </c>
      <c r="F36" s="4">
        <v>0</v>
      </c>
      <c r="G36" s="4">
        <v>0</v>
      </c>
    </row>
    <row r="37" spans="2:7" x14ac:dyDescent="0.3">
      <c r="B37" s="20" t="s">
        <v>330</v>
      </c>
      <c r="C37" s="21" t="s">
        <v>330</v>
      </c>
      <c r="D37" s="457" t="s">
        <v>380</v>
      </c>
      <c r="E37" s="457" t="s">
        <v>380</v>
      </c>
      <c r="F37" s="4">
        <v>0</v>
      </c>
      <c r="G37" s="4">
        <v>0</v>
      </c>
    </row>
    <row r="38" spans="2:7" x14ac:dyDescent="0.3">
      <c r="B38" s="459" t="s">
        <v>344</v>
      </c>
      <c r="C38" s="459" t="s">
        <v>344</v>
      </c>
      <c r="D38" s="459" t="s">
        <v>344</v>
      </c>
      <c r="E38" s="459" t="s">
        <v>344</v>
      </c>
      <c r="F38" s="14" t="s">
        <v>253</v>
      </c>
      <c r="G38" s="14" t="s">
        <v>407</v>
      </c>
    </row>
    <row r="39" spans="2:7" x14ac:dyDescent="0.3">
      <c r="B39" s="458" t="s">
        <v>330</v>
      </c>
      <c r="C39" s="458" t="s">
        <v>330</v>
      </c>
      <c r="D39" s="458" t="s">
        <v>330</v>
      </c>
      <c r="E39" s="458" t="s">
        <v>330</v>
      </c>
      <c r="F39" s="4" t="s">
        <v>330</v>
      </c>
      <c r="G39" s="4" t="s">
        <v>330</v>
      </c>
    </row>
    <row r="40" spans="2:7" x14ac:dyDescent="0.3">
      <c r="B40" s="459" t="s">
        <v>345</v>
      </c>
      <c r="C40" s="459" t="s">
        <v>345</v>
      </c>
      <c r="D40" s="459" t="s">
        <v>345</v>
      </c>
      <c r="E40" s="459" t="s">
        <v>345</v>
      </c>
      <c r="F40" s="14" t="s">
        <v>330</v>
      </c>
      <c r="G40" s="14" t="s">
        <v>330</v>
      </c>
    </row>
    <row r="41" spans="2:7" x14ac:dyDescent="0.3">
      <c r="B41" s="19" t="s">
        <v>330</v>
      </c>
      <c r="C41" s="460" t="s">
        <v>353</v>
      </c>
      <c r="D41" s="460" t="s">
        <v>353</v>
      </c>
      <c r="E41" s="460" t="s">
        <v>353</v>
      </c>
      <c r="F41" s="14">
        <v>0</v>
      </c>
      <c r="G41" s="14">
        <v>0</v>
      </c>
    </row>
    <row r="42" spans="2:7" x14ac:dyDescent="0.3">
      <c r="B42" s="20" t="s">
        <v>330</v>
      </c>
      <c r="C42" s="21" t="s">
        <v>330</v>
      </c>
      <c r="D42" s="457" t="s">
        <v>381</v>
      </c>
      <c r="E42" s="457" t="s">
        <v>381</v>
      </c>
      <c r="F42" s="4">
        <v>0</v>
      </c>
      <c r="G42" s="4">
        <v>0</v>
      </c>
    </row>
    <row r="43" spans="2:7" x14ac:dyDescent="0.3">
      <c r="B43" s="20" t="s">
        <v>330</v>
      </c>
      <c r="C43" s="21" t="s">
        <v>330</v>
      </c>
      <c r="D43" s="457" t="s">
        <v>382</v>
      </c>
      <c r="E43" s="457" t="s">
        <v>382</v>
      </c>
      <c r="F43" s="4">
        <v>0</v>
      </c>
      <c r="G43" s="4">
        <v>0</v>
      </c>
    </row>
    <row r="44" spans="2:7" x14ac:dyDescent="0.3">
      <c r="B44" s="20" t="s">
        <v>330</v>
      </c>
      <c r="C44" s="21" t="s">
        <v>330</v>
      </c>
      <c r="D44" s="457" t="s">
        <v>383</v>
      </c>
      <c r="E44" s="457" t="s">
        <v>383</v>
      </c>
      <c r="F44" s="4">
        <v>0</v>
      </c>
      <c r="G44" s="4">
        <v>0</v>
      </c>
    </row>
    <row r="45" spans="2:7" x14ac:dyDescent="0.3">
      <c r="B45" s="458" t="s">
        <v>330</v>
      </c>
      <c r="C45" s="458" t="s">
        <v>330</v>
      </c>
      <c r="D45" s="458" t="s">
        <v>330</v>
      </c>
      <c r="E45" s="458" t="s">
        <v>330</v>
      </c>
      <c r="F45" s="4" t="s">
        <v>330</v>
      </c>
      <c r="G45" s="4" t="s">
        <v>330</v>
      </c>
    </row>
    <row r="46" spans="2:7" x14ac:dyDescent="0.3">
      <c r="B46" s="19" t="s">
        <v>330</v>
      </c>
      <c r="C46" s="460" t="s">
        <v>354</v>
      </c>
      <c r="D46" s="460" t="s">
        <v>354</v>
      </c>
      <c r="E46" s="460" t="s">
        <v>354</v>
      </c>
      <c r="F46" s="14" t="s">
        <v>253</v>
      </c>
      <c r="G46" s="14" t="s">
        <v>407</v>
      </c>
    </row>
    <row r="47" spans="2:7" x14ac:dyDescent="0.3">
      <c r="B47" s="20" t="s">
        <v>330</v>
      </c>
      <c r="C47" s="21" t="s">
        <v>330</v>
      </c>
      <c r="D47" s="457" t="s">
        <v>381</v>
      </c>
      <c r="E47" s="457" t="s">
        <v>381</v>
      </c>
      <c r="F47" s="4">
        <v>0</v>
      </c>
      <c r="G47" s="4">
        <v>0</v>
      </c>
    </row>
    <row r="48" spans="2:7" x14ac:dyDescent="0.3">
      <c r="B48" s="20" t="s">
        <v>330</v>
      </c>
      <c r="C48" s="21" t="s">
        <v>330</v>
      </c>
      <c r="D48" s="457" t="s">
        <v>382</v>
      </c>
      <c r="E48" s="457" t="s">
        <v>382</v>
      </c>
      <c r="F48" s="4" t="s">
        <v>253</v>
      </c>
      <c r="G48" s="4" t="s">
        <v>408</v>
      </c>
    </row>
    <row r="49" spans="2:7" x14ac:dyDescent="0.3">
      <c r="B49" s="20" t="s">
        <v>330</v>
      </c>
      <c r="C49" s="21" t="s">
        <v>330</v>
      </c>
      <c r="D49" s="457" t="s">
        <v>384</v>
      </c>
      <c r="E49" s="457" t="s">
        <v>384</v>
      </c>
      <c r="F49" s="4">
        <v>0</v>
      </c>
      <c r="G49" s="4" t="s">
        <v>399</v>
      </c>
    </row>
    <row r="50" spans="2:7" x14ac:dyDescent="0.3">
      <c r="B50" s="459" t="s">
        <v>346</v>
      </c>
      <c r="C50" s="459" t="s">
        <v>346</v>
      </c>
      <c r="D50" s="459" t="s">
        <v>346</v>
      </c>
      <c r="E50" s="459" t="s">
        <v>346</v>
      </c>
      <c r="F50" s="14" t="s">
        <v>401</v>
      </c>
      <c r="G50" s="14" t="s">
        <v>409</v>
      </c>
    </row>
    <row r="51" spans="2:7" x14ac:dyDescent="0.3">
      <c r="B51" s="458" t="s">
        <v>330</v>
      </c>
      <c r="C51" s="458" t="s">
        <v>330</v>
      </c>
      <c r="D51" s="458" t="s">
        <v>330</v>
      </c>
      <c r="E51" s="458" t="s">
        <v>330</v>
      </c>
      <c r="F51" s="4" t="s">
        <v>330</v>
      </c>
      <c r="G51" s="4" t="s">
        <v>330</v>
      </c>
    </row>
    <row r="52" spans="2:7" x14ac:dyDescent="0.3">
      <c r="B52" s="459" t="s">
        <v>347</v>
      </c>
      <c r="C52" s="459" t="s">
        <v>347</v>
      </c>
      <c r="D52" s="459" t="s">
        <v>347</v>
      </c>
      <c r="E52" s="459" t="s">
        <v>347</v>
      </c>
      <c r="F52" s="14" t="s">
        <v>330</v>
      </c>
      <c r="G52" s="14" t="s">
        <v>330</v>
      </c>
    </row>
    <row r="53" spans="2:7" x14ac:dyDescent="0.3">
      <c r="B53" s="19" t="s">
        <v>330</v>
      </c>
      <c r="C53" s="460" t="s">
        <v>353</v>
      </c>
      <c r="D53" s="460" t="s">
        <v>353</v>
      </c>
      <c r="E53" s="460" t="s">
        <v>353</v>
      </c>
      <c r="F53" s="14">
        <v>0</v>
      </c>
      <c r="G53" s="14">
        <v>0</v>
      </c>
    </row>
    <row r="54" spans="2:7" x14ac:dyDescent="0.3">
      <c r="B54" s="20" t="s">
        <v>330</v>
      </c>
      <c r="C54" s="21" t="s">
        <v>330</v>
      </c>
      <c r="D54" s="457" t="s">
        <v>385</v>
      </c>
      <c r="E54" s="457" t="s">
        <v>385</v>
      </c>
      <c r="F54" s="4">
        <v>0</v>
      </c>
      <c r="G54" s="4">
        <v>0</v>
      </c>
    </row>
    <row r="55" spans="2:7" x14ac:dyDescent="0.3">
      <c r="B55" s="20" t="s">
        <v>330</v>
      </c>
      <c r="C55" s="21" t="s">
        <v>330</v>
      </c>
      <c r="D55" s="21" t="s">
        <v>330</v>
      </c>
      <c r="E55" s="22" t="s">
        <v>389</v>
      </c>
      <c r="F55" s="4">
        <v>0</v>
      </c>
      <c r="G55" s="4">
        <v>0</v>
      </c>
    </row>
    <row r="56" spans="2:7" x14ac:dyDescent="0.3">
      <c r="B56" s="20" t="s">
        <v>330</v>
      </c>
      <c r="C56" s="21" t="s">
        <v>330</v>
      </c>
      <c r="D56" s="21" t="s">
        <v>330</v>
      </c>
      <c r="E56" s="22" t="s">
        <v>390</v>
      </c>
      <c r="F56" s="4">
        <v>0</v>
      </c>
      <c r="G56" s="4">
        <v>0</v>
      </c>
    </row>
    <row r="57" spans="2:7" x14ac:dyDescent="0.3">
      <c r="B57" s="20" t="s">
        <v>330</v>
      </c>
      <c r="C57" s="21" t="s">
        <v>330</v>
      </c>
      <c r="D57" s="457" t="s">
        <v>386</v>
      </c>
      <c r="E57" s="457" t="s">
        <v>386</v>
      </c>
      <c r="F57" s="4">
        <v>0</v>
      </c>
      <c r="G57" s="4">
        <v>0</v>
      </c>
    </row>
    <row r="58" spans="2:7" x14ac:dyDescent="0.3">
      <c r="B58" s="458" t="s">
        <v>330</v>
      </c>
      <c r="C58" s="458" t="s">
        <v>330</v>
      </c>
      <c r="D58" s="458" t="s">
        <v>330</v>
      </c>
      <c r="E58" s="458" t="s">
        <v>330</v>
      </c>
      <c r="F58" s="4" t="s">
        <v>330</v>
      </c>
      <c r="G58" s="4" t="s">
        <v>330</v>
      </c>
    </row>
    <row r="59" spans="2:7" x14ac:dyDescent="0.3">
      <c r="B59" s="19" t="s">
        <v>330</v>
      </c>
      <c r="C59" s="460" t="s">
        <v>354</v>
      </c>
      <c r="D59" s="460" t="s">
        <v>354</v>
      </c>
      <c r="E59" s="460" t="s">
        <v>354</v>
      </c>
      <c r="F59" s="14">
        <v>0</v>
      </c>
      <c r="G59" s="14">
        <v>0</v>
      </c>
    </row>
    <row r="60" spans="2:7" x14ac:dyDescent="0.3">
      <c r="B60" s="20" t="s">
        <v>330</v>
      </c>
      <c r="C60" s="21" t="s">
        <v>330</v>
      </c>
      <c r="D60" s="457" t="s">
        <v>387</v>
      </c>
      <c r="E60" s="457" t="s">
        <v>387</v>
      </c>
      <c r="F60" s="4">
        <v>0</v>
      </c>
      <c r="G60" s="4">
        <v>0</v>
      </c>
    </row>
    <row r="61" spans="2:7" x14ac:dyDescent="0.3">
      <c r="B61" s="20" t="s">
        <v>330</v>
      </c>
      <c r="C61" s="21" t="s">
        <v>330</v>
      </c>
      <c r="D61" s="21" t="s">
        <v>330</v>
      </c>
      <c r="E61" s="22" t="s">
        <v>389</v>
      </c>
      <c r="F61" s="4">
        <v>0</v>
      </c>
      <c r="G61" s="4">
        <v>0</v>
      </c>
    </row>
    <row r="62" spans="2:7" x14ac:dyDescent="0.3">
      <c r="B62" s="20" t="s">
        <v>330</v>
      </c>
      <c r="C62" s="21" t="s">
        <v>330</v>
      </c>
      <c r="D62" s="21" t="s">
        <v>330</v>
      </c>
      <c r="E62" s="22" t="s">
        <v>390</v>
      </c>
      <c r="F62" s="4">
        <v>0</v>
      </c>
      <c r="G62" s="4">
        <v>0</v>
      </c>
    </row>
    <row r="63" spans="2:7" x14ac:dyDescent="0.3">
      <c r="B63" s="20" t="s">
        <v>330</v>
      </c>
      <c r="C63" s="21" t="s">
        <v>330</v>
      </c>
      <c r="D63" s="457" t="s">
        <v>388</v>
      </c>
      <c r="E63" s="457" t="s">
        <v>388</v>
      </c>
      <c r="F63" s="4">
        <v>0</v>
      </c>
      <c r="G63" s="4">
        <v>0</v>
      </c>
    </row>
    <row r="64" spans="2:7" x14ac:dyDescent="0.3">
      <c r="B64" s="459" t="s">
        <v>348</v>
      </c>
      <c r="C64" s="459" t="s">
        <v>348</v>
      </c>
      <c r="D64" s="459" t="s">
        <v>348</v>
      </c>
      <c r="E64" s="459" t="s">
        <v>348</v>
      </c>
      <c r="F64" s="14">
        <v>0</v>
      </c>
      <c r="G64" s="14">
        <v>0</v>
      </c>
    </row>
    <row r="65" spans="2:7" x14ac:dyDescent="0.3">
      <c r="B65" s="458" t="s">
        <v>330</v>
      </c>
      <c r="C65" s="458" t="s">
        <v>330</v>
      </c>
      <c r="D65" s="458" t="s">
        <v>330</v>
      </c>
      <c r="E65" s="458" t="s">
        <v>330</v>
      </c>
      <c r="F65" s="4" t="s">
        <v>330</v>
      </c>
      <c r="G65" s="4" t="s">
        <v>330</v>
      </c>
    </row>
    <row r="66" spans="2:7" x14ac:dyDescent="0.3">
      <c r="B66" s="459" t="s">
        <v>349</v>
      </c>
      <c r="C66" s="459" t="s">
        <v>349</v>
      </c>
      <c r="D66" s="459" t="s">
        <v>349</v>
      </c>
      <c r="E66" s="459" t="s">
        <v>349</v>
      </c>
      <c r="F66" s="14">
        <v>0</v>
      </c>
      <c r="G66" s="14">
        <v>0</v>
      </c>
    </row>
    <row r="67" spans="2:7" x14ac:dyDescent="0.3">
      <c r="B67" s="458" t="s">
        <v>330</v>
      </c>
      <c r="C67" s="458" t="s">
        <v>330</v>
      </c>
      <c r="D67" s="458" t="s">
        <v>330</v>
      </c>
      <c r="E67" s="458" t="s">
        <v>330</v>
      </c>
      <c r="F67" s="4" t="s">
        <v>330</v>
      </c>
      <c r="G67" s="4" t="s">
        <v>330</v>
      </c>
    </row>
    <row r="68" spans="2:7" x14ac:dyDescent="0.3">
      <c r="B68" s="459" t="s">
        <v>350</v>
      </c>
      <c r="C68" s="459" t="s">
        <v>350</v>
      </c>
      <c r="D68" s="459" t="s">
        <v>350</v>
      </c>
      <c r="E68" s="459" t="s">
        <v>350</v>
      </c>
      <c r="F68" s="14">
        <v>0</v>
      </c>
      <c r="G68" s="14">
        <v>0</v>
      </c>
    </row>
    <row r="69" spans="2:7" x14ac:dyDescent="0.3">
      <c r="B69" s="458" t="s">
        <v>330</v>
      </c>
      <c r="C69" s="458" t="s">
        <v>330</v>
      </c>
      <c r="D69" s="458" t="s">
        <v>330</v>
      </c>
      <c r="E69" s="458" t="s">
        <v>330</v>
      </c>
      <c r="F69" s="4" t="s">
        <v>330</v>
      </c>
      <c r="G69" s="4" t="s">
        <v>330</v>
      </c>
    </row>
    <row r="70" spans="2:7" x14ac:dyDescent="0.3">
      <c r="B70" s="459" t="s">
        <v>351</v>
      </c>
      <c r="C70" s="459" t="s">
        <v>351</v>
      </c>
      <c r="D70" s="459" t="s">
        <v>351</v>
      </c>
      <c r="E70" s="459" t="s">
        <v>351</v>
      </c>
      <c r="F70" s="14">
        <v>0</v>
      </c>
      <c r="G70" s="14">
        <v>0</v>
      </c>
    </row>
    <row r="71" spans="2:7" x14ac:dyDescent="0.3">
      <c r="B71" s="458" t="s">
        <v>330</v>
      </c>
      <c r="C71" s="458" t="s">
        <v>330</v>
      </c>
      <c r="D71" s="458" t="s">
        <v>330</v>
      </c>
      <c r="E71" s="458" t="s">
        <v>330</v>
      </c>
      <c r="F71" s="4" t="s">
        <v>330</v>
      </c>
      <c r="G71" s="4" t="s">
        <v>330</v>
      </c>
    </row>
  </sheetData>
  <mergeCells count="66">
    <mergeCell ref="B3:G3"/>
    <mergeCell ref="B4:G4"/>
    <mergeCell ref="B5:G5"/>
    <mergeCell ref="B6:G6"/>
    <mergeCell ref="B7:E7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B2:G2"/>
    <mergeCell ref="D44:E44"/>
    <mergeCell ref="D47:E47"/>
    <mergeCell ref="D48:E48"/>
    <mergeCell ref="D49:E49"/>
    <mergeCell ref="D54:E54"/>
    <mergeCell ref="D35:E35"/>
    <mergeCell ref="D36:E36"/>
    <mergeCell ref="D37:E37"/>
    <mergeCell ref="D42:E42"/>
    <mergeCell ref="D43:E43"/>
    <mergeCell ref="D30:E30"/>
    <mergeCell ref="D31:E31"/>
    <mergeCell ref="D32:E32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55" t="s">
        <v>1655</v>
      </c>
      <c r="C2" s="456"/>
      <c r="D2" s="456"/>
      <c r="E2" s="456"/>
      <c r="F2" s="456"/>
      <c r="G2" s="456"/>
    </row>
    <row r="3" spans="2:7" x14ac:dyDescent="0.3">
      <c r="B3" s="461" t="s">
        <v>2</v>
      </c>
      <c r="C3" s="461" t="s">
        <v>352</v>
      </c>
      <c r="D3" s="461" t="s">
        <v>352</v>
      </c>
      <c r="E3" s="461" t="s">
        <v>352</v>
      </c>
      <c r="F3" s="461" t="s">
        <v>352</v>
      </c>
      <c r="G3" s="461" t="s">
        <v>352</v>
      </c>
    </row>
    <row r="4" spans="2:7" x14ac:dyDescent="0.3">
      <c r="B4" s="462" t="s">
        <v>339</v>
      </c>
      <c r="C4" s="462" t="s">
        <v>339</v>
      </c>
      <c r="D4" s="462" t="s">
        <v>339</v>
      </c>
      <c r="E4" s="462" t="s">
        <v>339</v>
      </c>
      <c r="F4" s="462" t="s">
        <v>339</v>
      </c>
      <c r="G4" s="462" t="s">
        <v>339</v>
      </c>
    </row>
    <row r="5" spans="2:7" x14ac:dyDescent="0.3">
      <c r="B5" s="462" t="s">
        <v>340</v>
      </c>
      <c r="C5" s="462" t="s">
        <v>340</v>
      </c>
      <c r="D5" s="462" t="s">
        <v>340</v>
      </c>
      <c r="E5" s="462" t="s">
        <v>340</v>
      </c>
      <c r="F5" s="462" t="s">
        <v>340</v>
      </c>
      <c r="G5" s="462" t="s">
        <v>340</v>
      </c>
    </row>
    <row r="6" spans="2:7" x14ac:dyDescent="0.3">
      <c r="B6" s="463" t="s">
        <v>341</v>
      </c>
      <c r="C6" s="463" t="s">
        <v>341</v>
      </c>
      <c r="D6" s="463" t="s">
        <v>341</v>
      </c>
      <c r="E6" s="463" t="s">
        <v>341</v>
      </c>
      <c r="F6" s="463" t="s">
        <v>341</v>
      </c>
      <c r="G6" s="463" t="s">
        <v>341</v>
      </c>
    </row>
    <row r="7" spans="2:7" x14ac:dyDescent="0.3">
      <c r="B7" s="464" t="s">
        <v>342</v>
      </c>
      <c r="C7" s="464" t="s">
        <v>342</v>
      </c>
      <c r="D7" s="464" t="s">
        <v>342</v>
      </c>
      <c r="E7" s="464" t="s">
        <v>342</v>
      </c>
      <c r="F7" s="17">
        <v>2026</v>
      </c>
      <c r="G7" s="17">
        <v>2025</v>
      </c>
    </row>
    <row r="8" spans="2:7" x14ac:dyDescent="0.3">
      <c r="B8" s="459" t="s">
        <v>343</v>
      </c>
      <c r="C8" s="459" t="s">
        <v>343</v>
      </c>
      <c r="D8" s="459" t="s">
        <v>343</v>
      </c>
      <c r="E8" s="459" t="s">
        <v>343</v>
      </c>
      <c r="F8" s="14" t="s">
        <v>330</v>
      </c>
      <c r="G8" s="14" t="s">
        <v>330</v>
      </c>
    </row>
    <row r="9" spans="2:7" x14ac:dyDescent="0.3">
      <c r="B9" s="19" t="s">
        <v>330</v>
      </c>
      <c r="C9" s="460" t="s">
        <v>353</v>
      </c>
      <c r="D9" s="460" t="s">
        <v>353</v>
      </c>
      <c r="E9" s="460" t="s">
        <v>353</v>
      </c>
      <c r="F9" s="14" t="s">
        <v>6</v>
      </c>
      <c r="G9" s="14" t="s">
        <v>411</v>
      </c>
    </row>
    <row r="10" spans="2:7" x14ac:dyDescent="0.3">
      <c r="B10" s="20" t="s">
        <v>330</v>
      </c>
      <c r="C10" s="21" t="s">
        <v>330</v>
      </c>
      <c r="D10" s="457" t="s">
        <v>355</v>
      </c>
      <c r="E10" s="457" t="s">
        <v>355</v>
      </c>
      <c r="F10" s="4">
        <v>0</v>
      </c>
      <c r="G10" s="4">
        <v>0</v>
      </c>
    </row>
    <row r="11" spans="2:7" x14ac:dyDescent="0.3">
      <c r="B11" s="20" t="s">
        <v>330</v>
      </c>
      <c r="C11" s="21" t="s">
        <v>330</v>
      </c>
      <c r="D11" s="457" t="s">
        <v>356</v>
      </c>
      <c r="E11" s="457" t="s">
        <v>356</v>
      </c>
      <c r="F11" s="4">
        <v>0</v>
      </c>
      <c r="G11" s="4">
        <v>0</v>
      </c>
    </row>
    <row r="12" spans="2:7" x14ac:dyDescent="0.3">
      <c r="B12" s="20" t="s">
        <v>330</v>
      </c>
      <c r="C12" s="21" t="s">
        <v>330</v>
      </c>
      <c r="D12" s="457" t="s">
        <v>357</v>
      </c>
      <c r="E12" s="457" t="s">
        <v>357</v>
      </c>
      <c r="F12" s="4">
        <v>0</v>
      </c>
      <c r="G12" s="4">
        <v>0</v>
      </c>
    </row>
    <row r="13" spans="2:7" x14ac:dyDescent="0.3">
      <c r="B13" s="20" t="s">
        <v>330</v>
      </c>
      <c r="C13" s="21" t="s">
        <v>330</v>
      </c>
      <c r="D13" s="457" t="s">
        <v>358</v>
      </c>
      <c r="E13" s="457" t="s">
        <v>358</v>
      </c>
      <c r="F13" s="4">
        <v>0</v>
      </c>
      <c r="G13" s="4">
        <v>0</v>
      </c>
    </row>
    <row r="14" spans="2:7" x14ac:dyDescent="0.3">
      <c r="B14" s="20" t="s">
        <v>330</v>
      </c>
      <c r="C14" s="21" t="s">
        <v>330</v>
      </c>
      <c r="D14" s="457" t="s">
        <v>359</v>
      </c>
      <c r="E14" s="457" t="s">
        <v>359</v>
      </c>
      <c r="F14" s="4">
        <v>0</v>
      </c>
      <c r="G14" s="4">
        <v>0</v>
      </c>
    </row>
    <row r="15" spans="2:7" x14ac:dyDescent="0.3">
      <c r="B15" s="20" t="s">
        <v>330</v>
      </c>
      <c r="C15" s="21" t="s">
        <v>330</v>
      </c>
      <c r="D15" s="457" t="s">
        <v>360</v>
      </c>
      <c r="E15" s="457" t="s">
        <v>360</v>
      </c>
      <c r="F15" s="4">
        <v>0</v>
      </c>
      <c r="G15" s="4">
        <v>0</v>
      </c>
    </row>
    <row r="16" spans="2:7" x14ac:dyDescent="0.3">
      <c r="B16" s="20" t="s">
        <v>330</v>
      </c>
      <c r="C16" s="21" t="s">
        <v>330</v>
      </c>
      <c r="D16" s="457" t="s">
        <v>361</v>
      </c>
      <c r="E16" s="457" t="s">
        <v>361</v>
      </c>
      <c r="F16" s="4">
        <v>0</v>
      </c>
      <c r="G16" s="4">
        <v>0</v>
      </c>
    </row>
    <row r="17" spans="2:7" x14ac:dyDescent="0.3">
      <c r="B17" s="20" t="s">
        <v>330</v>
      </c>
      <c r="C17" s="21" t="s">
        <v>330</v>
      </c>
      <c r="D17" s="457" t="s">
        <v>362</v>
      </c>
      <c r="E17" s="457" t="s">
        <v>362</v>
      </c>
      <c r="F17" s="4">
        <v>0</v>
      </c>
      <c r="G17" s="4">
        <v>0</v>
      </c>
    </row>
    <row r="18" spans="2:7" x14ac:dyDescent="0.3">
      <c r="B18" s="20" t="s">
        <v>330</v>
      </c>
      <c r="C18" s="21" t="s">
        <v>330</v>
      </c>
      <c r="D18" s="457" t="s">
        <v>363</v>
      </c>
      <c r="E18" s="457" t="s">
        <v>363</v>
      </c>
      <c r="F18" s="4" t="s">
        <v>6</v>
      </c>
      <c r="G18" s="4" t="s">
        <v>411</v>
      </c>
    </row>
    <row r="19" spans="2:7" x14ac:dyDescent="0.3">
      <c r="B19" s="20" t="s">
        <v>330</v>
      </c>
      <c r="C19" s="21" t="s">
        <v>330</v>
      </c>
      <c r="D19" s="457" t="s">
        <v>364</v>
      </c>
      <c r="E19" s="457" t="s">
        <v>364</v>
      </c>
      <c r="F19" s="4">
        <v>0</v>
      </c>
      <c r="G19" s="4">
        <v>0</v>
      </c>
    </row>
    <row r="20" spans="2:7" x14ac:dyDescent="0.3">
      <c r="B20" s="458" t="s">
        <v>330</v>
      </c>
      <c r="C20" s="458" t="s">
        <v>330</v>
      </c>
      <c r="D20" s="458" t="s">
        <v>330</v>
      </c>
      <c r="E20" s="458" t="s">
        <v>330</v>
      </c>
      <c r="F20" s="4" t="s">
        <v>330</v>
      </c>
      <c r="G20" s="4" t="s">
        <v>330</v>
      </c>
    </row>
    <row r="21" spans="2:7" x14ac:dyDescent="0.3">
      <c r="B21" s="19" t="s">
        <v>330</v>
      </c>
      <c r="C21" s="460" t="s">
        <v>354</v>
      </c>
      <c r="D21" s="460" t="s">
        <v>354</v>
      </c>
      <c r="E21" s="460" t="s">
        <v>354</v>
      </c>
      <c r="F21" s="14" t="s">
        <v>313</v>
      </c>
      <c r="G21" s="14" t="s">
        <v>412</v>
      </c>
    </row>
    <row r="22" spans="2:7" x14ac:dyDescent="0.3">
      <c r="B22" s="20" t="s">
        <v>330</v>
      </c>
      <c r="C22" s="21" t="s">
        <v>330</v>
      </c>
      <c r="D22" s="457" t="s">
        <v>365</v>
      </c>
      <c r="E22" s="457" t="s">
        <v>365</v>
      </c>
      <c r="F22" s="4" t="s">
        <v>256</v>
      </c>
      <c r="G22" s="4" t="s">
        <v>413</v>
      </c>
    </row>
    <row r="23" spans="2:7" x14ac:dyDescent="0.3">
      <c r="B23" s="20" t="s">
        <v>330</v>
      </c>
      <c r="C23" s="21" t="s">
        <v>330</v>
      </c>
      <c r="D23" s="457" t="s">
        <v>366</v>
      </c>
      <c r="E23" s="457" t="s">
        <v>366</v>
      </c>
      <c r="F23" s="4" t="s">
        <v>267</v>
      </c>
      <c r="G23" s="4" t="s">
        <v>414</v>
      </c>
    </row>
    <row r="24" spans="2:7" x14ac:dyDescent="0.3">
      <c r="B24" s="20" t="s">
        <v>330</v>
      </c>
      <c r="C24" s="21" t="s">
        <v>330</v>
      </c>
      <c r="D24" s="457" t="s">
        <v>367</v>
      </c>
      <c r="E24" s="457" t="s">
        <v>367</v>
      </c>
      <c r="F24" s="4" t="s">
        <v>281</v>
      </c>
      <c r="G24" s="4" t="s">
        <v>415</v>
      </c>
    </row>
    <row r="25" spans="2:7" x14ac:dyDescent="0.3">
      <c r="B25" s="20" t="s">
        <v>330</v>
      </c>
      <c r="C25" s="21" t="s">
        <v>330</v>
      </c>
      <c r="D25" s="457" t="s">
        <v>368</v>
      </c>
      <c r="E25" s="457" t="s">
        <v>368</v>
      </c>
      <c r="F25" s="4">
        <v>0</v>
      </c>
      <c r="G25" s="4">
        <v>0</v>
      </c>
    </row>
    <row r="26" spans="2:7" x14ac:dyDescent="0.3">
      <c r="B26" s="20" t="s">
        <v>330</v>
      </c>
      <c r="C26" s="21" t="s">
        <v>330</v>
      </c>
      <c r="D26" s="457" t="s">
        <v>369</v>
      </c>
      <c r="E26" s="457" t="s">
        <v>369</v>
      </c>
      <c r="F26" s="4">
        <v>0</v>
      </c>
      <c r="G26" s="4">
        <v>0</v>
      </c>
    </row>
    <row r="27" spans="2:7" x14ac:dyDescent="0.3">
      <c r="B27" s="20" t="s">
        <v>330</v>
      </c>
      <c r="C27" s="21" t="s">
        <v>330</v>
      </c>
      <c r="D27" s="457" t="s">
        <v>370</v>
      </c>
      <c r="E27" s="457" t="s">
        <v>370</v>
      </c>
      <c r="F27" s="4">
        <v>0</v>
      </c>
      <c r="G27" s="4">
        <v>0</v>
      </c>
    </row>
    <row r="28" spans="2:7" x14ac:dyDescent="0.3">
      <c r="B28" s="20" t="s">
        <v>330</v>
      </c>
      <c r="C28" s="21" t="s">
        <v>330</v>
      </c>
      <c r="D28" s="457" t="s">
        <v>371</v>
      </c>
      <c r="E28" s="457" t="s">
        <v>371</v>
      </c>
      <c r="F28" s="4">
        <v>0</v>
      </c>
      <c r="G28" s="4">
        <v>0</v>
      </c>
    </row>
    <row r="29" spans="2:7" x14ac:dyDescent="0.3">
      <c r="B29" s="20" t="s">
        <v>330</v>
      </c>
      <c r="C29" s="21" t="s">
        <v>330</v>
      </c>
      <c r="D29" s="457" t="s">
        <v>372</v>
      </c>
      <c r="E29" s="457" t="s">
        <v>372</v>
      </c>
      <c r="F29" s="4">
        <v>0</v>
      </c>
      <c r="G29" s="4">
        <v>0</v>
      </c>
    </row>
    <row r="30" spans="2:7" x14ac:dyDescent="0.3">
      <c r="B30" s="20" t="s">
        <v>330</v>
      </c>
      <c r="C30" s="21" t="s">
        <v>330</v>
      </c>
      <c r="D30" s="457" t="s">
        <v>373</v>
      </c>
      <c r="E30" s="457" t="s">
        <v>373</v>
      </c>
      <c r="F30" s="4">
        <v>0</v>
      </c>
      <c r="G30" s="4">
        <v>0</v>
      </c>
    </row>
    <row r="31" spans="2:7" x14ac:dyDescent="0.3">
      <c r="B31" s="20" t="s">
        <v>330</v>
      </c>
      <c r="C31" s="21" t="s">
        <v>330</v>
      </c>
      <c r="D31" s="457" t="s">
        <v>374</v>
      </c>
      <c r="E31" s="457" t="s">
        <v>374</v>
      </c>
      <c r="F31" s="4">
        <v>0</v>
      </c>
      <c r="G31" s="4">
        <v>0</v>
      </c>
    </row>
    <row r="32" spans="2:7" x14ac:dyDescent="0.3">
      <c r="B32" s="20" t="s">
        <v>330</v>
      </c>
      <c r="C32" s="21" t="s">
        <v>330</v>
      </c>
      <c r="D32" s="457" t="s">
        <v>375</v>
      </c>
      <c r="E32" s="457" t="s">
        <v>375</v>
      </c>
      <c r="F32" s="4">
        <v>0</v>
      </c>
      <c r="G32" s="4">
        <v>0</v>
      </c>
    </row>
    <row r="33" spans="2:7" x14ac:dyDescent="0.3">
      <c r="B33" s="20" t="s">
        <v>330</v>
      </c>
      <c r="C33" s="21" t="s">
        <v>330</v>
      </c>
      <c r="D33" s="457" t="s">
        <v>376</v>
      </c>
      <c r="E33" s="457" t="s">
        <v>376</v>
      </c>
      <c r="F33" s="4">
        <v>0</v>
      </c>
      <c r="G33" s="4">
        <v>0</v>
      </c>
    </row>
    <row r="34" spans="2:7" x14ac:dyDescent="0.3">
      <c r="B34" s="20" t="s">
        <v>330</v>
      </c>
      <c r="C34" s="21" t="s">
        <v>330</v>
      </c>
      <c r="D34" s="457" t="s">
        <v>377</v>
      </c>
      <c r="E34" s="457" t="s">
        <v>377</v>
      </c>
      <c r="F34" s="4">
        <v>0</v>
      </c>
      <c r="G34" s="4">
        <v>0</v>
      </c>
    </row>
    <row r="35" spans="2:7" x14ac:dyDescent="0.3">
      <c r="B35" s="20" t="s">
        <v>330</v>
      </c>
      <c r="C35" s="21" t="s">
        <v>330</v>
      </c>
      <c r="D35" s="457" t="s">
        <v>378</v>
      </c>
      <c r="E35" s="457" t="s">
        <v>378</v>
      </c>
      <c r="F35" s="4">
        <v>0</v>
      </c>
      <c r="G35" s="4">
        <v>0</v>
      </c>
    </row>
    <row r="36" spans="2:7" x14ac:dyDescent="0.3">
      <c r="B36" s="20" t="s">
        <v>330</v>
      </c>
      <c r="C36" s="21" t="s">
        <v>330</v>
      </c>
      <c r="D36" s="457" t="s">
        <v>379</v>
      </c>
      <c r="E36" s="457" t="s">
        <v>379</v>
      </c>
      <c r="F36" s="4">
        <v>0</v>
      </c>
      <c r="G36" s="4">
        <v>0</v>
      </c>
    </row>
    <row r="37" spans="2:7" x14ac:dyDescent="0.3">
      <c r="B37" s="20" t="s">
        <v>330</v>
      </c>
      <c r="C37" s="21" t="s">
        <v>330</v>
      </c>
      <c r="D37" s="457" t="s">
        <v>380</v>
      </c>
      <c r="E37" s="457" t="s">
        <v>380</v>
      </c>
      <c r="F37" s="4">
        <v>0</v>
      </c>
      <c r="G37" s="4">
        <v>0</v>
      </c>
    </row>
    <row r="38" spans="2:7" x14ac:dyDescent="0.3">
      <c r="B38" s="459" t="s">
        <v>344</v>
      </c>
      <c r="C38" s="459" t="s">
        <v>344</v>
      </c>
      <c r="D38" s="459" t="s">
        <v>344</v>
      </c>
      <c r="E38" s="459" t="s">
        <v>344</v>
      </c>
      <c r="F38" s="14" t="s">
        <v>305</v>
      </c>
      <c r="G38" s="14" t="s">
        <v>416</v>
      </c>
    </row>
    <row r="39" spans="2:7" x14ac:dyDescent="0.3">
      <c r="B39" s="458" t="s">
        <v>330</v>
      </c>
      <c r="C39" s="458" t="s">
        <v>330</v>
      </c>
      <c r="D39" s="458" t="s">
        <v>330</v>
      </c>
      <c r="E39" s="458" t="s">
        <v>330</v>
      </c>
      <c r="F39" s="4" t="s">
        <v>330</v>
      </c>
      <c r="G39" s="4" t="s">
        <v>330</v>
      </c>
    </row>
    <row r="40" spans="2:7" x14ac:dyDescent="0.3">
      <c r="B40" s="459" t="s">
        <v>345</v>
      </c>
      <c r="C40" s="459" t="s">
        <v>345</v>
      </c>
      <c r="D40" s="459" t="s">
        <v>345</v>
      </c>
      <c r="E40" s="459" t="s">
        <v>345</v>
      </c>
      <c r="F40" s="14" t="s">
        <v>330</v>
      </c>
      <c r="G40" s="14" t="s">
        <v>330</v>
      </c>
    </row>
    <row r="41" spans="2:7" x14ac:dyDescent="0.3">
      <c r="B41" s="19" t="s">
        <v>330</v>
      </c>
      <c r="C41" s="460" t="s">
        <v>353</v>
      </c>
      <c r="D41" s="460" t="s">
        <v>353</v>
      </c>
      <c r="E41" s="460" t="s">
        <v>353</v>
      </c>
      <c r="F41" s="14">
        <v>0</v>
      </c>
      <c r="G41" s="14">
        <v>0</v>
      </c>
    </row>
    <row r="42" spans="2:7" x14ac:dyDescent="0.3">
      <c r="B42" s="20" t="s">
        <v>330</v>
      </c>
      <c r="C42" s="21" t="s">
        <v>330</v>
      </c>
      <c r="D42" s="457" t="s">
        <v>381</v>
      </c>
      <c r="E42" s="457" t="s">
        <v>381</v>
      </c>
      <c r="F42" s="4">
        <v>0</v>
      </c>
      <c r="G42" s="4">
        <v>0</v>
      </c>
    </row>
    <row r="43" spans="2:7" x14ac:dyDescent="0.3">
      <c r="B43" s="20" t="s">
        <v>330</v>
      </c>
      <c r="C43" s="21" t="s">
        <v>330</v>
      </c>
      <c r="D43" s="457" t="s">
        <v>382</v>
      </c>
      <c r="E43" s="457" t="s">
        <v>382</v>
      </c>
      <c r="F43" s="4">
        <v>0</v>
      </c>
      <c r="G43" s="4">
        <v>0</v>
      </c>
    </row>
    <row r="44" spans="2:7" x14ac:dyDescent="0.3">
      <c r="B44" s="20" t="s">
        <v>330</v>
      </c>
      <c r="C44" s="21" t="s">
        <v>330</v>
      </c>
      <c r="D44" s="457" t="s">
        <v>383</v>
      </c>
      <c r="E44" s="457" t="s">
        <v>383</v>
      </c>
      <c r="F44" s="4">
        <v>0</v>
      </c>
      <c r="G44" s="4">
        <v>0</v>
      </c>
    </row>
    <row r="45" spans="2:7" x14ac:dyDescent="0.3">
      <c r="B45" s="458" t="s">
        <v>330</v>
      </c>
      <c r="C45" s="458" t="s">
        <v>330</v>
      </c>
      <c r="D45" s="458" t="s">
        <v>330</v>
      </c>
      <c r="E45" s="458" t="s">
        <v>330</v>
      </c>
      <c r="F45" s="4" t="s">
        <v>330</v>
      </c>
      <c r="G45" s="4" t="s">
        <v>330</v>
      </c>
    </row>
    <row r="46" spans="2:7" x14ac:dyDescent="0.3">
      <c r="B46" s="19" t="s">
        <v>330</v>
      </c>
      <c r="C46" s="460" t="s">
        <v>354</v>
      </c>
      <c r="D46" s="460" t="s">
        <v>354</v>
      </c>
      <c r="E46" s="460" t="s">
        <v>354</v>
      </c>
      <c r="F46" s="14" t="s">
        <v>305</v>
      </c>
      <c r="G46" s="14" t="s">
        <v>416</v>
      </c>
    </row>
    <row r="47" spans="2:7" x14ac:dyDescent="0.3">
      <c r="B47" s="20" t="s">
        <v>330</v>
      </c>
      <c r="C47" s="21" t="s">
        <v>330</v>
      </c>
      <c r="D47" s="457" t="s">
        <v>381</v>
      </c>
      <c r="E47" s="457" t="s">
        <v>381</v>
      </c>
      <c r="F47" s="4">
        <v>0</v>
      </c>
      <c r="G47" s="4">
        <v>0</v>
      </c>
    </row>
    <row r="48" spans="2:7" x14ac:dyDescent="0.3">
      <c r="B48" s="20" t="s">
        <v>330</v>
      </c>
      <c r="C48" s="21" t="s">
        <v>330</v>
      </c>
      <c r="D48" s="457" t="s">
        <v>382</v>
      </c>
      <c r="E48" s="457" t="s">
        <v>382</v>
      </c>
      <c r="F48" s="4" t="s">
        <v>305</v>
      </c>
      <c r="G48" s="4" t="s">
        <v>416</v>
      </c>
    </row>
    <row r="49" spans="2:7" x14ac:dyDescent="0.3">
      <c r="B49" s="20" t="s">
        <v>330</v>
      </c>
      <c r="C49" s="21" t="s">
        <v>330</v>
      </c>
      <c r="D49" s="457" t="s">
        <v>384</v>
      </c>
      <c r="E49" s="457" t="s">
        <v>384</v>
      </c>
      <c r="F49" s="4">
        <v>0</v>
      </c>
      <c r="G49" s="4">
        <v>0</v>
      </c>
    </row>
    <row r="50" spans="2:7" x14ac:dyDescent="0.3">
      <c r="B50" s="459" t="s">
        <v>346</v>
      </c>
      <c r="C50" s="459" t="s">
        <v>346</v>
      </c>
      <c r="D50" s="459" t="s">
        <v>346</v>
      </c>
      <c r="E50" s="459" t="s">
        <v>346</v>
      </c>
      <c r="F50" s="14" t="s">
        <v>410</v>
      </c>
      <c r="G50" s="14" t="s">
        <v>417</v>
      </c>
    </row>
    <row r="51" spans="2:7" x14ac:dyDescent="0.3">
      <c r="B51" s="458" t="s">
        <v>330</v>
      </c>
      <c r="C51" s="458" t="s">
        <v>330</v>
      </c>
      <c r="D51" s="458" t="s">
        <v>330</v>
      </c>
      <c r="E51" s="458" t="s">
        <v>330</v>
      </c>
      <c r="F51" s="4" t="s">
        <v>330</v>
      </c>
      <c r="G51" s="4" t="s">
        <v>330</v>
      </c>
    </row>
    <row r="52" spans="2:7" x14ac:dyDescent="0.3">
      <c r="B52" s="459" t="s">
        <v>347</v>
      </c>
      <c r="C52" s="459" t="s">
        <v>347</v>
      </c>
      <c r="D52" s="459" t="s">
        <v>347</v>
      </c>
      <c r="E52" s="459" t="s">
        <v>347</v>
      </c>
      <c r="F52" s="14" t="s">
        <v>330</v>
      </c>
      <c r="G52" s="14" t="s">
        <v>330</v>
      </c>
    </row>
    <row r="53" spans="2:7" x14ac:dyDescent="0.3">
      <c r="B53" s="19" t="s">
        <v>330</v>
      </c>
      <c r="C53" s="460" t="s">
        <v>353</v>
      </c>
      <c r="D53" s="460" t="s">
        <v>353</v>
      </c>
      <c r="E53" s="460" t="s">
        <v>353</v>
      </c>
      <c r="F53" s="14">
        <v>0</v>
      </c>
      <c r="G53" s="14">
        <v>0</v>
      </c>
    </row>
    <row r="54" spans="2:7" x14ac:dyDescent="0.3">
      <c r="B54" s="20" t="s">
        <v>330</v>
      </c>
      <c r="C54" s="21" t="s">
        <v>330</v>
      </c>
      <c r="D54" s="457" t="s">
        <v>385</v>
      </c>
      <c r="E54" s="457" t="s">
        <v>385</v>
      </c>
      <c r="F54" s="4">
        <v>0</v>
      </c>
      <c r="G54" s="4">
        <v>0</v>
      </c>
    </row>
    <row r="55" spans="2:7" x14ac:dyDescent="0.3">
      <c r="B55" s="20" t="s">
        <v>330</v>
      </c>
      <c r="C55" s="21" t="s">
        <v>330</v>
      </c>
      <c r="D55" s="21" t="s">
        <v>330</v>
      </c>
      <c r="E55" s="22" t="s">
        <v>389</v>
      </c>
      <c r="F55" s="4">
        <v>0</v>
      </c>
      <c r="G55" s="4">
        <v>0</v>
      </c>
    </row>
    <row r="56" spans="2:7" x14ac:dyDescent="0.3">
      <c r="B56" s="20" t="s">
        <v>330</v>
      </c>
      <c r="C56" s="21" t="s">
        <v>330</v>
      </c>
      <c r="D56" s="21" t="s">
        <v>330</v>
      </c>
      <c r="E56" s="22" t="s">
        <v>390</v>
      </c>
      <c r="F56" s="4">
        <v>0</v>
      </c>
      <c r="G56" s="4">
        <v>0</v>
      </c>
    </row>
    <row r="57" spans="2:7" x14ac:dyDescent="0.3">
      <c r="B57" s="20" t="s">
        <v>330</v>
      </c>
      <c r="C57" s="21" t="s">
        <v>330</v>
      </c>
      <c r="D57" s="457" t="s">
        <v>386</v>
      </c>
      <c r="E57" s="457" t="s">
        <v>386</v>
      </c>
      <c r="F57" s="4">
        <v>0</v>
      </c>
      <c r="G57" s="4">
        <v>0</v>
      </c>
    </row>
    <row r="58" spans="2:7" x14ac:dyDescent="0.3">
      <c r="B58" s="458" t="s">
        <v>330</v>
      </c>
      <c r="C58" s="458" t="s">
        <v>330</v>
      </c>
      <c r="D58" s="458" t="s">
        <v>330</v>
      </c>
      <c r="E58" s="458" t="s">
        <v>330</v>
      </c>
      <c r="F58" s="4" t="s">
        <v>330</v>
      </c>
      <c r="G58" s="4" t="s">
        <v>330</v>
      </c>
    </row>
    <row r="59" spans="2:7" x14ac:dyDescent="0.3">
      <c r="B59" s="19" t="s">
        <v>330</v>
      </c>
      <c r="C59" s="460" t="s">
        <v>354</v>
      </c>
      <c r="D59" s="460" t="s">
        <v>354</v>
      </c>
      <c r="E59" s="460" t="s">
        <v>354</v>
      </c>
      <c r="F59" s="14">
        <v>0</v>
      </c>
      <c r="G59" s="14">
        <v>0</v>
      </c>
    </row>
    <row r="60" spans="2:7" x14ac:dyDescent="0.3">
      <c r="B60" s="20" t="s">
        <v>330</v>
      </c>
      <c r="C60" s="21" t="s">
        <v>330</v>
      </c>
      <c r="D60" s="457" t="s">
        <v>387</v>
      </c>
      <c r="E60" s="457" t="s">
        <v>387</v>
      </c>
      <c r="F60" s="4">
        <v>0</v>
      </c>
      <c r="G60" s="4">
        <v>0</v>
      </c>
    </row>
    <row r="61" spans="2:7" x14ac:dyDescent="0.3">
      <c r="B61" s="20" t="s">
        <v>330</v>
      </c>
      <c r="C61" s="21" t="s">
        <v>330</v>
      </c>
      <c r="D61" s="21" t="s">
        <v>330</v>
      </c>
      <c r="E61" s="22" t="s">
        <v>389</v>
      </c>
      <c r="F61" s="4">
        <v>0</v>
      </c>
      <c r="G61" s="4">
        <v>0</v>
      </c>
    </row>
    <row r="62" spans="2:7" x14ac:dyDescent="0.3">
      <c r="B62" s="20" t="s">
        <v>330</v>
      </c>
      <c r="C62" s="21" t="s">
        <v>330</v>
      </c>
      <c r="D62" s="21" t="s">
        <v>330</v>
      </c>
      <c r="E62" s="22" t="s">
        <v>390</v>
      </c>
      <c r="F62" s="4">
        <v>0</v>
      </c>
      <c r="G62" s="4">
        <v>0</v>
      </c>
    </row>
    <row r="63" spans="2:7" x14ac:dyDescent="0.3">
      <c r="B63" s="20" t="s">
        <v>330</v>
      </c>
      <c r="C63" s="21" t="s">
        <v>330</v>
      </c>
      <c r="D63" s="457" t="s">
        <v>388</v>
      </c>
      <c r="E63" s="457" t="s">
        <v>388</v>
      </c>
      <c r="F63" s="4">
        <v>0</v>
      </c>
      <c r="G63" s="4">
        <v>0</v>
      </c>
    </row>
    <row r="64" spans="2:7" x14ac:dyDescent="0.3">
      <c r="B64" s="459" t="s">
        <v>348</v>
      </c>
      <c r="C64" s="459" t="s">
        <v>348</v>
      </c>
      <c r="D64" s="459" t="s">
        <v>348</v>
      </c>
      <c r="E64" s="459" t="s">
        <v>348</v>
      </c>
      <c r="F64" s="14">
        <v>0</v>
      </c>
      <c r="G64" s="14">
        <v>0</v>
      </c>
    </row>
    <row r="65" spans="2:7" x14ac:dyDescent="0.3">
      <c r="B65" s="458" t="s">
        <v>330</v>
      </c>
      <c r="C65" s="458" t="s">
        <v>330</v>
      </c>
      <c r="D65" s="458" t="s">
        <v>330</v>
      </c>
      <c r="E65" s="458" t="s">
        <v>330</v>
      </c>
      <c r="F65" s="4" t="s">
        <v>330</v>
      </c>
      <c r="G65" s="4" t="s">
        <v>330</v>
      </c>
    </row>
    <row r="66" spans="2:7" x14ac:dyDescent="0.3">
      <c r="B66" s="459" t="s">
        <v>349</v>
      </c>
      <c r="C66" s="459" t="s">
        <v>349</v>
      </c>
      <c r="D66" s="459" t="s">
        <v>349</v>
      </c>
      <c r="E66" s="459" t="s">
        <v>349</v>
      </c>
      <c r="F66" s="14">
        <v>0</v>
      </c>
      <c r="G66" s="14">
        <v>0</v>
      </c>
    </row>
    <row r="67" spans="2:7" x14ac:dyDescent="0.3">
      <c r="B67" s="458" t="s">
        <v>330</v>
      </c>
      <c r="C67" s="458" t="s">
        <v>330</v>
      </c>
      <c r="D67" s="458" t="s">
        <v>330</v>
      </c>
      <c r="E67" s="458" t="s">
        <v>330</v>
      </c>
      <c r="F67" s="4" t="s">
        <v>330</v>
      </c>
      <c r="G67" s="4" t="s">
        <v>330</v>
      </c>
    </row>
    <row r="68" spans="2:7" x14ac:dyDescent="0.3">
      <c r="B68" s="459" t="s">
        <v>350</v>
      </c>
      <c r="C68" s="459" t="s">
        <v>350</v>
      </c>
      <c r="D68" s="459" t="s">
        <v>350</v>
      </c>
      <c r="E68" s="459" t="s">
        <v>350</v>
      </c>
      <c r="F68" s="14">
        <v>0</v>
      </c>
      <c r="G68" s="14">
        <v>0</v>
      </c>
    </row>
    <row r="69" spans="2:7" x14ac:dyDescent="0.3">
      <c r="B69" s="458" t="s">
        <v>330</v>
      </c>
      <c r="C69" s="458" t="s">
        <v>330</v>
      </c>
      <c r="D69" s="458" t="s">
        <v>330</v>
      </c>
      <c r="E69" s="458" t="s">
        <v>330</v>
      </c>
      <c r="F69" s="4" t="s">
        <v>330</v>
      </c>
      <c r="G69" s="4" t="s">
        <v>330</v>
      </c>
    </row>
    <row r="70" spans="2:7" x14ac:dyDescent="0.3">
      <c r="B70" s="459" t="s">
        <v>351</v>
      </c>
      <c r="C70" s="459" t="s">
        <v>351</v>
      </c>
      <c r="D70" s="459" t="s">
        <v>351</v>
      </c>
      <c r="E70" s="459" t="s">
        <v>351</v>
      </c>
      <c r="F70" s="14">
        <v>0</v>
      </c>
      <c r="G70" s="14">
        <v>0</v>
      </c>
    </row>
    <row r="71" spans="2:7" x14ac:dyDescent="0.3">
      <c r="B71" s="458" t="s">
        <v>330</v>
      </c>
      <c r="C71" s="458" t="s">
        <v>330</v>
      </c>
      <c r="D71" s="458" t="s">
        <v>330</v>
      </c>
      <c r="E71" s="458" t="s">
        <v>330</v>
      </c>
      <c r="F71" s="4" t="s">
        <v>330</v>
      </c>
      <c r="G71" s="4" t="s">
        <v>330</v>
      </c>
    </row>
  </sheetData>
  <mergeCells count="66">
    <mergeCell ref="B3:G3"/>
    <mergeCell ref="B4:G4"/>
    <mergeCell ref="B5:G5"/>
    <mergeCell ref="B6:G6"/>
    <mergeCell ref="B7:E7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B2:G2"/>
    <mergeCell ref="D44:E44"/>
    <mergeCell ref="D47:E47"/>
    <mergeCell ref="D48:E48"/>
    <mergeCell ref="D49:E49"/>
    <mergeCell ref="D54:E54"/>
    <mergeCell ref="D35:E35"/>
    <mergeCell ref="D36:E36"/>
    <mergeCell ref="D37:E37"/>
    <mergeCell ref="D42:E42"/>
    <mergeCell ref="D43:E43"/>
    <mergeCell ref="D30:E30"/>
    <mergeCell ref="D31:E31"/>
    <mergeCell ref="D32:E32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C7"/>
  <sheetViews>
    <sheetView showGridLines="0" workbookViewId="0"/>
  </sheetViews>
  <sheetFormatPr baseColWidth="10" defaultRowHeight="14.4" x14ac:dyDescent="0.3"/>
  <cols>
    <col min="2" max="2" width="110.6640625" customWidth="1"/>
    <col min="3" max="3" width="15.6640625" customWidth="1"/>
  </cols>
  <sheetData>
    <row r="2" spans="2:3" x14ac:dyDescent="0.3">
      <c r="B2" s="455" t="s">
        <v>1656</v>
      </c>
      <c r="C2" s="456"/>
    </row>
    <row r="3" spans="2:3" x14ac:dyDescent="0.3">
      <c r="B3" s="1" t="s">
        <v>418</v>
      </c>
      <c r="C3" s="1" t="s">
        <v>4</v>
      </c>
    </row>
    <row r="4" spans="2:3" x14ac:dyDescent="0.3">
      <c r="B4" s="2" t="s">
        <v>419</v>
      </c>
      <c r="C4" s="4" t="s">
        <v>422</v>
      </c>
    </row>
    <row r="5" spans="2:3" x14ac:dyDescent="0.3">
      <c r="B5" s="2" t="s">
        <v>420</v>
      </c>
      <c r="C5" s="4" t="s">
        <v>423</v>
      </c>
    </row>
    <row r="6" spans="2:3" x14ac:dyDescent="0.3">
      <c r="B6" s="2" t="s">
        <v>421</v>
      </c>
      <c r="C6" s="4" t="s">
        <v>424</v>
      </c>
    </row>
    <row r="7" spans="2:3" x14ac:dyDescent="0.3">
      <c r="B7" s="3" t="s">
        <v>3</v>
      </c>
      <c r="C7" s="5" t="s">
        <v>425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C108"/>
  <sheetViews>
    <sheetView showGridLines="0" workbookViewId="0"/>
  </sheetViews>
  <sheetFormatPr baseColWidth="10" defaultRowHeight="14.4" x14ac:dyDescent="0.3"/>
  <cols>
    <col min="2" max="2" width="110.6640625" customWidth="1"/>
    <col min="3" max="3" width="15.6640625" customWidth="1"/>
  </cols>
  <sheetData>
    <row r="2" spans="2:3" x14ac:dyDescent="0.3">
      <c r="B2" s="455" t="s">
        <v>1657</v>
      </c>
      <c r="C2" s="456"/>
    </row>
    <row r="3" spans="2:3" x14ac:dyDescent="0.3">
      <c r="B3" s="1" t="s">
        <v>426</v>
      </c>
      <c r="C3" s="1" t="s">
        <v>4</v>
      </c>
    </row>
    <row r="4" spans="2:3" x14ac:dyDescent="0.3">
      <c r="B4" s="6" t="s">
        <v>9</v>
      </c>
      <c r="C4" s="8" t="s">
        <v>441</v>
      </c>
    </row>
    <row r="5" spans="2:3" x14ac:dyDescent="0.3">
      <c r="B5" s="7" t="s">
        <v>10</v>
      </c>
      <c r="C5" s="9" t="s">
        <v>442</v>
      </c>
    </row>
    <row r="6" spans="2:3" x14ac:dyDescent="0.3">
      <c r="B6" s="2" t="s">
        <v>12</v>
      </c>
      <c r="C6" s="4" t="s">
        <v>442</v>
      </c>
    </row>
    <row r="7" spans="2:3" x14ac:dyDescent="0.3">
      <c r="B7" s="7" t="s">
        <v>13</v>
      </c>
      <c r="C7" s="9" t="s">
        <v>443</v>
      </c>
    </row>
    <row r="8" spans="2:3" x14ac:dyDescent="0.3">
      <c r="B8" s="2" t="s">
        <v>427</v>
      </c>
      <c r="C8" s="4" t="s">
        <v>443</v>
      </c>
    </row>
    <row r="9" spans="2:3" x14ac:dyDescent="0.3">
      <c r="B9" s="7" t="s">
        <v>16</v>
      </c>
      <c r="C9" s="9" t="s">
        <v>444</v>
      </c>
    </row>
    <row r="10" spans="2:3" x14ac:dyDescent="0.3">
      <c r="B10" s="2" t="s">
        <v>17</v>
      </c>
      <c r="C10" s="4" t="s">
        <v>445</v>
      </c>
    </row>
    <row r="11" spans="2:3" x14ac:dyDescent="0.3">
      <c r="B11" s="2" t="s">
        <v>18</v>
      </c>
      <c r="C11" s="4" t="s">
        <v>446</v>
      </c>
    </row>
    <row r="12" spans="2:3" x14ac:dyDescent="0.3">
      <c r="B12" s="2" t="s">
        <v>428</v>
      </c>
      <c r="C12" s="4" t="s">
        <v>447</v>
      </c>
    </row>
    <row r="13" spans="2:3" x14ac:dyDescent="0.3">
      <c r="B13" s="2" t="s">
        <v>19</v>
      </c>
      <c r="C13" s="4" t="s">
        <v>448</v>
      </c>
    </row>
    <row r="14" spans="2:3" x14ac:dyDescent="0.3">
      <c r="B14" s="7" t="s">
        <v>20</v>
      </c>
      <c r="C14" s="9" t="s">
        <v>449</v>
      </c>
    </row>
    <row r="15" spans="2:3" x14ac:dyDescent="0.3">
      <c r="B15" s="2" t="s">
        <v>21</v>
      </c>
      <c r="C15" s="4" t="s">
        <v>450</v>
      </c>
    </row>
    <row r="16" spans="2:3" x14ac:dyDescent="0.3">
      <c r="B16" s="2" t="s">
        <v>22</v>
      </c>
      <c r="C16" s="4" t="s">
        <v>451</v>
      </c>
    </row>
    <row r="17" spans="2:3" x14ac:dyDescent="0.3">
      <c r="B17" s="7" t="s">
        <v>23</v>
      </c>
      <c r="C17" s="9" t="s">
        <v>452</v>
      </c>
    </row>
    <row r="18" spans="2:3" x14ac:dyDescent="0.3">
      <c r="B18" s="2" t="s">
        <v>24</v>
      </c>
      <c r="C18" s="4" t="s">
        <v>453</v>
      </c>
    </row>
    <row r="19" spans="2:3" x14ac:dyDescent="0.3">
      <c r="B19" s="2" t="s">
        <v>25</v>
      </c>
      <c r="C19" s="4" t="s">
        <v>454</v>
      </c>
    </row>
    <row r="20" spans="2:3" x14ac:dyDescent="0.3">
      <c r="B20" s="2" t="s">
        <v>26</v>
      </c>
      <c r="C20" s="4" t="s">
        <v>455</v>
      </c>
    </row>
    <row r="21" spans="2:3" x14ac:dyDescent="0.3">
      <c r="B21" s="7" t="s">
        <v>429</v>
      </c>
      <c r="C21" s="9" t="s">
        <v>456</v>
      </c>
    </row>
    <row r="22" spans="2:3" x14ac:dyDescent="0.3">
      <c r="B22" s="2" t="s">
        <v>430</v>
      </c>
      <c r="C22" s="4" t="s">
        <v>456</v>
      </c>
    </row>
    <row r="23" spans="2:3" x14ac:dyDescent="0.3">
      <c r="B23" s="6" t="s">
        <v>27</v>
      </c>
      <c r="C23" s="8" t="s">
        <v>457</v>
      </c>
    </row>
    <row r="24" spans="2:3" x14ac:dyDescent="0.3">
      <c r="B24" s="7" t="s">
        <v>28</v>
      </c>
      <c r="C24" s="9" t="s">
        <v>458</v>
      </c>
    </row>
    <row r="25" spans="2:3" x14ac:dyDescent="0.3">
      <c r="B25" s="2" t="s">
        <v>29</v>
      </c>
      <c r="C25" s="4" t="s">
        <v>459</v>
      </c>
    </row>
    <row r="26" spans="2:3" x14ac:dyDescent="0.3">
      <c r="B26" s="2" t="s">
        <v>431</v>
      </c>
      <c r="C26" s="4" t="s">
        <v>460</v>
      </c>
    </row>
    <row r="27" spans="2:3" x14ac:dyDescent="0.3">
      <c r="B27" s="2" t="s">
        <v>30</v>
      </c>
      <c r="C27" s="4" t="s">
        <v>461</v>
      </c>
    </row>
    <row r="28" spans="2:3" x14ac:dyDescent="0.3">
      <c r="B28" s="2" t="s">
        <v>31</v>
      </c>
      <c r="C28" s="4" t="s">
        <v>462</v>
      </c>
    </row>
    <row r="29" spans="2:3" x14ac:dyDescent="0.3">
      <c r="B29" s="2" t="s">
        <v>32</v>
      </c>
      <c r="C29" s="4" t="s">
        <v>463</v>
      </c>
    </row>
    <row r="30" spans="2:3" x14ac:dyDescent="0.3">
      <c r="B30" s="7" t="s">
        <v>33</v>
      </c>
      <c r="C30" s="9" t="s">
        <v>464</v>
      </c>
    </row>
    <row r="31" spans="2:3" x14ac:dyDescent="0.3">
      <c r="B31" s="2" t="s">
        <v>34</v>
      </c>
      <c r="C31" s="4" t="s">
        <v>465</v>
      </c>
    </row>
    <row r="32" spans="2:3" x14ac:dyDescent="0.3">
      <c r="B32" s="2" t="s">
        <v>35</v>
      </c>
      <c r="C32" s="4" t="s">
        <v>466</v>
      </c>
    </row>
    <row r="33" spans="2:3" x14ac:dyDescent="0.3">
      <c r="B33" s="7" t="s">
        <v>36</v>
      </c>
      <c r="C33" s="9" t="s">
        <v>467</v>
      </c>
    </row>
    <row r="34" spans="2:3" x14ac:dyDescent="0.3">
      <c r="B34" s="2" t="s">
        <v>432</v>
      </c>
      <c r="C34" s="4" t="s">
        <v>468</v>
      </c>
    </row>
    <row r="35" spans="2:3" x14ac:dyDescent="0.3">
      <c r="B35" s="2" t="s">
        <v>37</v>
      </c>
      <c r="C35" s="4" t="s">
        <v>469</v>
      </c>
    </row>
    <row r="36" spans="2:3" x14ac:dyDescent="0.3">
      <c r="B36" s="2" t="s">
        <v>39</v>
      </c>
      <c r="C36" s="4" t="s">
        <v>470</v>
      </c>
    </row>
    <row r="37" spans="2:3" x14ac:dyDescent="0.3">
      <c r="B37" s="2" t="s">
        <v>40</v>
      </c>
      <c r="C37" s="4" t="s">
        <v>471</v>
      </c>
    </row>
    <row r="38" spans="2:3" x14ac:dyDescent="0.3">
      <c r="B38" s="7" t="s">
        <v>41</v>
      </c>
      <c r="C38" s="9" t="s">
        <v>472</v>
      </c>
    </row>
    <row r="39" spans="2:3" x14ac:dyDescent="0.3">
      <c r="B39" s="2" t="s">
        <v>42</v>
      </c>
      <c r="C39" s="4" t="s">
        <v>473</v>
      </c>
    </row>
    <row r="40" spans="2:3" x14ac:dyDescent="0.3">
      <c r="B40" s="2" t="s">
        <v>43</v>
      </c>
      <c r="C40" s="4" t="s">
        <v>474</v>
      </c>
    </row>
    <row r="41" spans="2:3" x14ac:dyDescent="0.3">
      <c r="B41" s="7" t="s">
        <v>44</v>
      </c>
      <c r="C41" s="9" t="s">
        <v>475</v>
      </c>
    </row>
    <row r="42" spans="2:3" x14ac:dyDescent="0.3">
      <c r="B42" s="2" t="s">
        <v>45</v>
      </c>
      <c r="C42" s="4" t="s">
        <v>475</v>
      </c>
    </row>
    <row r="43" spans="2:3" x14ac:dyDescent="0.3">
      <c r="B43" s="7" t="s">
        <v>46</v>
      </c>
      <c r="C43" s="9" t="s">
        <v>476</v>
      </c>
    </row>
    <row r="44" spans="2:3" x14ac:dyDescent="0.3">
      <c r="B44" s="2" t="s">
        <v>47</v>
      </c>
      <c r="C44" s="4" t="s">
        <v>477</v>
      </c>
    </row>
    <row r="45" spans="2:3" x14ac:dyDescent="0.3">
      <c r="B45" s="2" t="s">
        <v>48</v>
      </c>
      <c r="C45" s="4" t="s">
        <v>478</v>
      </c>
    </row>
    <row r="46" spans="2:3" x14ac:dyDescent="0.3">
      <c r="B46" s="7" t="s">
        <v>49</v>
      </c>
      <c r="C46" s="9" t="s">
        <v>479</v>
      </c>
    </row>
    <row r="47" spans="2:3" x14ac:dyDescent="0.3">
      <c r="B47" s="2" t="s">
        <v>50</v>
      </c>
      <c r="C47" s="4" t="s">
        <v>480</v>
      </c>
    </row>
    <row r="48" spans="2:3" x14ac:dyDescent="0.3">
      <c r="B48" s="2" t="s">
        <v>51</v>
      </c>
      <c r="C48" s="4" t="s">
        <v>481</v>
      </c>
    </row>
    <row r="49" spans="2:3" ht="26.4" x14ac:dyDescent="0.3">
      <c r="B49" s="2" t="s">
        <v>52</v>
      </c>
      <c r="C49" s="4" t="s">
        <v>482</v>
      </c>
    </row>
    <row r="50" spans="2:3" x14ac:dyDescent="0.3">
      <c r="B50" s="2" t="s">
        <v>53</v>
      </c>
      <c r="C50" s="4" t="s">
        <v>483</v>
      </c>
    </row>
    <row r="51" spans="2:3" x14ac:dyDescent="0.3">
      <c r="B51" s="2" t="s">
        <v>54</v>
      </c>
      <c r="C51" s="4" t="s">
        <v>484</v>
      </c>
    </row>
    <row r="52" spans="2:3" x14ac:dyDescent="0.3">
      <c r="B52" s="2" t="s">
        <v>55</v>
      </c>
      <c r="C52" s="4" t="s">
        <v>485</v>
      </c>
    </row>
    <row r="53" spans="2:3" x14ac:dyDescent="0.3">
      <c r="B53" s="6" t="s">
        <v>56</v>
      </c>
      <c r="C53" s="8" t="s">
        <v>486</v>
      </c>
    </row>
    <row r="54" spans="2:3" x14ac:dyDescent="0.3">
      <c r="B54" s="7" t="s">
        <v>57</v>
      </c>
      <c r="C54" s="9" t="s">
        <v>487</v>
      </c>
    </row>
    <row r="55" spans="2:3" x14ac:dyDescent="0.3">
      <c r="B55" s="2" t="s">
        <v>58</v>
      </c>
      <c r="C55" s="4" t="s">
        <v>488</v>
      </c>
    </row>
    <row r="56" spans="2:3" x14ac:dyDescent="0.3">
      <c r="B56" s="2" t="s">
        <v>59</v>
      </c>
      <c r="C56" s="4" t="s">
        <v>489</v>
      </c>
    </row>
    <row r="57" spans="2:3" x14ac:dyDescent="0.3">
      <c r="B57" s="2" t="s">
        <v>60</v>
      </c>
      <c r="C57" s="4" t="s">
        <v>490</v>
      </c>
    </row>
    <row r="58" spans="2:3" x14ac:dyDescent="0.3">
      <c r="B58" s="2" t="s">
        <v>61</v>
      </c>
      <c r="C58" s="4" t="s">
        <v>491</v>
      </c>
    </row>
    <row r="59" spans="2:3" x14ac:dyDescent="0.3">
      <c r="B59" s="2" t="s">
        <v>63</v>
      </c>
      <c r="C59" s="4" t="s">
        <v>492</v>
      </c>
    </row>
    <row r="60" spans="2:3" x14ac:dyDescent="0.3">
      <c r="B60" s="2" t="s">
        <v>64</v>
      </c>
      <c r="C60" s="4" t="s">
        <v>493</v>
      </c>
    </row>
    <row r="61" spans="2:3" x14ac:dyDescent="0.3">
      <c r="B61" s="7" t="s">
        <v>65</v>
      </c>
      <c r="C61" s="9" t="s">
        <v>494</v>
      </c>
    </row>
    <row r="62" spans="2:3" x14ac:dyDescent="0.3">
      <c r="B62" s="2" t="s">
        <v>433</v>
      </c>
      <c r="C62" s="4" t="s">
        <v>495</v>
      </c>
    </row>
    <row r="63" spans="2:3" x14ac:dyDescent="0.3">
      <c r="B63" s="2" t="s">
        <v>67</v>
      </c>
      <c r="C63" s="4" t="s">
        <v>496</v>
      </c>
    </row>
    <row r="64" spans="2:3" x14ac:dyDescent="0.3">
      <c r="B64" s="2" t="s">
        <v>68</v>
      </c>
      <c r="C64" s="4" t="s">
        <v>497</v>
      </c>
    </row>
    <row r="65" spans="2:3" x14ac:dyDescent="0.3">
      <c r="B65" s="2" t="s">
        <v>69</v>
      </c>
      <c r="C65" s="4" t="s">
        <v>498</v>
      </c>
    </row>
    <row r="66" spans="2:3" x14ac:dyDescent="0.3">
      <c r="B66" s="2" t="s">
        <v>434</v>
      </c>
      <c r="C66" s="4" t="s">
        <v>499</v>
      </c>
    </row>
    <row r="67" spans="2:3" x14ac:dyDescent="0.3">
      <c r="B67" s="7" t="s">
        <v>70</v>
      </c>
      <c r="C67" s="9" t="s">
        <v>500</v>
      </c>
    </row>
    <row r="68" spans="2:3" x14ac:dyDescent="0.3">
      <c r="B68" s="2" t="s">
        <v>71</v>
      </c>
      <c r="C68" s="4" t="s">
        <v>501</v>
      </c>
    </row>
    <row r="69" spans="2:3" x14ac:dyDescent="0.3">
      <c r="B69" s="2" t="s">
        <v>73</v>
      </c>
      <c r="C69" s="4" t="s">
        <v>502</v>
      </c>
    </row>
    <row r="70" spans="2:3" x14ac:dyDescent="0.3">
      <c r="B70" s="2" t="s">
        <v>74</v>
      </c>
      <c r="C70" s="4" t="s">
        <v>503</v>
      </c>
    </row>
    <row r="71" spans="2:3" x14ac:dyDescent="0.3">
      <c r="B71" s="2" t="s">
        <v>75</v>
      </c>
      <c r="C71" s="4" t="s">
        <v>504</v>
      </c>
    </row>
    <row r="72" spans="2:3" x14ac:dyDescent="0.3">
      <c r="B72" s="7" t="s">
        <v>76</v>
      </c>
      <c r="C72" s="9" t="s">
        <v>505</v>
      </c>
    </row>
    <row r="73" spans="2:3" x14ac:dyDescent="0.3">
      <c r="B73" s="2" t="s">
        <v>78</v>
      </c>
      <c r="C73" s="4" t="s">
        <v>506</v>
      </c>
    </row>
    <row r="74" spans="2:3" x14ac:dyDescent="0.3">
      <c r="B74" s="2" t="s">
        <v>79</v>
      </c>
      <c r="C74" s="4" t="s">
        <v>507</v>
      </c>
    </row>
    <row r="75" spans="2:3" x14ac:dyDescent="0.3">
      <c r="B75" s="7" t="s">
        <v>80</v>
      </c>
      <c r="C75" s="9" t="s">
        <v>508</v>
      </c>
    </row>
    <row r="76" spans="2:3" x14ac:dyDescent="0.3">
      <c r="B76" s="2" t="s">
        <v>81</v>
      </c>
      <c r="C76" s="4" t="s">
        <v>509</v>
      </c>
    </row>
    <row r="77" spans="2:3" ht="26.4" x14ac:dyDescent="0.3">
      <c r="B77" s="2" t="s">
        <v>82</v>
      </c>
      <c r="C77" s="4" t="s">
        <v>510</v>
      </c>
    </row>
    <row r="78" spans="2:3" ht="26.4" x14ac:dyDescent="0.3">
      <c r="B78" s="2" t="s">
        <v>83</v>
      </c>
      <c r="C78" s="4" t="s">
        <v>511</v>
      </c>
    </row>
    <row r="79" spans="2:3" x14ac:dyDescent="0.3">
      <c r="B79" s="2" t="s">
        <v>84</v>
      </c>
      <c r="C79" s="4" t="s">
        <v>512</v>
      </c>
    </row>
    <row r="80" spans="2:3" x14ac:dyDescent="0.3">
      <c r="B80" s="2" t="s">
        <v>86</v>
      </c>
      <c r="C80" s="4" t="s">
        <v>513</v>
      </c>
    </row>
    <row r="81" spans="2:3" x14ac:dyDescent="0.3">
      <c r="B81" s="2" t="s">
        <v>87</v>
      </c>
      <c r="C81" s="4" t="s">
        <v>514</v>
      </c>
    </row>
    <row r="82" spans="2:3" x14ac:dyDescent="0.3">
      <c r="B82" s="2" t="s">
        <v>88</v>
      </c>
      <c r="C82" s="4" t="s">
        <v>515</v>
      </c>
    </row>
    <row r="83" spans="2:3" x14ac:dyDescent="0.3">
      <c r="B83" s="7" t="s">
        <v>89</v>
      </c>
      <c r="C83" s="9" t="s">
        <v>516</v>
      </c>
    </row>
    <row r="84" spans="2:3" ht="26.4" x14ac:dyDescent="0.3">
      <c r="B84" s="2" t="s">
        <v>90</v>
      </c>
      <c r="C84" s="4" t="s">
        <v>516</v>
      </c>
    </row>
    <row r="85" spans="2:3" x14ac:dyDescent="0.3">
      <c r="B85" s="7" t="s">
        <v>91</v>
      </c>
      <c r="C85" s="9" t="s">
        <v>517</v>
      </c>
    </row>
    <row r="86" spans="2:3" x14ac:dyDescent="0.3">
      <c r="B86" s="2" t="s">
        <v>92</v>
      </c>
      <c r="C86" s="4" t="s">
        <v>518</v>
      </c>
    </row>
    <row r="87" spans="2:3" x14ac:dyDescent="0.3">
      <c r="B87" s="2" t="s">
        <v>93</v>
      </c>
      <c r="C87" s="4" t="s">
        <v>519</v>
      </c>
    </row>
    <row r="88" spans="2:3" x14ac:dyDescent="0.3">
      <c r="B88" s="2" t="s">
        <v>94</v>
      </c>
      <c r="C88" s="4" t="s">
        <v>520</v>
      </c>
    </row>
    <row r="89" spans="2:3" x14ac:dyDescent="0.3">
      <c r="B89" s="2" t="s">
        <v>95</v>
      </c>
      <c r="C89" s="4" t="s">
        <v>521</v>
      </c>
    </row>
    <row r="90" spans="2:3" x14ac:dyDescent="0.3">
      <c r="B90" s="7" t="s">
        <v>96</v>
      </c>
      <c r="C90" s="9" t="s">
        <v>522</v>
      </c>
    </row>
    <row r="91" spans="2:3" x14ac:dyDescent="0.3">
      <c r="B91" s="2" t="s">
        <v>98</v>
      </c>
      <c r="C91" s="4" t="s">
        <v>522</v>
      </c>
    </row>
    <row r="92" spans="2:3" x14ac:dyDescent="0.3">
      <c r="B92" s="7" t="s">
        <v>99</v>
      </c>
      <c r="C92" s="9" t="s">
        <v>523</v>
      </c>
    </row>
    <row r="93" spans="2:3" x14ac:dyDescent="0.3">
      <c r="B93" s="2" t="s">
        <v>435</v>
      </c>
      <c r="C93" s="4" t="s">
        <v>524</v>
      </c>
    </row>
    <row r="94" spans="2:3" x14ac:dyDescent="0.3">
      <c r="B94" s="2" t="s">
        <v>436</v>
      </c>
      <c r="C94" s="4" t="s">
        <v>525</v>
      </c>
    </row>
    <row r="95" spans="2:3" x14ac:dyDescent="0.3">
      <c r="B95" s="2" t="s">
        <v>101</v>
      </c>
      <c r="C95" s="4" t="s">
        <v>526</v>
      </c>
    </row>
    <row r="96" spans="2:3" x14ac:dyDescent="0.3">
      <c r="B96" s="6" t="s">
        <v>103</v>
      </c>
      <c r="C96" s="8" t="s">
        <v>527</v>
      </c>
    </row>
    <row r="97" spans="2:3" x14ac:dyDescent="0.3">
      <c r="B97" s="7" t="s">
        <v>104</v>
      </c>
      <c r="C97" s="9" t="s">
        <v>528</v>
      </c>
    </row>
    <row r="98" spans="2:3" x14ac:dyDescent="0.3">
      <c r="B98" s="2" t="s">
        <v>105</v>
      </c>
      <c r="C98" s="4" t="s">
        <v>529</v>
      </c>
    </row>
    <row r="99" spans="2:3" x14ac:dyDescent="0.3">
      <c r="B99" s="2" t="s">
        <v>106</v>
      </c>
      <c r="C99" s="4" t="s">
        <v>530</v>
      </c>
    </row>
    <row r="100" spans="2:3" x14ac:dyDescent="0.3">
      <c r="B100" s="2" t="s">
        <v>107</v>
      </c>
      <c r="C100" s="4" t="s">
        <v>531</v>
      </c>
    </row>
    <row r="101" spans="2:3" x14ac:dyDescent="0.3">
      <c r="B101" s="7" t="s">
        <v>108</v>
      </c>
      <c r="C101" s="9" t="s">
        <v>532</v>
      </c>
    </row>
    <row r="102" spans="2:3" x14ac:dyDescent="0.3">
      <c r="B102" s="2" t="s">
        <v>109</v>
      </c>
      <c r="C102" s="4" t="s">
        <v>533</v>
      </c>
    </row>
    <row r="103" spans="2:3" x14ac:dyDescent="0.3">
      <c r="B103" s="2" t="s">
        <v>437</v>
      </c>
      <c r="C103" s="4" t="s">
        <v>534</v>
      </c>
    </row>
    <row r="104" spans="2:3" x14ac:dyDescent="0.3">
      <c r="B104" s="7" t="s">
        <v>110</v>
      </c>
      <c r="C104" s="9" t="s">
        <v>535</v>
      </c>
    </row>
    <row r="105" spans="2:3" x14ac:dyDescent="0.3">
      <c r="B105" s="2" t="s">
        <v>111</v>
      </c>
      <c r="C105" s="4" t="s">
        <v>535</v>
      </c>
    </row>
    <row r="106" spans="2:3" x14ac:dyDescent="0.3">
      <c r="B106" s="7" t="s">
        <v>438</v>
      </c>
      <c r="C106" s="9" t="s">
        <v>536</v>
      </c>
    </row>
    <row r="107" spans="2:3" x14ac:dyDescent="0.3">
      <c r="B107" s="2" t="s">
        <v>439</v>
      </c>
      <c r="C107" s="4" t="s">
        <v>536</v>
      </c>
    </row>
    <row r="108" spans="2:3" x14ac:dyDescent="0.3">
      <c r="B108" s="3" t="s">
        <v>440</v>
      </c>
      <c r="C108" s="5" t="s">
        <v>425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C258"/>
  <sheetViews>
    <sheetView showGridLines="0" workbookViewId="0"/>
  </sheetViews>
  <sheetFormatPr baseColWidth="10" defaultRowHeight="14.4" x14ac:dyDescent="0.3"/>
  <cols>
    <col min="2" max="2" width="110.6640625" customWidth="1"/>
    <col min="3" max="3" width="15.6640625" customWidth="1"/>
  </cols>
  <sheetData>
    <row r="2" spans="2:3" x14ac:dyDescent="0.3">
      <c r="B2" s="455" t="s">
        <v>1658</v>
      </c>
      <c r="C2" s="456"/>
    </row>
    <row r="3" spans="2:3" x14ac:dyDescent="0.3">
      <c r="B3" s="1" t="s">
        <v>537</v>
      </c>
      <c r="C3" s="1" t="s">
        <v>4</v>
      </c>
    </row>
    <row r="4" spans="2:3" x14ac:dyDescent="0.3">
      <c r="B4" s="6" t="s">
        <v>418</v>
      </c>
      <c r="C4" s="8" t="s">
        <v>425</v>
      </c>
    </row>
    <row r="5" spans="2:3" x14ac:dyDescent="0.3">
      <c r="B5" s="10" t="s">
        <v>419</v>
      </c>
      <c r="C5" s="12" t="s">
        <v>422</v>
      </c>
    </row>
    <row r="6" spans="2:3" x14ac:dyDescent="0.3">
      <c r="B6" s="11" t="s">
        <v>9</v>
      </c>
      <c r="C6" s="13" t="s">
        <v>538</v>
      </c>
    </row>
    <row r="7" spans="2:3" x14ac:dyDescent="0.3">
      <c r="B7" s="7" t="s">
        <v>10</v>
      </c>
      <c r="C7" s="9" t="s">
        <v>539</v>
      </c>
    </row>
    <row r="8" spans="2:3" x14ac:dyDescent="0.3">
      <c r="B8" s="2" t="s">
        <v>12</v>
      </c>
      <c r="C8" s="4" t="s">
        <v>539</v>
      </c>
    </row>
    <row r="9" spans="2:3" x14ac:dyDescent="0.3">
      <c r="B9" s="7" t="s">
        <v>16</v>
      </c>
      <c r="C9" s="9" t="s">
        <v>540</v>
      </c>
    </row>
    <row r="10" spans="2:3" x14ac:dyDescent="0.3">
      <c r="B10" s="2" t="s">
        <v>17</v>
      </c>
      <c r="C10" s="4" t="s">
        <v>541</v>
      </c>
    </row>
    <row r="11" spans="2:3" x14ac:dyDescent="0.3">
      <c r="B11" s="2" t="s">
        <v>18</v>
      </c>
      <c r="C11" s="4" t="s">
        <v>542</v>
      </c>
    </row>
    <row r="12" spans="2:3" x14ac:dyDescent="0.3">
      <c r="B12" s="2" t="s">
        <v>428</v>
      </c>
      <c r="C12" s="4" t="s">
        <v>447</v>
      </c>
    </row>
    <row r="13" spans="2:3" x14ac:dyDescent="0.3">
      <c r="B13" s="7" t="s">
        <v>20</v>
      </c>
      <c r="C13" s="9" t="s">
        <v>543</v>
      </c>
    </row>
    <row r="14" spans="2:3" x14ac:dyDescent="0.3">
      <c r="B14" s="2" t="s">
        <v>21</v>
      </c>
      <c r="C14" s="4" t="s">
        <v>544</v>
      </c>
    </row>
    <row r="15" spans="2:3" x14ac:dyDescent="0.3">
      <c r="B15" s="2" t="s">
        <v>22</v>
      </c>
      <c r="C15" s="4" t="s">
        <v>545</v>
      </c>
    </row>
    <row r="16" spans="2:3" x14ac:dyDescent="0.3">
      <c r="B16" s="7" t="s">
        <v>23</v>
      </c>
      <c r="C16" s="9" t="s">
        <v>546</v>
      </c>
    </row>
    <row r="17" spans="2:3" x14ac:dyDescent="0.3">
      <c r="B17" s="2" t="s">
        <v>24</v>
      </c>
      <c r="C17" s="4" t="s">
        <v>547</v>
      </c>
    </row>
    <row r="18" spans="2:3" x14ac:dyDescent="0.3">
      <c r="B18" s="2" t="s">
        <v>25</v>
      </c>
      <c r="C18" s="4" t="s">
        <v>548</v>
      </c>
    </row>
    <row r="19" spans="2:3" x14ac:dyDescent="0.3">
      <c r="B19" s="2" t="s">
        <v>26</v>
      </c>
      <c r="C19" s="4" t="s">
        <v>549</v>
      </c>
    </row>
    <row r="20" spans="2:3" x14ac:dyDescent="0.3">
      <c r="B20" s="7" t="s">
        <v>429</v>
      </c>
      <c r="C20" s="9" t="s">
        <v>550</v>
      </c>
    </row>
    <row r="21" spans="2:3" x14ac:dyDescent="0.3">
      <c r="B21" s="2" t="s">
        <v>430</v>
      </c>
      <c r="C21" s="4" t="s">
        <v>550</v>
      </c>
    </row>
    <row r="22" spans="2:3" x14ac:dyDescent="0.3">
      <c r="B22" s="11" t="s">
        <v>27</v>
      </c>
      <c r="C22" s="13" t="s">
        <v>551</v>
      </c>
    </row>
    <row r="23" spans="2:3" x14ac:dyDescent="0.3">
      <c r="B23" s="7" t="s">
        <v>28</v>
      </c>
      <c r="C23" s="9" t="s">
        <v>552</v>
      </c>
    </row>
    <row r="24" spans="2:3" x14ac:dyDescent="0.3">
      <c r="B24" s="2" t="s">
        <v>29</v>
      </c>
      <c r="C24" s="4" t="s">
        <v>553</v>
      </c>
    </row>
    <row r="25" spans="2:3" x14ac:dyDescent="0.3">
      <c r="B25" s="2" t="s">
        <v>431</v>
      </c>
      <c r="C25" s="4" t="s">
        <v>460</v>
      </c>
    </row>
    <row r="26" spans="2:3" x14ac:dyDescent="0.3">
      <c r="B26" s="2" t="s">
        <v>30</v>
      </c>
      <c r="C26" s="4" t="s">
        <v>554</v>
      </c>
    </row>
    <row r="27" spans="2:3" x14ac:dyDescent="0.3">
      <c r="B27" s="2" t="s">
        <v>31</v>
      </c>
      <c r="C27" s="4" t="s">
        <v>555</v>
      </c>
    </row>
    <row r="28" spans="2:3" x14ac:dyDescent="0.3">
      <c r="B28" s="2" t="s">
        <v>32</v>
      </c>
      <c r="C28" s="4" t="s">
        <v>556</v>
      </c>
    </row>
    <row r="29" spans="2:3" x14ac:dyDescent="0.3">
      <c r="B29" s="7" t="s">
        <v>33</v>
      </c>
      <c r="C29" s="9" t="s">
        <v>557</v>
      </c>
    </row>
    <row r="30" spans="2:3" x14ac:dyDescent="0.3">
      <c r="B30" s="2" t="s">
        <v>34</v>
      </c>
      <c r="C30" s="4" t="s">
        <v>557</v>
      </c>
    </row>
    <row r="31" spans="2:3" x14ac:dyDescent="0.3">
      <c r="B31" s="7" t="s">
        <v>36</v>
      </c>
      <c r="C31" s="9" t="s">
        <v>558</v>
      </c>
    </row>
    <row r="32" spans="2:3" x14ac:dyDescent="0.3">
      <c r="B32" s="2" t="s">
        <v>432</v>
      </c>
      <c r="C32" s="4" t="s">
        <v>468</v>
      </c>
    </row>
    <row r="33" spans="2:3" x14ac:dyDescent="0.3">
      <c r="B33" s="2" t="s">
        <v>37</v>
      </c>
      <c r="C33" s="4" t="s">
        <v>559</v>
      </c>
    </row>
    <row r="34" spans="2:3" x14ac:dyDescent="0.3">
      <c r="B34" s="2" t="s">
        <v>39</v>
      </c>
      <c r="C34" s="4" t="s">
        <v>560</v>
      </c>
    </row>
    <row r="35" spans="2:3" x14ac:dyDescent="0.3">
      <c r="B35" s="2" t="s">
        <v>40</v>
      </c>
      <c r="C35" s="4" t="s">
        <v>471</v>
      </c>
    </row>
    <row r="36" spans="2:3" x14ac:dyDescent="0.3">
      <c r="B36" s="7" t="s">
        <v>41</v>
      </c>
      <c r="C36" s="9" t="s">
        <v>561</v>
      </c>
    </row>
    <row r="37" spans="2:3" x14ac:dyDescent="0.3">
      <c r="B37" s="2" t="s">
        <v>42</v>
      </c>
      <c r="C37" s="4" t="s">
        <v>473</v>
      </c>
    </row>
    <row r="38" spans="2:3" x14ac:dyDescent="0.3">
      <c r="B38" s="2" t="s">
        <v>43</v>
      </c>
      <c r="C38" s="4" t="s">
        <v>562</v>
      </c>
    </row>
    <row r="39" spans="2:3" x14ac:dyDescent="0.3">
      <c r="B39" s="7" t="s">
        <v>44</v>
      </c>
      <c r="C39" s="9" t="s">
        <v>563</v>
      </c>
    </row>
    <row r="40" spans="2:3" x14ac:dyDescent="0.3">
      <c r="B40" s="2" t="s">
        <v>45</v>
      </c>
      <c r="C40" s="4" t="s">
        <v>563</v>
      </c>
    </row>
    <row r="41" spans="2:3" x14ac:dyDescent="0.3">
      <c r="B41" s="7" t="s">
        <v>46</v>
      </c>
      <c r="C41" s="9" t="s">
        <v>564</v>
      </c>
    </row>
    <row r="42" spans="2:3" x14ac:dyDescent="0.3">
      <c r="B42" s="2" t="s">
        <v>47</v>
      </c>
      <c r="C42" s="4" t="s">
        <v>565</v>
      </c>
    </row>
    <row r="43" spans="2:3" x14ac:dyDescent="0.3">
      <c r="B43" s="2" t="s">
        <v>48</v>
      </c>
      <c r="C43" s="4" t="s">
        <v>566</v>
      </c>
    </row>
    <row r="44" spans="2:3" x14ac:dyDescent="0.3">
      <c r="B44" s="7" t="s">
        <v>49</v>
      </c>
      <c r="C44" s="9" t="s">
        <v>567</v>
      </c>
    </row>
    <row r="45" spans="2:3" x14ac:dyDescent="0.3">
      <c r="B45" s="2" t="s">
        <v>50</v>
      </c>
      <c r="C45" s="4" t="s">
        <v>568</v>
      </c>
    </row>
    <row r="46" spans="2:3" x14ac:dyDescent="0.3">
      <c r="B46" s="2" t="s">
        <v>51</v>
      </c>
      <c r="C46" s="4" t="s">
        <v>569</v>
      </c>
    </row>
    <row r="47" spans="2:3" ht="26.4" x14ac:dyDescent="0.3">
      <c r="B47" s="2" t="s">
        <v>52</v>
      </c>
      <c r="C47" s="4" t="s">
        <v>570</v>
      </c>
    </row>
    <row r="48" spans="2:3" x14ac:dyDescent="0.3">
      <c r="B48" s="2" t="s">
        <v>53</v>
      </c>
      <c r="C48" s="4" t="s">
        <v>571</v>
      </c>
    </row>
    <row r="49" spans="2:3" x14ac:dyDescent="0.3">
      <c r="B49" s="2" t="s">
        <v>54</v>
      </c>
      <c r="C49" s="4" t="s">
        <v>572</v>
      </c>
    </row>
    <row r="50" spans="2:3" x14ac:dyDescent="0.3">
      <c r="B50" s="2" t="s">
        <v>55</v>
      </c>
      <c r="C50" s="4" t="s">
        <v>573</v>
      </c>
    </row>
    <row r="51" spans="2:3" x14ac:dyDescent="0.3">
      <c r="B51" s="11" t="s">
        <v>56</v>
      </c>
      <c r="C51" s="13" t="s">
        <v>574</v>
      </c>
    </row>
    <row r="52" spans="2:3" x14ac:dyDescent="0.3">
      <c r="B52" s="7" t="s">
        <v>57</v>
      </c>
      <c r="C52" s="9" t="s">
        <v>575</v>
      </c>
    </row>
    <row r="53" spans="2:3" x14ac:dyDescent="0.3">
      <c r="B53" s="2" t="s">
        <v>58</v>
      </c>
      <c r="C53" s="4" t="s">
        <v>576</v>
      </c>
    </row>
    <row r="54" spans="2:3" x14ac:dyDescent="0.3">
      <c r="B54" s="2" t="s">
        <v>59</v>
      </c>
      <c r="C54" s="4" t="s">
        <v>577</v>
      </c>
    </row>
    <row r="55" spans="2:3" x14ac:dyDescent="0.3">
      <c r="B55" s="2" t="s">
        <v>60</v>
      </c>
      <c r="C55" s="4" t="s">
        <v>578</v>
      </c>
    </row>
    <row r="56" spans="2:3" x14ac:dyDescent="0.3">
      <c r="B56" s="2" t="s">
        <v>61</v>
      </c>
      <c r="C56" s="4" t="s">
        <v>579</v>
      </c>
    </row>
    <row r="57" spans="2:3" x14ac:dyDescent="0.3">
      <c r="B57" s="2" t="s">
        <v>63</v>
      </c>
      <c r="C57" s="4" t="s">
        <v>580</v>
      </c>
    </row>
    <row r="58" spans="2:3" x14ac:dyDescent="0.3">
      <c r="B58" s="2" t="s">
        <v>64</v>
      </c>
      <c r="C58" s="4" t="s">
        <v>581</v>
      </c>
    </row>
    <row r="59" spans="2:3" x14ac:dyDescent="0.3">
      <c r="B59" s="7" t="s">
        <v>65</v>
      </c>
      <c r="C59" s="9" t="s">
        <v>582</v>
      </c>
    </row>
    <row r="60" spans="2:3" x14ac:dyDescent="0.3">
      <c r="B60" s="2" t="s">
        <v>433</v>
      </c>
      <c r="C60" s="4" t="s">
        <v>583</v>
      </c>
    </row>
    <row r="61" spans="2:3" x14ac:dyDescent="0.3">
      <c r="B61" s="2" t="s">
        <v>68</v>
      </c>
      <c r="C61" s="4" t="s">
        <v>584</v>
      </c>
    </row>
    <row r="62" spans="2:3" x14ac:dyDescent="0.3">
      <c r="B62" s="2" t="s">
        <v>69</v>
      </c>
      <c r="C62" s="4" t="s">
        <v>585</v>
      </c>
    </row>
    <row r="63" spans="2:3" x14ac:dyDescent="0.3">
      <c r="B63" s="2" t="s">
        <v>434</v>
      </c>
      <c r="C63" s="4" t="s">
        <v>586</v>
      </c>
    </row>
    <row r="64" spans="2:3" x14ac:dyDescent="0.3">
      <c r="B64" s="7" t="s">
        <v>70</v>
      </c>
      <c r="C64" s="9" t="s">
        <v>587</v>
      </c>
    </row>
    <row r="65" spans="2:3" x14ac:dyDescent="0.3">
      <c r="B65" s="2" t="s">
        <v>71</v>
      </c>
      <c r="C65" s="4" t="s">
        <v>588</v>
      </c>
    </row>
    <row r="66" spans="2:3" x14ac:dyDescent="0.3">
      <c r="B66" s="2" t="s">
        <v>73</v>
      </c>
      <c r="C66" s="4" t="s">
        <v>589</v>
      </c>
    </row>
    <row r="67" spans="2:3" x14ac:dyDescent="0.3">
      <c r="B67" s="2" t="s">
        <v>74</v>
      </c>
      <c r="C67" s="4" t="s">
        <v>590</v>
      </c>
    </row>
    <row r="68" spans="2:3" x14ac:dyDescent="0.3">
      <c r="B68" s="2" t="s">
        <v>75</v>
      </c>
      <c r="C68" s="4" t="s">
        <v>591</v>
      </c>
    </row>
    <row r="69" spans="2:3" x14ac:dyDescent="0.3">
      <c r="B69" s="7" t="s">
        <v>76</v>
      </c>
      <c r="C69" s="9" t="s">
        <v>592</v>
      </c>
    </row>
    <row r="70" spans="2:3" x14ac:dyDescent="0.3">
      <c r="B70" s="2" t="s">
        <v>78</v>
      </c>
      <c r="C70" s="4" t="s">
        <v>592</v>
      </c>
    </row>
    <row r="71" spans="2:3" x14ac:dyDescent="0.3">
      <c r="B71" s="7" t="s">
        <v>80</v>
      </c>
      <c r="C71" s="9" t="s">
        <v>593</v>
      </c>
    </row>
    <row r="72" spans="2:3" x14ac:dyDescent="0.3">
      <c r="B72" s="2" t="s">
        <v>81</v>
      </c>
      <c r="C72" s="4" t="s">
        <v>594</v>
      </c>
    </row>
    <row r="73" spans="2:3" ht="26.4" x14ac:dyDescent="0.3">
      <c r="B73" s="2" t="s">
        <v>82</v>
      </c>
      <c r="C73" s="4" t="s">
        <v>595</v>
      </c>
    </row>
    <row r="74" spans="2:3" ht="26.4" x14ac:dyDescent="0.3">
      <c r="B74" s="2" t="s">
        <v>83</v>
      </c>
      <c r="C74" s="4" t="s">
        <v>596</v>
      </c>
    </row>
    <row r="75" spans="2:3" x14ac:dyDescent="0.3">
      <c r="B75" s="2" t="s">
        <v>84</v>
      </c>
      <c r="C75" s="4" t="s">
        <v>597</v>
      </c>
    </row>
    <row r="76" spans="2:3" x14ac:dyDescent="0.3">
      <c r="B76" s="2" t="s">
        <v>86</v>
      </c>
      <c r="C76" s="4" t="s">
        <v>598</v>
      </c>
    </row>
    <row r="77" spans="2:3" x14ac:dyDescent="0.3">
      <c r="B77" s="2" t="s">
        <v>87</v>
      </c>
      <c r="C77" s="4" t="s">
        <v>599</v>
      </c>
    </row>
    <row r="78" spans="2:3" x14ac:dyDescent="0.3">
      <c r="B78" s="2" t="s">
        <v>88</v>
      </c>
      <c r="C78" s="4" t="s">
        <v>600</v>
      </c>
    </row>
    <row r="79" spans="2:3" x14ac:dyDescent="0.3">
      <c r="B79" s="7" t="s">
        <v>89</v>
      </c>
      <c r="C79" s="9" t="s">
        <v>601</v>
      </c>
    </row>
    <row r="80" spans="2:3" ht="26.4" x14ac:dyDescent="0.3">
      <c r="B80" s="2" t="s">
        <v>90</v>
      </c>
      <c r="C80" s="4" t="s">
        <v>601</v>
      </c>
    </row>
    <row r="81" spans="2:3" x14ac:dyDescent="0.3">
      <c r="B81" s="7" t="s">
        <v>91</v>
      </c>
      <c r="C81" s="9" t="s">
        <v>602</v>
      </c>
    </row>
    <row r="82" spans="2:3" x14ac:dyDescent="0.3">
      <c r="B82" s="2" t="s">
        <v>92</v>
      </c>
      <c r="C82" s="4" t="s">
        <v>603</v>
      </c>
    </row>
    <row r="83" spans="2:3" x14ac:dyDescent="0.3">
      <c r="B83" s="2" t="s">
        <v>93</v>
      </c>
      <c r="C83" s="4" t="s">
        <v>519</v>
      </c>
    </row>
    <row r="84" spans="2:3" x14ac:dyDescent="0.3">
      <c r="B84" s="2" t="s">
        <v>94</v>
      </c>
      <c r="C84" s="4" t="s">
        <v>604</v>
      </c>
    </row>
    <row r="85" spans="2:3" x14ac:dyDescent="0.3">
      <c r="B85" s="2" t="s">
        <v>95</v>
      </c>
      <c r="C85" s="4" t="s">
        <v>521</v>
      </c>
    </row>
    <row r="86" spans="2:3" x14ac:dyDescent="0.3">
      <c r="B86" s="7" t="s">
        <v>96</v>
      </c>
      <c r="C86" s="9" t="s">
        <v>605</v>
      </c>
    </row>
    <row r="87" spans="2:3" x14ac:dyDescent="0.3">
      <c r="B87" s="2" t="s">
        <v>98</v>
      </c>
      <c r="C87" s="4" t="s">
        <v>605</v>
      </c>
    </row>
    <row r="88" spans="2:3" x14ac:dyDescent="0.3">
      <c r="B88" s="7" t="s">
        <v>99</v>
      </c>
      <c r="C88" s="9" t="s">
        <v>606</v>
      </c>
    </row>
    <row r="89" spans="2:3" x14ac:dyDescent="0.3">
      <c r="B89" s="2" t="s">
        <v>435</v>
      </c>
      <c r="C89" s="4" t="s">
        <v>524</v>
      </c>
    </row>
    <row r="90" spans="2:3" x14ac:dyDescent="0.3">
      <c r="B90" s="2" t="s">
        <v>436</v>
      </c>
      <c r="C90" s="4" t="s">
        <v>525</v>
      </c>
    </row>
    <row r="91" spans="2:3" x14ac:dyDescent="0.3">
      <c r="B91" s="2" t="s">
        <v>101</v>
      </c>
      <c r="C91" s="4" t="s">
        <v>607</v>
      </c>
    </row>
    <row r="92" spans="2:3" x14ac:dyDescent="0.3">
      <c r="B92" s="11" t="s">
        <v>103</v>
      </c>
      <c r="C92" s="13" t="s">
        <v>608</v>
      </c>
    </row>
    <row r="93" spans="2:3" x14ac:dyDescent="0.3">
      <c r="B93" s="7" t="s">
        <v>104</v>
      </c>
      <c r="C93" s="9" t="s">
        <v>609</v>
      </c>
    </row>
    <row r="94" spans="2:3" x14ac:dyDescent="0.3">
      <c r="B94" s="2" t="s">
        <v>105</v>
      </c>
      <c r="C94" s="4" t="s">
        <v>610</v>
      </c>
    </row>
    <row r="95" spans="2:3" x14ac:dyDescent="0.3">
      <c r="B95" s="2" t="s">
        <v>106</v>
      </c>
      <c r="C95" s="4" t="s">
        <v>611</v>
      </c>
    </row>
    <row r="96" spans="2:3" x14ac:dyDescent="0.3">
      <c r="B96" s="7" t="s">
        <v>110</v>
      </c>
      <c r="C96" s="9" t="s">
        <v>565</v>
      </c>
    </row>
    <row r="97" spans="2:3" x14ac:dyDescent="0.3">
      <c r="B97" s="2" t="s">
        <v>111</v>
      </c>
      <c r="C97" s="4" t="s">
        <v>565</v>
      </c>
    </row>
    <row r="98" spans="2:3" x14ac:dyDescent="0.3">
      <c r="B98" s="7" t="s">
        <v>438</v>
      </c>
      <c r="C98" s="9" t="s">
        <v>612</v>
      </c>
    </row>
    <row r="99" spans="2:3" x14ac:dyDescent="0.3">
      <c r="B99" s="2" t="s">
        <v>439</v>
      </c>
      <c r="C99" s="4" t="s">
        <v>612</v>
      </c>
    </row>
    <row r="100" spans="2:3" x14ac:dyDescent="0.3">
      <c r="B100" s="10" t="s">
        <v>420</v>
      </c>
      <c r="C100" s="12" t="s">
        <v>423</v>
      </c>
    </row>
    <row r="101" spans="2:3" x14ac:dyDescent="0.3">
      <c r="B101" s="11" t="s">
        <v>9</v>
      </c>
      <c r="C101" s="13" t="s">
        <v>613</v>
      </c>
    </row>
    <row r="102" spans="2:3" x14ac:dyDescent="0.3">
      <c r="B102" s="7" t="s">
        <v>10</v>
      </c>
      <c r="C102" s="9" t="s">
        <v>614</v>
      </c>
    </row>
    <row r="103" spans="2:3" x14ac:dyDescent="0.3">
      <c r="B103" s="2" t="s">
        <v>12</v>
      </c>
      <c r="C103" s="4" t="s">
        <v>614</v>
      </c>
    </row>
    <row r="104" spans="2:3" x14ac:dyDescent="0.3">
      <c r="B104" s="7" t="s">
        <v>13</v>
      </c>
      <c r="C104" s="9" t="s">
        <v>443</v>
      </c>
    </row>
    <row r="105" spans="2:3" x14ac:dyDescent="0.3">
      <c r="B105" s="2" t="s">
        <v>427</v>
      </c>
      <c r="C105" s="4" t="s">
        <v>443</v>
      </c>
    </row>
    <row r="106" spans="2:3" x14ac:dyDescent="0.3">
      <c r="B106" s="7" t="s">
        <v>16</v>
      </c>
      <c r="C106" s="9" t="s">
        <v>615</v>
      </c>
    </row>
    <row r="107" spans="2:3" x14ac:dyDescent="0.3">
      <c r="B107" s="2" t="s">
        <v>17</v>
      </c>
      <c r="C107" s="4" t="s">
        <v>616</v>
      </c>
    </row>
    <row r="108" spans="2:3" x14ac:dyDescent="0.3">
      <c r="B108" s="2" t="s">
        <v>18</v>
      </c>
      <c r="C108" s="4" t="s">
        <v>617</v>
      </c>
    </row>
    <row r="109" spans="2:3" x14ac:dyDescent="0.3">
      <c r="B109" s="7" t="s">
        <v>20</v>
      </c>
      <c r="C109" s="9" t="s">
        <v>618</v>
      </c>
    </row>
    <row r="110" spans="2:3" x14ac:dyDescent="0.3">
      <c r="B110" s="2" t="s">
        <v>21</v>
      </c>
      <c r="C110" s="4" t="s">
        <v>618</v>
      </c>
    </row>
    <row r="111" spans="2:3" x14ac:dyDescent="0.3">
      <c r="B111" s="7" t="s">
        <v>23</v>
      </c>
      <c r="C111" s="9" t="s">
        <v>619</v>
      </c>
    </row>
    <row r="112" spans="2:3" x14ac:dyDescent="0.3">
      <c r="B112" s="2" t="s">
        <v>24</v>
      </c>
      <c r="C112" s="4" t="s">
        <v>620</v>
      </c>
    </row>
    <row r="113" spans="2:3" x14ac:dyDescent="0.3">
      <c r="B113" s="2" t="s">
        <v>26</v>
      </c>
      <c r="C113" s="4" t="s">
        <v>621</v>
      </c>
    </row>
    <row r="114" spans="2:3" x14ac:dyDescent="0.3">
      <c r="B114" s="7" t="s">
        <v>429</v>
      </c>
      <c r="C114" s="9" t="s">
        <v>622</v>
      </c>
    </row>
    <row r="115" spans="2:3" x14ac:dyDescent="0.3">
      <c r="B115" s="2" t="s">
        <v>430</v>
      </c>
      <c r="C115" s="4" t="s">
        <v>622</v>
      </c>
    </row>
    <row r="116" spans="2:3" x14ac:dyDescent="0.3">
      <c r="B116" s="11" t="s">
        <v>27</v>
      </c>
      <c r="C116" s="13" t="s">
        <v>623</v>
      </c>
    </row>
    <row r="117" spans="2:3" x14ac:dyDescent="0.3">
      <c r="B117" s="7" t="s">
        <v>28</v>
      </c>
      <c r="C117" s="9" t="s">
        <v>624</v>
      </c>
    </row>
    <row r="118" spans="2:3" x14ac:dyDescent="0.3">
      <c r="B118" s="2" t="s">
        <v>29</v>
      </c>
      <c r="C118" s="4" t="s">
        <v>625</v>
      </c>
    </row>
    <row r="119" spans="2:3" x14ac:dyDescent="0.3">
      <c r="B119" s="2" t="s">
        <v>30</v>
      </c>
      <c r="C119" s="4" t="s">
        <v>146</v>
      </c>
    </row>
    <row r="120" spans="2:3" x14ac:dyDescent="0.3">
      <c r="B120" s="2" t="s">
        <v>31</v>
      </c>
      <c r="C120" s="4" t="s">
        <v>626</v>
      </c>
    </row>
    <row r="121" spans="2:3" x14ac:dyDescent="0.3">
      <c r="B121" s="2" t="s">
        <v>32</v>
      </c>
      <c r="C121" s="4" t="s">
        <v>627</v>
      </c>
    </row>
    <row r="122" spans="2:3" x14ac:dyDescent="0.3">
      <c r="B122" s="7" t="s">
        <v>33</v>
      </c>
      <c r="C122" s="9" t="s">
        <v>628</v>
      </c>
    </row>
    <row r="123" spans="2:3" x14ac:dyDescent="0.3">
      <c r="B123" s="2" t="s">
        <v>34</v>
      </c>
      <c r="C123" s="4" t="s">
        <v>629</v>
      </c>
    </row>
    <row r="124" spans="2:3" x14ac:dyDescent="0.3">
      <c r="B124" s="2" t="s">
        <v>35</v>
      </c>
      <c r="C124" s="4" t="s">
        <v>466</v>
      </c>
    </row>
    <row r="125" spans="2:3" x14ac:dyDescent="0.3">
      <c r="B125" s="7" t="s">
        <v>36</v>
      </c>
      <c r="C125" s="9" t="s">
        <v>630</v>
      </c>
    </row>
    <row r="126" spans="2:3" x14ac:dyDescent="0.3">
      <c r="B126" s="2" t="s">
        <v>37</v>
      </c>
      <c r="C126" s="4" t="s">
        <v>631</v>
      </c>
    </row>
    <row r="127" spans="2:3" x14ac:dyDescent="0.3">
      <c r="B127" s="2" t="s">
        <v>39</v>
      </c>
      <c r="C127" s="4" t="s">
        <v>146</v>
      </c>
    </row>
    <row r="128" spans="2:3" x14ac:dyDescent="0.3">
      <c r="B128" s="7" t="s">
        <v>44</v>
      </c>
      <c r="C128" s="9" t="s">
        <v>632</v>
      </c>
    </row>
    <row r="129" spans="2:3" x14ac:dyDescent="0.3">
      <c r="B129" s="2" t="s">
        <v>45</v>
      </c>
      <c r="C129" s="4" t="s">
        <v>632</v>
      </c>
    </row>
    <row r="130" spans="2:3" x14ac:dyDescent="0.3">
      <c r="B130" s="7" t="s">
        <v>46</v>
      </c>
      <c r="C130" s="9" t="s">
        <v>633</v>
      </c>
    </row>
    <row r="131" spans="2:3" x14ac:dyDescent="0.3">
      <c r="B131" s="2" t="s">
        <v>47</v>
      </c>
      <c r="C131" s="4" t="s">
        <v>633</v>
      </c>
    </row>
    <row r="132" spans="2:3" x14ac:dyDescent="0.3">
      <c r="B132" s="7" t="s">
        <v>49</v>
      </c>
      <c r="C132" s="9" t="s">
        <v>634</v>
      </c>
    </row>
    <row r="133" spans="2:3" x14ac:dyDescent="0.3">
      <c r="B133" s="2" t="s">
        <v>50</v>
      </c>
      <c r="C133" s="4" t="s">
        <v>635</v>
      </c>
    </row>
    <row r="134" spans="2:3" x14ac:dyDescent="0.3">
      <c r="B134" s="2" t="s">
        <v>51</v>
      </c>
      <c r="C134" s="4" t="s">
        <v>636</v>
      </c>
    </row>
    <row r="135" spans="2:3" ht="26.4" x14ac:dyDescent="0.3">
      <c r="B135" s="2" t="s">
        <v>52</v>
      </c>
      <c r="C135" s="4" t="s">
        <v>142</v>
      </c>
    </row>
    <row r="136" spans="2:3" x14ac:dyDescent="0.3">
      <c r="B136" s="2" t="s">
        <v>53</v>
      </c>
      <c r="C136" s="4" t="s">
        <v>637</v>
      </c>
    </row>
    <row r="137" spans="2:3" x14ac:dyDescent="0.3">
      <c r="B137" s="2" t="s">
        <v>54</v>
      </c>
      <c r="C137" s="4" t="s">
        <v>638</v>
      </c>
    </row>
    <row r="138" spans="2:3" x14ac:dyDescent="0.3">
      <c r="B138" s="2" t="s">
        <v>55</v>
      </c>
      <c r="C138" s="4" t="s">
        <v>639</v>
      </c>
    </row>
    <row r="139" spans="2:3" x14ac:dyDescent="0.3">
      <c r="B139" s="11" t="s">
        <v>56</v>
      </c>
      <c r="C139" s="13" t="s">
        <v>640</v>
      </c>
    </row>
    <row r="140" spans="2:3" x14ac:dyDescent="0.3">
      <c r="B140" s="7" t="s">
        <v>57</v>
      </c>
      <c r="C140" s="9" t="s">
        <v>641</v>
      </c>
    </row>
    <row r="141" spans="2:3" x14ac:dyDescent="0.3">
      <c r="B141" s="2" t="s">
        <v>58</v>
      </c>
      <c r="C141" s="4" t="s">
        <v>642</v>
      </c>
    </row>
    <row r="142" spans="2:3" x14ac:dyDescent="0.3">
      <c r="B142" s="2" t="s">
        <v>59</v>
      </c>
      <c r="C142" s="4" t="s">
        <v>643</v>
      </c>
    </row>
    <row r="143" spans="2:3" x14ac:dyDescent="0.3">
      <c r="B143" s="2" t="s">
        <v>60</v>
      </c>
      <c r="C143" s="4" t="s">
        <v>644</v>
      </c>
    </row>
    <row r="144" spans="2:3" x14ac:dyDescent="0.3">
      <c r="B144" s="2" t="s">
        <v>63</v>
      </c>
      <c r="C144" s="4" t="s">
        <v>645</v>
      </c>
    </row>
    <row r="145" spans="2:3" x14ac:dyDescent="0.3">
      <c r="B145" s="2" t="s">
        <v>64</v>
      </c>
      <c r="C145" s="4" t="s">
        <v>646</v>
      </c>
    </row>
    <row r="146" spans="2:3" x14ac:dyDescent="0.3">
      <c r="B146" s="7" t="s">
        <v>65</v>
      </c>
      <c r="C146" s="9" t="s">
        <v>647</v>
      </c>
    </row>
    <row r="147" spans="2:3" x14ac:dyDescent="0.3">
      <c r="B147" s="2" t="s">
        <v>67</v>
      </c>
      <c r="C147" s="4" t="s">
        <v>496</v>
      </c>
    </row>
    <row r="148" spans="2:3" x14ac:dyDescent="0.3">
      <c r="B148" s="2" t="s">
        <v>68</v>
      </c>
      <c r="C148" s="4" t="s">
        <v>648</v>
      </c>
    </row>
    <row r="149" spans="2:3" x14ac:dyDescent="0.3">
      <c r="B149" s="2" t="s">
        <v>69</v>
      </c>
      <c r="C149" s="4" t="s">
        <v>649</v>
      </c>
    </row>
    <row r="150" spans="2:3" x14ac:dyDescent="0.3">
      <c r="B150" s="2" t="s">
        <v>434</v>
      </c>
      <c r="C150" s="4" t="s">
        <v>650</v>
      </c>
    </row>
    <row r="151" spans="2:3" x14ac:dyDescent="0.3">
      <c r="B151" s="7" t="s">
        <v>70</v>
      </c>
      <c r="C151" s="9" t="s">
        <v>651</v>
      </c>
    </row>
    <row r="152" spans="2:3" x14ac:dyDescent="0.3">
      <c r="B152" s="2" t="s">
        <v>71</v>
      </c>
      <c r="C152" s="4" t="s">
        <v>652</v>
      </c>
    </row>
    <row r="153" spans="2:3" x14ac:dyDescent="0.3">
      <c r="B153" s="2" t="s">
        <v>74</v>
      </c>
      <c r="C153" s="4" t="s">
        <v>653</v>
      </c>
    </row>
    <row r="154" spans="2:3" x14ac:dyDescent="0.3">
      <c r="B154" s="7" t="s">
        <v>76</v>
      </c>
      <c r="C154" s="9" t="s">
        <v>654</v>
      </c>
    </row>
    <row r="155" spans="2:3" x14ac:dyDescent="0.3">
      <c r="B155" s="2" t="s">
        <v>78</v>
      </c>
      <c r="C155" s="4" t="s">
        <v>655</v>
      </c>
    </row>
    <row r="156" spans="2:3" x14ac:dyDescent="0.3">
      <c r="B156" s="2" t="s">
        <v>79</v>
      </c>
      <c r="C156" s="4" t="s">
        <v>507</v>
      </c>
    </row>
    <row r="157" spans="2:3" x14ac:dyDescent="0.3">
      <c r="B157" s="7" t="s">
        <v>80</v>
      </c>
      <c r="C157" s="9" t="s">
        <v>656</v>
      </c>
    </row>
    <row r="158" spans="2:3" x14ac:dyDescent="0.3">
      <c r="B158" s="2" t="s">
        <v>81</v>
      </c>
      <c r="C158" s="4" t="s">
        <v>657</v>
      </c>
    </row>
    <row r="159" spans="2:3" ht="26.4" x14ac:dyDescent="0.3">
      <c r="B159" s="2" t="s">
        <v>82</v>
      </c>
      <c r="C159" s="4" t="s">
        <v>658</v>
      </c>
    </row>
    <row r="160" spans="2:3" x14ac:dyDescent="0.3">
      <c r="B160" s="2" t="s">
        <v>84</v>
      </c>
      <c r="C160" s="4" t="s">
        <v>659</v>
      </c>
    </row>
    <row r="161" spans="2:3" x14ac:dyDescent="0.3">
      <c r="B161" s="2" t="s">
        <v>86</v>
      </c>
      <c r="C161" s="4" t="s">
        <v>238</v>
      </c>
    </row>
    <row r="162" spans="2:3" x14ac:dyDescent="0.3">
      <c r="B162" s="2" t="s">
        <v>87</v>
      </c>
      <c r="C162" s="4" t="s">
        <v>660</v>
      </c>
    </row>
    <row r="163" spans="2:3" x14ac:dyDescent="0.3">
      <c r="B163" s="2" t="s">
        <v>88</v>
      </c>
      <c r="C163" s="4" t="s">
        <v>152</v>
      </c>
    </row>
    <row r="164" spans="2:3" x14ac:dyDescent="0.3">
      <c r="B164" s="7" t="s">
        <v>96</v>
      </c>
      <c r="C164" s="9" t="s">
        <v>661</v>
      </c>
    </row>
    <row r="165" spans="2:3" x14ac:dyDescent="0.3">
      <c r="B165" s="2" t="s">
        <v>98</v>
      </c>
      <c r="C165" s="4" t="s">
        <v>661</v>
      </c>
    </row>
    <row r="166" spans="2:3" x14ac:dyDescent="0.3">
      <c r="B166" s="7" t="s">
        <v>99</v>
      </c>
      <c r="C166" s="9" t="s">
        <v>662</v>
      </c>
    </row>
    <row r="167" spans="2:3" x14ac:dyDescent="0.3">
      <c r="B167" s="2" t="s">
        <v>101</v>
      </c>
      <c r="C167" s="4" t="s">
        <v>662</v>
      </c>
    </row>
    <row r="168" spans="2:3" x14ac:dyDescent="0.3">
      <c r="B168" s="11" t="s">
        <v>103</v>
      </c>
      <c r="C168" s="13" t="s">
        <v>663</v>
      </c>
    </row>
    <row r="169" spans="2:3" x14ac:dyDescent="0.3">
      <c r="B169" s="7" t="s">
        <v>104</v>
      </c>
      <c r="C169" s="9" t="s">
        <v>663</v>
      </c>
    </row>
    <row r="170" spans="2:3" x14ac:dyDescent="0.3">
      <c r="B170" s="2" t="s">
        <v>105</v>
      </c>
      <c r="C170" s="4" t="s">
        <v>664</v>
      </c>
    </row>
    <row r="171" spans="2:3" x14ac:dyDescent="0.3">
      <c r="B171" s="2" t="s">
        <v>106</v>
      </c>
      <c r="C171" s="4" t="s">
        <v>665</v>
      </c>
    </row>
    <row r="172" spans="2:3" x14ac:dyDescent="0.3">
      <c r="B172" s="2" t="s">
        <v>107</v>
      </c>
      <c r="C172" s="4" t="s">
        <v>666</v>
      </c>
    </row>
    <row r="173" spans="2:3" x14ac:dyDescent="0.3">
      <c r="B173" s="10" t="s">
        <v>421</v>
      </c>
      <c r="C173" s="12" t="s">
        <v>424</v>
      </c>
    </row>
    <row r="174" spans="2:3" x14ac:dyDescent="0.3">
      <c r="B174" s="11" t="s">
        <v>9</v>
      </c>
      <c r="C174" s="13" t="s">
        <v>667</v>
      </c>
    </row>
    <row r="175" spans="2:3" x14ac:dyDescent="0.3">
      <c r="B175" s="7" t="s">
        <v>10</v>
      </c>
      <c r="C175" s="9" t="s">
        <v>668</v>
      </c>
    </row>
    <row r="176" spans="2:3" x14ac:dyDescent="0.3">
      <c r="B176" s="2" t="s">
        <v>12</v>
      </c>
      <c r="C176" s="4" t="s">
        <v>668</v>
      </c>
    </row>
    <row r="177" spans="2:3" x14ac:dyDescent="0.3">
      <c r="B177" s="7" t="s">
        <v>16</v>
      </c>
      <c r="C177" s="9" t="s">
        <v>669</v>
      </c>
    </row>
    <row r="178" spans="2:3" x14ac:dyDescent="0.3">
      <c r="B178" s="2" t="s">
        <v>17</v>
      </c>
      <c r="C178" s="4" t="s">
        <v>670</v>
      </c>
    </row>
    <row r="179" spans="2:3" x14ac:dyDescent="0.3">
      <c r="B179" s="2" t="s">
        <v>18</v>
      </c>
      <c r="C179" s="4" t="s">
        <v>671</v>
      </c>
    </row>
    <row r="180" spans="2:3" x14ac:dyDescent="0.3">
      <c r="B180" s="2" t="s">
        <v>19</v>
      </c>
      <c r="C180" s="4" t="s">
        <v>448</v>
      </c>
    </row>
    <row r="181" spans="2:3" x14ac:dyDescent="0.3">
      <c r="B181" s="7" t="s">
        <v>20</v>
      </c>
      <c r="C181" s="9" t="s">
        <v>672</v>
      </c>
    </row>
    <row r="182" spans="2:3" x14ac:dyDescent="0.3">
      <c r="B182" s="2" t="s">
        <v>21</v>
      </c>
      <c r="C182" s="4" t="s">
        <v>673</v>
      </c>
    </row>
    <row r="183" spans="2:3" x14ac:dyDescent="0.3">
      <c r="B183" s="2" t="s">
        <v>22</v>
      </c>
      <c r="C183" s="4" t="s">
        <v>674</v>
      </c>
    </row>
    <row r="184" spans="2:3" x14ac:dyDescent="0.3">
      <c r="B184" s="7" t="s">
        <v>23</v>
      </c>
      <c r="C184" s="9" t="s">
        <v>675</v>
      </c>
    </row>
    <row r="185" spans="2:3" x14ac:dyDescent="0.3">
      <c r="B185" s="2" t="s">
        <v>25</v>
      </c>
      <c r="C185" s="4" t="s">
        <v>676</v>
      </c>
    </row>
    <row r="186" spans="2:3" x14ac:dyDescent="0.3">
      <c r="B186" s="2" t="s">
        <v>26</v>
      </c>
      <c r="C186" s="4" t="s">
        <v>677</v>
      </c>
    </row>
    <row r="187" spans="2:3" x14ac:dyDescent="0.3">
      <c r="B187" s="7" t="s">
        <v>429</v>
      </c>
      <c r="C187" s="9" t="s">
        <v>678</v>
      </c>
    </row>
    <row r="188" spans="2:3" x14ac:dyDescent="0.3">
      <c r="B188" s="2" t="s">
        <v>430</v>
      </c>
      <c r="C188" s="4" t="s">
        <v>678</v>
      </c>
    </row>
    <row r="189" spans="2:3" x14ac:dyDescent="0.3">
      <c r="B189" s="11" t="s">
        <v>27</v>
      </c>
      <c r="C189" s="13" t="s">
        <v>679</v>
      </c>
    </row>
    <row r="190" spans="2:3" x14ac:dyDescent="0.3">
      <c r="B190" s="7" t="s">
        <v>28</v>
      </c>
      <c r="C190" s="9" t="s">
        <v>680</v>
      </c>
    </row>
    <row r="191" spans="2:3" x14ac:dyDescent="0.3">
      <c r="B191" s="2" t="s">
        <v>29</v>
      </c>
      <c r="C191" s="4" t="s">
        <v>681</v>
      </c>
    </row>
    <row r="192" spans="2:3" x14ac:dyDescent="0.3">
      <c r="B192" s="2" t="s">
        <v>30</v>
      </c>
      <c r="C192" s="4" t="s">
        <v>682</v>
      </c>
    </row>
    <row r="193" spans="2:3" x14ac:dyDescent="0.3">
      <c r="B193" s="2" t="s">
        <v>31</v>
      </c>
      <c r="C193" s="4" t="s">
        <v>683</v>
      </c>
    </row>
    <row r="194" spans="2:3" x14ac:dyDescent="0.3">
      <c r="B194" s="2" t="s">
        <v>32</v>
      </c>
      <c r="C194" s="4" t="s">
        <v>684</v>
      </c>
    </row>
    <row r="195" spans="2:3" x14ac:dyDescent="0.3">
      <c r="B195" s="7" t="s">
        <v>33</v>
      </c>
      <c r="C195" s="9" t="s">
        <v>683</v>
      </c>
    </row>
    <row r="196" spans="2:3" x14ac:dyDescent="0.3">
      <c r="B196" s="2" t="s">
        <v>34</v>
      </c>
      <c r="C196" s="4" t="s">
        <v>683</v>
      </c>
    </row>
    <row r="197" spans="2:3" x14ac:dyDescent="0.3">
      <c r="B197" s="7" t="s">
        <v>36</v>
      </c>
      <c r="C197" s="9" t="s">
        <v>685</v>
      </c>
    </row>
    <row r="198" spans="2:3" x14ac:dyDescent="0.3">
      <c r="B198" s="2" t="s">
        <v>37</v>
      </c>
      <c r="C198" s="4" t="s">
        <v>685</v>
      </c>
    </row>
    <row r="199" spans="2:3" x14ac:dyDescent="0.3">
      <c r="B199" s="7" t="s">
        <v>41</v>
      </c>
      <c r="C199" s="9" t="s">
        <v>686</v>
      </c>
    </row>
    <row r="200" spans="2:3" x14ac:dyDescent="0.3">
      <c r="B200" s="2" t="s">
        <v>43</v>
      </c>
      <c r="C200" s="4" t="s">
        <v>686</v>
      </c>
    </row>
    <row r="201" spans="2:3" x14ac:dyDescent="0.3">
      <c r="B201" s="7" t="s">
        <v>44</v>
      </c>
      <c r="C201" s="9" t="s">
        <v>687</v>
      </c>
    </row>
    <row r="202" spans="2:3" x14ac:dyDescent="0.3">
      <c r="B202" s="2" t="s">
        <v>45</v>
      </c>
      <c r="C202" s="4" t="s">
        <v>687</v>
      </c>
    </row>
    <row r="203" spans="2:3" x14ac:dyDescent="0.3">
      <c r="B203" s="7" t="s">
        <v>46</v>
      </c>
      <c r="C203" s="9" t="s">
        <v>688</v>
      </c>
    </row>
    <row r="204" spans="2:3" x14ac:dyDescent="0.3">
      <c r="B204" s="2" t="s">
        <v>47</v>
      </c>
      <c r="C204" s="4" t="s">
        <v>689</v>
      </c>
    </row>
    <row r="205" spans="2:3" x14ac:dyDescent="0.3">
      <c r="B205" s="2" t="s">
        <v>48</v>
      </c>
      <c r="C205" s="4" t="s">
        <v>690</v>
      </c>
    </row>
    <row r="206" spans="2:3" x14ac:dyDescent="0.3">
      <c r="B206" s="7" t="s">
        <v>49</v>
      </c>
      <c r="C206" s="9" t="s">
        <v>691</v>
      </c>
    </row>
    <row r="207" spans="2:3" x14ac:dyDescent="0.3">
      <c r="B207" s="2" t="s">
        <v>50</v>
      </c>
      <c r="C207" s="4" t="s">
        <v>692</v>
      </c>
    </row>
    <row r="208" spans="2:3" x14ac:dyDescent="0.3">
      <c r="B208" s="2" t="s">
        <v>51</v>
      </c>
      <c r="C208" s="4" t="s">
        <v>693</v>
      </c>
    </row>
    <row r="209" spans="2:3" ht="26.4" x14ac:dyDescent="0.3">
      <c r="B209" s="2" t="s">
        <v>52</v>
      </c>
      <c r="C209" s="4" t="s">
        <v>694</v>
      </c>
    </row>
    <row r="210" spans="2:3" x14ac:dyDescent="0.3">
      <c r="B210" s="2" t="s">
        <v>53</v>
      </c>
      <c r="C210" s="4" t="s">
        <v>695</v>
      </c>
    </row>
    <row r="211" spans="2:3" x14ac:dyDescent="0.3">
      <c r="B211" s="2" t="s">
        <v>54</v>
      </c>
      <c r="C211" s="4" t="s">
        <v>696</v>
      </c>
    </row>
    <row r="212" spans="2:3" x14ac:dyDescent="0.3">
      <c r="B212" s="11" t="s">
        <v>56</v>
      </c>
      <c r="C212" s="13" t="s">
        <v>697</v>
      </c>
    </row>
    <row r="213" spans="2:3" x14ac:dyDescent="0.3">
      <c r="B213" s="7" t="s">
        <v>57</v>
      </c>
      <c r="C213" s="9" t="s">
        <v>698</v>
      </c>
    </row>
    <row r="214" spans="2:3" x14ac:dyDescent="0.3">
      <c r="B214" s="2" t="s">
        <v>58</v>
      </c>
      <c r="C214" s="4" t="s">
        <v>699</v>
      </c>
    </row>
    <row r="215" spans="2:3" x14ac:dyDescent="0.3">
      <c r="B215" s="2" t="s">
        <v>59</v>
      </c>
      <c r="C215" s="4" t="s">
        <v>534</v>
      </c>
    </row>
    <row r="216" spans="2:3" x14ac:dyDescent="0.3">
      <c r="B216" s="2" t="s">
        <v>60</v>
      </c>
      <c r="C216" s="4" t="s">
        <v>700</v>
      </c>
    </row>
    <row r="217" spans="2:3" x14ac:dyDescent="0.3">
      <c r="B217" s="2" t="s">
        <v>61</v>
      </c>
      <c r="C217" s="4" t="s">
        <v>534</v>
      </c>
    </row>
    <row r="218" spans="2:3" x14ac:dyDescent="0.3">
      <c r="B218" s="2" t="s">
        <v>63</v>
      </c>
      <c r="C218" s="4" t="s">
        <v>701</v>
      </c>
    </row>
    <row r="219" spans="2:3" x14ac:dyDescent="0.3">
      <c r="B219" s="2" t="s">
        <v>64</v>
      </c>
      <c r="C219" s="4" t="s">
        <v>702</v>
      </c>
    </row>
    <row r="220" spans="2:3" x14ac:dyDescent="0.3">
      <c r="B220" s="7" t="s">
        <v>65</v>
      </c>
      <c r="C220" s="9" t="s">
        <v>703</v>
      </c>
    </row>
    <row r="221" spans="2:3" x14ac:dyDescent="0.3">
      <c r="B221" s="2" t="s">
        <v>433</v>
      </c>
      <c r="C221" s="4" t="s">
        <v>704</v>
      </c>
    </row>
    <row r="222" spans="2:3" x14ac:dyDescent="0.3">
      <c r="B222" s="2" t="s">
        <v>68</v>
      </c>
      <c r="C222" s="4" t="s">
        <v>705</v>
      </c>
    </row>
    <row r="223" spans="2:3" x14ac:dyDescent="0.3">
      <c r="B223" s="2" t="s">
        <v>434</v>
      </c>
      <c r="C223" s="4" t="s">
        <v>689</v>
      </c>
    </row>
    <row r="224" spans="2:3" x14ac:dyDescent="0.3">
      <c r="B224" s="7" t="s">
        <v>70</v>
      </c>
      <c r="C224" s="9" t="s">
        <v>706</v>
      </c>
    </row>
    <row r="225" spans="2:3" x14ac:dyDescent="0.3">
      <c r="B225" s="2" t="s">
        <v>71</v>
      </c>
      <c r="C225" s="4" t="s">
        <v>689</v>
      </c>
    </row>
    <row r="226" spans="2:3" x14ac:dyDescent="0.3">
      <c r="B226" s="2" t="s">
        <v>73</v>
      </c>
      <c r="C226" s="4" t="s">
        <v>700</v>
      </c>
    </row>
    <row r="227" spans="2:3" x14ac:dyDescent="0.3">
      <c r="B227" s="2" t="s">
        <v>75</v>
      </c>
      <c r="C227" s="4" t="s">
        <v>707</v>
      </c>
    </row>
    <row r="228" spans="2:3" x14ac:dyDescent="0.3">
      <c r="B228" s="7" t="s">
        <v>76</v>
      </c>
      <c r="C228" s="9" t="s">
        <v>708</v>
      </c>
    </row>
    <row r="229" spans="2:3" x14ac:dyDescent="0.3">
      <c r="B229" s="2" t="s">
        <v>78</v>
      </c>
      <c r="C229" s="4" t="s">
        <v>708</v>
      </c>
    </row>
    <row r="230" spans="2:3" x14ac:dyDescent="0.3">
      <c r="B230" s="7" t="s">
        <v>80</v>
      </c>
      <c r="C230" s="9" t="s">
        <v>709</v>
      </c>
    </row>
    <row r="231" spans="2:3" x14ac:dyDescent="0.3">
      <c r="B231" s="2" t="s">
        <v>81</v>
      </c>
      <c r="C231" s="4" t="s">
        <v>710</v>
      </c>
    </row>
    <row r="232" spans="2:3" ht="26.4" x14ac:dyDescent="0.3">
      <c r="B232" s="2" t="s">
        <v>83</v>
      </c>
      <c r="C232" s="4" t="s">
        <v>700</v>
      </c>
    </row>
    <row r="233" spans="2:3" x14ac:dyDescent="0.3">
      <c r="B233" s="2" t="s">
        <v>84</v>
      </c>
      <c r="C233" s="4" t="s">
        <v>689</v>
      </c>
    </row>
    <row r="234" spans="2:3" x14ac:dyDescent="0.3">
      <c r="B234" s="2" t="s">
        <v>86</v>
      </c>
      <c r="C234" s="4" t="s">
        <v>533</v>
      </c>
    </row>
    <row r="235" spans="2:3" x14ac:dyDescent="0.3">
      <c r="B235" s="2" t="s">
        <v>87</v>
      </c>
      <c r="C235" s="4" t="s">
        <v>700</v>
      </c>
    </row>
    <row r="236" spans="2:3" x14ac:dyDescent="0.3">
      <c r="B236" s="2" t="s">
        <v>88</v>
      </c>
      <c r="C236" s="4" t="s">
        <v>532</v>
      </c>
    </row>
    <row r="237" spans="2:3" x14ac:dyDescent="0.3">
      <c r="B237" s="7" t="s">
        <v>89</v>
      </c>
      <c r="C237" s="9" t="s">
        <v>711</v>
      </c>
    </row>
    <row r="238" spans="2:3" ht="26.4" x14ac:dyDescent="0.3">
      <c r="B238" s="2" t="s">
        <v>90</v>
      </c>
      <c r="C238" s="4" t="s">
        <v>711</v>
      </c>
    </row>
    <row r="239" spans="2:3" x14ac:dyDescent="0.3">
      <c r="B239" s="7" t="s">
        <v>91</v>
      </c>
      <c r="C239" s="9" t="s">
        <v>712</v>
      </c>
    </row>
    <row r="240" spans="2:3" x14ac:dyDescent="0.3">
      <c r="B240" s="2" t="s">
        <v>92</v>
      </c>
      <c r="C240" s="4" t="s">
        <v>713</v>
      </c>
    </row>
    <row r="241" spans="2:3" x14ac:dyDescent="0.3">
      <c r="B241" s="2" t="s">
        <v>94</v>
      </c>
      <c r="C241" s="4" t="s">
        <v>713</v>
      </c>
    </row>
    <row r="242" spans="2:3" x14ac:dyDescent="0.3">
      <c r="B242" s="7" t="s">
        <v>96</v>
      </c>
      <c r="C242" s="9" t="s">
        <v>700</v>
      </c>
    </row>
    <row r="243" spans="2:3" x14ac:dyDescent="0.3">
      <c r="B243" s="2" t="s">
        <v>98</v>
      </c>
      <c r="C243" s="4" t="s">
        <v>700</v>
      </c>
    </row>
    <row r="244" spans="2:3" x14ac:dyDescent="0.3">
      <c r="B244" s="7" t="s">
        <v>99</v>
      </c>
      <c r="C244" s="9" t="s">
        <v>714</v>
      </c>
    </row>
    <row r="245" spans="2:3" x14ac:dyDescent="0.3">
      <c r="B245" s="2" t="s">
        <v>101</v>
      </c>
      <c r="C245" s="4" t="s">
        <v>714</v>
      </c>
    </row>
    <row r="246" spans="2:3" x14ac:dyDescent="0.3">
      <c r="B246" s="11" t="s">
        <v>103</v>
      </c>
      <c r="C246" s="13" t="s">
        <v>715</v>
      </c>
    </row>
    <row r="247" spans="2:3" x14ac:dyDescent="0.3">
      <c r="B247" s="7" t="s">
        <v>104</v>
      </c>
      <c r="C247" s="9" t="s">
        <v>716</v>
      </c>
    </row>
    <row r="248" spans="2:3" x14ac:dyDescent="0.3">
      <c r="B248" s="2" t="s">
        <v>105</v>
      </c>
      <c r="C248" s="4" t="s">
        <v>717</v>
      </c>
    </row>
    <row r="249" spans="2:3" x14ac:dyDescent="0.3">
      <c r="B249" s="2" t="s">
        <v>106</v>
      </c>
      <c r="C249" s="4" t="s">
        <v>718</v>
      </c>
    </row>
    <row r="250" spans="2:3" x14ac:dyDescent="0.3">
      <c r="B250" s="2" t="s">
        <v>107</v>
      </c>
      <c r="C250" s="4" t="s">
        <v>719</v>
      </c>
    </row>
    <row r="251" spans="2:3" x14ac:dyDescent="0.3">
      <c r="B251" s="7" t="s">
        <v>108</v>
      </c>
      <c r="C251" s="9" t="s">
        <v>532</v>
      </c>
    </row>
    <row r="252" spans="2:3" x14ac:dyDescent="0.3">
      <c r="B252" s="2" t="s">
        <v>109</v>
      </c>
      <c r="C252" s="4" t="s">
        <v>533</v>
      </c>
    </row>
    <row r="253" spans="2:3" x14ac:dyDescent="0.3">
      <c r="B253" s="2" t="s">
        <v>437</v>
      </c>
      <c r="C253" s="4" t="s">
        <v>534</v>
      </c>
    </row>
    <row r="254" spans="2:3" x14ac:dyDescent="0.3">
      <c r="B254" s="7" t="s">
        <v>110</v>
      </c>
      <c r="C254" s="9" t="s">
        <v>704</v>
      </c>
    </row>
    <row r="255" spans="2:3" x14ac:dyDescent="0.3">
      <c r="B255" s="2" t="s">
        <v>111</v>
      </c>
      <c r="C255" s="4" t="s">
        <v>704</v>
      </c>
    </row>
    <row r="256" spans="2:3" x14ac:dyDescent="0.3">
      <c r="B256" s="7" t="s">
        <v>438</v>
      </c>
      <c r="C256" s="9" t="s">
        <v>720</v>
      </c>
    </row>
    <row r="257" spans="2:3" x14ac:dyDescent="0.3">
      <c r="B257" s="2" t="s">
        <v>439</v>
      </c>
      <c r="C257" s="4" t="s">
        <v>720</v>
      </c>
    </row>
    <row r="258" spans="2:3" x14ac:dyDescent="0.3">
      <c r="B258" s="3" t="s">
        <v>440</v>
      </c>
      <c r="C258" s="5" t="s">
        <v>425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C6"/>
  <sheetViews>
    <sheetView showGridLines="0" workbookViewId="0"/>
  </sheetViews>
  <sheetFormatPr baseColWidth="10" defaultRowHeight="14.4" x14ac:dyDescent="0.3"/>
  <cols>
    <col min="2" max="2" width="43.88671875" customWidth="1"/>
    <col min="3" max="3" width="15.109375" customWidth="1"/>
  </cols>
  <sheetData>
    <row r="2" spans="2:3" x14ac:dyDescent="0.3">
      <c r="B2" s="455" t="s">
        <v>1659</v>
      </c>
      <c r="C2" s="456"/>
    </row>
    <row r="3" spans="2:3" x14ac:dyDescent="0.3">
      <c r="B3" s="1" t="s">
        <v>308</v>
      </c>
      <c r="C3" s="1" t="s">
        <v>4</v>
      </c>
    </row>
    <row r="4" spans="2:3" x14ac:dyDescent="0.3">
      <c r="B4" s="6" t="s">
        <v>418</v>
      </c>
      <c r="C4" s="8" t="s">
        <v>425</v>
      </c>
    </row>
    <row r="5" spans="2:3" x14ac:dyDescent="0.3">
      <c r="B5" s="2" t="s">
        <v>309</v>
      </c>
      <c r="C5" s="4" t="s">
        <v>721</v>
      </c>
    </row>
    <row r="6" spans="2:3" x14ac:dyDescent="0.3">
      <c r="B6" s="2" t="s">
        <v>310</v>
      </c>
      <c r="C6" s="4" t="s">
        <v>527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H7"/>
  <sheetViews>
    <sheetView showGridLines="0" workbookViewId="0"/>
  </sheetViews>
  <sheetFormatPr baseColWidth="10" defaultRowHeight="14.4" x14ac:dyDescent="0.3"/>
  <cols>
    <col min="2" max="2" width="51.109375" customWidth="1"/>
    <col min="3" max="4" width="25.88671875" customWidth="1"/>
    <col min="5" max="5" width="31" customWidth="1"/>
    <col min="6" max="8" width="34.33203125" customWidth="1"/>
  </cols>
  <sheetData>
    <row r="2" spans="2:8" x14ac:dyDescent="0.3">
      <c r="B2" s="455" t="s">
        <v>1660</v>
      </c>
      <c r="C2" s="456"/>
      <c r="D2" s="456"/>
      <c r="E2" s="456"/>
      <c r="F2" s="456"/>
      <c r="G2" s="456"/>
      <c r="H2" s="456"/>
    </row>
    <row r="3" spans="2:8" ht="26.4" x14ac:dyDescent="0.3">
      <c r="B3" s="1" t="s">
        <v>308</v>
      </c>
      <c r="C3" s="1" t="s">
        <v>309</v>
      </c>
      <c r="D3" s="1" t="s">
        <v>310</v>
      </c>
      <c r="E3" s="1" t="s">
        <v>314</v>
      </c>
      <c r="F3" s="1" t="s">
        <v>315</v>
      </c>
      <c r="G3" s="1" t="s">
        <v>316</v>
      </c>
      <c r="H3" s="1" t="s">
        <v>4</v>
      </c>
    </row>
    <row r="4" spans="2:8" ht="26.4" x14ac:dyDescent="0.3">
      <c r="B4" s="2" t="s">
        <v>419</v>
      </c>
      <c r="C4" s="4" t="s">
        <v>722</v>
      </c>
      <c r="D4" s="4" t="s">
        <v>608</v>
      </c>
      <c r="E4" s="4">
        <v>0</v>
      </c>
      <c r="F4" s="4">
        <v>0</v>
      </c>
      <c r="G4" s="4">
        <v>0</v>
      </c>
      <c r="H4" s="14" t="s">
        <v>422</v>
      </c>
    </row>
    <row r="5" spans="2:8" ht="26.4" x14ac:dyDescent="0.3">
      <c r="B5" s="2" t="s">
        <v>420</v>
      </c>
      <c r="C5" s="4" t="s">
        <v>723</v>
      </c>
      <c r="D5" s="4" t="s">
        <v>663</v>
      </c>
      <c r="E5" s="4">
        <v>0</v>
      </c>
      <c r="F5" s="4">
        <v>0</v>
      </c>
      <c r="G5" s="4">
        <v>0</v>
      </c>
      <c r="H5" s="14" t="s">
        <v>423</v>
      </c>
    </row>
    <row r="6" spans="2:8" ht="26.4" x14ac:dyDescent="0.3">
      <c r="B6" s="2" t="s">
        <v>421</v>
      </c>
      <c r="C6" s="4" t="s">
        <v>724</v>
      </c>
      <c r="D6" s="4" t="s">
        <v>715</v>
      </c>
      <c r="E6" s="4">
        <v>0</v>
      </c>
      <c r="F6" s="4">
        <v>0</v>
      </c>
      <c r="G6" s="4">
        <v>0</v>
      </c>
      <c r="H6" s="14" t="s">
        <v>424</v>
      </c>
    </row>
    <row r="7" spans="2:8" x14ac:dyDescent="0.3">
      <c r="B7" s="3" t="s">
        <v>440</v>
      </c>
      <c r="C7" s="5" t="s">
        <v>721</v>
      </c>
      <c r="D7" s="5" t="s">
        <v>527</v>
      </c>
      <c r="E7" s="5">
        <v>0</v>
      </c>
      <c r="F7" s="5">
        <v>0</v>
      </c>
      <c r="G7" s="5">
        <v>0</v>
      </c>
      <c r="H7" s="5" t="s">
        <v>425</v>
      </c>
    </row>
  </sheetData>
  <mergeCells count="1">
    <mergeCell ref="B2:H2"/>
  </mergeCells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C5"/>
  <sheetViews>
    <sheetView showGridLines="0" workbookViewId="0"/>
  </sheetViews>
  <sheetFormatPr baseColWidth="10" defaultRowHeight="14.4" x14ac:dyDescent="0.3"/>
  <cols>
    <col min="2" max="2" width="55.6640625" customWidth="1"/>
    <col min="3" max="3" width="15.6640625" customWidth="1"/>
  </cols>
  <sheetData>
    <row r="2" spans="2:3" x14ac:dyDescent="0.3">
      <c r="B2" s="455" t="s">
        <v>1661</v>
      </c>
      <c r="C2" s="456"/>
    </row>
    <row r="3" spans="2:3" x14ac:dyDescent="0.3">
      <c r="B3" s="1" t="s">
        <v>725</v>
      </c>
      <c r="C3" s="1" t="s">
        <v>4</v>
      </c>
    </row>
    <row r="4" spans="2:3" x14ac:dyDescent="0.3">
      <c r="B4" s="2" t="s">
        <v>318</v>
      </c>
      <c r="C4" s="4" t="s">
        <v>425</v>
      </c>
    </row>
    <row r="5" spans="2:3" x14ac:dyDescent="0.3">
      <c r="B5" s="3" t="s">
        <v>726</v>
      </c>
      <c r="C5" s="5" t="s">
        <v>425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E7"/>
  <sheetViews>
    <sheetView showGridLines="0" workbookViewId="0"/>
  </sheetViews>
  <sheetFormatPr baseColWidth="10" defaultRowHeight="14.4" x14ac:dyDescent="0.3"/>
  <cols>
    <col min="2" max="2" width="58.6640625" customWidth="1"/>
    <col min="3" max="5" width="19.21875" customWidth="1"/>
  </cols>
  <sheetData>
    <row r="2" spans="2:5" x14ac:dyDescent="0.3">
      <c r="B2" s="455" t="s">
        <v>1662</v>
      </c>
      <c r="C2" s="456"/>
      <c r="D2" s="456"/>
      <c r="E2" s="456"/>
    </row>
    <row r="3" spans="2:5" x14ac:dyDescent="0.3">
      <c r="B3" s="1" t="s">
        <v>418</v>
      </c>
      <c r="C3" s="1" t="s">
        <v>318</v>
      </c>
      <c r="D3" s="1" t="s">
        <v>320</v>
      </c>
      <c r="E3" s="1" t="s">
        <v>4</v>
      </c>
    </row>
    <row r="4" spans="2:5" ht="26.4" x14ac:dyDescent="0.3">
      <c r="B4" s="2" t="s">
        <v>419</v>
      </c>
      <c r="C4" s="4" t="s">
        <v>422</v>
      </c>
      <c r="D4" s="4">
        <v>0</v>
      </c>
      <c r="E4" s="14" t="s">
        <v>422</v>
      </c>
    </row>
    <row r="5" spans="2:5" ht="26.4" x14ac:dyDescent="0.3">
      <c r="B5" s="2" t="s">
        <v>420</v>
      </c>
      <c r="C5" s="4" t="s">
        <v>423</v>
      </c>
      <c r="D5" s="4">
        <v>0</v>
      </c>
      <c r="E5" s="14" t="s">
        <v>423</v>
      </c>
    </row>
    <row r="6" spans="2:5" x14ac:dyDescent="0.3">
      <c r="B6" s="2" t="s">
        <v>421</v>
      </c>
      <c r="C6" s="4" t="s">
        <v>424</v>
      </c>
      <c r="D6" s="4">
        <v>0</v>
      </c>
      <c r="E6" s="14" t="s">
        <v>424</v>
      </c>
    </row>
    <row r="7" spans="2:5" x14ac:dyDescent="0.3">
      <c r="B7" s="3" t="s">
        <v>3</v>
      </c>
      <c r="C7" s="5" t="s">
        <v>425</v>
      </c>
      <c r="D7" s="5">
        <v>0</v>
      </c>
      <c r="E7" s="5" t="s">
        <v>425</v>
      </c>
    </row>
  </sheetData>
  <mergeCells count="1">
    <mergeCell ref="B2:E2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07"/>
  <sheetViews>
    <sheetView showGridLines="0" workbookViewId="0"/>
  </sheetViews>
  <sheetFormatPr baseColWidth="10" defaultRowHeight="14.4" x14ac:dyDescent="0.3"/>
  <cols>
    <col min="2" max="2" width="110.6640625" customWidth="1"/>
    <col min="3" max="3" width="15.6640625" customWidth="1"/>
  </cols>
  <sheetData>
    <row r="2" spans="2:3" x14ac:dyDescent="0.3">
      <c r="B2" s="455" t="s">
        <v>1646</v>
      </c>
      <c r="C2" s="456"/>
    </row>
    <row r="3" spans="2:3" x14ac:dyDescent="0.3">
      <c r="B3" s="1" t="s">
        <v>8</v>
      </c>
      <c r="C3" s="1" t="s">
        <v>4</v>
      </c>
    </row>
    <row r="4" spans="2:3" x14ac:dyDescent="0.3">
      <c r="B4" s="6" t="s">
        <v>9</v>
      </c>
      <c r="C4" s="8" t="s">
        <v>113</v>
      </c>
    </row>
    <row r="5" spans="2:3" x14ac:dyDescent="0.3">
      <c r="B5" s="7" t="s">
        <v>10</v>
      </c>
      <c r="C5" s="9" t="s">
        <v>114</v>
      </c>
    </row>
    <row r="6" spans="2:3" x14ac:dyDescent="0.3">
      <c r="B6" s="2" t="s">
        <v>11</v>
      </c>
      <c r="C6" s="4" t="s">
        <v>115</v>
      </c>
    </row>
    <row r="7" spans="2:3" x14ac:dyDescent="0.3">
      <c r="B7" s="2" t="s">
        <v>12</v>
      </c>
      <c r="C7" s="4" t="s">
        <v>116</v>
      </c>
    </row>
    <row r="8" spans="2:3" x14ac:dyDescent="0.3">
      <c r="B8" s="7" t="s">
        <v>13</v>
      </c>
      <c r="C8" s="9" t="s">
        <v>117</v>
      </c>
    </row>
    <row r="9" spans="2:3" x14ac:dyDescent="0.3">
      <c r="B9" s="2" t="s">
        <v>14</v>
      </c>
      <c r="C9" s="4" t="s">
        <v>118</v>
      </c>
    </row>
    <row r="10" spans="2:3" x14ac:dyDescent="0.3">
      <c r="B10" s="2" t="s">
        <v>15</v>
      </c>
      <c r="C10" s="4" t="s">
        <v>119</v>
      </c>
    </row>
    <row r="11" spans="2:3" x14ac:dyDescent="0.3">
      <c r="B11" s="7" t="s">
        <v>16</v>
      </c>
      <c r="C11" s="9" t="s">
        <v>120</v>
      </c>
    </row>
    <row r="12" spans="2:3" x14ac:dyDescent="0.3">
      <c r="B12" s="2" t="s">
        <v>17</v>
      </c>
      <c r="C12" s="4" t="s">
        <v>121</v>
      </c>
    </row>
    <row r="13" spans="2:3" x14ac:dyDescent="0.3">
      <c r="B13" s="2" t="s">
        <v>18</v>
      </c>
      <c r="C13" s="4" t="s">
        <v>122</v>
      </c>
    </row>
    <row r="14" spans="2:3" x14ac:dyDescent="0.3">
      <c r="B14" s="2" t="s">
        <v>19</v>
      </c>
      <c r="C14" s="4" t="s">
        <v>123</v>
      </c>
    </row>
    <row r="15" spans="2:3" x14ac:dyDescent="0.3">
      <c r="B15" s="7" t="s">
        <v>20</v>
      </c>
      <c r="C15" s="9" t="s">
        <v>124</v>
      </c>
    </row>
    <row r="16" spans="2:3" x14ac:dyDescent="0.3">
      <c r="B16" s="2" t="s">
        <v>21</v>
      </c>
      <c r="C16" s="4" t="s">
        <v>125</v>
      </c>
    </row>
    <row r="17" spans="2:3" x14ac:dyDescent="0.3">
      <c r="B17" s="2" t="s">
        <v>22</v>
      </c>
      <c r="C17" s="4" t="s">
        <v>126</v>
      </c>
    </row>
    <row r="18" spans="2:3" x14ac:dyDescent="0.3">
      <c r="B18" s="7" t="s">
        <v>23</v>
      </c>
      <c r="C18" s="9" t="s">
        <v>127</v>
      </c>
    </row>
    <row r="19" spans="2:3" x14ac:dyDescent="0.3">
      <c r="B19" s="2" t="s">
        <v>24</v>
      </c>
      <c r="C19" s="4" t="s">
        <v>128</v>
      </c>
    </row>
    <row r="20" spans="2:3" x14ac:dyDescent="0.3">
      <c r="B20" s="2" t="s">
        <v>25</v>
      </c>
      <c r="C20" s="4" t="s">
        <v>129</v>
      </c>
    </row>
    <row r="21" spans="2:3" x14ac:dyDescent="0.3">
      <c r="B21" s="2" t="s">
        <v>26</v>
      </c>
      <c r="C21" s="4" t="s">
        <v>130</v>
      </c>
    </row>
    <row r="22" spans="2:3" x14ac:dyDescent="0.3">
      <c r="B22" s="6" t="s">
        <v>27</v>
      </c>
      <c r="C22" s="8" t="s">
        <v>131</v>
      </c>
    </row>
    <row r="23" spans="2:3" x14ac:dyDescent="0.3">
      <c r="B23" s="7" t="s">
        <v>28</v>
      </c>
      <c r="C23" s="9" t="s">
        <v>132</v>
      </c>
    </row>
    <row r="24" spans="2:3" x14ac:dyDescent="0.3">
      <c r="B24" s="2" t="s">
        <v>29</v>
      </c>
      <c r="C24" s="4" t="s">
        <v>133</v>
      </c>
    </row>
    <row r="25" spans="2:3" x14ac:dyDescent="0.3">
      <c r="B25" s="2" t="s">
        <v>30</v>
      </c>
      <c r="C25" s="4" t="s">
        <v>134</v>
      </c>
    </row>
    <row r="26" spans="2:3" x14ac:dyDescent="0.3">
      <c r="B26" s="2" t="s">
        <v>31</v>
      </c>
      <c r="C26" s="4" t="s">
        <v>135</v>
      </c>
    </row>
    <row r="27" spans="2:3" x14ac:dyDescent="0.3">
      <c r="B27" s="2" t="s">
        <v>32</v>
      </c>
      <c r="C27" s="4" t="s">
        <v>136</v>
      </c>
    </row>
    <row r="28" spans="2:3" x14ac:dyDescent="0.3">
      <c r="B28" s="7" t="s">
        <v>33</v>
      </c>
      <c r="C28" s="9" t="s">
        <v>137</v>
      </c>
    </row>
    <row r="29" spans="2:3" x14ac:dyDescent="0.3">
      <c r="B29" s="2" t="s">
        <v>34</v>
      </c>
      <c r="C29" s="4" t="s">
        <v>138</v>
      </c>
    </row>
    <row r="30" spans="2:3" x14ac:dyDescent="0.3">
      <c r="B30" s="2" t="s">
        <v>35</v>
      </c>
      <c r="C30" s="4" t="s">
        <v>139</v>
      </c>
    </row>
    <row r="31" spans="2:3" x14ac:dyDescent="0.3">
      <c r="B31" s="7" t="s">
        <v>36</v>
      </c>
      <c r="C31" s="9" t="s">
        <v>140</v>
      </c>
    </row>
    <row r="32" spans="2:3" x14ac:dyDescent="0.3">
      <c r="B32" s="2" t="s">
        <v>37</v>
      </c>
      <c r="C32" s="4" t="s">
        <v>141</v>
      </c>
    </row>
    <row r="33" spans="2:3" x14ac:dyDescent="0.3">
      <c r="B33" s="2" t="s">
        <v>38</v>
      </c>
      <c r="C33" s="4" t="s">
        <v>142</v>
      </c>
    </row>
    <row r="34" spans="2:3" x14ac:dyDescent="0.3">
      <c r="B34" s="2" t="s">
        <v>39</v>
      </c>
      <c r="C34" s="4" t="s">
        <v>143</v>
      </c>
    </row>
    <row r="35" spans="2:3" x14ac:dyDescent="0.3">
      <c r="B35" s="2" t="s">
        <v>40</v>
      </c>
      <c r="C35" s="4" t="s">
        <v>144</v>
      </c>
    </row>
    <row r="36" spans="2:3" x14ac:dyDescent="0.3">
      <c r="B36" s="7" t="s">
        <v>41</v>
      </c>
      <c r="C36" s="9" t="s">
        <v>145</v>
      </c>
    </row>
    <row r="37" spans="2:3" x14ac:dyDescent="0.3">
      <c r="B37" s="2" t="s">
        <v>42</v>
      </c>
      <c r="C37" s="4" t="s">
        <v>142</v>
      </c>
    </row>
    <row r="38" spans="2:3" x14ac:dyDescent="0.3">
      <c r="B38" s="2" t="s">
        <v>43</v>
      </c>
      <c r="C38" s="4" t="s">
        <v>146</v>
      </c>
    </row>
    <row r="39" spans="2:3" x14ac:dyDescent="0.3">
      <c r="B39" s="7" t="s">
        <v>44</v>
      </c>
      <c r="C39" s="9" t="s">
        <v>147</v>
      </c>
    </row>
    <row r="40" spans="2:3" x14ac:dyDescent="0.3">
      <c r="B40" s="2" t="s">
        <v>45</v>
      </c>
      <c r="C40" s="4" t="s">
        <v>147</v>
      </c>
    </row>
    <row r="41" spans="2:3" x14ac:dyDescent="0.3">
      <c r="B41" s="7" t="s">
        <v>46</v>
      </c>
      <c r="C41" s="9" t="s">
        <v>148</v>
      </c>
    </row>
    <row r="42" spans="2:3" x14ac:dyDescent="0.3">
      <c r="B42" s="2" t="s">
        <v>47</v>
      </c>
      <c r="C42" s="4" t="s">
        <v>149</v>
      </c>
    </row>
    <row r="43" spans="2:3" x14ac:dyDescent="0.3">
      <c r="B43" s="2" t="s">
        <v>48</v>
      </c>
      <c r="C43" s="4" t="s">
        <v>142</v>
      </c>
    </row>
    <row r="44" spans="2:3" x14ac:dyDescent="0.3">
      <c r="B44" s="7" t="s">
        <v>49</v>
      </c>
      <c r="C44" s="9" t="s">
        <v>150</v>
      </c>
    </row>
    <row r="45" spans="2:3" x14ac:dyDescent="0.3">
      <c r="B45" s="2" t="s">
        <v>50</v>
      </c>
      <c r="C45" s="4" t="s">
        <v>151</v>
      </c>
    </row>
    <row r="46" spans="2:3" x14ac:dyDescent="0.3">
      <c r="B46" s="2" t="s">
        <v>51</v>
      </c>
      <c r="C46" s="4" t="s">
        <v>152</v>
      </c>
    </row>
    <row r="47" spans="2:3" ht="26.4" x14ac:dyDescent="0.3">
      <c r="B47" s="2" t="s">
        <v>52</v>
      </c>
      <c r="C47" s="4" t="s">
        <v>146</v>
      </c>
    </row>
    <row r="48" spans="2:3" x14ac:dyDescent="0.3">
      <c r="B48" s="2" t="s">
        <v>53</v>
      </c>
      <c r="C48" s="4" t="s">
        <v>153</v>
      </c>
    </row>
    <row r="49" spans="2:3" x14ac:dyDescent="0.3">
      <c r="B49" s="2" t="s">
        <v>54</v>
      </c>
      <c r="C49" s="4" t="s">
        <v>153</v>
      </c>
    </row>
    <row r="50" spans="2:3" x14ac:dyDescent="0.3">
      <c r="B50" s="2" t="s">
        <v>55</v>
      </c>
      <c r="C50" s="4" t="s">
        <v>154</v>
      </c>
    </row>
    <row r="51" spans="2:3" x14ac:dyDescent="0.3">
      <c r="B51" s="6" t="s">
        <v>56</v>
      </c>
      <c r="C51" s="8" t="s">
        <v>155</v>
      </c>
    </row>
    <row r="52" spans="2:3" x14ac:dyDescent="0.3">
      <c r="B52" s="7" t="s">
        <v>57</v>
      </c>
      <c r="C52" s="9" t="s">
        <v>156</v>
      </c>
    </row>
    <row r="53" spans="2:3" x14ac:dyDescent="0.3">
      <c r="B53" s="2" t="s">
        <v>58</v>
      </c>
      <c r="C53" s="4" t="s">
        <v>157</v>
      </c>
    </row>
    <row r="54" spans="2:3" x14ac:dyDescent="0.3">
      <c r="B54" s="2" t="s">
        <v>59</v>
      </c>
      <c r="C54" s="4" t="s">
        <v>158</v>
      </c>
    </row>
    <row r="55" spans="2:3" x14ac:dyDescent="0.3">
      <c r="B55" s="2" t="s">
        <v>60</v>
      </c>
      <c r="C55" s="4" t="s">
        <v>159</v>
      </c>
    </row>
    <row r="56" spans="2:3" x14ac:dyDescent="0.3">
      <c r="B56" s="2" t="s">
        <v>61</v>
      </c>
      <c r="C56" s="4" t="s">
        <v>160</v>
      </c>
    </row>
    <row r="57" spans="2:3" x14ac:dyDescent="0.3">
      <c r="B57" s="2" t="s">
        <v>62</v>
      </c>
      <c r="C57" s="4" t="s">
        <v>161</v>
      </c>
    </row>
    <row r="58" spans="2:3" x14ac:dyDescent="0.3">
      <c r="B58" s="2" t="s">
        <v>63</v>
      </c>
      <c r="C58" s="4" t="s">
        <v>162</v>
      </c>
    </row>
    <row r="59" spans="2:3" x14ac:dyDescent="0.3">
      <c r="B59" s="2" t="s">
        <v>64</v>
      </c>
      <c r="C59" s="4" t="s">
        <v>163</v>
      </c>
    </row>
    <row r="60" spans="2:3" x14ac:dyDescent="0.3">
      <c r="B60" s="7" t="s">
        <v>65</v>
      </c>
      <c r="C60" s="9" t="s">
        <v>164</v>
      </c>
    </row>
    <row r="61" spans="2:3" x14ac:dyDescent="0.3">
      <c r="B61" s="2" t="s">
        <v>66</v>
      </c>
      <c r="C61" s="4" t="s">
        <v>165</v>
      </c>
    </row>
    <row r="62" spans="2:3" x14ac:dyDescent="0.3">
      <c r="B62" s="2" t="s">
        <v>67</v>
      </c>
      <c r="C62" s="4" t="s">
        <v>166</v>
      </c>
    </row>
    <row r="63" spans="2:3" x14ac:dyDescent="0.3">
      <c r="B63" s="2" t="s">
        <v>68</v>
      </c>
      <c r="C63" s="4" t="s">
        <v>167</v>
      </c>
    </row>
    <row r="64" spans="2:3" x14ac:dyDescent="0.3">
      <c r="B64" s="2" t="s">
        <v>69</v>
      </c>
      <c r="C64" s="4" t="s">
        <v>168</v>
      </c>
    </row>
    <row r="65" spans="2:3" x14ac:dyDescent="0.3">
      <c r="B65" s="7" t="s">
        <v>70</v>
      </c>
      <c r="C65" s="9" t="s">
        <v>169</v>
      </c>
    </row>
    <row r="66" spans="2:3" x14ac:dyDescent="0.3">
      <c r="B66" s="2" t="s">
        <v>71</v>
      </c>
      <c r="C66" s="4" t="s">
        <v>170</v>
      </c>
    </row>
    <row r="67" spans="2:3" x14ac:dyDescent="0.3">
      <c r="B67" s="2" t="s">
        <v>72</v>
      </c>
      <c r="C67" s="4" t="s">
        <v>171</v>
      </c>
    </row>
    <row r="68" spans="2:3" x14ac:dyDescent="0.3">
      <c r="B68" s="2" t="s">
        <v>73</v>
      </c>
      <c r="C68" s="4" t="s">
        <v>172</v>
      </c>
    </row>
    <row r="69" spans="2:3" x14ac:dyDescent="0.3">
      <c r="B69" s="2" t="s">
        <v>74</v>
      </c>
      <c r="C69" s="4" t="s">
        <v>173</v>
      </c>
    </row>
    <row r="70" spans="2:3" x14ac:dyDescent="0.3">
      <c r="B70" s="2" t="s">
        <v>75</v>
      </c>
      <c r="C70" s="4" t="s">
        <v>174</v>
      </c>
    </row>
    <row r="71" spans="2:3" x14ac:dyDescent="0.3">
      <c r="B71" s="7" t="s">
        <v>76</v>
      </c>
      <c r="C71" s="9" t="s">
        <v>175</v>
      </c>
    </row>
    <row r="72" spans="2:3" x14ac:dyDescent="0.3">
      <c r="B72" s="2" t="s">
        <v>77</v>
      </c>
      <c r="C72" s="4" t="s">
        <v>176</v>
      </c>
    </row>
    <row r="73" spans="2:3" x14ac:dyDescent="0.3">
      <c r="B73" s="2" t="s">
        <v>78</v>
      </c>
      <c r="C73" s="4" t="s">
        <v>177</v>
      </c>
    </row>
    <row r="74" spans="2:3" x14ac:dyDescent="0.3">
      <c r="B74" s="2" t="s">
        <v>79</v>
      </c>
      <c r="C74" s="4" t="s">
        <v>178</v>
      </c>
    </row>
    <row r="75" spans="2:3" x14ac:dyDescent="0.3">
      <c r="B75" s="7" t="s">
        <v>80</v>
      </c>
      <c r="C75" s="9" t="s">
        <v>179</v>
      </c>
    </row>
    <row r="76" spans="2:3" x14ac:dyDescent="0.3">
      <c r="B76" s="2" t="s">
        <v>81</v>
      </c>
      <c r="C76" s="4" t="s">
        <v>180</v>
      </c>
    </row>
    <row r="77" spans="2:3" ht="26.4" x14ac:dyDescent="0.3">
      <c r="B77" s="2" t="s">
        <v>82</v>
      </c>
      <c r="C77" s="4" t="s">
        <v>181</v>
      </c>
    </row>
    <row r="78" spans="2:3" ht="26.4" x14ac:dyDescent="0.3">
      <c r="B78" s="2" t="s">
        <v>83</v>
      </c>
      <c r="C78" s="4" t="s">
        <v>182</v>
      </c>
    </row>
    <row r="79" spans="2:3" x14ac:dyDescent="0.3">
      <c r="B79" s="2" t="s">
        <v>84</v>
      </c>
      <c r="C79" s="4" t="s">
        <v>183</v>
      </c>
    </row>
    <row r="80" spans="2:3" x14ac:dyDescent="0.3">
      <c r="B80" s="2" t="s">
        <v>85</v>
      </c>
      <c r="C80" s="4" t="s">
        <v>184</v>
      </c>
    </row>
    <row r="81" spans="2:3" x14ac:dyDescent="0.3">
      <c r="B81" s="2" t="s">
        <v>86</v>
      </c>
      <c r="C81" s="4" t="s">
        <v>185</v>
      </c>
    </row>
    <row r="82" spans="2:3" x14ac:dyDescent="0.3">
      <c r="B82" s="2" t="s">
        <v>87</v>
      </c>
      <c r="C82" s="4" t="s">
        <v>186</v>
      </c>
    </row>
    <row r="83" spans="2:3" x14ac:dyDescent="0.3">
      <c r="B83" s="2" t="s">
        <v>88</v>
      </c>
      <c r="C83" s="4" t="s">
        <v>187</v>
      </c>
    </row>
    <row r="84" spans="2:3" x14ac:dyDescent="0.3">
      <c r="B84" s="7" t="s">
        <v>89</v>
      </c>
      <c r="C84" s="9" t="s">
        <v>188</v>
      </c>
    </row>
    <row r="85" spans="2:3" ht="26.4" x14ac:dyDescent="0.3">
      <c r="B85" s="2" t="s">
        <v>90</v>
      </c>
      <c r="C85" s="4" t="s">
        <v>188</v>
      </c>
    </row>
    <row r="86" spans="2:3" x14ac:dyDescent="0.3">
      <c r="B86" s="7" t="s">
        <v>91</v>
      </c>
      <c r="C86" s="9" t="s">
        <v>189</v>
      </c>
    </row>
    <row r="87" spans="2:3" x14ac:dyDescent="0.3">
      <c r="B87" s="2" t="s">
        <v>92</v>
      </c>
      <c r="C87" s="4" t="s">
        <v>190</v>
      </c>
    </row>
    <row r="88" spans="2:3" x14ac:dyDescent="0.3">
      <c r="B88" s="2" t="s">
        <v>93</v>
      </c>
      <c r="C88" s="4" t="s">
        <v>191</v>
      </c>
    </row>
    <row r="89" spans="2:3" x14ac:dyDescent="0.3">
      <c r="B89" s="2" t="s">
        <v>94</v>
      </c>
      <c r="C89" s="4" t="s">
        <v>143</v>
      </c>
    </row>
    <row r="90" spans="2:3" x14ac:dyDescent="0.3">
      <c r="B90" s="2" t="s">
        <v>95</v>
      </c>
      <c r="C90" s="4" t="s">
        <v>184</v>
      </c>
    </row>
    <row r="91" spans="2:3" x14ac:dyDescent="0.3">
      <c r="B91" s="7" t="s">
        <v>96</v>
      </c>
      <c r="C91" s="9" t="s">
        <v>192</v>
      </c>
    </row>
    <row r="92" spans="2:3" x14ac:dyDescent="0.3">
      <c r="B92" s="2" t="s">
        <v>97</v>
      </c>
      <c r="C92" s="4" t="s">
        <v>193</v>
      </c>
    </row>
    <row r="93" spans="2:3" x14ac:dyDescent="0.3">
      <c r="B93" s="2" t="s">
        <v>98</v>
      </c>
      <c r="C93" s="4" t="s">
        <v>194</v>
      </c>
    </row>
    <row r="94" spans="2:3" x14ac:dyDescent="0.3">
      <c r="B94" s="7" t="s">
        <v>99</v>
      </c>
      <c r="C94" s="9" t="s">
        <v>195</v>
      </c>
    </row>
    <row r="95" spans="2:3" x14ac:dyDescent="0.3">
      <c r="B95" s="2" t="s">
        <v>100</v>
      </c>
      <c r="C95" s="4" t="s">
        <v>196</v>
      </c>
    </row>
    <row r="96" spans="2:3" x14ac:dyDescent="0.3">
      <c r="B96" s="2" t="s">
        <v>101</v>
      </c>
      <c r="C96" s="4" t="s">
        <v>197</v>
      </c>
    </row>
    <row r="97" spans="2:3" x14ac:dyDescent="0.3">
      <c r="B97" s="2" t="s">
        <v>102</v>
      </c>
      <c r="C97" s="4" t="s">
        <v>198</v>
      </c>
    </row>
    <row r="98" spans="2:3" x14ac:dyDescent="0.3">
      <c r="B98" s="6" t="s">
        <v>103</v>
      </c>
      <c r="C98" s="8" t="s">
        <v>199</v>
      </c>
    </row>
    <row r="99" spans="2:3" x14ac:dyDescent="0.3">
      <c r="B99" s="7" t="s">
        <v>104</v>
      </c>
      <c r="C99" s="9" t="s">
        <v>200</v>
      </c>
    </row>
    <row r="100" spans="2:3" x14ac:dyDescent="0.3">
      <c r="B100" s="2" t="s">
        <v>105</v>
      </c>
      <c r="C100" s="4" t="s">
        <v>201</v>
      </c>
    </row>
    <row r="101" spans="2:3" x14ac:dyDescent="0.3">
      <c r="B101" s="2" t="s">
        <v>106</v>
      </c>
      <c r="C101" s="4" t="s">
        <v>202</v>
      </c>
    </row>
    <row r="102" spans="2:3" x14ac:dyDescent="0.3">
      <c r="B102" s="2" t="s">
        <v>107</v>
      </c>
      <c r="C102" s="4" t="s">
        <v>203</v>
      </c>
    </row>
    <row r="103" spans="2:3" x14ac:dyDescent="0.3">
      <c r="B103" s="7" t="s">
        <v>108</v>
      </c>
      <c r="C103" s="9" t="s">
        <v>204</v>
      </c>
    </row>
    <row r="104" spans="2:3" x14ac:dyDescent="0.3">
      <c r="B104" s="2" t="s">
        <v>109</v>
      </c>
      <c r="C104" s="4" t="s">
        <v>204</v>
      </c>
    </row>
    <row r="105" spans="2:3" x14ac:dyDescent="0.3">
      <c r="B105" s="7" t="s">
        <v>110</v>
      </c>
      <c r="C105" s="9" t="s">
        <v>205</v>
      </c>
    </row>
    <row r="106" spans="2:3" x14ac:dyDescent="0.3">
      <c r="B106" s="2" t="s">
        <v>111</v>
      </c>
      <c r="C106" s="4" t="s">
        <v>205</v>
      </c>
    </row>
    <row r="107" spans="2:3" x14ac:dyDescent="0.3">
      <c r="B107" s="3" t="s">
        <v>112</v>
      </c>
      <c r="C107" s="5" t="s">
        <v>7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D15"/>
  <sheetViews>
    <sheetView showGridLines="0" workbookViewId="0"/>
  </sheetViews>
  <sheetFormatPr baseColWidth="10" defaultRowHeight="14.4" x14ac:dyDescent="0.3"/>
  <cols>
    <col min="2" max="2" width="51.109375" customWidth="1"/>
    <col min="3" max="3" width="15.109375" customWidth="1"/>
    <col min="4" max="4" width="22.33203125" customWidth="1"/>
  </cols>
  <sheetData>
    <row r="2" spans="2:4" x14ac:dyDescent="0.3">
      <c r="B2" s="455" t="s">
        <v>1663</v>
      </c>
      <c r="C2" s="456"/>
      <c r="D2" s="456"/>
    </row>
    <row r="3" spans="2:4" ht="26.4" x14ac:dyDescent="0.3">
      <c r="B3" s="1" t="s">
        <v>321</v>
      </c>
      <c r="C3" s="1" t="s">
        <v>329</v>
      </c>
      <c r="D3" s="1" t="s">
        <v>4</v>
      </c>
    </row>
    <row r="4" spans="2:4" x14ac:dyDescent="0.3">
      <c r="B4" s="6" t="s">
        <v>418</v>
      </c>
      <c r="C4" s="15" t="s">
        <v>330</v>
      </c>
      <c r="D4" s="8" t="s">
        <v>425</v>
      </c>
    </row>
    <row r="5" spans="2:4" x14ac:dyDescent="0.3">
      <c r="B5" s="11" t="s">
        <v>322</v>
      </c>
      <c r="C5" s="16" t="s">
        <v>330</v>
      </c>
      <c r="D5" s="13" t="s">
        <v>425</v>
      </c>
    </row>
    <row r="6" spans="2:4" x14ac:dyDescent="0.3">
      <c r="B6" s="7" t="s">
        <v>727</v>
      </c>
      <c r="C6" s="17" t="s">
        <v>330</v>
      </c>
      <c r="D6" s="9" t="s">
        <v>425</v>
      </c>
    </row>
    <row r="7" spans="2:4" x14ac:dyDescent="0.3">
      <c r="B7" s="2" t="s">
        <v>728</v>
      </c>
      <c r="C7" s="18" t="s">
        <v>332</v>
      </c>
      <c r="D7" s="4" t="s">
        <v>737</v>
      </c>
    </row>
    <row r="8" spans="2:4" ht="26.4" x14ac:dyDescent="0.3">
      <c r="B8" s="2" t="s">
        <v>729</v>
      </c>
      <c r="C8" s="18" t="s">
        <v>736</v>
      </c>
      <c r="D8" s="4" t="s">
        <v>738</v>
      </c>
    </row>
    <row r="9" spans="2:4" x14ac:dyDescent="0.3">
      <c r="B9" s="2" t="s">
        <v>730</v>
      </c>
      <c r="C9" s="18" t="s">
        <v>332</v>
      </c>
      <c r="D9" s="4" t="s">
        <v>739</v>
      </c>
    </row>
    <row r="10" spans="2:4" x14ac:dyDescent="0.3">
      <c r="B10" s="2" t="s">
        <v>731</v>
      </c>
      <c r="C10" s="18" t="s">
        <v>332</v>
      </c>
      <c r="D10" s="4" t="s">
        <v>740</v>
      </c>
    </row>
    <row r="11" spans="2:4" ht="26.4" x14ac:dyDescent="0.3">
      <c r="B11" s="2" t="s">
        <v>732</v>
      </c>
      <c r="C11" s="18" t="s">
        <v>736</v>
      </c>
      <c r="D11" s="4" t="s">
        <v>741</v>
      </c>
    </row>
    <row r="12" spans="2:4" ht="26.4" x14ac:dyDescent="0.3">
      <c r="B12" s="2" t="s">
        <v>733</v>
      </c>
      <c r="C12" s="18" t="s">
        <v>736</v>
      </c>
      <c r="D12" s="4" t="s">
        <v>742</v>
      </c>
    </row>
    <row r="13" spans="2:4" x14ac:dyDescent="0.3">
      <c r="B13" s="2" t="s">
        <v>734</v>
      </c>
      <c r="C13" s="18" t="s">
        <v>332</v>
      </c>
      <c r="D13" s="4" t="s">
        <v>743</v>
      </c>
    </row>
    <row r="14" spans="2:4" ht="26.4" x14ac:dyDescent="0.3">
      <c r="B14" s="2" t="s">
        <v>735</v>
      </c>
      <c r="C14" s="18" t="s">
        <v>332</v>
      </c>
      <c r="D14" s="4" t="s">
        <v>744</v>
      </c>
    </row>
    <row r="15" spans="2:4" x14ac:dyDescent="0.3">
      <c r="B15" s="3" t="s">
        <v>726</v>
      </c>
      <c r="C15" s="1" t="s">
        <v>330</v>
      </c>
      <c r="D15" s="5" t="s">
        <v>425</v>
      </c>
    </row>
  </sheetData>
  <mergeCells count="1">
    <mergeCell ref="B2:D2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D24"/>
  <sheetViews>
    <sheetView showGridLines="0" workbookViewId="0"/>
  </sheetViews>
  <sheetFormatPr baseColWidth="10" defaultRowHeight="14.4" x14ac:dyDescent="0.3"/>
  <cols>
    <col min="2" max="2" width="51.109375" customWidth="1"/>
    <col min="3" max="3" width="15.109375" customWidth="1"/>
    <col min="4" max="4" width="22.33203125" customWidth="1"/>
  </cols>
  <sheetData>
    <row r="2" spans="2:4" x14ac:dyDescent="0.3">
      <c r="B2" s="455" t="s">
        <v>1664</v>
      </c>
      <c r="C2" s="456"/>
      <c r="D2" s="456"/>
    </row>
    <row r="3" spans="2:4" ht="26.4" x14ac:dyDescent="0.3">
      <c r="B3" s="1" t="s">
        <v>321</v>
      </c>
      <c r="C3" s="1" t="s">
        <v>329</v>
      </c>
      <c r="D3" s="1" t="s">
        <v>4</v>
      </c>
    </row>
    <row r="4" spans="2:4" ht="26.4" x14ac:dyDescent="0.3">
      <c r="B4" s="6" t="s">
        <v>419</v>
      </c>
      <c r="C4" s="15" t="s">
        <v>330</v>
      </c>
      <c r="D4" s="8" t="s">
        <v>422</v>
      </c>
    </row>
    <row r="5" spans="2:4" x14ac:dyDescent="0.3">
      <c r="B5" s="11" t="s">
        <v>322</v>
      </c>
      <c r="C5" s="16" t="s">
        <v>330</v>
      </c>
      <c r="D5" s="13" t="s">
        <v>422</v>
      </c>
    </row>
    <row r="6" spans="2:4" x14ac:dyDescent="0.3">
      <c r="B6" s="7" t="s">
        <v>727</v>
      </c>
      <c r="C6" s="17" t="s">
        <v>330</v>
      </c>
      <c r="D6" s="9" t="s">
        <v>422</v>
      </c>
    </row>
    <row r="7" spans="2:4" x14ac:dyDescent="0.3">
      <c r="B7" s="2" t="s">
        <v>728</v>
      </c>
      <c r="C7" s="18" t="s">
        <v>332</v>
      </c>
      <c r="D7" s="4" t="s">
        <v>745</v>
      </c>
    </row>
    <row r="8" spans="2:4" x14ac:dyDescent="0.3">
      <c r="B8" s="2" t="s">
        <v>730</v>
      </c>
      <c r="C8" s="18" t="s">
        <v>332</v>
      </c>
      <c r="D8" s="4" t="s">
        <v>746</v>
      </c>
    </row>
    <row r="9" spans="2:4" ht="26.4" x14ac:dyDescent="0.3">
      <c r="B9" s="2" t="s">
        <v>732</v>
      </c>
      <c r="C9" s="18" t="s">
        <v>736</v>
      </c>
      <c r="D9" s="4" t="s">
        <v>741</v>
      </c>
    </row>
    <row r="10" spans="2:4" x14ac:dyDescent="0.3">
      <c r="B10" s="2" t="s">
        <v>734</v>
      </c>
      <c r="C10" s="18" t="s">
        <v>332</v>
      </c>
      <c r="D10" s="4" t="s">
        <v>743</v>
      </c>
    </row>
    <row r="11" spans="2:4" ht="26.4" x14ac:dyDescent="0.3">
      <c r="B11" s="2" t="s">
        <v>735</v>
      </c>
      <c r="C11" s="18" t="s">
        <v>332</v>
      </c>
      <c r="D11" s="4" t="s">
        <v>747</v>
      </c>
    </row>
    <row r="12" spans="2:4" ht="26.4" x14ac:dyDescent="0.3">
      <c r="B12" s="6" t="s">
        <v>420</v>
      </c>
      <c r="C12" s="15" t="s">
        <v>330</v>
      </c>
      <c r="D12" s="8" t="s">
        <v>423</v>
      </c>
    </row>
    <row r="13" spans="2:4" x14ac:dyDescent="0.3">
      <c r="B13" s="11" t="s">
        <v>322</v>
      </c>
      <c r="C13" s="16" t="s">
        <v>330</v>
      </c>
      <c r="D13" s="13" t="s">
        <v>423</v>
      </c>
    </row>
    <row r="14" spans="2:4" x14ac:dyDescent="0.3">
      <c r="B14" s="7" t="s">
        <v>727</v>
      </c>
      <c r="C14" s="17" t="s">
        <v>330</v>
      </c>
      <c r="D14" s="9" t="s">
        <v>423</v>
      </c>
    </row>
    <row r="15" spans="2:4" ht="26.4" x14ac:dyDescent="0.3">
      <c r="B15" s="2" t="s">
        <v>729</v>
      </c>
      <c r="C15" s="18" t="s">
        <v>736</v>
      </c>
      <c r="D15" s="4" t="s">
        <v>738</v>
      </c>
    </row>
    <row r="16" spans="2:4" x14ac:dyDescent="0.3">
      <c r="B16" s="2" t="s">
        <v>731</v>
      </c>
      <c r="C16" s="18" t="s">
        <v>332</v>
      </c>
      <c r="D16" s="4" t="s">
        <v>740</v>
      </c>
    </row>
    <row r="17" spans="2:4" ht="26.4" x14ac:dyDescent="0.3">
      <c r="B17" s="6" t="s">
        <v>421</v>
      </c>
      <c r="C17" s="15" t="s">
        <v>330</v>
      </c>
      <c r="D17" s="8" t="s">
        <v>424</v>
      </c>
    </row>
    <row r="18" spans="2:4" x14ac:dyDescent="0.3">
      <c r="B18" s="11" t="s">
        <v>322</v>
      </c>
      <c r="C18" s="16" t="s">
        <v>330</v>
      </c>
      <c r="D18" s="13" t="s">
        <v>424</v>
      </c>
    </row>
    <row r="19" spans="2:4" x14ac:dyDescent="0.3">
      <c r="B19" s="7" t="s">
        <v>727</v>
      </c>
      <c r="C19" s="17" t="s">
        <v>330</v>
      </c>
      <c r="D19" s="9" t="s">
        <v>424</v>
      </c>
    </row>
    <row r="20" spans="2:4" x14ac:dyDescent="0.3">
      <c r="B20" s="2" t="s">
        <v>728</v>
      </c>
      <c r="C20" s="18" t="s">
        <v>332</v>
      </c>
      <c r="D20" s="4" t="s">
        <v>748</v>
      </c>
    </row>
    <row r="21" spans="2:4" x14ac:dyDescent="0.3">
      <c r="B21" s="2" t="s">
        <v>730</v>
      </c>
      <c r="C21" s="18" t="s">
        <v>332</v>
      </c>
      <c r="D21" s="4" t="s">
        <v>749</v>
      </c>
    </row>
    <row r="22" spans="2:4" ht="26.4" x14ac:dyDescent="0.3">
      <c r="B22" s="2" t="s">
        <v>733</v>
      </c>
      <c r="C22" s="18" t="s">
        <v>736</v>
      </c>
      <c r="D22" s="4" t="s">
        <v>742</v>
      </c>
    </row>
    <row r="23" spans="2:4" ht="26.4" x14ac:dyDescent="0.3">
      <c r="B23" s="2" t="s">
        <v>735</v>
      </c>
      <c r="C23" s="18" t="s">
        <v>332</v>
      </c>
      <c r="D23" s="4" t="s">
        <v>750</v>
      </c>
    </row>
    <row r="24" spans="2:4" x14ac:dyDescent="0.3">
      <c r="B24" s="3" t="s">
        <v>726</v>
      </c>
      <c r="C24" s="1" t="s">
        <v>330</v>
      </c>
      <c r="D24" s="5" t="s">
        <v>425</v>
      </c>
    </row>
  </sheetData>
  <mergeCells count="1">
    <mergeCell ref="B2:D2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55" t="s">
        <v>1665</v>
      </c>
      <c r="C2" s="456"/>
      <c r="D2" s="456"/>
      <c r="E2" s="456"/>
      <c r="F2" s="456"/>
      <c r="G2" s="456"/>
    </row>
    <row r="3" spans="2:7" x14ac:dyDescent="0.3">
      <c r="B3" s="461" t="s">
        <v>751</v>
      </c>
      <c r="C3" s="461" t="s">
        <v>352</v>
      </c>
      <c r="D3" s="461" t="s">
        <v>352</v>
      </c>
      <c r="E3" s="461" t="s">
        <v>352</v>
      </c>
      <c r="F3" s="461" t="s">
        <v>352</v>
      </c>
      <c r="G3" s="461" t="s">
        <v>352</v>
      </c>
    </row>
    <row r="4" spans="2:7" x14ac:dyDescent="0.3">
      <c r="B4" s="462" t="s">
        <v>339</v>
      </c>
      <c r="C4" s="462" t="s">
        <v>339</v>
      </c>
      <c r="D4" s="462" t="s">
        <v>339</v>
      </c>
      <c r="E4" s="462" t="s">
        <v>339</v>
      </c>
      <c r="F4" s="462" t="s">
        <v>339</v>
      </c>
      <c r="G4" s="462" t="s">
        <v>339</v>
      </c>
    </row>
    <row r="5" spans="2:7" x14ac:dyDescent="0.3">
      <c r="B5" s="462" t="s">
        <v>340</v>
      </c>
      <c r="C5" s="462" t="s">
        <v>340</v>
      </c>
      <c r="D5" s="462" t="s">
        <v>340</v>
      </c>
      <c r="E5" s="462" t="s">
        <v>340</v>
      </c>
      <c r="F5" s="462" t="s">
        <v>340</v>
      </c>
      <c r="G5" s="462" t="s">
        <v>340</v>
      </c>
    </row>
    <row r="6" spans="2:7" x14ac:dyDescent="0.3">
      <c r="B6" s="463" t="s">
        <v>341</v>
      </c>
      <c r="C6" s="463" t="s">
        <v>341</v>
      </c>
      <c r="D6" s="463" t="s">
        <v>341</v>
      </c>
      <c r="E6" s="463" t="s">
        <v>341</v>
      </c>
      <c r="F6" s="463" t="s">
        <v>341</v>
      </c>
      <c r="G6" s="463" t="s">
        <v>341</v>
      </c>
    </row>
    <row r="7" spans="2:7" x14ac:dyDescent="0.3">
      <c r="B7" s="464" t="s">
        <v>342</v>
      </c>
      <c r="C7" s="464" t="s">
        <v>342</v>
      </c>
      <c r="D7" s="464" t="s">
        <v>342</v>
      </c>
      <c r="E7" s="464" t="s">
        <v>342</v>
      </c>
      <c r="F7" s="17">
        <v>2026</v>
      </c>
      <c r="G7" s="17">
        <v>2025</v>
      </c>
    </row>
    <row r="8" spans="2:7" x14ac:dyDescent="0.3">
      <c r="B8" s="459" t="s">
        <v>343</v>
      </c>
      <c r="C8" s="459" t="s">
        <v>343</v>
      </c>
      <c r="D8" s="459" t="s">
        <v>343</v>
      </c>
      <c r="E8" s="459" t="s">
        <v>343</v>
      </c>
      <c r="F8" s="14" t="s">
        <v>330</v>
      </c>
      <c r="G8" s="14" t="s">
        <v>330</v>
      </c>
    </row>
    <row r="9" spans="2:7" x14ac:dyDescent="0.3">
      <c r="B9" s="19" t="s">
        <v>330</v>
      </c>
      <c r="C9" s="460" t="s">
        <v>353</v>
      </c>
      <c r="D9" s="460" t="s">
        <v>353</v>
      </c>
      <c r="E9" s="460" t="s">
        <v>353</v>
      </c>
      <c r="F9" s="14" t="s">
        <v>425</v>
      </c>
      <c r="G9" s="14" t="s">
        <v>754</v>
      </c>
    </row>
    <row r="10" spans="2:7" x14ac:dyDescent="0.3">
      <c r="B10" s="20" t="s">
        <v>330</v>
      </c>
      <c r="C10" s="21" t="s">
        <v>330</v>
      </c>
      <c r="D10" s="457" t="s">
        <v>355</v>
      </c>
      <c r="E10" s="457" t="s">
        <v>355</v>
      </c>
      <c r="F10" s="4">
        <v>0</v>
      </c>
      <c r="G10" s="4">
        <v>0</v>
      </c>
    </row>
    <row r="11" spans="2:7" x14ac:dyDescent="0.3">
      <c r="B11" s="20" t="s">
        <v>330</v>
      </c>
      <c r="C11" s="21" t="s">
        <v>330</v>
      </c>
      <c r="D11" s="457" t="s">
        <v>356</v>
      </c>
      <c r="E11" s="457" t="s">
        <v>356</v>
      </c>
      <c r="F11" s="4">
        <v>0</v>
      </c>
      <c r="G11" s="4">
        <v>0</v>
      </c>
    </row>
    <row r="12" spans="2:7" x14ac:dyDescent="0.3">
      <c r="B12" s="20" t="s">
        <v>330</v>
      </c>
      <c r="C12" s="21" t="s">
        <v>330</v>
      </c>
      <c r="D12" s="457" t="s">
        <v>357</v>
      </c>
      <c r="E12" s="457" t="s">
        <v>357</v>
      </c>
      <c r="F12" s="4">
        <v>0</v>
      </c>
      <c r="G12" s="4">
        <v>0</v>
      </c>
    </row>
    <row r="13" spans="2:7" x14ac:dyDescent="0.3">
      <c r="B13" s="20" t="s">
        <v>330</v>
      </c>
      <c r="C13" s="21" t="s">
        <v>330</v>
      </c>
      <c r="D13" s="457" t="s">
        <v>358</v>
      </c>
      <c r="E13" s="457" t="s">
        <v>358</v>
      </c>
      <c r="F13" s="4">
        <v>0</v>
      </c>
      <c r="G13" s="4">
        <v>0</v>
      </c>
    </row>
    <row r="14" spans="2:7" x14ac:dyDescent="0.3">
      <c r="B14" s="20" t="s">
        <v>330</v>
      </c>
      <c r="C14" s="21" t="s">
        <v>330</v>
      </c>
      <c r="D14" s="457" t="s">
        <v>359</v>
      </c>
      <c r="E14" s="457" t="s">
        <v>359</v>
      </c>
      <c r="F14" s="4">
        <v>0</v>
      </c>
      <c r="G14" s="4">
        <v>0</v>
      </c>
    </row>
    <row r="15" spans="2:7" x14ac:dyDescent="0.3">
      <c r="B15" s="20" t="s">
        <v>330</v>
      </c>
      <c r="C15" s="21" t="s">
        <v>330</v>
      </c>
      <c r="D15" s="457" t="s">
        <v>360</v>
      </c>
      <c r="E15" s="457" t="s">
        <v>360</v>
      </c>
      <c r="F15" s="4">
        <v>0</v>
      </c>
      <c r="G15" s="4">
        <v>0</v>
      </c>
    </row>
    <row r="16" spans="2:7" x14ac:dyDescent="0.3">
      <c r="B16" s="20" t="s">
        <v>330</v>
      </c>
      <c r="C16" s="21" t="s">
        <v>330</v>
      </c>
      <c r="D16" s="457" t="s">
        <v>361</v>
      </c>
      <c r="E16" s="457" t="s">
        <v>361</v>
      </c>
      <c r="F16" s="4">
        <v>0</v>
      </c>
      <c r="G16" s="4">
        <v>0</v>
      </c>
    </row>
    <row r="17" spans="2:7" x14ac:dyDescent="0.3">
      <c r="B17" s="20" t="s">
        <v>330</v>
      </c>
      <c r="C17" s="21" t="s">
        <v>330</v>
      </c>
      <c r="D17" s="457" t="s">
        <v>362</v>
      </c>
      <c r="E17" s="457" t="s">
        <v>362</v>
      </c>
      <c r="F17" s="4">
        <v>0</v>
      </c>
      <c r="G17" s="4">
        <v>0</v>
      </c>
    </row>
    <row r="18" spans="2:7" x14ac:dyDescent="0.3">
      <c r="B18" s="20" t="s">
        <v>330</v>
      </c>
      <c r="C18" s="21" t="s">
        <v>330</v>
      </c>
      <c r="D18" s="457" t="s">
        <v>363</v>
      </c>
      <c r="E18" s="457" t="s">
        <v>363</v>
      </c>
      <c r="F18" s="4" t="s">
        <v>425</v>
      </c>
      <c r="G18" s="4" t="s">
        <v>754</v>
      </c>
    </row>
    <row r="19" spans="2:7" x14ac:dyDescent="0.3">
      <c r="B19" s="20" t="s">
        <v>330</v>
      </c>
      <c r="C19" s="21" t="s">
        <v>330</v>
      </c>
      <c r="D19" s="457" t="s">
        <v>364</v>
      </c>
      <c r="E19" s="457" t="s">
        <v>364</v>
      </c>
      <c r="F19" s="4">
        <v>0</v>
      </c>
      <c r="G19" s="4">
        <v>0</v>
      </c>
    </row>
    <row r="20" spans="2:7" x14ac:dyDescent="0.3">
      <c r="B20" s="458" t="s">
        <v>330</v>
      </c>
      <c r="C20" s="458" t="s">
        <v>330</v>
      </c>
      <c r="D20" s="458" t="s">
        <v>330</v>
      </c>
      <c r="E20" s="458" t="s">
        <v>330</v>
      </c>
      <c r="F20" s="4" t="s">
        <v>330</v>
      </c>
      <c r="G20" s="4" t="s">
        <v>330</v>
      </c>
    </row>
    <row r="21" spans="2:7" x14ac:dyDescent="0.3">
      <c r="B21" s="19" t="s">
        <v>330</v>
      </c>
      <c r="C21" s="460" t="s">
        <v>354</v>
      </c>
      <c r="D21" s="460" t="s">
        <v>354</v>
      </c>
      <c r="E21" s="460" t="s">
        <v>354</v>
      </c>
      <c r="F21" s="14" t="s">
        <v>721</v>
      </c>
      <c r="G21" s="14" t="s">
        <v>755</v>
      </c>
    </row>
    <row r="22" spans="2:7" x14ac:dyDescent="0.3">
      <c r="B22" s="20" t="s">
        <v>330</v>
      </c>
      <c r="C22" s="21" t="s">
        <v>330</v>
      </c>
      <c r="D22" s="457" t="s">
        <v>365</v>
      </c>
      <c r="E22" s="457" t="s">
        <v>365</v>
      </c>
      <c r="F22" s="4" t="s">
        <v>441</v>
      </c>
      <c r="G22" s="4" t="s">
        <v>756</v>
      </c>
    </row>
    <row r="23" spans="2:7" x14ac:dyDescent="0.3">
      <c r="B23" s="20" t="s">
        <v>330</v>
      </c>
      <c r="C23" s="21" t="s">
        <v>330</v>
      </c>
      <c r="D23" s="457" t="s">
        <v>366</v>
      </c>
      <c r="E23" s="457" t="s">
        <v>366</v>
      </c>
      <c r="F23" s="4" t="s">
        <v>457</v>
      </c>
      <c r="G23" s="4" t="s">
        <v>757</v>
      </c>
    </row>
    <row r="24" spans="2:7" x14ac:dyDescent="0.3">
      <c r="B24" s="20" t="s">
        <v>330</v>
      </c>
      <c r="C24" s="21" t="s">
        <v>330</v>
      </c>
      <c r="D24" s="457" t="s">
        <v>367</v>
      </c>
      <c r="E24" s="457" t="s">
        <v>367</v>
      </c>
      <c r="F24" s="4" t="s">
        <v>486</v>
      </c>
      <c r="G24" s="4" t="s">
        <v>758</v>
      </c>
    </row>
    <row r="25" spans="2:7" x14ac:dyDescent="0.3">
      <c r="B25" s="20" t="s">
        <v>330</v>
      </c>
      <c r="C25" s="21" t="s">
        <v>330</v>
      </c>
      <c r="D25" s="457" t="s">
        <v>368</v>
      </c>
      <c r="E25" s="457" t="s">
        <v>368</v>
      </c>
      <c r="F25" s="4">
        <v>0</v>
      </c>
      <c r="G25" s="4">
        <v>0</v>
      </c>
    </row>
    <row r="26" spans="2:7" x14ac:dyDescent="0.3">
      <c r="B26" s="20" t="s">
        <v>330</v>
      </c>
      <c r="C26" s="21" t="s">
        <v>330</v>
      </c>
      <c r="D26" s="457" t="s">
        <v>369</v>
      </c>
      <c r="E26" s="457" t="s">
        <v>369</v>
      </c>
      <c r="F26" s="4">
        <v>0</v>
      </c>
      <c r="G26" s="4">
        <v>0</v>
      </c>
    </row>
    <row r="27" spans="2:7" x14ac:dyDescent="0.3">
      <c r="B27" s="20" t="s">
        <v>330</v>
      </c>
      <c r="C27" s="21" t="s">
        <v>330</v>
      </c>
      <c r="D27" s="457" t="s">
        <v>370</v>
      </c>
      <c r="E27" s="457" t="s">
        <v>370</v>
      </c>
      <c r="F27" s="4">
        <v>0</v>
      </c>
      <c r="G27" s="4">
        <v>0</v>
      </c>
    </row>
    <row r="28" spans="2:7" x14ac:dyDescent="0.3">
      <c r="B28" s="20" t="s">
        <v>330</v>
      </c>
      <c r="C28" s="21" t="s">
        <v>330</v>
      </c>
      <c r="D28" s="457" t="s">
        <v>371</v>
      </c>
      <c r="E28" s="457" t="s">
        <v>371</v>
      </c>
      <c r="F28" s="4">
        <v>0</v>
      </c>
      <c r="G28" s="4">
        <v>0</v>
      </c>
    </row>
    <row r="29" spans="2:7" x14ac:dyDescent="0.3">
      <c r="B29" s="20" t="s">
        <v>330</v>
      </c>
      <c r="C29" s="21" t="s">
        <v>330</v>
      </c>
      <c r="D29" s="457" t="s">
        <v>372</v>
      </c>
      <c r="E29" s="457" t="s">
        <v>372</v>
      </c>
      <c r="F29" s="4">
        <v>0</v>
      </c>
      <c r="G29" s="4">
        <v>0</v>
      </c>
    </row>
    <row r="30" spans="2:7" x14ac:dyDescent="0.3">
      <c r="B30" s="20" t="s">
        <v>330</v>
      </c>
      <c r="C30" s="21" t="s">
        <v>330</v>
      </c>
      <c r="D30" s="457" t="s">
        <v>373</v>
      </c>
      <c r="E30" s="457" t="s">
        <v>373</v>
      </c>
      <c r="F30" s="4">
        <v>0</v>
      </c>
      <c r="G30" s="4">
        <v>0</v>
      </c>
    </row>
    <row r="31" spans="2:7" x14ac:dyDescent="0.3">
      <c r="B31" s="20" t="s">
        <v>330</v>
      </c>
      <c r="C31" s="21" t="s">
        <v>330</v>
      </c>
      <c r="D31" s="457" t="s">
        <v>374</v>
      </c>
      <c r="E31" s="457" t="s">
        <v>374</v>
      </c>
      <c r="F31" s="4">
        <v>0</v>
      </c>
      <c r="G31" s="4">
        <v>0</v>
      </c>
    </row>
    <row r="32" spans="2:7" x14ac:dyDescent="0.3">
      <c r="B32" s="20" t="s">
        <v>330</v>
      </c>
      <c r="C32" s="21" t="s">
        <v>330</v>
      </c>
      <c r="D32" s="457" t="s">
        <v>375</v>
      </c>
      <c r="E32" s="457" t="s">
        <v>375</v>
      </c>
      <c r="F32" s="4">
        <v>0</v>
      </c>
      <c r="G32" s="4">
        <v>0</v>
      </c>
    </row>
    <row r="33" spans="2:7" x14ac:dyDescent="0.3">
      <c r="B33" s="20" t="s">
        <v>330</v>
      </c>
      <c r="C33" s="21" t="s">
        <v>330</v>
      </c>
      <c r="D33" s="457" t="s">
        <v>376</v>
      </c>
      <c r="E33" s="457" t="s">
        <v>376</v>
      </c>
      <c r="F33" s="4">
        <v>0</v>
      </c>
      <c r="G33" s="4">
        <v>0</v>
      </c>
    </row>
    <row r="34" spans="2:7" x14ac:dyDescent="0.3">
      <c r="B34" s="20" t="s">
        <v>330</v>
      </c>
      <c r="C34" s="21" t="s">
        <v>330</v>
      </c>
      <c r="D34" s="457" t="s">
        <v>377</v>
      </c>
      <c r="E34" s="457" t="s">
        <v>377</v>
      </c>
      <c r="F34" s="4">
        <v>0</v>
      </c>
      <c r="G34" s="4">
        <v>0</v>
      </c>
    </row>
    <row r="35" spans="2:7" x14ac:dyDescent="0.3">
      <c r="B35" s="20" t="s">
        <v>330</v>
      </c>
      <c r="C35" s="21" t="s">
        <v>330</v>
      </c>
      <c r="D35" s="457" t="s">
        <v>378</v>
      </c>
      <c r="E35" s="457" t="s">
        <v>378</v>
      </c>
      <c r="F35" s="4">
        <v>0</v>
      </c>
      <c r="G35" s="4">
        <v>0</v>
      </c>
    </row>
    <row r="36" spans="2:7" x14ac:dyDescent="0.3">
      <c r="B36" s="20" t="s">
        <v>330</v>
      </c>
      <c r="C36" s="21" t="s">
        <v>330</v>
      </c>
      <c r="D36" s="457" t="s">
        <v>379</v>
      </c>
      <c r="E36" s="457" t="s">
        <v>379</v>
      </c>
      <c r="F36" s="4">
        <v>0</v>
      </c>
      <c r="G36" s="4">
        <v>0</v>
      </c>
    </row>
    <row r="37" spans="2:7" x14ac:dyDescent="0.3">
      <c r="B37" s="20" t="s">
        <v>330</v>
      </c>
      <c r="C37" s="21" t="s">
        <v>330</v>
      </c>
      <c r="D37" s="457" t="s">
        <v>380</v>
      </c>
      <c r="E37" s="457" t="s">
        <v>380</v>
      </c>
      <c r="F37" s="4">
        <v>0</v>
      </c>
      <c r="G37" s="4">
        <v>0</v>
      </c>
    </row>
    <row r="38" spans="2:7" x14ac:dyDescent="0.3">
      <c r="B38" s="459" t="s">
        <v>344</v>
      </c>
      <c r="C38" s="459" t="s">
        <v>344</v>
      </c>
      <c r="D38" s="459" t="s">
        <v>344</v>
      </c>
      <c r="E38" s="459" t="s">
        <v>344</v>
      </c>
      <c r="F38" s="14" t="s">
        <v>527</v>
      </c>
      <c r="G38" s="14" t="s">
        <v>759</v>
      </c>
    </row>
    <row r="39" spans="2:7" x14ac:dyDescent="0.3">
      <c r="B39" s="458" t="s">
        <v>330</v>
      </c>
      <c r="C39" s="458" t="s">
        <v>330</v>
      </c>
      <c r="D39" s="458" t="s">
        <v>330</v>
      </c>
      <c r="E39" s="458" t="s">
        <v>330</v>
      </c>
      <c r="F39" s="4" t="s">
        <v>330</v>
      </c>
      <c r="G39" s="4" t="s">
        <v>330</v>
      </c>
    </row>
    <row r="40" spans="2:7" x14ac:dyDescent="0.3">
      <c r="B40" s="459" t="s">
        <v>345</v>
      </c>
      <c r="C40" s="459" t="s">
        <v>345</v>
      </c>
      <c r="D40" s="459" t="s">
        <v>345</v>
      </c>
      <c r="E40" s="459" t="s">
        <v>345</v>
      </c>
      <c r="F40" s="14" t="s">
        <v>330</v>
      </c>
      <c r="G40" s="14" t="s">
        <v>330</v>
      </c>
    </row>
    <row r="41" spans="2:7" x14ac:dyDescent="0.3">
      <c r="B41" s="19" t="s">
        <v>330</v>
      </c>
      <c r="C41" s="460" t="s">
        <v>353</v>
      </c>
      <c r="D41" s="460" t="s">
        <v>353</v>
      </c>
      <c r="E41" s="460" t="s">
        <v>353</v>
      </c>
      <c r="F41" s="14">
        <v>0</v>
      </c>
      <c r="G41" s="14">
        <v>0</v>
      </c>
    </row>
    <row r="42" spans="2:7" x14ac:dyDescent="0.3">
      <c r="B42" s="20" t="s">
        <v>330</v>
      </c>
      <c r="C42" s="21" t="s">
        <v>330</v>
      </c>
      <c r="D42" s="457" t="s">
        <v>381</v>
      </c>
      <c r="E42" s="457" t="s">
        <v>381</v>
      </c>
      <c r="F42" s="4">
        <v>0</v>
      </c>
      <c r="G42" s="4">
        <v>0</v>
      </c>
    </row>
    <row r="43" spans="2:7" x14ac:dyDescent="0.3">
      <c r="B43" s="20" t="s">
        <v>330</v>
      </c>
      <c r="C43" s="21" t="s">
        <v>330</v>
      </c>
      <c r="D43" s="457" t="s">
        <v>382</v>
      </c>
      <c r="E43" s="457" t="s">
        <v>382</v>
      </c>
      <c r="F43" s="4">
        <v>0</v>
      </c>
      <c r="G43" s="4">
        <v>0</v>
      </c>
    </row>
    <row r="44" spans="2:7" x14ac:dyDescent="0.3">
      <c r="B44" s="20" t="s">
        <v>330</v>
      </c>
      <c r="C44" s="21" t="s">
        <v>330</v>
      </c>
      <c r="D44" s="457" t="s">
        <v>383</v>
      </c>
      <c r="E44" s="457" t="s">
        <v>383</v>
      </c>
      <c r="F44" s="4">
        <v>0</v>
      </c>
      <c r="G44" s="4">
        <v>0</v>
      </c>
    </row>
    <row r="45" spans="2:7" x14ac:dyDescent="0.3">
      <c r="B45" s="458" t="s">
        <v>330</v>
      </c>
      <c r="C45" s="458" t="s">
        <v>330</v>
      </c>
      <c r="D45" s="458" t="s">
        <v>330</v>
      </c>
      <c r="E45" s="458" t="s">
        <v>330</v>
      </c>
      <c r="F45" s="4" t="s">
        <v>330</v>
      </c>
      <c r="G45" s="4" t="s">
        <v>330</v>
      </c>
    </row>
    <row r="46" spans="2:7" x14ac:dyDescent="0.3">
      <c r="B46" s="19" t="s">
        <v>330</v>
      </c>
      <c r="C46" s="460" t="s">
        <v>354</v>
      </c>
      <c r="D46" s="460" t="s">
        <v>354</v>
      </c>
      <c r="E46" s="460" t="s">
        <v>354</v>
      </c>
      <c r="F46" s="14" t="s">
        <v>527</v>
      </c>
      <c r="G46" s="14" t="s">
        <v>759</v>
      </c>
    </row>
    <row r="47" spans="2:7" x14ac:dyDescent="0.3">
      <c r="B47" s="20" t="s">
        <v>330</v>
      </c>
      <c r="C47" s="21" t="s">
        <v>330</v>
      </c>
      <c r="D47" s="457" t="s">
        <v>381</v>
      </c>
      <c r="E47" s="457" t="s">
        <v>381</v>
      </c>
      <c r="F47" s="4">
        <v>0</v>
      </c>
      <c r="G47" s="4">
        <v>0</v>
      </c>
    </row>
    <row r="48" spans="2:7" x14ac:dyDescent="0.3">
      <c r="B48" s="20" t="s">
        <v>330</v>
      </c>
      <c r="C48" s="21" t="s">
        <v>330</v>
      </c>
      <c r="D48" s="457" t="s">
        <v>382</v>
      </c>
      <c r="E48" s="457" t="s">
        <v>382</v>
      </c>
      <c r="F48" s="4" t="s">
        <v>752</v>
      </c>
      <c r="G48" s="4" t="s">
        <v>760</v>
      </c>
    </row>
    <row r="49" spans="2:7" x14ac:dyDescent="0.3">
      <c r="B49" s="20" t="s">
        <v>330</v>
      </c>
      <c r="C49" s="21" t="s">
        <v>330</v>
      </c>
      <c r="D49" s="457" t="s">
        <v>384</v>
      </c>
      <c r="E49" s="457" t="s">
        <v>384</v>
      </c>
      <c r="F49" s="4" t="s">
        <v>536</v>
      </c>
      <c r="G49" s="4" t="s">
        <v>761</v>
      </c>
    </row>
    <row r="50" spans="2:7" x14ac:dyDescent="0.3">
      <c r="B50" s="459" t="s">
        <v>346</v>
      </c>
      <c r="C50" s="459" t="s">
        <v>346</v>
      </c>
      <c r="D50" s="459" t="s">
        <v>346</v>
      </c>
      <c r="E50" s="459" t="s">
        <v>346</v>
      </c>
      <c r="F50" s="14" t="s">
        <v>753</v>
      </c>
      <c r="G50" s="14" t="s">
        <v>762</v>
      </c>
    </row>
    <row r="51" spans="2:7" x14ac:dyDescent="0.3">
      <c r="B51" s="458" t="s">
        <v>330</v>
      </c>
      <c r="C51" s="458" t="s">
        <v>330</v>
      </c>
      <c r="D51" s="458" t="s">
        <v>330</v>
      </c>
      <c r="E51" s="458" t="s">
        <v>330</v>
      </c>
      <c r="F51" s="4" t="s">
        <v>330</v>
      </c>
      <c r="G51" s="4" t="s">
        <v>330</v>
      </c>
    </row>
    <row r="52" spans="2:7" x14ac:dyDescent="0.3">
      <c r="B52" s="459" t="s">
        <v>347</v>
      </c>
      <c r="C52" s="459" t="s">
        <v>347</v>
      </c>
      <c r="D52" s="459" t="s">
        <v>347</v>
      </c>
      <c r="E52" s="459" t="s">
        <v>347</v>
      </c>
      <c r="F52" s="14" t="s">
        <v>330</v>
      </c>
      <c r="G52" s="14" t="s">
        <v>330</v>
      </c>
    </row>
    <row r="53" spans="2:7" x14ac:dyDescent="0.3">
      <c r="B53" s="19" t="s">
        <v>330</v>
      </c>
      <c r="C53" s="460" t="s">
        <v>353</v>
      </c>
      <c r="D53" s="460" t="s">
        <v>353</v>
      </c>
      <c r="E53" s="460" t="s">
        <v>353</v>
      </c>
      <c r="F53" s="14">
        <v>0</v>
      </c>
      <c r="G53" s="14">
        <v>0</v>
      </c>
    </row>
    <row r="54" spans="2:7" x14ac:dyDescent="0.3">
      <c r="B54" s="20" t="s">
        <v>330</v>
      </c>
      <c r="C54" s="21" t="s">
        <v>330</v>
      </c>
      <c r="D54" s="457" t="s">
        <v>385</v>
      </c>
      <c r="E54" s="457" t="s">
        <v>385</v>
      </c>
      <c r="F54" s="4">
        <v>0</v>
      </c>
      <c r="G54" s="4">
        <v>0</v>
      </c>
    </row>
    <row r="55" spans="2:7" x14ac:dyDescent="0.3">
      <c r="B55" s="20" t="s">
        <v>330</v>
      </c>
      <c r="C55" s="21" t="s">
        <v>330</v>
      </c>
      <c r="D55" s="21" t="s">
        <v>330</v>
      </c>
      <c r="E55" s="22" t="s">
        <v>389</v>
      </c>
      <c r="F55" s="4">
        <v>0</v>
      </c>
      <c r="G55" s="4">
        <v>0</v>
      </c>
    </row>
    <row r="56" spans="2:7" x14ac:dyDescent="0.3">
      <c r="B56" s="20" t="s">
        <v>330</v>
      </c>
      <c r="C56" s="21" t="s">
        <v>330</v>
      </c>
      <c r="D56" s="21" t="s">
        <v>330</v>
      </c>
      <c r="E56" s="22" t="s">
        <v>390</v>
      </c>
      <c r="F56" s="4">
        <v>0</v>
      </c>
      <c r="G56" s="4">
        <v>0</v>
      </c>
    </row>
    <row r="57" spans="2:7" x14ac:dyDescent="0.3">
      <c r="B57" s="20" t="s">
        <v>330</v>
      </c>
      <c r="C57" s="21" t="s">
        <v>330</v>
      </c>
      <c r="D57" s="457" t="s">
        <v>386</v>
      </c>
      <c r="E57" s="457" t="s">
        <v>386</v>
      </c>
      <c r="F57" s="4">
        <v>0</v>
      </c>
      <c r="G57" s="4">
        <v>0</v>
      </c>
    </row>
    <row r="58" spans="2:7" x14ac:dyDescent="0.3">
      <c r="B58" s="458" t="s">
        <v>330</v>
      </c>
      <c r="C58" s="458" t="s">
        <v>330</v>
      </c>
      <c r="D58" s="458" t="s">
        <v>330</v>
      </c>
      <c r="E58" s="458" t="s">
        <v>330</v>
      </c>
      <c r="F58" s="4" t="s">
        <v>330</v>
      </c>
      <c r="G58" s="4" t="s">
        <v>330</v>
      </c>
    </row>
    <row r="59" spans="2:7" x14ac:dyDescent="0.3">
      <c r="B59" s="19" t="s">
        <v>330</v>
      </c>
      <c r="C59" s="460" t="s">
        <v>354</v>
      </c>
      <c r="D59" s="460" t="s">
        <v>354</v>
      </c>
      <c r="E59" s="460" t="s">
        <v>354</v>
      </c>
      <c r="F59" s="14">
        <v>0</v>
      </c>
      <c r="G59" s="14">
        <v>0</v>
      </c>
    </row>
    <row r="60" spans="2:7" x14ac:dyDescent="0.3">
      <c r="B60" s="20" t="s">
        <v>330</v>
      </c>
      <c r="C60" s="21" t="s">
        <v>330</v>
      </c>
      <c r="D60" s="457" t="s">
        <v>387</v>
      </c>
      <c r="E60" s="457" t="s">
        <v>387</v>
      </c>
      <c r="F60" s="4">
        <v>0</v>
      </c>
      <c r="G60" s="4">
        <v>0</v>
      </c>
    </row>
    <row r="61" spans="2:7" x14ac:dyDescent="0.3">
      <c r="B61" s="20" t="s">
        <v>330</v>
      </c>
      <c r="C61" s="21" t="s">
        <v>330</v>
      </c>
      <c r="D61" s="21" t="s">
        <v>330</v>
      </c>
      <c r="E61" s="22" t="s">
        <v>389</v>
      </c>
      <c r="F61" s="4">
        <v>0</v>
      </c>
      <c r="G61" s="4">
        <v>0</v>
      </c>
    </row>
    <row r="62" spans="2:7" x14ac:dyDescent="0.3">
      <c r="B62" s="20" t="s">
        <v>330</v>
      </c>
      <c r="C62" s="21" t="s">
        <v>330</v>
      </c>
      <c r="D62" s="21" t="s">
        <v>330</v>
      </c>
      <c r="E62" s="22" t="s">
        <v>390</v>
      </c>
      <c r="F62" s="4">
        <v>0</v>
      </c>
      <c r="G62" s="4">
        <v>0</v>
      </c>
    </row>
    <row r="63" spans="2:7" x14ac:dyDescent="0.3">
      <c r="B63" s="20" t="s">
        <v>330</v>
      </c>
      <c r="C63" s="21" t="s">
        <v>330</v>
      </c>
      <c r="D63" s="457" t="s">
        <v>388</v>
      </c>
      <c r="E63" s="457" t="s">
        <v>388</v>
      </c>
      <c r="F63" s="4">
        <v>0</v>
      </c>
      <c r="G63" s="4">
        <v>0</v>
      </c>
    </row>
    <row r="64" spans="2:7" x14ac:dyDescent="0.3">
      <c r="B64" s="459" t="s">
        <v>348</v>
      </c>
      <c r="C64" s="459" t="s">
        <v>348</v>
      </c>
      <c r="D64" s="459" t="s">
        <v>348</v>
      </c>
      <c r="E64" s="459" t="s">
        <v>348</v>
      </c>
      <c r="F64" s="14">
        <v>0</v>
      </c>
      <c r="G64" s="14">
        <v>0</v>
      </c>
    </row>
    <row r="65" spans="2:7" x14ac:dyDescent="0.3">
      <c r="B65" s="458" t="s">
        <v>330</v>
      </c>
      <c r="C65" s="458" t="s">
        <v>330</v>
      </c>
      <c r="D65" s="458" t="s">
        <v>330</v>
      </c>
      <c r="E65" s="458" t="s">
        <v>330</v>
      </c>
      <c r="F65" s="4" t="s">
        <v>330</v>
      </c>
      <c r="G65" s="4" t="s">
        <v>330</v>
      </c>
    </row>
    <row r="66" spans="2:7" x14ac:dyDescent="0.3">
      <c r="B66" s="459" t="s">
        <v>349</v>
      </c>
      <c r="C66" s="459" t="s">
        <v>349</v>
      </c>
      <c r="D66" s="459" t="s">
        <v>349</v>
      </c>
      <c r="E66" s="459" t="s">
        <v>349</v>
      </c>
      <c r="F66" s="14">
        <v>0</v>
      </c>
      <c r="G66" s="14">
        <v>0</v>
      </c>
    </row>
    <row r="67" spans="2:7" x14ac:dyDescent="0.3">
      <c r="B67" s="458" t="s">
        <v>330</v>
      </c>
      <c r="C67" s="458" t="s">
        <v>330</v>
      </c>
      <c r="D67" s="458" t="s">
        <v>330</v>
      </c>
      <c r="E67" s="458" t="s">
        <v>330</v>
      </c>
      <c r="F67" s="4" t="s">
        <v>330</v>
      </c>
      <c r="G67" s="4" t="s">
        <v>330</v>
      </c>
    </row>
    <row r="68" spans="2:7" x14ac:dyDescent="0.3">
      <c r="B68" s="459" t="s">
        <v>350</v>
      </c>
      <c r="C68" s="459" t="s">
        <v>350</v>
      </c>
      <c r="D68" s="459" t="s">
        <v>350</v>
      </c>
      <c r="E68" s="459" t="s">
        <v>350</v>
      </c>
      <c r="F68" s="14">
        <v>0</v>
      </c>
      <c r="G68" s="14">
        <v>0</v>
      </c>
    </row>
    <row r="69" spans="2:7" x14ac:dyDescent="0.3">
      <c r="B69" s="458" t="s">
        <v>330</v>
      </c>
      <c r="C69" s="458" t="s">
        <v>330</v>
      </c>
      <c r="D69" s="458" t="s">
        <v>330</v>
      </c>
      <c r="E69" s="458" t="s">
        <v>330</v>
      </c>
      <c r="F69" s="4" t="s">
        <v>330</v>
      </c>
      <c r="G69" s="4" t="s">
        <v>330</v>
      </c>
    </row>
    <row r="70" spans="2:7" x14ac:dyDescent="0.3">
      <c r="B70" s="459" t="s">
        <v>351</v>
      </c>
      <c r="C70" s="459" t="s">
        <v>351</v>
      </c>
      <c r="D70" s="459" t="s">
        <v>351</v>
      </c>
      <c r="E70" s="459" t="s">
        <v>351</v>
      </c>
      <c r="F70" s="14">
        <v>0</v>
      </c>
      <c r="G70" s="14">
        <v>0</v>
      </c>
    </row>
    <row r="71" spans="2:7" x14ac:dyDescent="0.3">
      <c r="B71" s="458" t="s">
        <v>330</v>
      </c>
      <c r="C71" s="458" t="s">
        <v>330</v>
      </c>
      <c r="D71" s="458" t="s">
        <v>330</v>
      </c>
      <c r="E71" s="458" t="s">
        <v>330</v>
      </c>
      <c r="F71" s="4" t="s">
        <v>330</v>
      </c>
      <c r="G71" s="4" t="s">
        <v>330</v>
      </c>
    </row>
  </sheetData>
  <mergeCells count="66">
    <mergeCell ref="B3:G3"/>
    <mergeCell ref="B4:G4"/>
    <mergeCell ref="B5:G5"/>
    <mergeCell ref="B6:G6"/>
    <mergeCell ref="B7:E7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B2:G2"/>
    <mergeCell ref="D44:E44"/>
    <mergeCell ref="D47:E47"/>
    <mergeCell ref="D48:E48"/>
    <mergeCell ref="D49:E49"/>
    <mergeCell ref="D54:E54"/>
    <mergeCell ref="D35:E35"/>
    <mergeCell ref="D36:E36"/>
    <mergeCell ref="D37:E37"/>
    <mergeCell ref="D42:E42"/>
    <mergeCell ref="D43:E43"/>
    <mergeCell ref="D30:E30"/>
    <mergeCell ref="D31:E31"/>
    <mergeCell ref="D32:E32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55" t="s">
        <v>1666</v>
      </c>
      <c r="C2" s="456"/>
      <c r="D2" s="456"/>
      <c r="E2" s="456"/>
      <c r="F2" s="456"/>
      <c r="G2" s="456"/>
    </row>
    <row r="3" spans="2:7" x14ac:dyDescent="0.3">
      <c r="B3" s="461" t="s">
        <v>419</v>
      </c>
      <c r="C3" s="461" t="s">
        <v>352</v>
      </c>
      <c r="D3" s="461" t="s">
        <v>352</v>
      </c>
      <c r="E3" s="461" t="s">
        <v>352</v>
      </c>
      <c r="F3" s="461" t="s">
        <v>352</v>
      </c>
      <c r="G3" s="461" t="s">
        <v>352</v>
      </c>
    </row>
    <row r="4" spans="2:7" x14ac:dyDescent="0.3">
      <c r="B4" s="462" t="s">
        <v>339</v>
      </c>
      <c r="C4" s="462" t="s">
        <v>339</v>
      </c>
      <c r="D4" s="462" t="s">
        <v>339</v>
      </c>
      <c r="E4" s="462" t="s">
        <v>339</v>
      </c>
      <c r="F4" s="462" t="s">
        <v>339</v>
      </c>
      <c r="G4" s="462" t="s">
        <v>339</v>
      </c>
    </row>
    <row r="5" spans="2:7" x14ac:dyDescent="0.3">
      <c r="B5" s="462" t="s">
        <v>340</v>
      </c>
      <c r="C5" s="462" t="s">
        <v>340</v>
      </c>
      <c r="D5" s="462" t="s">
        <v>340</v>
      </c>
      <c r="E5" s="462" t="s">
        <v>340</v>
      </c>
      <c r="F5" s="462" t="s">
        <v>340</v>
      </c>
      <c r="G5" s="462" t="s">
        <v>340</v>
      </c>
    </row>
    <row r="6" spans="2:7" x14ac:dyDescent="0.3">
      <c r="B6" s="463" t="s">
        <v>341</v>
      </c>
      <c r="C6" s="463" t="s">
        <v>341</v>
      </c>
      <c r="D6" s="463" t="s">
        <v>341</v>
      </c>
      <c r="E6" s="463" t="s">
        <v>341</v>
      </c>
      <c r="F6" s="463" t="s">
        <v>341</v>
      </c>
      <c r="G6" s="463" t="s">
        <v>341</v>
      </c>
    </row>
    <row r="7" spans="2:7" x14ac:dyDescent="0.3">
      <c r="B7" s="464" t="s">
        <v>342</v>
      </c>
      <c r="C7" s="464" t="s">
        <v>342</v>
      </c>
      <c r="D7" s="464" t="s">
        <v>342</v>
      </c>
      <c r="E7" s="464" t="s">
        <v>342</v>
      </c>
      <c r="F7" s="17">
        <v>2026</v>
      </c>
      <c r="G7" s="17">
        <v>2025</v>
      </c>
    </row>
    <row r="8" spans="2:7" x14ac:dyDescent="0.3">
      <c r="B8" s="459" t="s">
        <v>343</v>
      </c>
      <c r="C8" s="459" t="s">
        <v>343</v>
      </c>
      <c r="D8" s="459" t="s">
        <v>343</v>
      </c>
      <c r="E8" s="459" t="s">
        <v>343</v>
      </c>
      <c r="F8" s="14" t="s">
        <v>330</v>
      </c>
      <c r="G8" s="14" t="s">
        <v>330</v>
      </c>
    </row>
    <row r="9" spans="2:7" x14ac:dyDescent="0.3">
      <c r="B9" s="19" t="s">
        <v>330</v>
      </c>
      <c r="C9" s="460" t="s">
        <v>353</v>
      </c>
      <c r="D9" s="460" t="s">
        <v>353</v>
      </c>
      <c r="E9" s="460" t="s">
        <v>353</v>
      </c>
      <c r="F9" s="14" t="s">
        <v>422</v>
      </c>
      <c r="G9" s="14" t="s">
        <v>765</v>
      </c>
    </row>
    <row r="10" spans="2:7" x14ac:dyDescent="0.3">
      <c r="B10" s="20" t="s">
        <v>330</v>
      </c>
      <c r="C10" s="21" t="s">
        <v>330</v>
      </c>
      <c r="D10" s="457" t="s">
        <v>355</v>
      </c>
      <c r="E10" s="457" t="s">
        <v>355</v>
      </c>
      <c r="F10" s="4">
        <v>0</v>
      </c>
      <c r="G10" s="4">
        <v>0</v>
      </c>
    </row>
    <row r="11" spans="2:7" x14ac:dyDescent="0.3">
      <c r="B11" s="20" t="s">
        <v>330</v>
      </c>
      <c r="C11" s="21" t="s">
        <v>330</v>
      </c>
      <c r="D11" s="457" t="s">
        <v>356</v>
      </c>
      <c r="E11" s="457" t="s">
        <v>356</v>
      </c>
      <c r="F11" s="4">
        <v>0</v>
      </c>
      <c r="G11" s="4">
        <v>0</v>
      </c>
    </row>
    <row r="12" spans="2:7" x14ac:dyDescent="0.3">
      <c r="B12" s="20" t="s">
        <v>330</v>
      </c>
      <c r="C12" s="21" t="s">
        <v>330</v>
      </c>
      <c r="D12" s="457" t="s">
        <v>357</v>
      </c>
      <c r="E12" s="457" t="s">
        <v>357</v>
      </c>
      <c r="F12" s="4">
        <v>0</v>
      </c>
      <c r="G12" s="4">
        <v>0</v>
      </c>
    </row>
    <row r="13" spans="2:7" x14ac:dyDescent="0.3">
      <c r="B13" s="20" t="s">
        <v>330</v>
      </c>
      <c r="C13" s="21" t="s">
        <v>330</v>
      </c>
      <c r="D13" s="457" t="s">
        <v>358</v>
      </c>
      <c r="E13" s="457" t="s">
        <v>358</v>
      </c>
      <c r="F13" s="4">
        <v>0</v>
      </c>
      <c r="G13" s="4">
        <v>0</v>
      </c>
    </row>
    <row r="14" spans="2:7" x14ac:dyDescent="0.3">
      <c r="B14" s="20" t="s">
        <v>330</v>
      </c>
      <c r="C14" s="21" t="s">
        <v>330</v>
      </c>
      <c r="D14" s="457" t="s">
        <v>359</v>
      </c>
      <c r="E14" s="457" t="s">
        <v>359</v>
      </c>
      <c r="F14" s="4">
        <v>0</v>
      </c>
      <c r="G14" s="4">
        <v>0</v>
      </c>
    </row>
    <row r="15" spans="2:7" x14ac:dyDescent="0.3">
      <c r="B15" s="20" t="s">
        <v>330</v>
      </c>
      <c r="C15" s="21" t="s">
        <v>330</v>
      </c>
      <c r="D15" s="457" t="s">
        <v>360</v>
      </c>
      <c r="E15" s="457" t="s">
        <v>360</v>
      </c>
      <c r="F15" s="4">
        <v>0</v>
      </c>
      <c r="G15" s="4">
        <v>0</v>
      </c>
    </row>
    <row r="16" spans="2:7" x14ac:dyDescent="0.3">
      <c r="B16" s="20" t="s">
        <v>330</v>
      </c>
      <c r="C16" s="21" t="s">
        <v>330</v>
      </c>
      <c r="D16" s="457" t="s">
        <v>361</v>
      </c>
      <c r="E16" s="457" t="s">
        <v>361</v>
      </c>
      <c r="F16" s="4">
        <v>0</v>
      </c>
      <c r="G16" s="4">
        <v>0</v>
      </c>
    </row>
    <row r="17" spans="2:7" x14ac:dyDescent="0.3">
      <c r="B17" s="20" t="s">
        <v>330</v>
      </c>
      <c r="C17" s="21" t="s">
        <v>330</v>
      </c>
      <c r="D17" s="457" t="s">
        <v>362</v>
      </c>
      <c r="E17" s="457" t="s">
        <v>362</v>
      </c>
      <c r="F17" s="4">
        <v>0</v>
      </c>
      <c r="G17" s="4">
        <v>0</v>
      </c>
    </row>
    <row r="18" spans="2:7" x14ac:dyDescent="0.3">
      <c r="B18" s="20" t="s">
        <v>330</v>
      </c>
      <c r="C18" s="21" t="s">
        <v>330</v>
      </c>
      <c r="D18" s="457" t="s">
        <v>363</v>
      </c>
      <c r="E18" s="457" t="s">
        <v>363</v>
      </c>
      <c r="F18" s="4" t="s">
        <v>422</v>
      </c>
      <c r="G18" s="4" t="s">
        <v>765</v>
      </c>
    </row>
    <row r="19" spans="2:7" x14ac:dyDescent="0.3">
      <c r="B19" s="20" t="s">
        <v>330</v>
      </c>
      <c r="C19" s="21" t="s">
        <v>330</v>
      </c>
      <c r="D19" s="457" t="s">
        <v>364</v>
      </c>
      <c r="E19" s="457" t="s">
        <v>364</v>
      </c>
      <c r="F19" s="4">
        <v>0</v>
      </c>
      <c r="G19" s="4">
        <v>0</v>
      </c>
    </row>
    <row r="20" spans="2:7" x14ac:dyDescent="0.3">
      <c r="B20" s="458" t="s">
        <v>330</v>
      </c>
      <c r="C20" s="458" t="s">
        <v>330</v>
      </c>
      <c r="D20" s="458" t="s">
        <v>330</v>
      </c>
      <c r="E20" s="458" t="s">
        <v>330</v>
      </c>
      <c r="F20" s="4" t="s">
        <v>330</v>
      </c>
      <c r="G20" s="4" t="s">
        <v>330</v>
      </c>
    </row>
    <row r="21" spans="2:7" x14ac:dyDescent="0.3">
      <c r="B21" s="19" t="s">
        <v>330</v>
      </c>
      <c r="C21" s="460" t="s">
        <v>354</v>
      </c>
      <c r="D21" s="460" t="s">
        <v>354</v>
      </c>
      <c r="E21" s="460" t="s">
        <v>354</v>
      </c>
      <c r="F21" s="14" t="s">
        <v>722</v>
      </c>
      <c r="G21" s="14" t="s">
        <v>766</v>
      </c>
    </row>
    <row r="22" spans="2:7" x14ac:dyDescent="0.3">
      <c r="B22" s="20" t="s">
        <v>330</v>
      </c>
      <c r="C22" s="21" t="s">
        <v>330</v>
      </c>
      <c r="D22" s="457" t="s">
        <v>365</v>
      </c>
      <c r="E22" s="457" t="s">
        <v>365</v>
      </c>
      <c r="F22" s="4" t="s">
        <v>538</v>
      </c>
      <c r="G22" s="4" t="s">
        <v>767</v>
      </c>
    </row>
    <row r="23" spans="2:7" x14ac:dyDescent="0.3">
      <c r="B23" s="20" t="s">
        <v>330</v>
      </c>
      <c r="C23" s="21" t="s">
        <v>330</v>
      </c>
      <c r="D23" s="457" t="s">
        <v>366</v>
      </c>
      <c r="E23" s="457" t="s">
        <v>366</v>
      </c>
      <c r="F23" s="4" t="s">
        <v>551</v>
      </c>
      <c r="G23" s="4" t="s">
        <v>768</v>
      </c>
    </row>
    <row r="24" spans="2:7" x14ac:dyDescent="0.3">
      <c r="B24" s="20" t="s">
        <v>330</v>
      </c>
      <c r="C24" s="21" t="s">
        <v>330</v>
      </c>
      <c r="D24" s="457" t="s">
        <v>367</v>
      </c>
      <c r="E24" s="457" t="s">
        <v>367</v>
      </c>
      <c r="F24" s="4" t="s">
        <v>574</v>
      </c>
      <c r="G24" s="4" t="s">
        <v>769</v>
      </c>
    </row>
    <row r="25" spans="2:7" x14ac:dyDescent="0.3">
      <c r="B25" s="20" t="s">
        <v>330</v>
      </c>
      <c r="C25" s="21" t="s">
        <v>330</v>
      </c>
      <c r="D25" s="457" t="s">
        <v>368</v>
      </c>
      <c r="E25" s="457" t="s">
        <v>368</v>
      </c>
      <c r="F25" s="4">
        <v>0</v>
      </c>
      <c r="G25" s="4">
        <v>0</v>
      </c>
    </row>
    <row r="26" spans="2:7" x14ac:dyDescent="0.3">
      <c r="B26" s="20" t="s">
        <v>330</v>
      </c>
      <c r="C26" s="21" t="s">
        <v>330</v>
      </c>
      <c r="D26" s="457" t="s">
        <v>369</v>
      </c>
      <c r="E26" s="457" t="s">
        <v>369</v>
      </c>
      <c r="F26" s="4">
        <v>0</v>
      </c>
      <c r="G26" s="4">
        <v>0</v>
      </c>
    </row>
    <row r="27" spans="2:7" x14ac:dyDescent="0.3">
      <c r="B27" s="20" t="s">
        <v>330</v>
      </c>
      <c r="C27" s="21" t="s">
        <v>330</v>
      </c>
      <c r="D27" s="457" t="s">
        <v>370</v>
      </c>
      <c r="E27" s="457" t="s">
        <v>370</v>
      </c>
      <c r="F27" s="4">
        <v>0</v>
      </c>
      <c r="G27" s="4">
        <v>0</v>
      </c>
    </row>
    <row r="28" spans="2:7" x14ac:dyDescent="0.3">
      <c r="B28" s="20" t="s">
        <v>330</v>
      </c>
      <c r="C28" s="21" t="s">
        <v>330</v>
      </c>
      <c r="D28" s="457" t="s">
        <v>371</v>
      </c>
      <c r="E28" s="457" t="s">
        <v>371</v>
      </c>
      <c r="F28" s="4">
        <v>0</v>
      </c>
      <c r="G28" s="4">
        <v>0</v>
      </c>
    </row>
    <row r="29" spans="2:7" x14ac:dyDescent="0.3">
      <c r="B29" s="20" t="s">
        <v>330</v>
      </c>
      <c r="C29" s="21" t="s">
        <v>330</v>
      </c>
      <c r="D29" s="457" t="s">
        <v>372</v>
      </c>
      <c r="E29" s="457" t="s">
        <v>372</v>
      </c>
      <c r="F29" s="4">
        <v>0</v>
      </c>
      <c r="G29" s="4">
        <v>0</v>
      </c>
    </row>
    <row r="30" spans="2:7" x14ac:dyDescent="0.3">
      <c r="B30" s="20" t="s">
        <v>330</v>
      </c>
      <c r="C30" s="21" t="s">
        <v>330</v>
      </c>
      <c r="D30" s="457" t="s">
        <v>373</v>
      </c>
      <c r="E30" s="457" t="s">
        <v>373</v>
      </c>
      <c r="F30" s="4">
        <v>0</v>
      </c>
      <c r="G30" s="4">
        <v>0</v>
      </c>
    </row>
    <row r="31" spans="2:7" x14ac:dyDescent="0.3">
      <c r="B31" s="20" t="s">
        <v>330</v>
      </c>
      <c r="C31" s="21" t="s">
        <v>330</v>
      </c>
      <c r="D31" s="457" t="s">
        <v>374</v>
      </c>
      <c r="E31" s="457" t="s">
        <v>374</v>
      </c>
      <c r="F31" s="4">
        <v>0</v>
      </c>
      <c r="G31" s="4">
        <v>0</v>
      </c>
    </row>
    <row r="32" spans="2:7" x14ac:dyDescent="0.3">
      <c r="B32" s="20" t="s">
        <v>330</v>
      </c>
      <c r="C32" s="21" t="s">
        <v>330</v>
      </c>
      <c r="D32" s="457" t="s">
        <v>375</v>
      </c>
      <c r="E32" s="457" t="s">
        <v>375</v>
      </c>
      <c r="F32" s="4">
        <v>0</v>
      </c>
      <c r="G32" s="4">
        <v>0</v>
      </c>
    </row>
    <row r="33" spans="2:7" x14ac:dyDescent="0.3">
      <c r="B33" s="20" t="s">
        <v>330</v>
      </c>
      <c r="C33" s="21" t="s">
        <v>330</v>
      </c>
      <c r="D33" s="457" t="s">
        <v>376</v>
      </c>
      <c r="E33" s="457" t="s">
        <v>376</v>
      </c>
      <c r="F33" s="4">
        <v>0</v>
      </c>
      <c r="G33" s="4">
        <v>0</v>
      </c>
    </row>
    <row r="34" spans="2:7" x14ac:dyDescent="0.3">
      <c r="B34" s="20" t="s">
        <v>330</v>
      </c>
      <c r="C34" s="21" t="s">
        <v>330</v>
      </c>
      <c r="D34" s="457" t="s">
        <v>377</v>
      </c>
      <c r="E34" s="457" t="s">
        <v>377</v>
      </c>
      <c r="F34" s="4">
        <v>0</v>
      </c>
      <c r="G34" s="4">
        <v>0</v>
      </c>
    </row>
    <row r="35" spans="2:7" x14ac:dyDescent="0.3">
      <c r="B35" s="20" t="s">
        <v>330</v>
      </c>
      <c r="C35" s="21" t="s">
        <v>330</v>
      </c>
      <c r="D35" s="457" t="s">
        <v>378</v>
      </c>
      <c r="E35" s="457" t="s">
        <v>378</v>
      </c>
      <c r="F35" s="4">
        <v>0</v>
      </c>
      <c r="G35" s="4">
        <v>0</v>
      </c>
    </row>
    <row r="36" spans="2:7" x14ac:dyDescent="0.3">
      <c r="B36" s="20" t="s">
        <v>330</v>
      </c>
      <c r="C36" s="21" t="s">
        <v>330</v>
      </c>
      <c r="D36" s="457" t="s">
        <v>379</v>
      </c>
      <c r="E36" s="457" t="s">
        <v>379</v>
      </c>
      <c r="F36" s="4">
        <v>0</v>
      </c>
      <c r="G36" s="4">
        <v>0</v>
      </c>
    </row>
    <row r="37" spans="2:7" x14ac:dyDescent="0.3">
      <c r="B37" s="20" t="s">
        <v>330</v>
      </c>
      <c r="C37" s="21" t="s">
        <v>330</v>
      </c>
      <c r="D37" s="457" t="s">
        <v>380</v>
      </c>
      <c r="E37" s="457" t="s">
        <v>380</v>
      </c>
      <c r="F37" s="4">
        <v>0</v>
      </c>
      <c r="G37" s="4">
        <v>0</v>
      </c>
    </row>
    <row r="38" spans="2:7" x14ac:dyDescent="0.3">
      <c r="B38" s="459" t="s">
        <v>344</v>
      </c>
      <c r="C38" s="459" t="s">
        <v>344</v>
      </c>
      <c r="D38" s="459" t="s">
        <v>344</v>
      </c>
      <c r="E38" s="459" t="s">
        <v>344</v>
      </c>
      <c r="F38" s="14" t="s">
        <v>608</v>
      </c>
      <c r="G38" s="14" t="s">
        <v>770</v>
      </c>
    </row>
    <row r="39" spans="2:7" x14ac:dyDescent="0.3">
      <c r="B39" s="458" t="s">
        <v>330</v>
      </c>
      <c r="C39" s="458" t="s">
        <v>330</v>
      </c>
      <c r="D39" s="458" t="s">
        <v>330</v>
      </c>
      <c r="E39" s="458" t="s">
        <v>330</v>
      </c>
      <c r="F39" s="4" t="s">
        <v>330</v>
      </c>
      <c r="G39" s="4" t="s">
        <v>330</v>
      </c>
    </row>
    <row r="40" spans="2:7" x14ac:dyDescent="0.3">
      <c r="B40" s="459" t="s">
        <v>345</v>
      </c>
      <c r="C40" s="459" t="s">
        <v>345</v>
      </c>
      <c r="D40" s="459" t="s">
        <v>345</v>
      </c>
      <c r="E40" s="459" t="s">
        <v>345</v>
      </c>
      <c r="F40" s="14" t="s">
        <v>330</v>
      </c>
      <c r="G40" s="14" t="s">
        <v>330</v>
      </c>
    </row>
    <row r="41" spans="2:7" x14ac:dyDescent="0.3">
      <c r="B41" s="19" t="s">
        <v>330</v>
      </c>
      <c r="C41" s="460" t="s">
        <v>353</v>
      </c>
      <c r="D41" s="460" t="s">
        <v>353</v>
      </c>
      <c r="E41" s="460" t="s">
        <v>353</v>
      </c>
      <c r="F41" s="14">
        <v>0</v>
      </c>
      <c r="G41" s="14">
        <v>0</v>
      </c>
    </row>
    <row r="42" spans="2:7" x14ac:dyDescent="0.3">
      <c r="B42" s="20" t="s">
        <v>330</v>
      </c>
      <c r="C42" s="21" t="s">
        <v>330</v>
      </c>
      <c r="D42" s="457" t="s">
        <v>381</v>
      </c>
      <c r="E42" s="457" t="s">
        <v>381</v>
      </c>
      <c r="F42" s="4">
        <v>0</v>
      </c>
      <c r="G42" s="4">
        <v>0</v>
      </c>
    </row>
    <row r="43" spans="2:7" x14ac:dyDescent="0.3">
      <c r="B43" s="20" t="s">
        <v>330</v>
      </c>
      <c r="C43" s="21" t="s">
        <v>330</v>
      </c>
      <c r="D43" s="457" t="s">
        <v>382</v>
      </c>
      <c r="E43" s="457" t="s">
        <v>382</v>
      </c>
      <c r="F43" s="4">
        <v>0</v>
      </c>
      <c r="G43" s="4">
        <v>0</v>
      </c>
    </row>
    <row r="44" spans="2:7" x14ac:dyDescent="0.3">
      <c r="B44" s="20" t="s">
        <v>330</v>
      </c>
      <c r="C44" s="21" t="s">
        <v>330</v>
      </c>
      <c r="D44" s="457" t="s">
        <v>383</v>
      </c>
      <c r="E44" s="457" t="s">
        <v>383</v>
      </c>
      <c r="F44" s="4">
        <v>0</v>
      </c>
      <c r="G44" s="4">
        <v>0</v>
      </c>
    </row>
    <row r="45" spans="2:7" x14ac:dyDescent="0.3">
      <c r="B45" s="458" t="s">
        <v>330</v>
      </c>
      <c r="C45" s="458" t="s">
        <v>330</v>
      </c>
      <c r="D45" s="458" t="s">
        <v>330</v>
      </c>
      <c r="E45" s="458" t="s">
        <v>330</v>
      </c>
      <c r="F45" s="4" t="s">
        <v>330</v>
      </c>
      <c r="G45" s="4" t="s">
        <v>330</v>
      </c>
    </row>
    <row r="46" spans="2:7" x14ac:dyDescent="0.3">
      <c r="B46" s="19" t="s">
        <v>330</v>
      </c>
      <c r="C46" s="460" t="s">
        <v>354</v>
      </c>
      <c r="D46" s="460" t="s">
        <v>354</v>
      </c>
      <c r="E46" s="460" t="s">
        <v>354</v>
      </c>
      <c r="F46" s="14" t="s">
        <v>608</v>
      </c>
      <c r="G46" s="14" t="s">
        <v>770</v>
      </c>
    </row>
    <row r="47" spans="2:7" x14ac:dyDescent="0.3">
      <c r="B47" s="20" t="s">
        <v>330</v>
      </c>
      <c r="C47" s="21" t="s">
        <v>330</v>
      </c>
      <c r="D47" s="457" t="s">
        <v>381</v>
      </c>
      <c r="E47" s="457" t="s">
        <v>381</v>
      </c>
      <c r="F47" s="4">
        <v>0</v>
      </c>
      <c r="G47" s="4">
        <v>0</v>
      </c>
    </row>
    <row r="48" spans="2:7" x14ac:dyDescent="0.3">
      <c r="B48" s="20" t="s">
        <v>330</v>
      </c>
      <c r="C48" s="21" t="s">
        <v>330</v>
      </c>
      <c r="D48" s="457" t="s">
        <v>382</v>
      </c>
      <c r="E48" s="457" t="s">
        <v>382</v>
      </c>
      <c r="F48" s="4" t="s">
        <v>763</v>
      </c>
      <c r="G48" s="4" t="s">
        <v>771</v>
      </c>
    </row>
    <row r="49" spans="2:7" x14ac:dyDescent="0.3">
      <c r="B49" s="20" t="s">
        <v>330</v>
      </c>
      <c r="C49" s="21" t="s">
        <v>330</v>
      </c>
      <c r="D49" s="457" t="s">
        <v>384</v>
      </c>
      <c r="E49" s="457" t="s">
        <v>384</v>
      </c>
      <c r="F49" s="4" t="s">
        <v>612</v>
      </c>
      <c r="G49" s="4" t="s">
        <v>772</v>
      </c>
    </row>
    <row r="50" spans="2:7" x14ac:dyDescent="0.3">
      <c r="B50" s="459" t="s">
        <v>346</v>
      </c>
      <c r="C50" s="459" t="s">
        <v>346</v>
      </c>
      <c r="D50" s="459" t="s">
        <v>346</v>
      </c>
      <c r="E50" s="459" t="s">
        <v>346</v>
      </c>
      <c r="F50" s="14" t="s">
        <v>764</v>
      </c>
      <c r="G50" s="14" t="s">
        <v>773</v>
      </c>
    </row>
    <row r="51" spans="2:7" x14ac:dyDescent="0.3">
      <c r="B51" s="458" t="s">
        <v>330</v>
      </c>
      <c r="C51" s="458" t="s">
        <v>330</v>
      </c>
      <c r="D51" s="458" t="s">
        <v>330</v>
      </c>
      <c r="E51" s="458" t="s">
        <v>330</v>
      </c>
      <c r="F51" s="4" t="s">
        <v>330</v>
      </c>
      <c r="G51" s="4" t="s">
        <v>330</v>
      </c>
    </row>
    <row r="52" spans="2:7" x14ac:dyDescent="0.3">
      <c r="B52" s="459" t="s">
        <v>347</v>
      </c>
      <c r="C52" s="459" t="s">
        <v>347</v>
      </c>
      <c r="D52" s="459" t="s">
        <v>347</v>
      </c>
      <c r="E52" s="459" t="s">
        <v>347</v>
      </c>
      <c r="F52" s="14" t="s">
        <v>330</v>
      </c>
      <c r="G52" s="14" t="s">
        <v>330</v>
      </c>
    </row>
    <row r="53" spans="2:7" x14ac:dyDescent="0.3">
      <c r="B53" s="19" t="s">
        <v>330</v>
      </c>
      <c r="C53" s="460" t="s">
        <v>353</v>
      </c>
      <c r="D53" s="460" t="s">
        <v>353</v>
      </c>
      <c r="E53" s="460" t="s">
        <v>353</v>
      </c>
      <c r="F53" s="14">
        <v>0</v>
      </c>
      <c r="G53" s="14">
        <v>0</v>
      </c>
    </row>
    <row r="54" spans="2:7" x14ac:dyDescent="0.3">
      <c r="B54" s="20" t="s">
        <v>330</v>
      </c>
      <c r="C54" s="21" t="s">
        <v>330</v>
      </c>
      <c r="D54" s="457" t="s">
        <v>385</v>
      </c>
      <c r="E54" s="457" t="s">
        <v>385</v>
      </c>
      <c r="F54" s="4">
        <v>0</v>
      </c>
      <c r="G54" s="4">
        <v>0</v>
      </c>
    </row>
    <row r="55" spans="2:7" x14ac:dyDescent="0.3">
      <c r="B55" s="20" t="s">
        <v>330</v>
      </c>
      <c r="C55" s="21" t="s">
        <v>330</v>
      </c>
      <c r="D55" s="21" t="s">
        <v>330</v>
      </c>
      <c r="E55" s="22" t="s">
        <v>389</v>
      </c>
      <c r="F55" s="4">
        <v>0</v>
      </c>
      <c r="G55" s="4">
        <v>0</v>
      </c>
    </row>
    <row r="56" spans="2:7" x14ac:dyDescent="0.3">
      <c r="B56" s="20" t="s">
        <v>330</v>
      </c>
      <c r="C56" s="21" t="s">
        <v>330</v>
      </c>
      <c r="D56" s="21" t="s">
        <v>330</v>
      </c>
      <c r="E56" s="22" t="s">
        <v>390</v>
      </c>
      <c r="F56" s="4">
        <v>0</v>
      </c>
      <c r="G56" s="4">
        <v>0</v>
      </c>
    </row>
    <row r="57" spans="2:7" x14ac:dyDescent="0.3">
      <c r="B57" s="20" t="s">
        <v>330</v>
      </c>
      <c r="C57" s="21" t="s">
        <v>330</v>
      </c>
      <c r="D57" s="457" t="s">
        <v>386</v>
      </c>
      <c r="E57" s="457" t="s">
        <v>386</v>
      </c>
      <c r="F57" s="4">
        <v>0</v>
      </c>
      <c r="G57" s="4">
        <v>0</v>
      </c>
    </row>
    <row r="58" spans="2:7" x14ac:dyDescent="0.3">
      <c r="B58" s="458" t="s">
        <v>330</v>
      </c>
      <c r="C58" s="458" t="s">
        <v>330</v>
      </c>
      <c r="D58" s="458" t="s">
        <v>330</v>
      </c>
      <c r="E58" s="458" t="s">
        <v>330</v>
      </c>
      <c r="F58" s="4" t="s">
        <v>330</v>
      </c>
      <c r="G58" s="4" t="s">
        <v>330</v>
      </c>
    </row>
    <row r="59" spans="2:7" x14ac:dyDescent="0.3">
      <c r="B59" s="19" t="s">
        <v>330</v>
      </c>
      <c r="C59" s="460" t="s">
        <v>354</v>
      </c>
      <c r="D59" s="460" t="s">
        <v>354</v>
      </c>
      <c r="E59" s="460" t="s">
        <v>354</v>
      </c>
      <c r="F59" s="14">
        <v>0</v>
      </c>
      <c r="G59" s="14">
        <v>0</v>
      </c>
    </row>
    <row r="60" spans="2:7" x14ac:dyDescent="0.3">
      <c r="B60" s="20" t="s">
        <v>330</v>
      </c>
      <c r="C60" s="21" t="s">
        <v>330</v>
      </c>
      <c r="D60" s="457" t="s">
        <v>387</v>
      </c>
      <c r="E60" s="457" t="s">
        <v>387</v>
      </c>
      <c r="F60" s="4">
        <v>0</v>
      </c>
      <c r="G60" s="4">
        <v>0</v>
      </c>
    </row>
    <row r="61" spans="2:7" x14ac:dyDescent="0.3">
      <c r="B61" s="20" t="s">
        <v>330</v>
      </c>
      <c r="C61" s="21" t="s">
        <v>330</v>
      </c>
      <c r="D61" s="21" t="s">
        <v>330</v>
      </c>
      <c r="E61" s="22" t="s">
        <v>389</v>
      </c>
      <c r="F61" s="4">
        <v>0</v>
      </c>
      <c r="G61" s="4">
        <v>0</v>
      </c>
    </row>
    <row r="62" spans="2:7" x14ac:dyDescent="0.3">
      <c r="B62" s="20" t="s">
        <v>330</v>
      </c>
      <c r="C62" s="21" t="s">
        <v>330</v>
      </c>
      <c r="D62" s="21" t="s">
        <v>330</v>
      </c>
      <c r="E62" s="22" t="s">
        <v>390</v>
      </c>
      <c r="F62" s="4">
        <v>0</v>
      </c>
      <c r="G62" s="4">
        <v>0</v>
      </c>
    </row>
    <row r="63" spans="2:7" x14ac:dyDescent="0.3">
      <c r="B63" s="20" t="s">
        <v>330</v>
      </c>
      <c r="C63" s="21" t="s">
        <v>330</v>
      </c>
      <c r="D63" s="457" t="s">
        <v>388</v>
      </c>
      <c r="E63" s="457" t="s">
        <v>388</v>
      </c>
      <c r="F63" s="4">
        <v>0</v>
      </c>
      <c r="G63" s="4">
        <v>0</v>
      </c>
    </row>
    <row r="64" spans="2:7" x14ac:dyDescent="0.3">
      <c r="B64" s="459" t="s">
        <v>348</v>
      </c>
      <c r="C64" s="459" t="s">
        <v>348</v>
      </c>
      <c r="D64" s="459" t="s">
        <v>348</v>
      </c>
      <c r="E64" s="459" t="s">
        <v>348</v>
      </c>
      <c r="F64" s="14">
        <v>0</v>
      </c>
      <c r="G64" s="14">
        <v>0</v>
      </c>
    </row>
    <row r="65" spans="2:7" x14ac:dyDescent="0.3">
      <c r="B65" s="458" t="s">
        <v>330</v>
      </c>
      <c r="C65" s="458" t="s">
        <v>330</v>
      </c>
      <c r="D65" s="458" t="s">
        <v>330</v>
      </c>
      <c r="E65" s="458" t="s">
        <v>330</v>
      </c>
      <c r="F65" s="4" t="s">
        <v>330</v>
      </c>
      <c r="G65" s="4" t="s">
        <v>330</v>
      </c>
    </row>
    <row r="66" spans="2:7" x14ac:dyDescent="0.3">
      <c r="B66" s="459" t="s">
        <v>349</v>
      </c>
      <c r="C66" s="459" t="s">
        <v>349</v>
      </c>
      <c r="D66" s="459" t="s">
        <v>349</v>
      </c>
      <c r="E66" s="459" t="s">
        <v>349</v>
      </c>
      <c r="F66" s="14">
        <v>0</v>
      </c>
      <c r="G66" s="14">
        <v>0</v>
      </c>
    </row>
    <row r="67" spans="2:7" x14ac:dyDescent="0.3">
      <c r="B67" s="458" t="s">
        <v>330</v>
      </c>
      <c r="C67" s="458" t="s">
        <v>330</v>
      </c>
      <c r="D67" s="458" t="s">
        <v>330</v>
      </c>
      <c r="E67" s="458" t="s">
        <v>330</v>
      </c>
      <c r="F67" s="4" t="s">
        <v>330</v>
      </c>
      <c r="G67" s="4" t="s">
        <v>330</v>
      </c>
    </row>
    <row r="68" spans="2:7" x14ac:dyDescent="0.3">
      <c r="B68" s="459" t="s">
        <v>350</v>
      </c>
      <c r="C68" s="459" t="s">
        <v>350</v>
      </c>
      <c r="D68" s="459" t="s">
        <v>350</v>
      </c>
      <c r="E68" s="459" t="s">
        <v>350</v>
      </c>
      <c r="F68" s="14">
        <v>0</v>
      </c>
      <c r="G68" s="14">
        <v>0</v>
      </c>
    </row>
    <row r="69" spans="2:7" x14ac:dyDescent="0.3">
      <c r="B69" s="458" t="s">
        <v>330</v>
      </c>
      <c r="C69" s="458" t="s">
        <v>330</v>
      </c>
      <c r="D69" s="458" t="s">
        <v>330</v>
      </c>
      <c r="E69" s="458" t="s">
        <v>330</v>
      </c>
      <c r="F69" s="4" t="s">
        <v>330</v>
      </c>
      <c r="G69" s="4" t="s">
        <v>330</v>
      </c>
    </row>
    <row r="70" spans="2:7" x14ac:dyDescent="0.3">
      <c r="B70" s="459" t="s">
        <v>351</v>
      </c>
      <c r="C70" s="459" t="s">
        <v>351</v>
      </c>
      <c r="D70" s="459" t="s">
        <v>351</v>
      </c>
      <c r="E70" s="459" t="s">
        <v>351</v>
      </c>
      <c r="F70" s="14">
        <v>0</v>
      </c>
      <c r="G70" s="14">
        <v>0</v>
      </c>
    </row>
    <row r="71" spans="2:7" x14ac:dyDescent="0.3">
      <c r="B71" s="458" t="s">
        <v>330</v>
      </c>
      <c r="C71" s="458" t="s">
        <v>330</v>
      </c>
      <c r="D71" s="458" t="s">
        <v>330</v>
      </c>
      <c r="E71" s="458" t="s">
        <v>330</v>
      </c>
      <c r="F71" s="4" t="s">
        <v>330</v>
      </c>
      <c r="G71" s="4" t="s">
        <v>330</v>
      </c>
    </row>
  </sheetData>
  <mergeCells count="66">
    <mergeCell ref="B3:G3"/>
    <mergeCell ref="B4:G4"/>
    <mergeCell ref="B5:G5"/>
    <mergeCell ref="B6:G6"/>
    <mergeCell ref="B7:E7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B2:G2"/>
    <mergeCell ref="D44:E44"/>
    <mergeCell ref="D47:E47"/>
    <mergeCell ref="D48:E48"/>
    <mergeCell ref="D49:E49"/>
    <mergeCell ref="D54:E54"/>
    <mergeCell ref="D35:E35"/>
    <mergeCell ref="D36:E36"/>
    <mergeCell ref="D37:E37"/>
    <mergeCell ref="D42:E42"/>
    <mergeCell ref="D43:E43"/>
    <mergeCell ref="D30:E30"/>
    <mergeCell ref="D31:E31"/>
    <mergeCell ref="D32:E32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55" t="s">
        <v>1666</v>
      </c>
      <c r="C2" s="456"/>
      <c r="D2" s="456"/>
      <c r="E2" s="456"/>
      <c r="F2" s="456"/>
      <c r="G2" s="456"/>
    </row>
    <row r="3" spans="2:7" x14ac:dyDescent="0.3">
      <c r="B3" s="461" t="s">
        <v>420</v>
      </c>
      <c r="C3" s="461" t="s">
        <v>352</v>
      </c>
      <c r="D3" s="461" t="s">
        <v>352</v>
      </c>
      <c r="E3" s="461" t="s">
        <v>352</v>
      </c>
      <c r="F3" s="461" t="s">
        <v>352</v>
      </c>
      <c r="G3" s="461" t="s">
        <v>352</v>
      </c>
    </row>
    <row r="4" spans="2:7" x14ac:dyDescent="0.3">
      <c r="B4" s="462" t="s">
        <v>339</v>
      </c>
      <c r="C4" s="462" t="s">
        <v>339</v>
      </c>
      <c r="D4" s="462" t="s">
        <v>339</v>
      </c>
      <c r="E4" s="462" t="s">
        <v>339</v>
      </c>
      <c r="F4" s="462" t="s">
        <v>339</v>
      </c>
      <c r="G4" s="462" t="s">
        <v>339</v>
      </c>
    </row>
    <row r="5" spans="2:7" x14ac:dyDescent="0.3">
      <c r="B5" s="462" t="s">
        <v>340</v>
      </c>
      <c r="C5" s="462" t="s">
        <v>340</v>
      </c>
      <c r="D5" s="462" t="s">
        <v>340</v>
      </c>
      <c r="E5" s="462" t="s">
        <v>340</v>
      </c>
      <c r="F5" s="462" t="s">
        <v>340</v>
      </c>
      <c r="G5" s="462" t="s">
        <v>340</v>
      </c>
    </row>
    <row r="6" spans="2:7" x14ac:dyDescent="0.3">
      <c r="B6" s="463" t="s">
        <v>341</v>
      </c>
      <c r="C6" s="463" t="s">
        <v>341</v>
      </c>
      <c r="D6" s="463" t="s">
        <v>341</v>
      </c>
      <c r="E6" s="463" t="s">
        <v>341</v>
      </c>
      <c r="F6" s="463" t="s">
        <v>341</v>
      </c>
      <c r="G6" s="463" t="s">
        <v>341</v>
      </c>
    </row>
    <row r="7" spans="2:7" x14ac:dyDescent="0.3">
      <c r="B7" s="464" t="s">
        <v>342</v>
      </c>
      <c r="C7" s="464" t="s">
        <v>342</v>
      </c>
      <c r="D7" s="464" t="s">
        <v>342</v>
      </c>
      <c r="E7" s="464" t="s">
        <v>342</v>
      </c>
      <c r="F7" s="17">
        <v>2026</v>
      </c>
      <c r="G7" s="17">
        <v>2025</v>
      </c>
    </row>
    <row r="8" spans="2:7" x14ac:dyDescent="0.3">
      <c r="B8" s="459" t="s">
        <v>343</v>
      </c>
      <c r="C8" s="459" t="s">
        <v>343</v>
      </c>
      <c r="D8" s="459" t="s">
        <v>343</v>
      </c>
      <c r="E8" s="459" t="s">
        <v>343</v>
      </c>
      <c r="F8" s="14" t="s">
        <v>330</v>
      </c>
      <c r="G8" s="14" t="s">
        <v>330</v>
      </c>
    </row>
    <row r="9" spans="2:7" x14ac:dyDescent="0.3">
      <c r="B9" s="19" t="s">
        <v>330</v>
      </c>
      <c r="C9" s="460" t="s">
        <v>353</v>
      </c>
      <c r="D9" s="460" t="s">
        <v>353</v>
      </c>
      <c r="E9" s="460" t="s">
        <v>353</v>
      </c>
      <c r="F9" s="14" t="s">
        <v>423</v>
      </c>
      <c r="G9" s="14" t="s">
        <v>775</v>
      </c>
    </row>
    <row r="10" spans="2:7" x14ac:dyDescent="0.3">
      <c r="B10" s="20" t="s">
        <v>330</v>
      </c>
      <c r="C10" s="21" t="s">
        <v>330</v>
      </c>
      <c r="D10" s="457" t="s">
        <v>355</v>
      </c>
      <c r="E10" s="457" t="s">
        <v>355</v>
      </c>
      <c r="F10" s="4">
        <v>0</v>
      </c>
      <c r="G10" s="4">
        <v>0</v>
      </c>
    </row>
    <row r="11" spans="2:7" x14ac:dyDescent="0.3">
      <c r="B11" s="20" t="s">
        <v>330</v>
      </c>
      <c r="C11" s="21" t="s">
        <v>330</v>
      </c>
      <c r="D11" s="457" t="s">
        <v>356</v>
      </c>
      <c r="E11" s="457" t="s">
        <v>356</v>
      </c>
      <c r="F11" s="4">
        <v>0</v>
      </c>
      <c r="G11" s="4">
        <v>0</v>
      </c>
    </row>
    <row r="12" spans="2:7" x14ac:dyDescent="0.3">
      <c r="B12" s="20" t="s">
        <v>330</v>
      </c>
      <c r="C12" s="21" t="s">
        <v>330</v>
      </c>
      <c r="D12" s="457" t="s">
        <v>357</v>
      </c>
      <c r="E12" s="457" t="s">
        <v>357</v>
      </c>
      <c r="F12" s="4">
        <v>0</v>
      </c>
      <c r="G12" s="4">
        <v>0</v>
      </c>
    </row>
    <row r="13" spans="2:7" x14ac:dyDescent="0.3">
      <c r="B13" s="20" t="s">
        <v>330</v>
      </c>
      <c r="C13" s="21" t="s">
        <v>330</v>
      </c>
      <c r="D13" s="457" t="s">
        <v>358</v>
      </c>
      <c r="E13" s="457" t="s">
        <v>358</v>
      </c>
      <c r="F13" s="4">
        <v>0</v>
      </c>
      <c r="G13" s="4">
        <v>0</v>
      </c>
    </row>
    <row r="14" spans="2:7" x14ac:dyDescent="0.3">
      <c r="B14" s="20" t="s">
        <v>330</v>
      </c>
      <c r="C14" s="21" t="s">
        <v>330</v>
      </c>
      <c r="D14" s="457" t="s">
        <v>359</v>
      </c>
      <c r="E14" s="457" t="s">
        <v>359</v>
      </c>
      <c r="F14" s="4">
        <v>0</v>
      </c>
      <c r="G14" s="4">
        <v>0</v>
      </c>
    </row>
    <row r="15" spans="2:7" x14ac:dyDescent="0.3">
      <c r="B15" s="20" t="s">
        <v>330</v>
      </c>
      <c r="C15" s="21" t="s">
        <v>330</v>
      </c>
      <c r="D15" s="457" t="s">
        <v>360</v>
      </c>
      <c r="E15" s="457" t="s">
        <v>360</v>
      </c>
      <c r="F15" s="4">
        <v>0</v>
      </c>
      <c r="G15" s="4">
        <v>0</v>
      </c>
    </row>
    <row r="16" spans="2:7" x14ac:dyDescent="0.3">
      <c r="B16" s="20" t="s">
        <v>330</v>
      </c>
      <c r="C16" s="21" t="s">
        <v>330</v>
      </c>
      <c r="D16" s="457" t="s">
        <v>361</v>
      </c>
      <c r="E16" s="457" t="s">
        <v>361</v>
      </c>
      <c r="F16" s="4">
        <v>0</v>
      </c>
      <c r="G16" s="4">
        <v>0</v>
      </c>
    </row>
    <row r="17" spans="2:7" x14ac:dyDescent="0.3">
      <c r="B17" s="20" t="s">
        <v>330</v>
      </c>
      <c r="C17" s="21" t="s">
        <v>330</v>
      </c>
      <c r="D17" s="457" t="s">
        <v>362</v>
      </c>
      <c r="E17" s="457" t="s">
        <v>362</v>
      </c>
      <c r="F17" s="4">
        <v>0</v>
      </c>
      <c r="G17" s="4">
        <v>0</v>
      </c>
    </row>
    <row r="18" spans="2:7" x14ac:dyDescent="0.3">
      <c r="B18" s="20" t="s">
        <v>330</v>
      </c>
      <c r="C18" s="21" t="s">
        <v>330</v>
      </c>
      <c r="D18" s="457" t="s">
        <v>363</v>
      </c>
      <c r="E18" s="457" t="s">
        <v>363</v>
      </c>
      <c r="F18" s="4" t="s">
        <v>423</v>
      </c>
      <c r="G18" s="4" t="s">
        <v>775</v>
      </c>
    </row>
    <row r="19" spans="2:7" x14ac:dyDescent="0.3">
      <c r="B19" s="20" t="s">
        <v>330</v>
      </c>
      <c r="C19" s="21" t="s">
        <v>330</v>
      </c>
      <c r="D19" s="457" t="s">
        <v>364</v>
      </c>
      <c r="E19" s="457" t="s">
        <v>364</v>
      </c>
      <c r="F19" s="4">
        <v>0</v>
      </c>
      <c r="G19" s="4">
        <v>0</v>
      </c>
    </row>
    <row r="20" spans="2:7" x14ac:dyDescent="0.3">
      <c r="B20" s="458" t="s">
        <v>330</v>
      </c>
      <c r="C20" s="458" t="s">
        <v>330</v>
      </c>
      <c r="D20" s="458" t="s">
        <v>330</v>
      </c>
      <c r="E20" s="458" t="s">
        <v>330</v>
      </c>
      <c r="F20" s="4" t="s">
        <v>330</v>
      </c>
      <c r="G20" s="4" t="s">
        <v>330</v>
      </c>
    </row>
    <row r="21" spans="2:7" x14ac:dyDescent="0.3">
      <c r="B21" s="19" t="s">
        <v>330</v>
      </c>
      <c r="C21" s="460" t="s">
        <v>354</v>
      </c>
      <c r="D21" s="460" t="s">
        <v>354</v>
      </c>
      <c r="E21" s="460" t="s">
        <v>354</v>
      </c>
      <c r="F21" s="14" t="s">
        <v>723</v>
      </c>
      <c r="G21" s="14" t="s">
        <v>776</v>
      </c>
    </row>
    <row r="22" spans="2:7" x14ac:dyDescent="0.3">
      <c r="B22" s="20" t="s">
        <v>330</v>
      </c>
      <c r="C22" s="21" t="s">
        <v>330</v>
      </c>
      <c r="D22" s="457" t="s">
        <v>365</v>
      </c>
      <c r="E22" s="457" t="s">
        <v>365</v>
      </c>
      <c r="F22" s="4" t="s">
        <v>613</v>
      </c>
      <c r="G22" s="4" t="s">
        <v>777</v>
      </c>
    </row>
    <row r="23" spans="2:7" x14ac:dyDescent="0.3">
      <c r="B23" s="20" t="s">
        <v>330</v>
      </c>
      <c r="C23" s="21" t="s">
        <v>330</v>
      </c>
      <c r="D23" s="457" t="s">
        <v>366</v>
      </c>
      <c r="E23" s="457" t="s">
        <v>366</v>
      </c>
      <c r="F23" s="4" t="s">
        <v>623</v>
      </c>
      <c r="G23" s="4" t="s">
        <v>778</v>
      </c>
    </row>
    <row r="24" spans="2:7" x14ac:dyDescent="0.3">
      <c r="B24" s="20" t="s">
        <v>330</v>
      </c>
      <c r="C24" s="21" t="s">
        <v>330</v>
      </c>
      <c r="D24" s="457" t="s">
        <v>367</v>
      </c>
      <c r="E24" s="457" t="s">
        <v>367</v>
      </c>
      <c r="F24" s="4" t="s">
        <v>640</v>
      </c>
      <c r="G24" s="4" t="s">
        <v>779</v>
      </c>
    </row>
    <row r="25" spans="2:7" x14ac:dyDescent="0.3">
      <c r="B25" s="20" t="s">
        <v>330</v>
      </c>
      <c r="C25" s="21" t="s">
        <v>330</v>
      </c>
      <c r="D25" s="457" t="s">
        <v>368</v>
      </c>
      <c r="E25" s="457" t="s">
        <v>368</v>
      </c>
      <c r="F25" s="4">
        <v>0</v>
      </c>
      <c r="G25" s="4">
        <v>0</v>
      </c>
    </row>
    <row r="26" spans="2:7" x14ac:dyDescent="0.3">
      <c r="B26" s="20" t="s">
        <v>330</v>
      </c>
      <c r="C26" s="21" t="s">
        <v>330</v>
      </c>
      <c r="D26" s="457" t="s">
        <v>369</v>
      </c>
      <c r="E26" s="457" t="s">
        <v>369</v>
      </c>
      <c r="F26" s="4">
        <v>0</v>
      </c>
      <c r="G26" s="4">
        <v>0</v>
      </c>
    </row>
    <row r="27" spans="2:7" x14ac:dyDescent="0.3">
      <c r="B27" s="20" t="s">
        <v>330</v>
      </c>
      <c r="C27" s="21" t="s">
        <v>330</v>
      </c>
      <c r="D27" s="457" t="s">
        <v>370</v>
      </c>
      <c r="E27" s="457" t="s">
        <v>370</v>
      </c>
      <c r="F27" s="4">
        <v>0</v>
      </c>
      <c r="G27" s="4">
        <v>0</v>
      </c>
    </row>
    <row r="28" spans="2:7" x14ac:dyDescent="0.3">
      <c r="B28" s="20" t="s">
        <v>330</v>
      </c>
      <c r="C28" s="21" t="s">
        <v>330</v>
      </c>
      <c r="D28" s="457" t="s">
        <v>371</v>
      </c>
      <c r="E28" s="457" t="s">
        <v>371</v>
      </c>
      <c r="F28" s="4">
        <v>0</v>
      </c>
      <c r="G28" s="4">
        <v>0</v>
      </c>
    </row>
    <row r="29" spans="2:7" x14ac:dyDescent="0.3">
      <c r="B29" s="20" t="s">
        <v>330</v>
      </c>
      <c r="C29" s="21" t="s">
        <v>330</v>
      </c>
      <c r="D29" s="457" t="s">
        <v>372</v>
      </c>
      <c r="E29" s="457" t="s">
        <v>372</v>
      </c>
      <c r="F29" s="4">
        <v>0</v>
      </c>
      <c r="G29" s="4">
        <v>0</v>
      </c>
    </row>
    <row r="30" spans="2:7" x14ac:dyDescent="0.3">
      <c r="B30" s="20" t="s">
        <v>330</v>
      </c>
      <c r="C30" s="21" t="s">
        <v>330</v>
      </c>
      <c r="D30" s="457" t="s">
        <v>373</v>
      </c>
      <c r="E30" s="457" t="s">
        <v>373</v>
      </c>
      <c r="F30" s="4">
        <v>0</v>
      </c>
      <c r="G30" s="4">
        <v>0</v>
      </c>
    </row>
    <row r="31" spans="2:7" x14ac:dyDescent="0.3">
      <c r="B31" s="20" t="s">
        <v>330</v>
      </c>
      <c r="C31" s="21" t="s">
        <v>330</v>
      </c>
      <c r="D31" s="457" t="s">
        <v>374</v>
      </c>
      <c r="E31" s="457" t="s">
        <v>374</v>
      </c>
      <c r="F31" s="4">
        <v>0</v>
      </c>
      <c r="G31" s="4">
        <v>0</v>
      </c>
    </row>
    <row r="32" spans="2:7" x14ac:dyDescent="0.3">
      <c r="B32" s="20" t="s">
        <v>330</v>
      </c>
      <c r="C32" s="21" t="s">
        <v>330</v>
      </c>
      <c r="D32" s="457" t="s">
        <v>375</v>
      </c>
      <c r="E32" s="457" t="s">
        <v>375</v>
      </c>
      <c r="F32" s="4">
        <v>0</v>
      </c>
      <c r="G32" s="4">
        <v>0</v>
      </c>
    </row>
    <row r="33" spans="2:7" x14ac:dyDescent="0.3">
      <c r="B33" s="20" t="s">
        <v>330</v>
      </c>
      <c r="C33" s="21" t="s">
        <v>330</v>
      </c>
      <c r="D33" s="457" t="s">
        <v>376</v>
      </c>
      <c r="E33" s="457" t="s">
        <v>376</v>
      </c>
      <c r="F33" s="4">
        <v>0</v>
      </c>
      <c r="G33" s="4">
        <v>0</v>
      </c>
    </row>
    <row r="34" spans="2:7" x14ac:dyDescent="0.3">
      <c r="B34" s="20" t="s">
        <v>330</v>
      </c>
      <c r="C34" s="21" t="s">
        <v>330</v>
      </c>
      <c r="D34" s="457" t="s">
        <v>377</v>
      </c>
      <c r="E34" s="457" t="s">
        <v>377</v>
      </c>
      <c r="F34" s="4">
        <v>0</v>
      </c>
      <c r="G34" s="4">
        <v>0</v>
      </c>
    </row>
    <row r="35" spans="2:7" x14ac:dyDescent="0.3">
      <c r="B35" s="20" t="s">
        <v>330</v>
      </c>
      <c r="C35" s="21" t="s">
        <v>330</v>
      </c>
      <c r="D35" s="457" t="s">
        <v>378</v>
      </c>
      <c r="E35" s="457" t="s">
        <v>378</v>
      </c>
      <c r="F35" s="4">
        <v>0</v>
      </c>
      <c r="G35" s="4">
        <v>0</v>
      </c>
    </row>
    <row r="36" spans="2:7" x14ac:dyDescent="0.3">
      <c r="B36" s="20" t="s">
        <v>330</v>
      </c>
      <c r="C36" s="21" t="s">
        <v>330</v>
      </c>
      <c r="D36" s="457" t="s">
        <v>379</v>
      </c>
      <c r="E36" s="457" t="s">
        <v>379</v>
      </c>
      <c r="F36" s="4">
        <v>0</v>
      </c>
      <c r="G36" s="4">
        <v>0</v>
      </c>
    </row>
    <row r="37" spans="2:7" x14ac:dyDescent="0.3">
      <c r="B37" s="20" t="s">
        <v>330</v>
      </c>
      <c r="C37" s="21" t="s">
        <v>330</v>
      </c>
      <c r="D37" s="457" t="s">
        <v>380</v>
      </c>
      <c r="E37" s="457" t="s">
        <v>380</v>
      </c>
      <c r="F37" s="4">
        <v>0</v>
      </c>
      <c r="G37" s="4">
        <v>0</v>
      </c>
    </row>
    <row r="38" spans="2:7" x14ac:dyDescent="0.3">
      <c r="B38" s="459" t="s">
        <v>344</v>
      </c>
      <c r="C38" s="459" t="s">
        <v>344</v>
      </c>
      <c r="D38" s="459" t="s">
        <v>344</v>
      </c>
      <c r="E38" s="459" t="s">
        <v>344</v>
      </c>
      <c r="F38" s="14" t="s">
        <v>663</v>
      </c>
      <c r="G38" s="14" t="s">
        <v>780</v>
      </c>
    </row>
    <row r="39" spans="2:7" x14ac:dyDescent="0.3">
      <c r="B39" s="458" t="s">
        <v>330</v>
      </c>
      <c r="C39" s="458" t="s">
        <v>330</v>
      </c>
      <c r="D39" s="458" t="s">
        <v>330</v>
      </c>
      <c r="E39" s="458" t="s">
        <v>330</v>
      </c>
      <c r="F39" s="4" t="s">
        <v>330</v>
      </c>
      <c r="G39" s="4" t="s">
        <v>330</v>
      </c>
    </row>
    <row r="40" spans="2:7" x14ac:dyDescent="0.3">
      <c r="B40" s="459" t="s">
        <v>345</v>
      </c>
      <c r="C40" s="459" t="s">
        <v>345</v>
      </c>
      <c r="D40" s="459" t="s">
        <v>345</v>
      </c>
      <c r="E40" s="459" t="s">
        <v>345</v>
      </c>
      <c r="F40" s="14" t="s">
        <v>330</v>
      </c>
      <c r="G40" s="14" t="s">
        <v>330</v>
      </c>
    </row>
    <row r="41" spans="2:7" x14ac:dyDescent="0.3">
      <c r="B41" s="19" t="s">
        <v>330</v>
      </c>
      <c r="C41" s="460" t="s">
        <v>353</v>
      </c>
      <c r="D41" s="460" t="s">
        <v>353</v>
      </c>
      <c r="E41" s="460" t="s">
        <v>353</v>
      </c>
      <c r="F41" s="14">
        <v>0</v>
      </c>
      <c r="G41" s="14">
        <v>0</v>
      </c>
    </row>
    <row r="42" spans="2:7" x14ac:dyDescent="0.3">
      <c r="B42" s="20" t="s">
        <v>330</v>
      </c>
      <c r="C42" s="21" t="s">
        <v>330</v>
      </c>
      <c r="D42" s="457" t="s">
        <v>381</v>
      </c>
      <c r="E42" s="457" t="s">
        <v>381</v>
      </c>
      <c r="F42" s="4">
        <v>0</v>
      </c>
      <c r="G42" s="4">
        <v>0</v>
      </c>
    </row>
    <row r="43" spans="2:7" x14ac:dyDescent="0.3">
      <c r="B43" s="20" t="s">
        <v>330</v>
      </c>
      <c r="C43" s="21" t="s">
        <v>330</v>
      </c>
      <c r="D43" s="457" t="s">
        <v>382</v>
      </c>
      <c r="E43" s="457" t="s">
        <v>382</v>
      </c>
      <c r="F43" s="4">
        <v>0</v>
      </c>
      <c r="G43" s="4">
        <v>0</v>
      </c>
    </row>
    <row r="44" spans="2:7" x14ac:dyDescent="0.3">
      <c r="B44" s="20" t="s">
        <v>330</v>
      </c>
      <c r="C44" s="21" t="s">
        <v>330</v>
      </c>
      <c r="D44" s="457" t="s">
        <v>383</v>
      </c>
      <c r="E44" s="457" t="s">
        <v>383</v>
      </c>
      <c r="F44" s="4">
        <v>0</v>
      </c>
      <c r="G44" s="4">
        <v>0</v>
      </c>
    </row>
    <row r="45" spans="2:7" x14ac:dyDescent="0.3">
      <c r="B45" s="458" t="s">
        <v>330</v>
      </c>
      <c r="C45" s="458" t="s">
        <v>330</v>
      </c>
      <c r="D45" s="458" t="s">
        <v>330</v>
      </c>
      <c r="E45" s="458" t="s">
        <v>330</v>
      </c>
      <c r="F45" s="4" t="s">
        <v>330</v>
      </c>
      <c r="G45" s="4" t="s">
        <v>330</v>
      </c>
    </row>
    <row r="46" spans="2:7" x14ac:dyDescent="0.3">
      <c r="B46" s="19" t="s">
        <v>330</v>
      </c>
      <c r="C46" s="460" t="s">
        <v>354</v>
      </c>
      <c r="D46" s="460" t="s">
        <v>354</v>
      </c>
      <c r="E46" s="460" t="s">
        <v>354</v>
      </c>
      <c r="F46" s="14" t="s">
        <v>663</v>
      </c>
      <c r="G46" s="14" t="s">
        <v>780</v>
      </c>
    </row>
    <row r="47" spans="2:7" x14ac:dyDescent="0.3">
      <c r="B47" s="20" t="s">
        <v>330</v>
      </c>
      <c r="C47" s="21" t="s">
        <v>330</v>
      </c>
      <c r="D47" s="457" t="s">
        <v>381</v>
      </c>
      <c r="E47" s="457" t="s">
        <v>381</v>
      </c>
      <c r="F47" s="4">
        <v>0</v>
      </c>
      <c r="G47" s="4">
        <v>0</v>
      </c>
    </row>
    <row r="48" spans="2:7" x14ac:dyDescent="0.3">
      <c r="B48" s="20" t="s">
        <v>330</v>
      </c>
      <c r="C48" s="21" t="s">
        <v>330</v>
      </c>
      <c r="D48" s="457" t="s">
        <v>382</v>
      </c>
      <c r="E48" s="457" t="s">
        <v>382</v>
      </c>
      <c r="F48" s="4" t="s">
        <v>663</v>
      </c>
      <c r="G48" s="4" t="s">
        <v>780</v>
      </c>
    </row>
    <row r="49" spans="2:7" x14ac:dyDescent="0.3">
      <c r="B49" s="20" t="s">
        <v>330</v>
      </c>
      <c r="C49" s="21" t="s">
        <v>330</v>
      </c>
      <c r="D49" s="457" t="s">
        <v>384</v>
      </c>
      <c r="E49" s="457" t="s">
        <v>384</v>
      </c>
      <c r="F49" s="4">
        <v>0</v>
      </c>
      <c r="G49" s="4">
        <v>0</v>
      </c>
    </row>
    <row r="50" spans="2:7" x14ac:dyDescent="0.3">
      <c r="B50" s="459" t="s">
        <v>346</v>
      </c>
      <c r="C50" s="459" t="s">
        <v>346</v>
      </c>
      <c r="D50" s="459" t="s">
        <v>346</v>
      </c>
      <c r="E50" s="459" t="s">
        <v>346</v>
      </c>
      <c r="F50" s="14" t="s">
        <v>774</v>
      </c>
      <c r="G50" s="14" t="s">
        <v>781</v>
      </c>
    </row>
    <row r="51" spans="2:7" x14ac:dyDescent="0.3">
      <c r="B51" s="458" t="s">
        <v>330</v>
      </c>
      <c r="C51" s="458" t="s">
        <v>330</v>
      </c>
      <c r="D51" s="458" t="s">
        <v>330</v>
      </c>
      <c r="E51" s="458" t="s">
        <v>330</v>
      </c>
      <c r="F51" s="4" t="s">
        <v>330</v>
      </c>
      <c r="G51" s="4" t="s">
        <v>330</v>
      </c>
    </row>
    <row r="52" spans="2:7" x14ac:dyDescent="0.3">
      <c r="B52" s="459" t="s">
        <v>347</v>
      </c>
      <c r="C52" s="459" t="s">
        <v>347</v>
      </c>
      <c r="D52" s="459" t="s">
        <v>347</v>
      </c>
      <c r="E52" s="459" t="s">
        <v>347</v>
      </c>
      <c r="F52" s="14" t="s">
        <v>330</v>
      </c>
      <c r="G52" s="14" t="s">
        <v>330</v>
      </c>
    </row>
    <row r="53" spans="2:7" x14ac:dyDescent="0.3">
      <c r="B53" s="19" t="s">
        <v>330</v>
      </c>
      <c r="C53" s="460" t="s">
        <v>353</v>
      </c>
      <c r="D53" s="460" t="s">
        <v>353</v>
      </c>
      <c r="E53" s="460" t="s">
        <v>353</v>
      </c>
      <c r="F53" s="14">
        <v>0</v>
      </c>
      <c r="G53" s="14">
        <v>0</v>
      </c>
    </row>
    <row r="54" spans="2:7" x14ac:dyDescent="0.3">
      <c r="B54" s="20" t="s">
        <v>330</v>
      </c>
      <c r="C54" s="21" t="s">
        <v>330</v>
      </c>
      <c r="D54" s="457" t="s">
        <v>385</v>
      </c>
      <c r="E54" s="457" t="s">
        <v>385</v>
      </c>
      <c r="F54" s="4">
        <v>0</v>
      </c>
      <c r="G54" s="4">
        <v>0</v>
      </c>
    </row>
    <row r="55" spans="2:7" x14ac:dyDescent="0.3">
      <c r="B55" s="20" t="s">
        <v>330</v>
      </c>
      <c r="C55" s="21" t="s">
        <v>330</v>
      </c>
      <c r="D55" s="21" t="s">
        <v>330</v>
      </c>
      <c r="E55" s="22" t="s">
        <v>389</v>
      </c>
      <c r="F55" s="4">
        <v>0</v>
      </c>
      <c r="G55" s="4">
        <v>0</v>
      </c>
    </row>
    <row r="56" spans="2:7" x14ac:dyDescent="0.3">
      <c r="B56" s="20" t="s">
        <v>330</v>
      </c>
      <c r="C56" s="21" t="s">
        <v>330</v>
      </c>
      <c r="D56" s="21" t="s">
        <v>330</v>
      </c>
      <c r="E56" s="22" t="s">
        <v>390</v>
      </c>
      <c r="F56" s="4">
        <v>0</v>
      </c>
      <c r="G56" s="4">
        <v>0</v>
      </c>
    </row>
    <row r="57" spans="2:7" x14ac:dyDescent="0.3">
      <c r="B57" s="20" t="s">
        <v>330</v>
      </c>
      <c r="C57" s="21" t="s">
        <v>330</v>
      </c>
      <c r="D57" s="457" t="s">
        <v>386</v>
      </c>
      <c r="E57" s="457" t="s">
        <v>386</v>
      </c>
      <c r="F57" s="4">
        <v>0</v>
      </c>
      <c r="G57" s="4">
        <v>0</v>
      </c>
    </row>
    <row r="58" spans="2:7" x14ac:dyDescent="0.3">
      <c r="B58" s="458" t="s">
        <v>330</v>
      </c>
      <c r="C58" s="458" t="s">
        <v>330</v>
      </c>
      <c r="D58" s="458" t="s">
        <v>330</v>
      </c>
      <c r="E58" s="458" t="s">
        <v>330</v>
      </c>
      <c r="F58" s="4" t="s">
        <v>330</v>
      </c>
      <c r="G58" s="4" t="s">
        <v>330</v>
      </c>
    </row>
    <row r="59" spans="2:7" x14ac:dyDescent="0.3">
      <c r="B59" s="19" t="s">
        <v>330</v>
      </c>
      <c r="C59" s="460" t="s">
        <v>354</v>
      </c>
      <c r="D59" s="460" t="s">
        <v>354</v>
      </c>
      <c r="E59" s="460" t="s">
        <v>354</v>
      </c>
      <c r="F59" s="14">
        <v>0</v>
      </c>
      <c r="G59" s="14">
        <v>0</v>
      </c>
    </row>
    <row r="60" spans="2:7" x14ac:dyDescent="0.3">
      <c r="B60" s="20" t="s">
        <v>330</v>
      </c>
      <c r="C60" s="21" t="s">
        <v>330</v>
      </c>
      <c r="D60" s="457" t="s">
        <v>387</v>
      </c>
      <c r="E60" s="457" t="s">
        <v>387</v>
      </c>
      <c r="F60" s="4">
        <v>0</v>
      </c>
      <c r="G60" s="4">
        <v>0</v>
      </c>
    </row>
    <row r="61" spans="2:7" x14ac:dyDescent="0.3">
      <c r="B61" s="20" t="s">
        <v>330</v>
      </c>
      <c r="C61" s="21" t="s">
        <v>330</v>
      </c>
      <c r="D61" s="21" t="s">
        <v>330</v>
      </c>
      <c r="E61" s="22" t="s">
        <v>389</v>
      </c>
      <c r="F61" s="4">
        <v>0</v>
      </c>
      <c r="G61" s="4">
        <v>0</v>
      </c>
    </row>
    <row r="62" spans="2:7" x14ac:dyDescent="0.3">
      <c r="B62" s="20" t="s">
        <v>330</v>
      </c>
      <c r="C62" s="21" t="s">
        <v>330</v>
      </c>
      <c r="D62" s="21" t="s">
        <v>330</v>
      </c>
      <c r="E62" s="22" t="s">
        <v>390</v>
      </c>
      <c r="F62" s="4">
        <v>0</v>
      </c>
      <c r="G62" s="4">
        <v>0</v>
      </c>
    </row>
    <row r="63" spans="2:7" x14ac:dyDescent="0.3">
      <c r="B63" s="20" t="s">
        <v>330</v>
      </c>
      <c r="C63" s="21" t="s">
        <v>330</v>
      </c>
      <c r="D63" s="457" t="s">
        <v>388</v>
      </c>
      <c r="E63" s="457" t="s">
        <v>388</v>
      </c>
      <c r="F63" s="4">
        <v>0</v>
      </c>
      <c r="G63" s="4">
        <v>0</v>
      </c>
    </row>
    <row r="64" spans="2:7" x14ac:dyDescent="0.3">
      <c r="B64" s="459" t="s">
        <v>348</v>
      </c>
      <c r="C64" s="459" t="s">
        <v>348</v>
      </c>
      <c r="D64" s="459" t="s">
        <v>348</v>
      </c>
      <c r="E64" s="459" t="s">
        <v>348</v>
      </c>
      <c r="F64" s="14">
        <v>0</v>
      </c>
      <c r="G64" s="14">
        <v>0</v>
      </c>
    </row>
    <row r="65" spans="2:7" x14ac:dyDescent="0.3">
      <c r="B65" s="458" t="s">
        <v>330</v>
      </c>
      <c r="C65" s="458" t="s">
        <v>330</v>
      </c>
      <c r="D65" s="458" t="s">
        <v>330</v>
      </c>
      <c r="E65" s="458" t="s">
        <v>330</v>
      </c>
      <c r="F65" s="4" t="s">
        <v>330</v>
      </c>
      <c r="G65" s="4" t="s">
        <v>330</v>
      </c>
    </row>
    <row r="66" spans="2:7" x14ac:dyDescent="0.3">
      <c r="B66" s="459" t="s">
        <v>349</v>
      </c>
      <c r="C66" s="459" t="s">
        <v>349</v>
      </c>
      <c r="D66" s="459" t="s">
        <v>349</v>
      </c>
      <c r="E66" s="459" t="s">
        <v>349</v>
      </c>
      <c r="F66" s="14">
        <v>0</v>
      </c>
      <c r="G66" s="14">
        <v>0</v>
      </c>
    </row>
    <row r="67" spans="2:7" x14ac:dyDescent="0.3">
      <c r="B67" s="458" t="s">
        <v>330</v>
      </c>
      <c r="C67" s="458" t="s">
        <v>330</v>
      </c>
      <c r="D67" s="458" t="s">
        <v>330</v>
      </c>
      <c r="E67" s="458" t="s">
        <v>330</v>
      </c>
      <c r="F67" s="4" t="s">
        <v>330</v>
      </c>
      <c r="G67" s="4" t="s">
        <v>330</v>
      </c>
    </row>
    <row r="68" spans="2:7" x14ac:dyDescent="0.3">
      <c r="B68" s="459" t="s">
        <v>350</v>
      </c>
      <c r="C68" s="459" t="s">
        <v>350</v>
      </c>
      <c r="D68" s="459" t="s">
        <v>350</v>
      </c>
      <c r="E68" s="459" t="s">
        <v>350</v>
      </c>
      <c r="F68" s="14">
        <v>0</v>
      </c>
      <c r="G68" s="14">
        <v>0</v>
      </c>
    </row>
    <row r="69" spans="2:7" x14ac:dyDescent="0.3">
      <c r="B69" s="458" t="s">
        <v>330</v>
      </c>
      <c r="C69" s="458" t="s">
        <v>330</v>
      </c>
      <c r="D69" s="458" t="s">
        <v>330</v>
      </c>
      <c r="E69" s="458" t="s">
        <v>330</v>
      </c>
      <c r="F69" s="4" t="s">
        <v>330</v>
      </c>
      <c r="G69" s="4" t="s">
        <v>330</v>
      </c>
    </row>
    <row r="70" spans="2:7" x14ac:dyDescent="0.3">
      <c r="B70" s="459" t="s">
        <v>351</v>
      </c>
      <c r="C70" s="459" t="s">
        <v>351</v>
      </c>
      <c r="D70" s="459" t="s">
        <v>351</v>
      </c>
      <c r="E70" s="459" t="s">
        <v>351</v>
      </c>
      <c r="F70" s="14">
        <v>0</v>
      </c>
      <c r="G70" s="14">
        <v>0</v>
      </c>
    </row>
    <row r="71" spans="2:7" x14ac:dyDescent="0.3">
      <c r="B71" s="458" t="s">
        <v>330</v>
      </c>
      <c r="C71" s="458" t="s">
        <v>330</v>
      </c>
      <c r="D71" s="458" t="s">
        <v>330</v>
      </c>
      <c r="E71" s="458" t="s">
        <v>330</v>
      </c>
      <c r="F71" s="4" t="s">
        <v>330</v>
      </c>
      <c r="G71" s="4" t="s">
        <v>330</v>
      </c>
    </row>
  </sheetData>
  <mergeCells count="66">
    <mergeCell ref="B3:G3"/>
    <mergeCell ref="B4:G4"/>
    <mergeCell ref="B5:G5"/>
    <mergeCell ref="B6:G6"/>
    <mergeCell ref="B7:E7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B2:G2"/>
    <mergeCell ref="D44:E44"/>
    <mergeCell ref="D47:E47"/>
    <mergeCell ref="D48:E48"/>
    <mergeCell ref="D49:E49"/>
    <mergeCell ref="D54:E54"/>
    <mergeCell ref="D35:E35"/>
    <mergeCell ref="D36:E36"/>
    <mergeCell ref="D37:E37"/>
    <mergeCell ref="D42:E42"/>
    <mergeCell ref="D43:E43"/>
    <mergeCell ref="D30:E30"/>
    <mergeCell ref="D31:E31"/>
    <mergeCell ref="D32:E32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55" t="s">
        <v>1666</v>
      </c>
      <c r="C2" s="456"/>
      <c r="D2" s="456"/>
      <c r="E2" s="456"/>
      <c r="F2" s="456"/>
      <c r="G2" s="456"/>
    </row>
    <row r="3" spans="2:7" x14ac:dyDescent="0.3">
      <c r="B3" s="461" t="s">
        <v>421</v>
      </c>
      <c r="C3" s="461" t="s">
        <v>352</v>
      </c>
      <c r="D3" s="461" t="s">
        <v>352</v>
      </c>
      <c r="E3" s="461" t="s">
        <v>352</v>
      </c>
      <c r="F3" s="461" t="s">
        <v>352</v>
      </c>
      <c r="G3" s="461" t="s">
        <v>352</v>
      </c>
    </row>
    <row r="4" spans="2:7" x14ac:dyDescent="0.3">
      <c r="B4" s="462" t="s">
        <v>339</v>
      </c>
      <c r="C4" s="462" t="s">
        <v>339</v>
      </c>
      <c r="D4" s="462" t="s">
        <v>339</v>
      </c>
      <c r="E4" s="462" t="s">
        <v>339</v>
      </c>
      <c r="F4" s="462" t="s">
        <v>339</v>
      </c>
      <c r="G4" s="462" t="s">
        <v>339</v>
      </c>
    </row>
    <row r="5" spans="2:7" x14ac:dyDescent="0.3">
      <c r="B5" s="462" t="s">
        <v>340</v>
      </c>
      <c r="C5" s="462" t="s">
        <v>340</v>
      </c>
      <c r="D5" s="462" t="s">
        <v>340</v>
      </c>
      <c r="E5" s="462" t="s">
        <v>340</v>
      </c>
      <c r="F5" s="462" t="s">
        <v>340</v>
      </c>
      <c r="G5" s="462" t="s">
        <v>340</v>
      </c>
    </row>
    <row r="6" spans="2:7" x14ac:dyDescent="0.3">
      <c r="B6" s="463" t="s">
        <v>341</v>
      </c>
      <c r="C6" s="463" t="s">
        <v>341</v>
      </c>
      <c r="D6" s="463" t="s">
        <v>341</v>
      </c>
      <c r="E6" s="463" t="s">
        <v>341</v>
      </c>
      <c r="F6" s="463" t="s">
        <v>341</v>
      </c>
      <c r="G6" s="463" t="s">
        <v>341</v>
      </c>
    </row>
    <row r="7" spans="2:7" x14ac:dyDescent="0.3">
      <c r="B7" s="464" t="s">
        <v>342</v>
      </c>
      <c r="C7" s="464" t="s">
        <v>342</v>
      </c>
      <c r="D7" s="464" t="s">
        <v>342</v>
      </c>
      <c r="E7" s="464" t="s">
        <v>342</v>
      </c>
      <c r="F7" s="17">
        <v>2026</v>
      </c>
      <c r="G7" s="17">
        <v>2025</v>
      </c>
    </row>
    <row r="8" spans="2:7" x14ac:dyDescent="0.3">
      <c r="B8" s="459" t="s">
        <v>343</v>
      </c>
      <c r="C8" s="459" t="s">
        <v>343</v>
      </c>
      <c r="D8" s="459" t="s">
        <v>343</v>
      </c>
      <c r="E8" s="459" t="s">
        <v>343</v>
      </c>
      <c r="F8" s="14" t="s">
        <v>330</v>
      </c>
      <c r="G8" s="14" t="s">
        <v>330</v>
      </c>
    </row>
    <row r="9" spans="2:7" x14ac:dyDescent="0.3">
      <c r="B9" s="19" t="s">
        <v>330</v>
      </c>
      <c r="C9" s="460" t="s">
        <v>353</v>
      </c>
      <c r="D9" s="460" t="s">
        <v>353</v>
      </c>
      <c r="E9" s="460" t="s">
        <v>353</v>
      </c>
      <c r="F9" s="14" t="s">
        <v>424</v>
      </c>
      <c r="G9" s="14" t="s">
        <v>784</v>
      </c>
    </row>
    <row r="10" spans="2:7" x14ac:dyDescent="0.3">
      <c r="B10" s="20" t="s">
        <v>330</v>
      </c>
      <c r="C10" s="21" t="s">
        <v>330</v>
      </c>
      <c r="D10" s="457" t="s">
        <v>355</v>
      </c>
      <c r="E10" s="457" t="s">
        <v>355</v>
      </c>
      <c r="F10" s="4">
        <v>0</v>
      </c>
      <c r="G10" s="4">
        <v>0</v>
      </c>
    </row>
    <row r="11" spans="2:7" x14ac:dyDescent="0.3">
      <c r="B11" s="20" t="s">
        <v>330</v>
      </c>
      <c r="C11" s="21" t="s">
        <v>330</v>
      </c>
      <c r="D11" s="457" t="s">
        <v>356</v>
      </c>
      <c r="E11" s="457" t="s">
        <v>356</v>
      </c>
      <c r="F11" s="4">
        <v>0</v>
      </c>
      <c r="G11" s="4">
        <v>0</v>
      </c>
    </row>
    <row r="12" spans="2:7" x14ac:dyDescent="0.3">
      <c r="B12" s="20" t="s">
        <v>330</v>
      </c>
      <c r="C12" s="21" t="s">
        <v>330</v>
      </c>
      <c r="D12" s="457" t="s">
        <v>357</v>
      </c>
      <c r="E12" s="457" t="s">
        <v>357</v>
      </c>
      <c r="F12" s="4">
        <v>0</v>
      </c>
      <c r="G12" s="4">
        <v>0</v>
      </c>
    </row>
    <row r="13" spans="2:7" x14ac:dyDescent="0.3">
      <c r="B13" s="20" t="s">
        <v>330</v>
      </c>
      <c r="C13" s="21" t="s">
        <v>330</v>
      </c>
      <c r="D13" s="457" t="s">
        <v>358</v>
      </c>
      <c r="E13" s="457" t="s">
        <v>358</v>
      </c>
      <c r="F13" s="4">
        <v>0</v>
      </c>
      <c r="G13" s="4">
        <v>0</v>
      </c>
    </row>
    <row r="14" spans="2:7" x14ac:dyDescent="0.3">
      <c r="B14" s="20" t="s">
        <v>330</v>
      </c>
      <c r="C14" s="21" t="s">
        <v>330</v>
      </c>
      <c r="D14" s="457" t="s">
        <v>359</v>
      </c>
      <c r="E14" s="457" t="s">
        <v>359</v>
      </c>
      <c r="F14" s="4">
        <v>0</v>
      </c>
      <c r="G14" s="4">
        <v>0</v>
      </c>
    </row>
    <row r="15" spans="2:7" x14ac:dyDescent="0.3">
      <c r="B15" s="20" t="s">
        <v>330</v>
      </c>
      <c r="C15" s="21" t="s">
        <v>330</v>
      </c>
      <c r="D15" s="457" t="s">
        <v>360</v>
      </c>
      <c r="E15" s="457" t="s">
        <v>360</v>
      </c>
      <c r="F15" s="4">
        <v>0</v>
      </c>
      <c r="G15" s="4">
        <v>0</v>
      </c>
    </row>
    <row r="16" spans="2:7" x14ac:dyDescent="0.3">
      <c r="B16" s="20" t="s">
        <v>330</v>
      </c>
      <c r="C16" s="21" t="s">
        <v>330</v>
      </c>
      <c r="D16" s="457" t="s">
        <v>361</v>
      </c>
      <c r="E16" s="457" t="s">
        <v>361</v>
      </c>
      <c r="F16" s="4">
        <v>0</v>
      </c>
      <c r="G16" s="4">
        <v>0</v>
      </c>
    </row>
    <row r="17" spans="2:7" x14ac:dyDescent="0.3">
      <c r="B17" s="20" t="s">
        <v>330</v>
      </c>
      <c r="C17" s="21" t="s">
        <v>330</v>
      </c>
      <c r="D17" s="457" t="s">
        <v>362</v>
      </c>
      <c r="E17" s="457" t="s">
        <v>362</v>
      </c>
      <c r="F17" s="4">
        <v>0</v>
      </c>
      <c r="G17" s="4">
        <v>0</v>
      </c>
    </row>
    <row r="18" spans="2:7" x14ac:dyDescent="0.3">
      <c r="B18" s="20" t="s">
        <v>330</v>
      </c>
      <c r="C18" s="21" t="s">
        <v>330</v>
      </c>
      <c r="D18" s="457" t="s">
        <v>363</v>
      </c>
      <c r="E18" s="457" t="s">
        <v>363</v>
      </c>
      <c r="F18" s="4" t="s">
        <v>424</v>
      </c>
      <c r="G18" s="4" t="s">
        <v>784</v>
      </c>
    </row>
    <row r="19" spans="2:7" x14ac:dyDescent="0.3">
      <c r="B19" s="20" t="s">
        <v>330</v>
      </c>
      <c r="C19" s="21" t="s">
        <v>330</v>
      </c>
      <c r="D19" s="457" t="s">
        <v>364</v>
      </c>
      <c r="E19" s="457" t="s">
        <v>364</v>
      </c>
      <c r="F19" s="4">
        <v>0</v>
      </c>
      <c r="G19" s="4">
        <v>0</v>
      </c>
    </row>
    <row r="20" spans="2:7" x14ac:dyDescent="0.3">
      <c r="B20" s="458" t="s">
        <v>330</v>
      </c>
      <c r="C20" s="458" t="s">
        <v>330</v>
      </c>
      <c r="D20" s="458" t="s">
        <v>330</v>
      </c>
      <c r="E20" s="458" t="s">
        <v>330</v>
      </c>
      <c r="F20" s="4" t="s">
        <v>330</v>
      </c>
      <c r="G20" s="4" t="s">
        <v>330</v>
      </c>
    </row>
    <row r="21" spans="2:7" x14ac:dyDescent="0.3">
      <c r="B21" s="19" t="s">
        <v>330</v>
      </c>
      <c r="C21" s="460" t="s">
        <v>354</v>
      </c>
      <c r="D21" s="460" t="s">
        <v>354</v>
      </c>
      <c r="E21" s="460" t="s">
        <v>354</v>
      </c>
      <c r="F21" s="14" t="s">
        <v>724</v>
      </c>
      <c r="G21" s="14" t="s">
        <v>785</v>
      </c>
    </row>
    <row r="22" spans="2:7" x14ac:dyDescent="0.3">
      <c r="B22" s="20" t="s">
        <v>330</v>
      </c>
      <c r="C22" s="21" t="s">
        <v>330</v>
      </c>
      <c r="D22" s="457" t="s">
        <v>365</v>
      </c>
      <c r="E22" s="457" t="s">
        <v>365</v>
      </c>
      <c r="F22" s="4" t="s">
        <v>667</v>
      </c>
      <c r="G22" s="4" t="s">
        <v>786</v>
      </c>
    </row>
    <row r="23" spans="2:7" x14ac:dyDescent="0.3">
      <c r="B23" s="20" t="s">
        <v>330</v>
      </c>
      <c r="C23" s="21" t="s">
        <v>330</v>
      </c>
      <c r="D23" s="457" t="s">
        <v>366</v>
      </c>
      <c r="E23" s="457" t="s">
        <v>366</v>
      </c>
      <c r="F23" s="4" t="s">
        <v>679</v>
      </c>
      <c r="G23" s="4" t="s">
        <v>787</v>
      </c>
    </row>
    <row r="24" spans="2:7" x14ac:dyDescent="0.3">
      <c r="B24" s="20" t="s">
        <v>330</v>
      </c>
      <c r="C24" s="21" t="s">
        <v>330</v>
      </c>
      <c r="D24" s="457" t="s">
        <v>367</v>
      </c>
      <c r="E24" s="457" t="s">
        <v>367</v>
      </c>
      <c r="F24" s="4" t="s">
        <v>697</v>
      </c>
      <c r="G24" s="4" t="s">
        <v>788</v>
      </c>
    </row>
    <row r="25" spans="2:7" x14ac:dyDescent="0.3">
      <c r="B25" s="20" t="s">
        <v>330</v>
      </c>
      <c r="C25" s="21" t="s">
        <v>330</v>
      </c>
      <c r="D25" s="457" t="s">
        <v>368</v>
      </c>
      <c r="E25" s="457" t="s">
        <v>368</v>
      </c>
      <c r="F25" s="4">
        <v>0</v>
      </c>
      <c r="G25" s="4">
        <v>0</v>
      </c>
    </row>
    <row r="26" spans="2:7" x14ac:dyDescent="0.3">
      <c r="B26" s="20" t="s">
        <v>330</v>
      </c>
      <c r="C26" s="21" t="s">
        <v>330</v>
      </c>
      <c r="D26" s="457" t="s">
        <v>369</v>
      </c>
      <c r="E26" s="457" t="s">
        <v>369</v>
      </c>
      <c r="F26" s="4">
        <v>0</v>
      </c>
      <c r="G26" s="4">
        <v>0</v>
      </c>
    </row>
    <row r="27" spans="2:7" x14ac:dyDescent="0.3">
      <c r="B27" s="20" t="s">
        <v>330</v>
      </c>
      <c r="C27" s="21" t="s">
        <v>330</v>
      </c>
      <c r="D27" s="457" t="s">
        <v>370</v>
      </c>
      <c r="E27" s="457" t="s">
        <v>370</v>
      </c>
      <c r="F27" s="4">
        <v>0</v>
      </c>
      <c r="G27" s="4">
        <v>0</v>
      </c>
    </row>
    <row r="28" spans="2:7" x14ac:dyDescent="0.3">
      <c r="B28" s="20" t="s">
        <v>330</v>
      </c>
      <c r="C28" s="21" t="s">
        <v>330</v>
      </c>
      <c r="D28" s="457" t="s">
        <v>371</v>
      </c>
      <c r="E28" s="457" t="s">
        <v>371</v>
      </c>
      <c r="F28" s="4">
        <v>0</v>
      </c>
      <c r="G28" s="4">
        <v>0</v>
      </c>
    </row>
    <row r="29" spans="2:7" x14ac:dyDescent="0.3">
      <c r="B29" s="20" t="s">
        <v>330</v>
      </c>
      <c r="C29" s="21" t="s">
        <v>330</v>
      </c>
      <c r="D29" s="457" t="s">
        <v>372</v>
      </c>
      <c r="E29" s="457" t="s">
        <v>372</v>
      </c>
      <c r="F29" s="4">
        <v>0</v>
      </c>
      <c r="G29" s="4">
        <v>0</v>
      </c>
    </row>
    <row r="30" spans="2:7" x14ac:dyDescent="0.3">
      <c r="B30" s="20" t="s">
        <v>330</v>
      </c>
      <c r="C30" s="21" t="s">
        <v>330</v>
      </c>
      <c r="D30" s="457" t="s">
        <v>373</v>
      </c>
      <c r="E30" s="457" t="s">
        <v>373</v>
      </c>
      <c r="F30" s="4">
        <v>0</v>
      </c>
      <c r="G30" s="4">
        <v>0</v>
      </c>
    </row>
    <row r="31" spans="2:7" x14ac:dyDescent="0.3">
      <c r="B31" s="20" t="s">
        <v>330</v>
      </c>
      <c r="C31" s="21" t="s">
        <v>330</v>
      </c>
      <c r="D31" s="457" t="s">
        <v>374</v>
      </c>
      <c r="E31" s="457" t="s">
        <v>374</v>
      </c>
      <c r="F31" s="4">
        <v>0</v>
      </c>
      <c r="G31" s="4">
        <v>0</v>
      </c>
    </row>
    <row r="32" spans="2:7" x14ac:dyDescent="0.3">
      <c r="B32" s="20" t="s">
        <v>330</v>
      </c>
      <c r="C32" s="21" t="s">
        <v>330</v>
      </c>
      <c r="D32" s="457" t="s">
        <v>375</v>
      </c>
      <c r="E32" s="457" t="s">
        <v>375</v>
      </c>
      <c r="F32" s="4">
        <v>0</v>
      </c>
      <c r="G32" s="4">
        <v>0</v>
      </c>
    </row>
    <row r="33" spans="2:7" x14ac:dyDescent="0.3">
      <c r="B33" s="20" t="s">
        <v>330</v>
      </c>
      <c r="C33" s="21" t="s">
        <v>330</v>
      </c>
      <c r="D33" s="457" t="s">
        <v>376</v>
      </c>
      <c r="E33" s="457" t="s">
        <v>376</v>
      </c>
      <c r="F33" s="4">
        <v>0</v>
      </c>
      <c r="G33" s="4">
        <v>0</v>
      </c>
    </row>
    <row r="34" spans="2:7" x14ac:dyDescent="0.3">
      <c r="B34" s="20" t="s">
        <v>330</v>
      </c>
      <c r="C34" s="21" t="s">
        <v>330</v>
      </c>
      <c r="D34" s="457" t="s">
        <v>377</v>
      </c>
      <c r="E34" s="457" t="s">
        <v>377</v>
      </c>
      <c r="F34" s="4">
        <v>0</v>
      </c>
      <c r="G34" s="4">
        <v>0</v>
      </c>
    </row>
    <row r="35" spans="2:7" x14ac:dyDescent="0.3">
      <c r="B35" s="20" t="s">
        <v>330</v>
      </c>
      <c r="C35" s="21" t="s">
        <v>330</v>
      </c>
      <c r="D35" s="457" t="s">
        <v>378</v>
      </c>
      <c r="E35" s="457" t="s">
        <v>378</v>
      </c>
      <c r="F35" s="4">
        <v>0</v>
      </c>
      <c r="G35" s="4">
        <v>0</v>
      </c>
    </row>
    <row r="36" spans="2:7" x14ac:dyDescent="0.3">
      <c r="B36" s="20" t="s">
        <v>330</v>
      </c>
      <c r="C36" s="21" t="s">
        <v>330</v>
      </c>
      <c r="D36" s="457" t="s">
        <v>379</v>
      </c>
      <c r="E36" s="457" t="s">
        <v>379</v>
      </c>
      <c r="F36" s="4">
        <v>0</v>
      </c>
      <c r="G36" s="4">
        <v>0</v>
      </c>
    </row>
    <row r="37" spans="2:7" x14ac:dyDescent="0.3">
      <c r="B37" s="20" t="s">
        <v>330</v>
      </c>
      <c r="C37" s="21" t="s">
        <v>330</v>
      </c>
      <c r="D37" s="457" t="s">
        <v>380</v>
      </c>
      <c r="E37" s="457" t="s">
        <v>380</v>
      </c>
      <c r="F37" s="4">
        <v>0</v>
      </c>
      <c r="G37" s="4">
        <v>0</v>
      </c>
    </row>
    <row r="38" spans="2:7" x14ac:dyDescent="0.3">
      <c r="B38" s="459" t="s">
        <v>344</v>
      </c>
      <c r="C38" s="459" t="s">
        <v>344</v>
      </c>
      <c r="D38" s="459" t="s">
        <v>344</v>
      </c>
      <c r="E38" s="459" t="s">
        <v>344</v>
      </c>
      <c r="F38" s="14" t="s">
        <v>715</v>
      </c>
      <c r="G38" s="14" t="s">
        <v>789</v>
      </c>
    </row>
    <row r="39" spans="2:7" x14ac:dyDescent="0.3">
      <c r="B39" s="458" t="s">
        <v>330</v>
      </c>
      <c r="C39" s="458" t="s">
        <v>330</v>
      </c>
      <c r="D39" s="458" t="s">
        <v>330</v>
      </c>
      <c r="E39" s="458" t="s">
        <v>330</v>
      </c>
      <c r="F39" s="4" t="s">
        <v>330</v>
      </c>
      <c r="G39" s="4" t="s">
        <v>330</v>
      </c>
    </row>
    <row r="40" spans="2:7" x14ac:dyDescent="0.3">
      <c r="B40" s="459" t="s">
        <v>345</v>
      </c>
      <c r="C40" s="459" t="s">
        <v>345</v>
      </c>
      <c r="D40" s="459" t="s">
        <v>345</v>
      </c>
      <c r="E40" s="459" t="s">
        <v>345</v>
      </c>
      <c r="F40" s="14" t="s">
        <v>330</v>
      </c>
      <c r="G40" s="14" t="s">
        <v>330</v>
      </c>
    </row>
    <row r="41" spans="2:7" x14ac:dyDescent="0.3">
      <c r="B41" s="19" t="s">
        <v>330</v>
      </c>
      <c r="C41" s="460" t="s">
        <v>353</v>
      </c>
      <c r="D41" s="460" t="s">
        <v>353</v>
      </c>
      <c r="E41" s="460" t="s">
        <v>353</v>
      </c>
      <c r="F41" s="14">
        <v>0</v>
      </c>
      <c r="G41" s="14">
        <v>0</v>
      </c>
    </row>
    <row r="42" spans="2:7" x14ac:dyDescent="0.3">
      <c r="B42" s="20" t="s">
        <v>330</v>
      </c>
      <c r="C42" s="21" t="s">
        <v>330</v>
      </c>
      <c r="D42" s="457" t="s">
        <v>381</v>
      </c>
      <c r="E42" s="457" t="s">
        <v>381</v>
      </c>
      <c r="F42" s="4">
        <v>0</v>
      </c>
      <c r="G42" s="4">
        <v>0</v>
      </c>
    </row>
    <row r="43" spans="2:7" x14ac:dyDescent="0.3">
      <c r="B43" s="20" t="s">
        <v>330</v>
      </c>
      <c r="C43" s="21" t="s">
        <v>330</v>
      </c>
      <c r="D43" s="457" t="s">
        <v>382</v>
      </c>
      <c r="E43" s="457" t="s">
        <v>382</v>
      </c>
      <c r="F43" s="4">
        <v>0</v>
      </c>
      <c r="G43" s="4">
        <v>0</v>
      </c>
    </row>
    <row r="44" spans="2:7" x14ac:dyDescent="0.3">
      <c r="B44" s="20" t="s">
        <v>330</v>
      </c>
      <c r="C44" s="21" t="s">
        <v>330</v>
      </c>
      <c r="D44" s="457" t="s">
        <v>383</v>
      </c>
      <c r="E44" s="457" t="s">
        <v>383</v>
      </c>
      <c r="F44" s="4">
        <v>0</v>
      </c>
      <c r="G44" s="4">
        <v>0</v>
      </c>
    </row>
    <row r="45" spans="2:7" x14ac:dyDescent="0.3">
      <c r="B45" s="458" t="s">
        <v>330</v>
      </c>
      <c r="C45" s="458" t="s">
        <v>330</v>
      </c>
      <c r="D45" s="458" t="s">
        <v>330</v>
      </c>
      <c r="E45" s="458" t="s">
        <v>330</v>
      </c>
      <c r="F45" s="4" t="s">
        <v>330</v>
      </c>
      <c r="G45" s="4" t="s">
        <v>330</v>
      </c>
    </row>
    <row r="46" spans="2:7" x14ac:dyDescent="0.3">
      <c r="B46" s="19" t="s">
        <v>330</v>
      </c>
      <c r="C46" s="460" t="s">
        <v>354</v>
      </c>
      <c r="D46" s="460" t="s">
        <v>354</v>
      </c>
      <c r="E46" s="460" t="s">
        <v>354</v>
      </c>
      <c r="F46" s="14" t="s">
        <v>715</v>
      </c>
      <c r="G46" s="14" t="s">
        <v>789</v>
      </c>
    </row>
    <row r="47" spans="2:7" x14ac:dyDescent="0.3">
      <c r="B47" s="20" t="s">
        <v>330</v>
      </c>
      <c r="C47" s="21" t="s">
        <v>330</v>
      </c>
      <c r="D47" s="457" t="s">
        <v>381</v>
      </c>
      <c r="E47" s="457" t="s">
        <v>381</v>
      </c>
      <c r="F47" s="4">
        <v>0</v>
      </c>
      <c r="G47" s="4">
        <v>0</v>
      </c>
    </row>
    <row r="48" spans="2:7" x14ac:dyDescent="0.3">
      <c r="B48" s="20" t="s">
        <v>330</v>
      </c>
      <c r="C48" s="21" t="s">
        <v>330</v>
      </c>
      <c r="D48" s="457" t="s">
        <v>382</v>
      </c>
      <c r="E48" s="457" t="s">
        <v>382</v>
      </c>
      <c r="F48" s="4" t="s">
        <v>782</v>
      </c>
      <c r="G48" s="4" t="s">
        <v>790</v>
      </c>
    </row>
    <row r="49" spans="2:7" x14ac:dyDescent="0.3">
      <c r="B49" s="20" t="s">
        <v>330</v>
      </c>
      <c r="C49" s="21" t="s">
        <v>330</v>
      </c>
      <c r="D49" s="457" t="s">
        <v>384</v>
      </c>
      <c r="E49" s="457" t="s">
        <v>384</v>
      </c>
      <c r="F49" s="4" t="s">
        <v>720</v>
      </c>
      <c r="G49" s="4" t="s">
        <v>791</v>
      </c>
    </row>
    <row r="50" spans="2:7" x14ac:dyDescent="0.3">
      <c r="B50" s="459" t="s">
        <v>346</v>
      </c>
      <c r="C50" s="459" t="s">
        <v>346</v>
      </c>
      <c r="D50" s="459" t="s">
        <v>346</v>
      </c>
      <c r="E50" s="459" t="s">
        <v>346</v>
      </c>
      <c r="F50" s="14" t="s">
        <v>783</v>
      </c>
      <c r="G50" s="14" t="s">
        <v>792</v>
      </c>
    </row>
    <row r="51" spans="2:7" x14ac:dyDescent="0.3">
      <c r="B51" s="458" t="s">
        <v>330</v>
      </c>
      <c r="C51" s="458" t="s">
        <v>330</v>
      </c>
      <c r="D51" s="458" t="s">
        <v>330</v>
      </c>
      <c r="E51" s="458" t="s">
        <v>330</v>
      </c>
      <c r="F51" s="4" t="s">
        <v>330</v>
      </c>
      <c r="G51" s="4" t="s">
        <v>330</v>
      </c>
    </row>
    <row r="52" spans="2:7" x14ac:dyDescent="0.3">
      <c r="B52" s="459" t="s">
        <v>347</v>
      </c>
      <c r="C52" s="459" t="s">
        <v>347</v>
      </c>
      <c r="D52" s="459" t="s">
        <v>347</v>
      </c>
      <c r="E52" s="459" t="s">
        <v>347</v>
      </c>
      <c r="F52" s="14" t="s">
        <v>330</v>
      </c>
      <c r="G52" s="14" t="s">
        <v>330</v>
      </c>
    </row>
    <row r="53" spans="2:7" x14ac:dyDescent="0.3">
      <c r="B53" s="19" t="s">
        <v>330</v>
      </c>
      <c r="C53" s="460" t="s">
        <v>353</v>
      </c>
      <c r="D53" s="460" t="s">
        <v>353</v>
      </c>
      <c r="E53" s="460" t="s">
        <v>353</v>
      </c>
      <c r="F53" s="14">
        <v>0</v>
      </c>
      <c r="G53" s="14">
        <v>0</v>
      </c>
    </row>
    <row r="54" spans="2:7" x14ac:dyDescent="0.3">
      <c r="B54" s="20" t="s">
        <v>330</v>
      </c>
      <c r="C54" s="21" t="s">
        <v>330</v>
      </c>
      <c r="D54" s="457" t="s">
        <v>385</v>
      </c>
      <c r="E54" s="457" t="s">
        <v>385</v>
      </c>
      <c r="F54" s="4">
        <v>0</v>
      </c>
      <c r="G54" s="4">
        <v>0</v>
      </c>
    </row>
    <row r="55" spans="2:7" x14ac:dyDescent="0.3">
      <c r="B55" s="20" t="s">
        <v>330</v>
      </c>
      <c r="C55" s="21" t="s">
        <v>330</v>
      </c>
      <c r="D55" s="21" t="s">
        <v>330</v>
      </c>
      <c r="E55" s="22" t="s">
        <v>389</v>
      </c>
      <c r="F55" s="4">
        <v>0</v>
      </c>
      <c r="G55" s="4">
        <v>0</v>
      </c>
    </row>
    <row r="56" spans="2:7" x14ac:dyDescent="0.3">
      <c r="B56" s="20" t="s">
        <v>330</v>
      </c>
      <c r="C56" s="21" t="s">
        <v>330</v>
      </c>
      <c r="D56" s="21" t="s">
        <v>330</v>
      </c>
      <c r="E56" s="22" t="s">
        <v>390</v>
      </c>
      <c r="F56" s="4">
        <v>0</v>
      </c>
      <c r="G56" s="4">
        <v>0</v>
      </c>
    </row>
    <row r="57" spans="2:7" x14ac:dyDescent="0.3">
      <c r="B57" s="20" t="s">
        <v>330</v>
      </c>
      <c r="C57" s="21" t="s">
        <v>330</v>
      </c>
      <c r="D57" s="457" t="s">
        <v>386</v>
      </c>
      <c r="E57" s="457" t="s">
        <v>386</v>
      </c>
      <c r="F57" s="4">
        <v>0</v>
      </c>
      <c r="G57" s="4">
        <v>0</v>
      </c>
    </row>
    <row r="58" spans="2:7" x14ac:dyDescent="0.3">
      <c r="B58" s="458" t="s">
        <v>330</v>
      </c>
      <c r="C58" s="458" t="s">
        <v>330</v>
      </c>
      <c r="D58" s="458" t="s">
        <v>330</v>
      </c>
      <c r="E58" s="458" t="s">
        <v>330</v>
      </c>
      <c r="F58" s="4" t="s">
        <v>330</v>
      </c>
      <c r="G58" s="4" t="s">
        <v>330</v>
      </c>
    </row>
    <row r="59" spans="2:7" x14ac:dyDescent="0.3">
      <c r="B59" s="19" t="s">
        <v>330</v>
      </c>
      <c r="C59" s="460" t="s">
        <v>354</v>
      </c>
      <c r="D59" s="460" t="s">
        <v>354</v>
      </c>
      <c r="E59" s="460" t="s">
        <v>354</v>
      </c>
      <c r="F59" s="14">
        <v>0</v>
      </c>
      <c r="G59" s="14">
        <v>0</v>
      </c>
    </row>
    <row r="60" spans="2:7" x14ac:dyDescent="0.3">
      <c r="B60" s="20" t="s">
        <v>330</v>
      </c>
      <c r="C60" s="21" t="s">
        <v>330</v>
      </c>
      <c r="D60" s="457" t="s">
        <v>387</v>
      </c>
      <c r="E60" s="457" t="s">
        <v>387</v>
      </c>
      <c r="F60" s="4">
        <v>0</v>
      </c>
      <c r="G60" s="4">
        <v>0</v>
      </c>
    </row>
    <row r="61" spans="2:7" x14ac:dyDescent="0.3">
      <c r="B61" s="20" t="s">
        <v>330</v>
      </c>
      <c r="C61" s="21" t="s">
        <v>330</v>
      </c>
      <c r="D61" s="21" t="s">
        <v>330</v>
      </c>
      <c r="E61" s="22" t="s">
        <v>389</v>
      </c>
      <c r="F61" s="4">
        <v>0</v>
      </c>
      <c r="G61" s="4">
        <v>0</v>
      </c>
    </row>
    <row r="62" spans="2:7" x14ac:dyDescent="0.3">
      <c r="B62" s="20" t="s">
        <v>330</v>
      </c>
      <c r="C62" s="21" t="s">
        <v>330</v>
      </c>
      <c r="D62" s="21" t="s">
        <v>330</v>
      </c>
      <c r="E62" s="22" t="s">
        <v>390</v>
      </c>
      <c r="F62" s="4">
        <v>0</v>
      </c>
      <c r="G62" s="4">
        <v>0</v>
      </c>
    </row>
    <row r="63" spans="2:7" x14ac:dyDescent="0.3">
      <c r="B63" s="20" t="s">
        <v>330</v>
      </c>
      <c r="C63" s="21" t="s">
        <v>330</v>
      </c>
      <c r="D63" s="457" t="s">
        <v>388</v>
      </c>
      <c r="E63" s="457" t="s">
        <v>388</v>
      </c>
      <c r="F63" s="4">
        <v>0</v>
      </c>
      <c r="G63" s="4">
        <v>0</v>
      </c>
    </row>
    <row r="64" spans="2:7" x14ac:dyDescent="0.3">
      <c r="B64" s="459" t="s">
        <v>348</v>
      </c>
      <c r="C64" s="459" t="s">
        <v>348</v>
      </c>
      <c r="D64" s="459" t="s">
        <v>348</v>
      </c>
      <c r="E64" s="459" t="s">
        <v>348</v>
      </c>
      <c r="F64" s="14">
        <v>0</v>
      </c>
      <c r="G64" s="14">
        <v>0</v>
      </c>
    </row>
    <row r="65" spans="2:7" x14ac:dyDescent="0.3">
      <c r="B65" s="458" t="s">
        <v>330</v>
      </c>
      <c r="C65" s="458" t="s">
        <v>330</v>
      </c>
      <c r="D65" s="458" t="s">
        <v>330</v>
      </c>
      <c r="E65" s="458" t="s">
        <v>330</v>
      </c>
      <c r="F65" s="4" t="s">
        <v>330</v>
      </c>
      <c r="G65" s="4" t="s">
        <v>330</v>
      </c>
    </row>
    <row r="66" spans="2:7" x14ac:dyDescent="0.3">
      <c r="B66" s="459" t="s">
        <v>349</v>
      </c>
      <c r="C66" s="459" t="s">
        <v>349</v>
      </c>
      <c r="D66" s="459" t="s">
        <v>349</v>
      </c>
      <c r="E66" s="459" t="s">
        <v>349</v>
      </c>
      <c r="F66" s="14">
        <v>0</v>
      </c>
      <c r="G66" s="14">
        <v>0</v>
      </c>
    </row>
    <row r="67" spans="2:7" x14ac:dyDescent="0.3">
      <c r="B67" s="458" t="s">
        <v>330</v>
      </c>
      <c r="C67" s="458" t="s">
        <v>330</v>
      </c>
      <c r="D67" s="458" t="s">
        <v>330</v>
      </c>
      <c r="E67" s="458" t="s">
        <v>330</v>
      </c>
      <c r="F67" s="4" t="s">
        <v>330</v>
      </c>
      <c r="G67" s="4" t="s">
        <v>330</v>
      </c>
    </row>
    <row r="68" spans="2:7" x14ac:dyDescent="0.3">
      <c r="B68" s="459" t="s">
        <v>350</v>
      </c>
      <c r="C68" s="459" t="s">
        <v>350</v>
      </c>
      <c r="D68" s="459" t="s">
        <v>350</v>
      </c>
      <c r="E68" s="459" t="s">
        <v>350</v>
      </c>
      <c r="F68" s="14">
        <v>0</v>
      </c>
      <c r="G68" s="14">
        <v>0</v>
      </c>
    </row>
    <row r="69" spans="2:7" x14ac:dyDescent="0.3">
      <c r="B69" s="458" t="s">
        <v>330</v>
      </c>
      <c r="C69" s="458" t="s">
        <v>330</v>
      </c>
      <c r="D69" s="458" t="s">
        <v>330</v>
      </c>
      <c r="E69" s="458" t="s">
        <v>330</v>
      </c>
      <c r="F69" s="4" t="s">
        <v>330</v>
      </c>
      <c r="G69" s="4" t="s">
        <v>330</v>
      </c>
    </row>
    <row r="70" spans="2:7" x14ac:dyDescent="0.3">
      <c r="B70" s="459" t="s">
        <v>351</v>
      </c>
      <c r="C70" s="459" t="s">
        <v>351</v>
      </c>
      <c r="D70" s="459" t="s">
        <v>351</v>
      </c>
      <c r="E70" s="459" t="s">
        <v>351</v>
      </c>
      <c r="F70" s="14">
        <v>0</v>
      </c>
      <c r="G70" s="14">
        <v>0</v>
      </c>
    </row>
    <row r="71" spans="2:7" x14ac:dyDescent="0.3">
      <c r="B71" s="458" t="s">
        <v>330</v>
      </c>
      <c r="C71" s="458" t="s">
        <v>330</v>
      </c>
      <c r="D71" s="458" t="s">
        <v>330</v>
      </c>
      <c r="E71" s="458" t="s">
        <v>330</v>
      </c>
      <c r="F71" s="4" t="s">
        <v>330</v>
      </c>
      <c r="G71" s="4" t="s">
        <v>330</v>
      </c>
    </row>
  </sheetData>
  <mergeCells count="66">
    <mergeCell ref="B3:G3"/>
    <mergeCell ref="B4:G4"/>
    <mergeCell ref="B5:G5"/>
    <mergeCell ref="B6:G6"/>
    <mergeCell ref="B7:E7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B2:G2"/>
    <mergeCell ref="D44:E44"/>
    <mergeCell ref="D47:E47"/>
    <mergeCell ref="D48:E48"/>
    <mergeCell ref="D49:E49"/>
    <mergeCell ref="D54:E54"/>
    <mergeCell ref="D35:E35"/>
    <mergeCell ref="D36:E36"/>
    <mergeCell ref="D37:E37"/>
    <mergeCell ref="D42:E42"/>
    <mergeCell ref="D43:E43"/>
    <mergeCell ref="D30:E30"/>
    <mergeCell ref="D31:E31"/>
    <mergeCell ref="D32:E32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C13"/>
  <sheetViews>
    <sheetView showGridLines="0" workbookViewId="0"/>
  </sheetViews>
  <sheetFormatPr baseColWidth="10" defaultRowHeight="14.4" x14ac:dyDescent="0.3"/>
  <cols>
    <col min="2" max="2" width="110.6640625" customWidth="1"/>
    <col min="3" max="3" width="15.6640625" customWidth="1"/>
  </cols>
  <sheetData>
    <row r="2" spans="2:3" x14ac:dyDescent="0.3">
      <c r="B2" s="455" t="s">
        <v>1667</v>
      </c>
      <c r="C2" s="456"/>
    </row>
    <row r="3" spans="2:3" x14ac:dyDescent="0.3">
      <c r="B3" s="1" t="s">
        <v>793</v>
      </c>
      <c r="C3" s="1" t="s">
        <v>4</v>
      </c>
    </row>
    <row r="4" spans="2:3" x14ac:dyDescent="0.3">
      <c r="B4" s="2" t="s">
        <v>794</v>
      </c>
      <c r="C4" s="4" t="s">
        <v>803</v>
      </c>
    </row>
    <row r="5" spans="2:3" x14ac:dyDescent="0.3">
      <c r="B5" s="2" t="s">
        <v>795</v>
      </c>
      <c r="C5" s="4" t="s">
        <v>804</v>
      </c>
    </row>
    <row r="6" spans="2:3" x14ac:dyDescent="0.3">
      <c r="B6" s="2" t="s">
        <v>796</v>
      </c>
      <c r="C6" s="4" t="s">
        <v>805</v>
      </c>
    </row>
    <row r="7" spans="2:3" x14ac:dyDescent="0.3">
      <c r="B7" s="2" t="s">
        <v>797</v>
      </c>
      <c r="C7" s="4" t="s">
        <v>806</v>
      </c>
    </row>
    <row r="8" spans="2:3" x14ac:dyDescent="0.3">
      <c r="B8" s="2" t="s">
        <v>798</v>
      </c>
      <c r="C8" s="4" t="s">
        <v>807</v>
      </c>
    </row>
    <row r="9" spans="2:3" x14ac:dyDescent="0.3">
      <c r="B9" s="2" t="s">
        <v>799</v>
      </c>
      <c r="C9" s="4" t="s">
        <v>808</v>
      </c>
    </row>
    <row r="10" spans="2:3" x14ac:dyDescent="0.3">
      <c r="B10" s="2" t="s">
        <v>800</v>
      </c>
      <c r="C10" s="4" t="s">
        <v>809</v>
      </c>
    </row>
    <row r="11" spans="2:3" x14ac:dyDescent="0.3">
      <c r="B11" s="2" t="s">
        <v>801</v>
      </c>
      <c r="C11" s="4" t="s">
        <v>810</v>
      </c>
    </row>
    <row r="12" spans="2:3" x14ac:dyDescent="0.3">
      <c r="B12" s="2" t="s">
        <v>802</v>
      </c>
      <c r="C12" s="4" t="s">
        <v>811</v>
      </c>
    </row>
    <row r="13" spans="2:3" x14ac:dyDescent="0.3">
      <c r="B13" s="3" t="s">
        <v>3</v>
      </c>
      <c r="C13" s="5" t="s">
        <v>812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C189"/>
  <sheetViews>
    <sheetView showGridLines="0" workbookViewId="0"/>
  </sheetViews>
  <sheetFormatPr baseColWidth="10" defaultRowHeight="14.4" x14ac:dyDescent="0.3"/>
  <cols>
    <col min="2" max="2" width="110.6640625" customWidth="1"/>
    <col min="3" max="3" width="15.6640625" customWidth="1"/>
  </cols>
  <sheetData>
    <row r="2" spans="2:3" x14ac:dyDescent="0.3">
      <c r="B2" s="455" t="s">
        <v>1668</v>
      </c>
      <c r="C2" s="456"/>
    </row>
    <row r="3" spans="2:3" x14ac:dyDescent="0.3">
      <c r="B3" s="1" t="s">
        <v>813</v>
      </c>
      <c r="C3" s="1" t="s">
        <v>4</v>
      </c>
    </row>
    <row r="4" spans="2:3" x14ac:dyDescent="0.3">
      <c r="B4" s="6" t="s">
        <v>9</v>
      </c>
      <c r="C4" s="8" t="s">
        <v>889</v>
      </c>
    </row>
    <row r="5" spans="2:3" x14ac:dyDescent="0.3">
      <c r="B5" s="7" t="s">
        <v>10</v>
      </c>
      <c r="C5" s="9" t="s">
        <v>890</v>
      </c>
    </row>
    <row r="6" spans="2:3" x14ac:dyDescent="0.3">
      <c r="B6" s="2" t="s">
        <v>12</v>
      </c>
      <c r="C6" s="4" t="s">
        <v>890</v>
      </c>
    </row>
    <row r="7" spans="2:3" x14ac:dyDescent="0.3">
      <c r="B7" s="7" t="s">
        <v>13</v>
      </c>
      <c r="C7" s="9" t="s">
        <v>891</v>
      </c>
    </row>
    <row r="8" spans="2:3" x14ac:dyDescent="0.3">
      <c r="B8" s="2" t="s">
        <v>14</v>
      </c>
      <c r="C8" s="4" t="s">
        <v>892</v>
      </c>
    </row>
    <row r="9" spans="2:3" x14ac:dyDescent="0.3">
      <c r="B9" s="2" t="s">
        <v>427</v>
      </c>
      <c r="C9" s="4" t="s">
        <v>893</v>
      </c>
    </row>
    <row r="10" spans="2:3" x14ac:dyDescent="0.3">
      <c r="B10" s="2" t="s">
        <v>15</v>
      </c>
      <c r="C10" s="4" t="s">
        <v>251</v>
      </c>
    </row>
    <row r="11" spans="2:3" x14ac:dyDescent="0.3">
      <c r="B11" s="7" t="s">
        <v>16</v>
      </c>
      <c r="C11" s="9" t="s">
        <v>894</v>
      </c>
    </row>
    <row r="12" spans="2:3" x14ac:dyDescent="0.3">
      <c r="B12" s="2" t="s">
        <v>17</v>
      </c>
      <c r="C12" s="4" t="s">
        <v>895</v>
      </c>
    </row>
    <row r="13" spans="2:3" x14ac:dyDescent="0.3">
      <c r="B13" s="2" t="s">
        <v>18</v>
      </c>
      <c r="C13" s="4" t="s">
        <v>896</v>
      </c>
    </row>
    <row r="14" spans="2:3" x14ac:dyDescent="0.3">
      <c r="B14" s="2" t="s">
        <v>19</v>
      </c>
      <c r="C14" s="4" t="s">
        <v>897</v>
      </c>
    </row>
    <row r="15" spans="2:3" x14ac:dyDescent="0.3">
      <c r="B15" s="2" t="s">
        <v>814</v>
      </c>
      <c r="C15" s="4" t="s">
        <v>898</v>
      </c>
    </row>
    <row r="16" spans="2:3" x14ac:dyDescent="0.3">
      <c r="B16" s="7" t="s">
        <v>20</v>
      </c>
      <c r="C16" s="9" t="s">
        <v>899</v>
      </c>
    </row>
    <row r="17" spans="2:3" x14ac:dyDescent="0.3">
      <c r="B17" s="2" t="s">
        <v>21</v>
      </c>
      <c r="C17" s="4" t="s">
        <v>900</v>
      </c>
    </row>
    <row r="18" spans="2:3" x14ac:dyDescent="0.3">
      <c r="B18" s="2" t="s">
        <v>815</v>
      </c>
      <c r="C18" s="4" t="s">
        <v>901</v>
      </c>
    </row>
    <row r="19" spans="2:3" x14ac:dyDescent="0.3">
      <c r="B19" s="2" t="s">
        <v>816</v>
      </c>
      <c r="C19" s="4" t="s">
        <v>902</v>
      </c>
    </row>
    <row r="20" spans="2:3" x14ac:dyDescent="0.3">
      <c r="B20" s="2" t="s">
        <v>22</v>
      </c>
      <c r="C20" s="4" t="s">
        <v>903</v>
      </c>
    </row>
    <row r="21" spans="2:3" x14ac:dyDescent="0.3">
      <c r="B21" s="7" t="s">
        <v>23</v>
      </c>
      <c r="C21" s="9" t="s">
        <v>904</v>
      </c>
    </row>
    <row r="22" spans="2:3" x14ac:dyDescent="0.3">
      <c r="B22" s="2" t="s">
        <v>817</v>
      </c>
      <c r="C22" s="4" t="s">
        <v>905</v>
      </c>
    </row>
    <row r="23" spans="2:3" x14ac:dyDescent="0.3">
      <c r="B23" s="2" t="s">
        <v>818</v>
      </c>
      <c r="C23" s="4" t="s">
        <v>906</v>
      </c>
    </row>
    <row r="24" spans="2:3" x14ac:dyDescent="0.3">
      <c r="B24" s="2" t="s">
        <v>24</v>
      </c>
      <c r="C24" s="4" t="s">
        <v>907</v>
      </c>
    </row>
    <row r="25" spans="2:3" x14ac:dyDescent="0.3">
      <c r="B25" s="2" t="s">
        <v>25</v>
      </c>
      <c r="C25" s="4" t="s">
        <v>908</v>
      </c>
    </row>
    <row r="26" spans="2:3" x14ac:dyDescent="0.3">
      <c r="B26" s="2" t="s">
        <v>26</v>
      </c>
      <c r="C26" s="4" t="s">
        <v>909</v>
      </c>
    </row>
    <row r="27" spans="2:3" x14ac:dyDescent="0.3">
      <c r="B27" s="7" t="s">
        <v>819</v>
      </c>
      <c r="C27" s="9" t="s">
        <v>910</v>
      </c>
    </row>
    <row r="28" spans="2:3" x14ac:dyDescent="0.3">
      <c r="B28" s="2" t="s">
        <v>820</v>
      </c>
      <c r="C28" s="4" t="s">
        <v>910</v>
      </c>
    </row>
    <row r="29" spans="2:3" x14ac:dyDescent="0.3">
      <c r="B29" s="7" t="s">
        <v>429</v>
      </c>
      <c r="C29" s="9" t="s">
        <v>911</v>
      </c>
    </row>
    <row r="30" spans="2:3" x14ac:dyDescent="0.3">
      <c r="B30" s="2" t="s">
        <v>430</v>
      </c>
      <c r="C30" s="4" t="s">
        <v>911</v>
      </c>
    </row>
    <row r="31" spans="2:3" x14ac:dyDescent="0.3">
      <c r="B31" s="6" t="s">
        <v>27</v>
      </c>
      <c r="C31" s="8" t="s">
        <v>912</v>
      </c>
    </row>
    <row r="32" spans="2:3" x14ac:dyDescent="0.3">
      <c r="B32" s="7" t="s">
        <v>28</v>
      </c>
      <c r="C32" s="9" t="s">
        <v>913</v>
      </c>
    </row>
    <row r="33" spans="2:3" x14ac:dyDescent="0.3">
      <c r="B33" s="2" t="s">
        <v>29</v>
      </c>
      <c r="C33" s="4" t="s">
        <v>914</v>
      </c>
    </row>
    <row r="34" spans="2:3" x14ac:dyDescent="0.3">
      <c r="B34" s="2" t="s">
        <v>431</v>
      </c>
      <c r="C34" s="4" t="s">
        <v>915</v>
      </c>
    </row>
    <row r="35" spans="2:3" x14ac:dyDescent="0.3">
      <c r="B35" s="2" t="s">
        <v>30</v>
      </c>
      <c r="C35" s="4" t="s">
        <v>916</v>
      </c>
    </row>
    <row r="36" spans="2:3" x14ac:dyDescent="0.3">
      <c r="B36" s="2" t="s">
        <v>31</v>
      </c>
      <c r="C36" s="4" t="s">
        <v>917</v>
      </c>
    </row>
    <row r="37" spans="2:3" x14ac:dyDescent="0.3">
      <c r="B37" s="2" t="s">
        <v>32</v>
      </c>
      <c r="C37" s="4" t="s">
        <v>918</v>
      </c>
    </row>
    <row r="38" spans="2:3" x14ac:dyDescent="0.3">
      <c r="B38" s="2" t="s">
        <v>821</v>
      </c>
      <c r="C38" s="4" t="s">
        <v>919</v>
      </c>
    </row>
    <row r="39" spans="2:3" x14ac:dyDescent="0.3">
      <c r="B39" s="2" t="s">
        <v>822</v>
      </c>
      <c r="C39" s="4" t="s">
        <v>920</v>
      </c>
    </row>
    <row r="40" spans="2:3" x14ac:dyDescent="0.3">
      <c r="B40" s="7" t="s">
        <v>33</v>
      </c>
      <c r="C40" s="9" t="s">
        <v>921</v>
      </c>
    </row>
    <row r="41" spans="2:3" x14ac:dyDescent="0.3">
      <c r="B41" s="2" t="s">
        <v>34</v>
      </c>
      <c r="C41" s="4" t="s">
        <v>922</v>
      </c>
    </row>
    <row r="42" spans="2:3" x14ac:dyDescent="0.3">
      <c r="B42" s="2" t="s">
        <v>823</v>
      </c>
      <c r="C42" s="4" t="s">
        <v>923</v>
      </c>
    </row>
    <row r="43" spans="2:3" x14ac:dyDescent="0.3">
      <c r="B43" s="2" t="s">
        <v>35</v>
      </c>
      <c r="C43" s="4" t="s">
        <v>924</v>
      </c>
    </row>
    <row r="44" spans="2:3" x14ac:dyDescent="0.3">
      <c r="B44" s="7" t="s">
        <v>824</v>
      </c>
      <c r="C44" s="9" t="s">
        <v>925</v>
      </c>
    </row>
    <row r="45" spans="2:3" x14ac:dyDescent="0.3">
      <c r="B45" s="2" t="s">
        <v>825</v>
      </c>
      <c r="C45" s="4" t="s">
        <v>926</v>
      </c>
    </row>
    <row r="46" spans="2:3" x14ac:dyDescent="0.3">
      <c r="B46" s="2" t="s">
        <v>826</v>
      </c>
      <c r="C46" s="4" t="s">
        <v>145</v>
      </c>
    </row>
    <row r="47" spans="2:3" x14ac:dyDescent="0.3">
      <c r="B47" s="2" t="s">
        <v>827</v>
      </c>
      <c r="C47" s="4" t="s">
        <v>927</v>
      </c>
    </row>
    <row r="48" spans="2:3" x14ac:dyDescent="0.3">
      <c r="B48" s="2" t="s">
        <v>828</v>
      </c>
      <c r="C48" s="4" t="s">
        <v>928</v>
      </c>
    </row>
    <row r="49" spans="2:3" x14ac:dyDescent="0.3">
      <c r="B49" s="7" t="s">
        <v>36</v>
      </c>
      <c r="C49" s="9" t="s">
        <v>929</v>
      </c>
    </row>
    <row r="50" spans="2:3" x14ac:dyDescent="0.3">
      <c r="B50" s="2" t="s">
        <v>829</v>
      </c>
      <c r="C50" s="4" t="s">
        <v>930</v>
      </c>
    </row>
    <row r="51" spans="2:3" x14ac:dyDescent="0.3">
      <c r="B51" s="2" t="s">
        <v>432</v>
      </c>
      <c r="C51" s="4" t="s">
        <v>931</v>
      </c>
    </row>
    <row r="52" spans="2:3" x14ac:dyDescent="0.3">
      <c r="B52" s="2" t="s">
        <v>830</v>
      </c>
      <c r="C52" s="4" t="s">
        <v>932</v>
      </c>
    </row>
    <row r="53" spans="2:3" x14ac:dyDescent="0.3">
      <c r="B53" s="2" t="s">
        <v>831</v>
      </c>
      <c r="C53" s="4" t="s">
        <v>933</v>
      </c>
    </row>
    <row r="54" spans="2:3" x14ac:dyDescent="0.3">
      <c r="B54" s="2" t="s">
        <v>832</v>
      </c>
      <c r="C54" s="4" t="s">
        <v>934</v>
      </c>
    </row>
    <row r="55" spans="2:3" x14ac:dyDescent="0.3">
      <c r="B55" s="2" t="s">
        <v>37</v>
      </c>
      <c r="C55" s="4" t="s">
        <v>935</v>
      </c>
    </row>
    <row r="56" spans="2:3" x14ac:dyDescent="0.3">
      <c r="B56" s="2" t="s">
        <v>38</v>
      </c>
      <c r="C56" s="4" t="s">
        <v>936</v>
      </c>
    </row>
    <row r="57" spans="2:3" x14ac:dyDescent="0.3">
      <c r="B57" s="2" t="s">
        <v>39</v>
      </c>
      <c r="C57" s="4" t="s">
        <v>937</v>
      </c>
    </row>
    <row r="58" spans="2:3" x14ac:dyDescent="0.3">
      <c r="B58" s="2" t="s">
        <v>40</v>
      </c>
      <c r="C58" s="4" t="s">
        <v>938</v>
      </c>
    </row>
    <row r="59" spans="2:3" x14ac:dyDescent="0.3">
      <c r="B59" s="7" t="s">
        <v>41</v>
      </c>
      <c r="C59" s="9" t="s">
        <v>939</v>
      </c>
    </row>
    <row r="60" spans="2:3" x14ac:dyDescent="0.3">
      <c r="B60" s="2" t="s">
        <v>833</v>
      </c>
      <c r="C60" s="4" t="s">
        <v>940</v>
      </c>
    </row>
    <row r="61" spans="2:3" x14ac:dyDescent="0.3">
      <c r="B61" s="2" t="s">
        <v>42</v>
      </c>
      <c r="C61" s="4" t="s">
        <v>941</v>
      </c>
    </row>
    <row r="62" spans="2:3" x14ac:dyDescent="0.3">
      <c r="B62" s="2" t="s">
        <v>43</v>
      </c>
      <c r="C62" s="4" t="s">
        <v>942</v>
      </c>
    </row>
    <row r="63" spans="2:3" x14ac:dyDescent="0.3">
      <c r="B63" s="2" t="s">
        <v>834</v>
      </c>
      <c r="C63" s="4" t="s">
        <v>943</v>
      </c>
    </row>
    <row r="64" spans="2:3" x14ac:dyDescent="0.3">
      <c r="B64" s="2" t="s">
        <v>835</v>
      </c>
      <c r="C64" s="4" t="s">
        <v>944</v>
      </c>
    </row>
    <row r="65" spans="2:3" x14ac:dyDescent="0.3">
      <c r="B65" s="2" t="s">
        <v>836</v>
      </c>
      <c r="C65" s="4" t="s">
        <v>945</v>
      </c>
    </row>
    <row r="66" spans="2:3" x14ac:dyDescent="0.3">
      <c r="B66" s="7" t="s">
        <v>44</v>
      </c>
      <c r="C66" s="9" t="s">
        <v>946</v>
      </c>
    </row>
    <row r="67" spans="2:3" x14ac:dyDescent="0.3">
      <c r="B67" s="2" t="s">
        <v>45</v>
      </c>
      <c r="C67" s="4" t="s">
        <v>946</v>
      </c>
    </row>
    <row r="68" spans="2:3" x14ac:dyDescent="0.3">
      <c r="B68" s="7" t="s">
        <v>46</v>
      </c>
      <c r="C68" s="9" t="s">
        <v>947</v>
      </c>
    </row>
    <row r="69" spans="2:3" x14ac:dyDescent="0.3">
      <c r="B69" s="2" t="s">
        <v>47</v>
      </c>
      <c r="C69" s="4" t="s">
        <v>948</v>
      </c>
    </row>
    <row r="70" spans="2:3" x14ac:dyDescent="0.3">
      <c r="B70" s="2" t="s">
        <v>48</v>
      </c>
      <c r="C70" s="4" t="s">
        <v>949</v>
      </c>
    </row>
    <row r="71" spans="2:3" x14ac:dyDescent="0.3">
      <c r="B71" s="2" t="s">
        <v>837</v>
      </c>
      <c r="C71" s="4" t="s">
        <v>950</v>
      </c>
    </row>
    <row r="72" spans="2:3" x14ac:dyDescent="0.3">
      <c r="B72" s="2" t="s">
        <v>838</v>
      </c>
      <c r="C72" s="4" t="s">
        <v>951</v>
      </c>
    </row>
    <row r="73" spans="2:3" x14ac:dyDescent="0.3">
      <c r="B73" s="2" t="s">
        <v>839</v>
      </c>
      <c r="C73" s="4" t="s">
        <v>630</v>
      </c>
    </row>
    <row r="74" spans="2:3" x14ac:dyDescent="0.3">
      <c r="B74" s="7" t="s">
        <v>49</v>
      </c>
      <c r="C74" s="9" t="s">
        <v>952</v>
      </c>
    </row>
    <row r="75" spans="2:3" x14ac:dyDescent="0.3">
      <c r="B75" s="2" t="s">
        <v>50</v>
      </c>
      <c r="C75" s="4" t="s">
        <v>953</v>
      </c>
    </row>
    <row r="76" spans="2:3" x14ac:dyDescent="0.3">
      <c r="B76" s="2" t="s">
        <v>51</v>
      </c>
      <c r="C76" s="4" t="s">
        <v>954</v>
      </c>
    </row>
    <row r="77" spans="2:3" ht="26.4" x14ac:dyDescent="0.3">
      <c r="B77" s="2" t="s">
        <v>52</v>
      </c>
      <c r="C77" s="4" t="s">
        <v>955</v>
      </c>
    </row>
    <row r="78" spans="2:3" x14ac:dyDescent="0.3">
      <c r="B78" s="2" t="s">
        <v>53</v>
      </c>
      <c r="C78" s="4" t="s">
        <v>956</v>
      </c>
    </row>
    <row r="79" spans="2:3" x14ac:dyDescent="0.3">
      <c r="B79" s="2" t="s">
        <v>840</v>
      </c>
      <c r="C79" s="4" t="s">
        <v>957</v>
      </c>
    </row>
    <row r="80" spans="2:3" x14ac:dyDescent="0.3">
      <c r="B80" s="2" t="s">
        <v>54</v>
      </c>
      <c r="C80" s="4" t="s">
        <v>958</v>
      </c>
    </row>
    <row r="81" spans="2:3" x14ac:dyDescent="0.3">
      <c r="B81" s="2" t="s">
        <v>841</v>
      </c>
      <c r="C81" s="4" t="s">
        <v>959</v>
      </c>
    </row>
    <row r="82" spans="2:3" x14ac:dyDescent="0.3">
      <c r="B82" s="2" t="s">
        <v>55</v>
      </c>
      <c r="C82" s="4" t="s">
        <v>960</v>
      </c>
    </row>
    <row r="83" spans="2:3" x14ac:dyDescent="0.3">
      <c r="B83" s="6" t="s">
        <v>56</v>
      </c>
      <c r="C83" s="8" t="s">
        <v>961</v>
      </c>
    </row>
    <row r="84" spans="2:3" x14ac:dyDescent="0.3">
      <c r="B84" s="7" t="s">
        <v>57</v>
      </c>
      <c r="C84" s="9" t="s">
        <v>962</v>
      </c>
    </row>
    <row r="85" spans="2:3" x14ac:dyDescent="0.3">
      <c r="B85" s="2" t="s">
        <v>58</v>
      </c>
      <c r="C85" s="4" t="s">
        <v>963</v>
      </c>
    </row>
    <row r="86" spans="2:3" x14ac:dyDescent="0.3">
      <c r="B86" s="2" t="s">
        <v>842</v>
      </c>
      <c r="C86" s="4" t="s">
        <v>749</v>
      </c>
    </row>
    <row r="87" spans="2:3" x14ac:dyDescent="0.3">
      <c r="B87" s="2" t="s">
        <v>59</v>
      </c>
      <c r="C87" s="4" t="s">
        <v>964</v>
      </c>
    </row>
    <row r="88" spans="2:3" x14ac:dyDescent="0.3">
      <c r="B88" s="2" t="s">
        <v>60</v>
      </c>
      <c r="C88" s="4" t="s">
        <v>965</v>
      </c>
    </row>
    <row r="89" spans="2:3" x14ac:dyDescent="0.3">
      <c r="B89" s="2" t="s">
        <v>61</v>
      </c>
      <c r="C89" s="4" t="s">
        <v>966</v>
      </c>
    </row>
    <row r="90" spans="2:3" x14ac:dyDescent="0.3">
      <c r="B90" s="2" t="s">
        <v>62</v>
      </c>
      <c r="C90" s="4" t="s">
        <v>967</v>
      </c>
    </row>
    <row r="91" spans="2:3" x14ac:dyDescent="0.3">
      <c r="B91" s="2" t="s">
        <v>63</v>
      </c>
      <c r="C91" s="4" t="s">
        <v>968</v>
      </c>
    </row>
    <row r="92" spans="2:3" x14ac:dyDescent="0.3">
      <c r="B92" s="2" t="s">
        <v>64</v>
      </c>
      <c r="C92" s="4" t="s">
        <v>969</v>
      </c>
    </row>
    <row r="93" spans="2:3" x14ac:dyDescent="0.3">
      <c r="B93" s="7" t="s">
        <v>65</v>
      </c>
      <c r="C93" s="9" t="s">
        <v>970</v>
      </c>
    </row>
    <row r="94" spans="2:3" x14ac:dyDescent="0.3">
      <c r="B94" s="2" t="s">
        <v>66</v>
      </c>
      <c r="C94" s="4" t="s">
        <v>237</v>
      </c>
    </row>
    <row r="95" spans="2:3" x14ac:dyDescent="0.3">
      <c r="B95" s="2" t="s">
        <v>433</v>
      </c>
      <c r="C95" s="4" t="s">
        <v>971</v>
      </c>
    </row>
    <row r="96" spans="2:3" x14ac:dyDescent="0.3">
      <c r="B96" s="2" t="s">
        <v>67</v>
      </c>
      <c r="C96" s="4" t="s">
        <v>972</v>
      </c>
    </row>
    <row r="97" spans="2:3" x14ac:dyDescent="0.3">
      <c r="B97" s="2" t="s">
        <v>843</v>
      </c>
      <c r="C97" s="4" t="s">
        <v>151</v>
      </c>
    </row>
    <row r="98" spans="2:3" x14ac:dyDescent="0.3">
      <c r="B98" s="2" t="s">
        <v>68</v>
      </c>
      <c r="C98" s="4" t="s">
        <v>973</v>
      </c>
    </row>
    <row r="99" spans="2:3" x14ac:dyDescent="0.3">
      <c r="B99" s="2" t="s">
        <v>844</v>
      </c>
      <c r="C99" s="4" t="s">
        <v>974</v>
      </c>
    </row>
    <row r="100" spans="2:3" x14ac:dyDescent="0.3">
      <c r="B100" s="2" t="s">
        <v>69</v>
      </c>
      <c r="C100" s="4" t="s">
        <v>975</v>
      </c>
    </row>
    <row r="101" spans="2:3" x14ac:dyDescent="0.3">
      <c r="B101" s="2" t="s">
        <v>434</v>
      </c>
      <c r="C101" s="4" t="s">
        <v>976</v>
      </c>
    </row>
    <row r="102" spans="2:3" x14ac:dyDescent="0.3">
      <c r="B102" s="7" t="s">
        <v>70</v>
      </c>
      <c r="C102" s="9" t="s">
        <v>977</v>
      </c>
    </row>
    <row r="103" spans="2:3" x14ac:dyDescent="0.3">
      <c r="B103" s="2" t="s">
        <v>71</v>
      </c>
      <c r="C103" s="4" t="s">
        <v>978</v>
      </c>
    </row>
    <row r="104" spans="2:3" x14ac:dyDescent="0.3">
      <c r="B104" s="2" t="s">
        <v>845</v>
      </c>
      <c r="C104" s="4" t="s">
        <v>174</v>
      </c>
    </row>
    <row r="105" spans="2:3" x14ac:dyDescent="0.3">
      <c r="B105" s="2" t="s">
        <v>72</v>
      </c>
      <c r="C105" s="4" t="s">
        <v>979</v>
      </c>
    </row>
    <row r="106" spans="2:3" x14ac:dyDescent="0.3">
      <c r="B106" s="2" t="s">
        <v>73</v>
      </c>
      <c r="C106" s="4" t="s">
        <v>980</v>
      </c>
    </row>
    <row r="107" spans="2:3" x14ac:dyDescent="0.3">
      <c r="B107" s="2" t="s">
        <v>846</v>
      </c>
      <c r="C107" s="4" t="s">
        <v>627</v>
      </c>
    </row>
    <row r="108" spans="2:3" x14ac:dyDescent="0.3">
      <c r="B108" s="2" t="s">
        <v>74</v>
      </c>
      <c r="C108" s="4" t="s">
        <v>981</v>
      </c>
    </row>
    <row r="109" spans="2:3" x14ac:dyDescent="0.3">
      <c r="B109" s="2" t="s">
        <v>75</v>
      </c>
      <c r="C109" s="4" t="s">
        <v>982</v>
      </c>
    </row>
    <row r="110" spans="2:3" x14ac:dyDescent="0.3">
      <c r="B110" s="2" t="s">
        <v>847</v>
      </c>
      <c r="C110" s="4" t="s">
        <v>983</v>
      </c>
    </row>
    <row r="111" spans="2:3" x14ac:dyDescent="0.3">
      <c r="B111" s="7" t="s">
        <v>76</v>
      </c>
      <c r="C111" s="9" t="s">
        <v>984</v>
      </c>
    </row>
    <row r="112" spans="2:3" x14ac:dyDescent="0.3">
      <c r="B112" s="2" t="s">
        <v>77</v>
      </c>
      <c r="C112" s="4" t="s">
        <v>985</v>
      </c>
    </row>
    <row r="113" spans="2:3" x14ac:dyDescent="0.3">
      <c r="B113" s="2" t="s">
        <v>78</v>
      </c>
      <c r="C113" s="4" t="s">
        <v>986</v>
      </c>
    </row>
    <row r="114" spans="2:3" x14ac:dyDescent="0.3">
      <c r="B114" s="2" t="s">
        <v>848</v>
      </c>
      <c r="C114" s="4" t="s">
        <v>987</v>
      </c>
    </row>
    <row r="115" spans="2:3" x14ac:dyDescent="0.3">
      <c r="B115" s="2" t="s">
        <v>849</v>
      </c>
      <c r="C115" s="4" t="s">
        <v>988</v>
      </c>
    </row>
    <row r="116" spans="2:3" x14ac:dyDescent="0.3">
      <c r="B116" s="2" t="s">
        <v>79</v>
      </c>
      <c r="C116" s="4" t="s">
        <v>145</v>
      </c>
    </row>
    <row r="117" spans="2:3" x14ac:dyDescent="0.3">
      <c r="B117" s="7" t="s">
        <v>80</v>
      </c>
      <c r="C117" s="9" t="s">
        <v>989</v>
      </c>
    </row>
    <row r="118" spans="2:3" x14ac:dyDescent="0.3">
      <c r="B118" s="2" t="s">
        <v>81</v>
      </c>
      <c r="C118" s="4" t="s">
        <v>990</v>
      </c>
    </row>
    <row r="119" spans="2:3" ht="26.4" x14ac:dyDescent="0.3">
      <c r="B119" s="2" t="s">
        <v>82</v>
      </c>
      <c r="C119" s="4" t="s">
        <v>991</v>
      </c>
    </row>
    <row r="120" spans="2:3" ht="26.4" x14ac:dyDescent="0.3">
      <c r="B120" s="2" t="s">
        <v>83</v>
      </c>
      <c r="C120" s="4" t="s">
        <v>992</v>
      </c>
    </row>
    <row r="121" spans="2:3" x14ac:dyDescent="0.3">
      <c r="B121" s="2" t="s">
        <v>850</v>
      </c>
      <c r="C121" s="4" t="s">
        <v>993</v>
      </c>
    </row>
    <row r="122" spans="2:3" x14ac:dyDescent="0.3">
      <c r="B122" s="2" t="s">
        <v>84</v>
      </c>
      <c r="C122" s="4" t="s">
        <v>994</v>
      </c>
    </row>
    <row r="123" spans="2:3" x14ac:dyDescent="0.3">
      <c r="B123" s="2" t="s">
        <v>85</v>
      </c>
      <c r="C123" s="4" t="s">
        <v>995</v>
      </c>
    </row>
    <row r="124" spans="2:3" x14ac:dyDescent="0.3">
      <c r="B124" s="2" t="s">
        <v>86</v>
      </c>
      <c r="C124" s="4" t="s">
        <v>996</v>
      </c>
    </row>
    <row r="125" spans="2:3" x14ac:dyDescent="0.3">
      <c r="B125" s="2" t="s">
        <v>87</v>
      </c>
      <c r="C125" s="4" t="s">
        <v>997</v>
      </c>
    </row>
    <row r="126" spans="2:3" x14ac:dyDescent="0.3">
      <c r="B126" s="2" t="s">
        <v>88</v>
      </c>
      <c r="C126" s="4" t="s">
        <v>998</v>
      </c>
    </row>
    <row r="127" spans="2:3" x14ac:dyDescent="0.3">
      <c r="B127" s="7" t="s">
        <v>89</v>
      </c>
      <c r="C127" s="9" t="s">
        <v>999</v>
      </c>
    </row>
    <row r="128" spans="2:3" ht="26.4" x14ac:dyDescent="0.3">
      <c r="B128" s="2" t="s">
        <v>90</v>
      </c>
      <c r="C128" s="4" t="s">
        <v>1000</v>
      </c>
    </row>
    <row r="129" spans="2:3" ht="26.4" x14ac:dyDescent="0.3">
      <c r="B129" s="2" t="s">
        <v>851</v>
      </c>
      <c r="C129" s="4" t="s">
        <v>1001</v>
      </c>
    </row>
    <row r="130" spans="2:3" x14ac:dyDescent="0.3">
      <c r="B130" s="2" t="s">
        <v>852</v>
      </c>
      <c r="C130" s="4" t="s">
        <v>184</v>
      </c>
    </row>
    <row r="131" spans="2:3" x14ac:dyDescent="0.3">
      <c r="B131" s="2" t="s">
        <v>853</v>
      </c>
      <c r="C131" s="4" t="s">
        <v>1002</v>
      </c>
    </row>
    <row r="132" spans="2:3" x14ac:dyDescent="0.3">
      <c r="B132" s="7" t="s">
        <v>91</v>
      </c>
      <c r="C132" s="9" t="s">
        <v>1003</v>
      </c>
    </row>
    <row r="133" spans="2:3" x14ac:dyDescent="0.3">
      <c r="B133" s="2" t="s">
        <v>92</v>
      </c>
      <c r="C133" s="4" t="s">
        <v>1004</v>
      </c>
    </row>
    <row r="134" spans="2:3" x14ac:dyDescent="0.3">
      <c r="B134" s="2" t="s">
        <v>93</v>
      </c>
      <c r="C134" s="4" t="s">
        <v>1005</v>
      </c>
    </row>
    <row r="135" spans="2:3" x14ac:dyDescent="0.3">
      <c r="B135" s="2" t="s">
        <v>94</v>
      </c>
      <c r="C135" s="4" t="s">
        <v>1006</v>
      </c>
    </row>
    <row r="136" spans="2:3" x14ac:dyDescent="0.3">
      <c r="B136" s="2" t="s">
        <v>854</v>
      </c>
      <c r="C136" s="4" t="s">
        <v>1007</v>
      </c>
    </row>
    <row r="137" spans="2:3" x14ac:dyDescent="0.3">
      <c r="B137" s="2" t="s">
        <v>95</v>
      </c>
      <c r="C137" s="4" t="s">
        <v>1008</v>
      </c>
    </row>
    <row r="138" spans="2:3" x14ac:dyDescent="0.3">
      <c r="B138" s="7" t="s">
        <v>96</v>
      </c>
      <c r="C138" s="9" t="s">
        <v>1009</v>
      </c>
    </row>
    <row r="139" spans="2:3" x14ac:dyDescent="0.3">
      <c r="B139" s="2" t="s">
        <v>98</v>
      </c>
      <c r="C139" s="4" t="s">
        <v>1010</v>
      </c>
    </row>
    <row r="140" spans="2:3" x14ac:dyDescent="0.3">
      <c r="B140" s="2" t="s">
        <v>855</v>
      </c>
      <c r="C140" s="4" t="s">
        <v>1011</v>
      </c>
    </row>
    <row r="141" spans="2:3" x14ac:dyDescent="0.3">
      <c r="B141" s="2" t="s">
        <v>856</v>
      </c>
      <c r="C141" s="4" t="s">
        <v>1012</v>
      </c>
    </row>
    <row r="142" spans="2:3" x14ac:dyDescent="0.3">
      <c r="B142" s="2" t="s">
        <v>857</v>
      </c>
      <c r="C142" s="4" t="s">
        <v>1013</v>
      </c>
    </row>
    <row r="143" spans="2:3" x14ac:dyDescent="0.3">
      <c r="B143" s="7" t="s">
        <v>99</v>
      </c>
      <c r="C143" s="9" t="s">
        <v>1014</v>
      </c>
    </row>
    <row r="144" spans="2:3" x14ac:dyDescent="0.3">
      <c r="B144" s="2" t="s">
        <v>100</v>
      </c>
      <c r="C144" s="4" t="s">
        <v>251</v>
      </c>
    </row>
    <row r="145" spans="2:3" x14ac:dyDescent="0.3">
      <c r="B145" s="2" t="s">
        <v>435</v>
      </c>
      <c r="C145" s="4" t="s">
        <v>1015</v>
      </c>
    </row>
    <row r="146" spans="2:3" x14ac:dyDescent="0.3">
      <c r="B146" s="2" t="s">
        <v>858</v>
      </c>
      <c r="C146" s="4" t="s">
        <v>1016</v>
      </c>
    </row>
    <row r="147" spans="2:3" x14ac:dyDescent="0.3">
      <c r="B147" s="2" t="s">
        <v>101</v>
      </c>
      <c r="C147" s="4" t="s">
        <v>1017</v>
      </c>
    </row>
    <row r="148" spans="2:3" x14ac:dyDescent="0.3">
      <c r="B148" s="2" t="s">
        <v>102</v>
      </c>
      <c r="C148" s="4" t="s">
        <v>1018</v>
      </c>
    </row>
    <row r="149" spans="2:3" x14ac:dyDescent="0.3">
      <c r="B149" s="6" t="s">
        <v>859</v>
      </c>
      <c r="C149" s="8" t="s">
        <v>1019</v>
      </c>
    </row>
    <row r="150" spans="2:3" x14ac:dyDescent="0.3">
      <c r="B150" s="7" t="s">
        <v>860</v>
      </c>
      <c r="C150" s="9" t="s">
        <v>1020</v>
      </c>
    </row>
    <row r="151" spans="2:3" x14ac:dyDescent="0.3">
      <c r="B151" s="2" t="s">
        <v>861</v>
      </c>
      <c r="C151" s="4" t="s">
        <v>1021</v>
      </c>
    </row>
    <row r="152" spans="2:3" x14ac:dyDescent="0.3">
      <c r="B152" s="2" t="s">
        <v>862</v>
      </c>
      <c r="C152" s="4" t="s">
        <v>681</v>
      </c>
    </row>
    <row r="153" spans="2:3" x14ac:dyDescent="0.3">
      <c r="B153" s="7" t="s">
        <v>863</v>
      </c>
      <c r="C153" s="9" t="s">
        <v>1022</v>
      </c>
    </row>
    <row r="154" spans="2:3" x14ac:dyDescent="0.3">
      <c r="B154" s="2" t="s">
        <v>864</v>
      </c>
      <c r="C154" s="4" t="s">
        <v>1023</v>
      </c>
    </row>
    <row r="155" spans="2:3" x14ac:dyDescent="0.3">
      <c r="B155" s="2" t="s">
        <v>865</v>
      </c>
      <c r="C155" s="4" t="s">
        <v>1024</v>
      </c>
    </row>
    <row r="156" spans="2:3" x14ac:dyDescent="0.3">
      <c r="B156" s="2" t="s">
        <v>866</v>
      </c>
      <c r="C156" s="4" t="s">
        <v>1025</v>
      </c>
    </row>
    <row r="157" spans="2:3" x14ac:dyDescent="0.3">
      <c r="B157" s="2" t="s">
        <v>867</v>
      </c>
      <c r="C157" s="4" t="s">
        <v>1026</v>
      </c>
    </row>
    <row r="158" spans="2:3" x14ac:dyDescent="0.3">
      <c r="B158" s="7" t="s">
        <v>868</v>
      </c>
      <c r="C158" s="9" t="s">
        <v>1027</v>
      </c>
    </row>
    <row r="159" spans="2:3" ht="26.4" x14ac:dyDescent="0.3">
      <c r="B159" s="2" t="s">
        <v>869</v>
      </c>
      <c r="C159" s="4" t="s">
        <v>1027</v>
      </c>
    </row>
    <row r="160" spans="2:3" x14ac:dyDescent="0.3">
      <c r="B160" s="6" t="s">
        <v>103</v>
      </c>
      <c r="C160" s="8" t="s">
        <v>1028</v>
      </c>
    </row>
    <row r="161" spans="2:3" x14ac:dyDescent="0.3">
      <c r="B161" s="7" t="s">
        <v>104</v>
      </c>
      <c r="C161" s="9" t="s">
        <v>1029</v>
      </c>
    </row>
    <row r="162" spans="2:3" x14ac:dyDescent="0.3">
      <c r="B162" s="2" t="s">
        <v>105</v>
      </c>
      <c r="C162" s="4" t="s">
        <v>1030</v>
      </c>
    </row>
    <row r="163" spans="2:3" x14ac:dyDescent="0.3">
      <c r="B163" s="2" t="s">
        <v>106</v>
      </c>
      <c r="C163" s="4" t="s">
        <v>1031</v>
      </c>
    </row>
    <row r="164" spans="2:3" x14ac:dyDescent="0.3">
      <c r="B164" s="2" t="s">
        <v>107</v>
      </c>
      <c r="C164" s="4" t="s">
        <v>1032</v>
      </c>
    </row>
    <row r="165" spans="2:3" x14ac:dyDescent="0.3">
      <c r="B165" s="7" t="s">
        <v>108</v>
      </c>
      <c r="C165" s="9" t="s">
        <v>1033</v>
      </c>
    </row>
    <row r="166" spans="2:3" x14ac:dyDescent="0.3">
      <c r="B166" s="2" t="s">
        <v>109</v>
      </c>
      <c r="C166" s="4" t="s">
        <v>1034</v>
      </c>
    </row>
    <row r="167" spans="2:3" x14ac:dyDescent="0.3">
      <c r="B167" s="2" t="s">
        <v>437</v>
      </c>
      <c r="C167" s="4" t="s">
        <v>1035</v>
      </c>
    </row>
    <row r="168" spans="2:3" x14ac:dyDescent="0.3">
      <c r="B168" s="2" t="s">
        <v>870</v>
      </c>
      <c r="C168" s="4" t="s">
        <v>251</v>
      </c>
    </row>
    <row r="169" spans="2:3" x14ac:dyDescent="0.3">
      <c r="B169" s="7" t="s">
        <v>871</v>
      </c>
      <c r="C169" s="9" t="s">
        <v>1036</v>
      </c>
    </row>
    <row r="170" spans="2:3" x14ac:dyDescent="0.3">
      <c r="B170" s="2" t="s">
        <v>872</v>
      </c>
      <c r="C170" s="4" t="s">
        <v>1037</v>
      </c>
    </row>
    <row r="171" spans="2:3" x14ac:dyDescent="0.3">
      <c r="B171" s="2" t="s">
        <v>873</v>
      </c>
      <c r="C171" s="4" t="s">
        <v>224</v>
      </c>
    </row>
    <row r="172" spans="2:3" x14ac:dyDescent="0.3">
      <c r="B172" s="7" t="s">
        <v>110</v>
      </c>
      <c r="C172" s="9" t="s">
        <v>1038</v>
      </c>
    </row>
    <row r="173" spans="2:3" x14ac:dyDescent="0.3">
      <c r="B173" s="2" t="s">
        <v>874</v>
      </c>
      <c r="C173" s="4" t="s">
        <v>995</v>
      </c>
    </row>
    <row r="174" spans="2:3" x14ac:dyDescent="0.3">
      <c r="B174" s="2" t="s">
        <v>875</v>
      </c>
      <c r="C174" s="4" t="s">
        <v>630</v>
      </c>
    </row>
    <row r="175" spans="2:3" x14ac:dyDescent="0.3">
      <c r="B175" s="2" t="s">
        <v>111</v>
      </c>
      <c r="C175" s="4" t="s">
        <v>1039</v>
      </c>
    </row>
    <row r="176" spans="2:3" x14ac:dyDescent="0.3">
      <c r="B176" s="2" t="s">
        <v>876</v>
      </c>
      <c r="C176" s="4" t="s">
        <v>1040</v>
      </c>
    </row>
    <row r="177" spans="2:3" x14ac:dyDescent="0.3">
      <c r="B177" s="2" t="s">
        <v>877</v>
      </c>
      <c r="C177" s="4" t="s">
        <v>1041</v>
      </c>
    </row>
    <row r="178" spans="2:3" x14ac:dyDescent="0.3">
      <c r="B178" s="2" t="s">
        <v>878</v>
      </c>
      <c r="C178" s="4" t="s">
        <v>1035</v>
      </c>
    </row>
    <row r="179" spans="2:3" x14ac:dyDescent="0.3">
      <c r="B179" s="7" t="s">
        <v>438</v>
      </c>
      <c r="C179" s="9" t="s">
        <v>178</v>
      </c>
    </row>
    <row r="180" spans="2:3" x14ac:dyDescent="0.3">
      <c r="B180" s="2" t="s">
        <v>879</v>
      </c>
      <c r="C180" s="4" t="s">
        <v>178</v>
      </c>
    </row>
    <row r="181" spans="2:3" x14ac:dyDescent="0.3">
      <c r="B181" s="6" t="s">
        <v>880</v>
      </c>
      <c r="C181" s="8" t="s">
        <v>1042</v>
      </c>
    </row>
    <row r="182" spans="2:3" x14ac:dyDescent="0.3">
      <c r="B182" s="7" t="s">
        <v>881</v>
      </c>
      <c r="C182" s="9" t="s">
        <v>1043</v>
      </c>
    </row>
    <row r="183" spans="2:3" x14ac:dyDescent="0.3">
      <c r="B183" s="2" t="s">
        <v>882</v>
      </c>
      <c r="C183" s="4" t="s">
        <v>1043</v>
      </c>
    </row>
    <row r="184" spans="2:3" x14ac:dyDescent="0.3">
      <c r="B184" s="7" t="s">
        <v>883</v>
      </c>
      <c r="C184" s="9" t="s">
        <v>1044</v>
      </c>
    </row>
    <row r="185" spans="2:3" x14ac:dyDescent="0.3">
      <c r="B185" s="2" t="s">
        <v>884</v>
      </c>
      <c r="C185" s="4" t="s">
        <v>1044</v>
      </c>
    </row>
    <row r="186" spans="2:3" x14ac:dyDescent="0.3">
      <c r="B186" s="6" t="s">
        <v>885</v>
      </c>
      <c r="C186" s="8" t="s">
        <v>1045</v>
      </c>
    </row>
    <row r="187" spans="2:3" x14ac:dyDescent="0.3">
      <c r="B187" s="7" t="s">
        <v>886</v>
      </c>
      <c r="C187" s="9" t="s">
        <v>1045</v>
      </c>
    </row>
    <row r="188" spans="2:3" x14ac:dyDescent="0.3">
      <c r="B188" s="2" t="s">
        <v>887</v>
      </c>
      <c r="C188" s="4" t="s">
        <v>1045</v>
      </c>
    </row>
    <row r="189" spans="2:3" x14ac:dyDescent="0.3">
      <c r="B189" s="3" t="s">
        <v>888</v>
      </c>
      <c r="C189" s="5" t="s">
        <v>812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C816"/>
  <sheetViews>
    <sheetView showGridLines="0" workbookViewId="0"/>
  </sheetViews>
  <sheetFormatPr baseColWidth="10" defaultRowHeight="14.4" x14ac:dyDescent="0.3"/>
  <cols>
    <col min="2" max="2" width="110.6640625" customWidth="1"/>
    <col min="3" max="3" width="15.6640625" customWidth="1"/>
  </cols>
  <sheetData>
    <row r="2" spans="2:3" x14ac:dyDescent="0.3">
      <c r="B2" s="455" t="s">
        <v>1669</v>
      </c>
      <c r="C2" s="456"/>
    </row>
    <row r="3" spans="2:3" x14ac:dyDescent="0.3">
      <c r="B3" s="1" t="s">
        <v>1046</v>
      </c>
      <c r="C3" s="1" t="s">
        <v>4</v>
      </c>
    </row>
    <row r="4" spans="2:3" x14ac:dyDescent="0.3">
      <c r="B4" s="10" t="s">
        <v>794</v>
      </c>
      <c r="C4" s="12" t="s">
        <v>803</v>
      </c>
    </row>
    <row r="5" spans="2:3" x14ac:dyDescent="0.3">
      <c r="B5" s="11" t="s">
        <v>9</v>
      </c>
      <c r="C5" s="13" t="s">
        <v>1048</v>
      </c>
    </row>
    <row r="6" spans="2:3" x14ac:dyDescent="0.3">
      <c r="B6" s="7" t="s">
        <v>10</v>
      </c>
      <c r="C6" s="9" t="s">
        <v>1049</v>
      </c>
    </row>
    <row r="7" spans="2:3" x14ac:dyDescent="0.3">
      <c r="B7" s="2" t="s">
        <v>12</v>
      </c>
      <c r="C7" s="4" t="s">
        <v>1049</v>
      </c>
    </row>
    <row r="8" spans="2:3" x14ac:dyDescent="0.3">
      <c r="B8" s="7" t="s">
        <v>16</v>
      </c>
      <c r="C8" s="9" t="s">
        <v>1050</v>
      </c>
    </row>
    <row r="9" spans="2:3" x14ac:dyDescent="0.3">
      <c r="B9" s="2" t="s">
        <v>18</v>
      </c>
      <c r="C9" s="4" t="s">
        <v>1051</v>
      </c>
    </row>
    <row r="10" spans="2:3" x14ac:dyDescent="0.3">
      <c r="B10" s="2" t="s">
        <v>19</v>
      </c>
      <c r="C10" s="4" t="s">
        <v>1052</v>
      </c>
    </row>
    <row r="11" spans="2:3" x14ac:dyDescent="0.3">
      <c r="B11" s="7" t="s">
        <v>20</v>
      </c>
      <c r="C11" s="9" t="s">
        <v>1053</v>
      </c>
    </row>
    <row r="12" spans="2:3" x14ac:dyDescent="0.3">
      <c r="B12" s="2" t="s">
        <v>21</v>
      </c>
      <c r="C12" s="4" t="s">
        <v>1053</v>
      </c>
    </row>
    <row r="13" spans="2:3" x14ac:dyDescent="0.3">
      <c r="B13" s="7" t="s">
        <v>23</v>
      </c>
      <c r="C13" s="9" t="s">
        <v>1054</v>
      </c>
    </row>
    <row r="14" spans="2:3" x14ac:dyDescent="0.3">
      <c r="B14" s="2" t="s">
        <v>25</v>
      </c>
      <c r="C14" s="4" t="s">
        <v>1055</v>
      </c>
    </row>
    <row r="15" spans="2:3" x14ac:dyDescent="0.3">
      <c r="B15" s="2" t="s">
        <v>26</v>
      </c>
      <c r="C15" s="4" t="s">
        <v>251</v>
      </c>
    </row>
    <row r="16" spans="2:3" x14ac:dyDescent="0.3">
      <c r="B16" s="11" t="s">
        <v>27</v>
      </c>
      <c r="C16" s="13" t="s">
        <v>1056</v>
      </c>
    </row>
    <row r="17" spans="2:3" x14ac:dyDescent="0.3">
      <c r="B17" s="7" t="s">
        <v>28</v>
      </c>
      <c r="C17" s="9" t="s">
        <v>1057</v>
      </c>
    </row>
    <row r="18" spans="2:3" x14ac:dyDescent="0.3">
      <c r="B18" s="2" t="s">
        <v>29</v>
      </c>
      <c r="C18" s="4" t="s">
        <v>1058</v>
      </c>
    </row>
    <row r="19" spans="2:3" x14ac:dyDescent="0.3">
      <c r="B19" s="2" t="s">
        <v>30</v>
      </c>
      <c r="C19" s="4" t="s">
        <v>238</v>
      </c>
    </row>
    <row r="20" spans="2:3" x14ac:dyDescent="0.3">
      <c r="B20" s="2" t="s">
        <v>31</v>
      </c>
      <c r="C20" s="4" t="s">
        <v>251</v>
      </c>
    </row>
    <row r="21" spans="2:3" x14ac:dyDescent="0.3">
      <c r="B21" s="2" t="s">
        <v>32</v>
      </c>
      <c r="C21" s="4" t="s">
        <v>1035</v>
      </c>
    </row>
    <row r="22" spans="2:3" x14ac:dyDescent="0.3">
      <c r="B22" s="7" t="s">
        <v>33</v>
      </c>
      <c r="C22" s="9" t="s">
        <v>1059</v>
      </c>
    </row>
    <row r="23" spans="2:3" x14ac:dyDescent="0.3">
      <c r="B23" s="2" t="s">
        <v>34</v>
      </c>
      <c r="C23" s="4" t="s">
        <v>203</v>
      </c>
    </row>
    <row r="24" spans="2:3" x14ac:dyDescent="0.3">
      <c r="B24" s="2" t="s">
        <v>35</v>
      </c>
      <c r="C24" s="4" t="s">
        <v>1060</v>
      </c>
    </row>
    <row r="25" spans="2:3" x14ac:dyDescent="0.3">
      <c r="B25" s="7" t="s">
        <v>44</v>
      </c>
      <c r="C25" s="9" t="s">
        <v>237</v>
      </c>
    </row>
    <row r="26" spans="2:3" x14ac:dyDescent="0.3">
      <c r="B26" s="2" t="s">
        <v>45</v>
      </c>
      <c r="C26" s="4" t="s">
        <v>237</v>
      </c>
    </row>
    <row r="27" spans="2:3" x14ac:dyDescent="0.3">
      <c r="B27" s="7" t="s">
        <v>49</v>
      </c>
      <c r="C27" s="9" t="s">
        <v>1061</v>
      </c>
    </row>
    <row r="28" spans="2:3" x14ac:dyDescent="0.3">
      <c r="B28" s="2" t="s">
        <v>50</v>
      </c>
      <c r="C28" s="4" t="s">
        <v>251</v>
      </c>
    </row>
    <row r="29" spans="2:3" x14ac:dyDescent="0.3">
      <c r="B29" s="2" t="s">
        <v>51</v>
      </c>
      <c r="C29" s="4" t="s">
        <v>238</v>
      </c>
    </row>
    <row r="30" spans="2:3" ht="26.4" x14ac:dyDescent="0.3">
      <c r="B30" s="2" t="s">
        <v>52</v>
      </c>
      <c r="C30" s="4" t="s">
        <v>238</v>
      </c>
    </row>
    <row r="31" spans="2:3" x14ac:dyDescent="0.3">
      <c r="B31" s="2" t="s">
        <v>53</v>
      </c>
      <c r="C31" s="4" t="s">
        <v>203</v>
      </c>
    </row>
    <row r="32" spans="2:3" x14ac:dyDescent="0.3">
      <c r="B32" s="2" t="s">
        <v>54</v>
      </c>
      <c r="C32" s="4" t="s">
        <v>178</v>
      </c>
    </row>
    <row r="33" spans="2:3" x14ac:dyDescent="0.3">
      <c r="B33" s="11" t="s">
        <v>56</v>
      </c>
      <c r="C33" s="13" t="s">
        <v>1062</v>
      </c>
    </row>
    <row r="34" spans="2:3" x14ac:dyDescent="0.3">
      <c r="B34" s="7" t="s">
        <v>57</v>
      </c>
      <c r="C34" s="9" t="s">
        <v>1063</v>
      </c>
    </row>
    <row r="35" spans="2:3" x14ac:dyDescent="0.3">
      <c r="B35" s="2" t="s">
        <v>58</v>
      </c>
      <c r="C35" s="4" t="s">
        <v>205</v>
      </c>
    </row>
    <row r="36" spans="2:3" x14ac:dyDescent="0.3">
      <c r="B36" s="2" t="s">
        <v>59</v>
      </c>
      <c r="C36" s="4" t="s">
        <v>251</v>
      </c>
    </row>
    <row r="37" spans="2:3" x14ac:dyDescent="0.3">
      <c r="B37" s="2" t="s">
        <v>60</v>
      </c>
      <c r="C37" s="4" t="s">
        <v>184</v>
      </c>
    </row>
    <row r="38" spans="2:3" x14ac:dyDescent="0.3">
      <c r="B38" s="2" t="s">
        <v>63</v>
      </c>
      <c r="C38" s="4" t="s">
        <v>1064</v>
      </c>
    </row>
    <row r="39" spans="2:3" x14ac:dyDescent="0.3">
      <c r="B39" s="2" t="s">
        <v>64</v>
      </c>
      <c r="C39" s="4" t="s">
        <v>1035</v>
      </c>
    </row>
    <row r="40" spans="2:3" x14ac:dyDescent="0.3">
      <c r="B40" s="7" t="s">
        <v>65</v>
      </c>
      <c r="C40" s="9" t="s">
        <v>1065</v>
      </c>
    </row>
    <row r="41" spans="2:3" x14ac:dyDescent="0.3">
      <c r="B41" s="2" t="s">
        <v>67</v>
      </c>
      <c r="C41" s="4" t="s">
        <v>1066</v>
      </c>
    </row>
    <row r="42" spans="2:3" x14ac:dyDescent="0.3">
      <c r="B42" s="2" t="s">
        <v>68</v>
      </c>
      <c r="C42" s="4" t="s">
        <v>201</v>
      </c>
    </row>
    <row r="43" spans="2:3" x14ac:dyDescent="0.3">
      <c r="B43" s="2" t="s">
        <v>69</v>
      </c>
      <c r="C43" s="4" t="s">
        <v>178</v>
      </c>
    </row>
    <row r="44" spans="2:3" x14ac:dyDescent="0.3">
      <c r="B44" s="7" t="s">
        <v>70</v>
      </c>
      <c r="C44" s="9" t="s">
        <v>1067</v>
      </c>
    </row>
    <row r="45" spans="2:3" x14ac:dyDescent="0.3">
      <c r="B45" s="2" t="s">
        <v>71</v>
      </c>
      <c r="C45" s="4" t="s">
        <v>1068</v>
      </c>
    </row>
    <row r="46" spans="2:3" x14ac:dyDescent="0.3">
      <c r="B46" s="2" t="s">
        <v>72</v>
      </c>
      <c r="C46" s="4" t="s">
        <v>1069</v>
      </c>
    </row>
    <row r="47" spans="2:3" x14ac:dyDescent="0.3">
      <c r="B47" s="2" t="s">
        <v>73</v>
      </c>
      <c r="C47" s="4" t="s">
        <v>1070</v>
      </c>
    </row>
    <row r="48" spans="2:3" x14ac:dyDescent="0.3">
      <c r="B48" s="2" t="s">
        <v>74</v>
      </c>
      <c r="C48" s="4" t="s">
        <v>1035</v>
      </c>
    </row>
    <row r="49" spans="2:3" x14ac:dyDescent="0.3">
      <c r="B49" s="2" t="s">
        <v>75</v>
      </c>
      <c r="C49" s="4" t="s">
        <v>225</v>
      </c>
    </row>
    <row r="50" spans="2:3" x14ac:dyDescent="0.3">
      <c r="B50" s="7" t="s">
        <v>76</v>
      </c>
      <c r="C50" s="9" t="s">
        <v>1071</v>
      </c>
    </row>
    <row r="51" spans="2:3" x14ac:dyDescent="0.3">
      <c r="B51" s="2" t="s">
        <v>77</v>
      </c>
      <c r="C51" s="4" t="s">
        <v>649</v>
      </c>
    </row>
    <row r="52" spans="2:3" x14ac:dyDescent="0.3">
      <c r="B52" s="2" t="s">
        <v>78</v>
      </c>
      <c r="C52" s="4" t="s">
        <v>280</v>
      </c>
    </row>
    <row r="53" spans="2:3" x14ac:dyDescent="0.3">
      <c r="B53" s="2" t="s">
        <v>849</v>
      </c>
      <c r="C53" s="4" t="s">
        <v>238</v>
      </c>
    </row>
    <row r="54" spans="2:3" x14ac:dyDescent="0.3">
      <c r="B54" s="7" t="s">
        <v>80</v>
      </c>
      <c r="C54" s="9" t="s">
        <v>1072</v>
      </c>
    </row>
    <row r="55" spans="2:3" x14ac:dyDescent="0.3">
      <c r="B55" s="2" t="s">
        <v>81</v>
      </c>
      <c r="C55" s="4" t="s">
        <v>181</v>
      </c>
    </row>
    <row r="56" spans="2:3" ht="26.4" x14ac:dyDescent="0.3">
      <c r="B56" s="2" t="s">
        <v>82</v>
      </c>
      <c r="C56" s="4" t="s">
        <v>1073</v>
      </c>
    </row>
    <row r="57" spans="2:3" ht="26.4" x14ac:dyDescent="0.3">
      <c r="B57" s="2" t="s">
        <v>83</v>
      </c>
      <c r="C57" s="4" t="s">
        <v>203</v>
      </c>
    </row>
    <row r="58" spans="2:3" x14ac:dyDescent="0.3">
      <c r="B58" s="2" t="s">
        <v>84</v>
      </c>
      <c r="C58" s="4" t="s">
        <v>203</v>
      </c>
    </row>
    <row r="59" spans="2:3" x14ac:dyDescent="0.3">
      <c r="B59" s="2" t="s">
        <v>87</v>
      </c>
      <c r="C59" s="4" t="s">
        <v>237</v>
      </c>
    </row>
    <row r="60" spans="2:3" x14ac:dyDescent="0.3">
      <c r="B60" s="2" t="s">
        <v>88</v>
      </c>
      <c r="C60" s="4" t="s">
        <v>203</v>
      </c>
    </row>
    <row r="61" spans="2:3" x14ac:dyDescent="0.3">
      <c r="B61" s="7" t="s">
        <v>89</v>
      </c>
      <c r="C61" s="9" t="s">
        <v>181</v>
      </c>
    </row>
    <row r="62" spans="2:3" ht="26.4" x14ac:dyDescent="0.3">
      <c r="B62" s="2" t="s">
        <v>90</v>
      </c>
      <c r="C62" s="4" t="s">
        <v>181</v>
      </c>
    </row>
    <row r="63" spans="2:3" x14ac:dyDescent="0.3">
      <c r="B63" s="7" t="s">
        <v>91</v>
      </c>
      <c r="C63" s="9" t="s">
        <v>1074</v>
      </c>
    </row>
    <row r="64" spans="2:3" x14ac:dyDescent="0.3">
      <c r="B64" s="2" t="s">
        <v>92</v>
      </c>
      <c r="C64" s="4" t="s">
        <v>168</v>
      </c>
    </row>
    <row r="65" spans="2:3" x14ac:dyDescent="0.3">
      <c r="B65" s="2" t="s">
        <v>93</v>
      </c>
      <c r="C65" s="4" t="s">
        <v>974</v>
      </c>
    </row>
    <row r="66" spans="2:3" x14ac:dyDescent="0.3">
      <c r="B66" s="2" t="s">
        <v>94</v>
      </c>
      <c r="C66" s="4" t="s">
        <v>181</v>
      </c>
    </row>
    <row r="67" spans="2:3" x14ac:dyDescent="0.3">
      <c r="B67" s="2" t="s">
        <v>854</v>
      </c>
      <c r="C67" s="4" t="s">
        <v>201</v>
      </c>
    </row>
    <row r="68" spans="2:3" x14ac:dyDescent="0.3">
      <c r="B68" s="7" t="s">
        <v>96</v>
      </c>
      <c r="C68" s="9" t="s">
        <v>238</v>
      </c>
    </row>
    <row r="69" spans="2:3" x14ac:dyDescent="0.3">
      <c r="B69" s="2" t="s">
        <v>855</v>
      </c>
      <c r="C69" s="4" t="s">
        <v>238</v>
      </c>
    </row>
    <row r="70" spans="2:3" x14ac:dyDescent="0.3">
      <c r="B70" s="7" t="s">
        <v>99</v>
      </c>
      <c r="C70" s="9" t="s">
        <v>284</v>
      </c>
    </row>
    <row r="71" spans="2:3" x14ac:dyDescent="0.3">
      <c r="B71" s="2" t="s">
        <v>101</v>
      </c>
      <c r="C71" s="4" t="s">
        <v>284</v>
      </c>
    </row>
    <row r="72" spans="2:3" x14ac:dyDescent="0.3">
      <c r="B72" s="11" t="s">
        <v>103</v>
      </c>
      <c r="C72" s="13" t="s">
        <v>1075</v>
      </c>
    </row>
    <row r="73" spans="2:3" x14ac:dyDescent="0.3">
      <c r="B73" s="7" t="s">
        <v>104</v>
      </c>
      <c r="C73" s="9" t="s">
        <v>1075</v>
      </c>
    </row>
    <row r="74" spans="2:3" x14ac:dyDescent="0.3">
      <c r="B74" s="2" t="s">
        <v>105</v>
      </c>
      <c r="C74" s="4" t="s">
        <v>237</v>
      </c>
    </row>
    <row r="75" spans="2:3" x14ac:dyDescent="0.3">
      <c r="B75" s="2" t="s">
        <v>106</v>
      </c>
      <c r="C75" s="4" t="s">
        <v>237</v>
      </c>
    </row>
    <row r="76" spans="2:3" x14ac:dyDescent="0.3">
      <c r="B76" s="2" t="s">
        <v>107</v>
      </c>
      <c r="C76" s="4" t="s">
        <v>181</v>
      </c>
    </row>
    <row r="77" spans="2:3" x14ac:dyDescent="0.3">
      <c r="B77" s="11" t="s">
        <v>885</v>
      </c>
      <c r="C77" s="13" t="s">
        <v>699</v>
      </c>
    </row>
    <row r="78" spans="2:3" x14ac:dyDescent="0.3">
      <c r="B78" s="7" t="s">
        <v>886</v>
      </c>
      <c r="C78" s="9" t="s">
        <v>699</v>
      </c>
    </row>
    <row r="79" spans="2:3" x14ac:dyDescent="0.3">
      <c r="B79" s="2" t="s">
        <v>887</v>
      </c>
      <c r="C79" s="4" t="s">
        <v>699</v>
      </c>
    </row>
    <row r="80" spans="2:3" x14ac:dyDescent="0.3">
      <c r="B80" s="10" t="s">
        <v>795</v>
      </c>
      <c r="C80" s="12" t="s">
        <v>804</v>
      </c>
    </row>
    <row r="81" spans="2:3" x14ac:dyDescent="0.3">
      <c r="B81" s="11" t="s">
        <v>9</v>
      </c>
      <c r="C81" s="13" t="s">
        <v>1076</v>
      </c>
    </row>
    <row r="82" spans="2:3" x14ac:dyDescent="0.3">
      <c r="B82" s="7" t="s">
        <v>10</v>
      </c>
      <c r="C82" s="9" t="s">
        <v>1077</v>
      </c>
    </row>
    <row r="83" spans="2:3" x14ac:dyDescent="0.3">
      <c r="B83" s="2" t="s">
        <v>12</v>
      </c>
      <c r="C83" s="4" t="s">
        <v>1077</v>
      </c>
    </row>
    <row r="84" spans="2:3" x14ac:dyDescent="0.3">
      <c r="B84" s="7" t="s">
        <v>16</v>
      </c>
      <c r="C84" s="9" t="s">
        <v>1078</v>
      </c>
    </row>
    <row r="85" spans="2:3" x14ac:dyDescent="0.3">
      <c r="B85" s="2" t="s">
        <v>17</v>
      </c>
      <c r="C85" s="4" t="s">
        <v>1079</v>
      </c>
    </row>
    <row r="86" spans="2:3" x14ac:dyDescent="0.3">
      <c r="B86" s="2" t="s">
        <v>18</v>
      </c>
      <c r="C86" s="4" t="s">
        <v>1080</v>
      </c>
    </row>
    <row r="87" spans="2:3" x14ac:dyDescent="0.3">
      <c r="B87" s="2" t="s">
        <v>19</v>
      </c>
      <c r="C87" s="4" t="s">
        <v>1081</v>
      </c>
    </row>
    <row r="88" spans="2:3" x14ac:dyDescent="0.3">
      <c r="B88" s="7" t="s">
        <v>20</v>
      </c>
      <c r="C88" s="9" t="s">
        <v>1082</v>
      </c>
    </row>
    <row r="89" spans="2:3" x14ac:dyDescent="0.3">
      <c r="B89" s="2" t="s">
        <v>21</v>
      </c>
      <c r="C89" s="4" t="s">
        <v>1083</v>
      </c>
    </row>
    <row r="90" spans="2:3" x14ac:dyDescent="0.3">
      <c r="B90" s="2" t="s">
        <v>22</v>
      </c>
      <c r="C90" s="4" t="s">
        <v>1084</v>
      </c>
    </row>
    <row r="91" spans="2:3" x14ac:dyDescent="0.3">
      <c r="B91" s="7" t="s">
        <v>23</v>
      </c>
      <c r="C91" s="9" t="s">
        <v>1085</v>
      </c>
    </row>
    <row r="92" spans="2:3" x14ac:dyDescent="0.3">
      <c r="B92" s="2" t="s">
        <v>24</v>
      </c>
      <c r="C92" s="4" t="s">
        <v>1086</v>
      </c>
    </row>
    <row r="93" spans="2:3" x14ac:dyDescent="0.3">
      <c r="B93" s="2" t="s">
        <v>25</v>
      </c>
      <c r="C93" s="4" t="s">
        <v>1087</v>
      </c>
    </row>
    <row r="94" spans="2:3" x14ac:dyDescent="0.3">
      <c r="B94" s="7" t="s">
        <v>819</v>
      </c>
      <c r="C94" s="9" t="s">
        <v>1088</v>
      </c>
    </row>
    <row r="95" spans="2:3" x14ac:dyDescent="0.3">
      <c r="B95" s="2" t="s">
        <v>820</v>
      </c>
      <c r="C95" s="4" t="s">
        <v>1088</v>
      </c>
    </row>
    <row r="96" spans="2:3" x14ac:dyDescent="0.3">
      <c r="B96" s="7" t="s">
        <v>429</v>
      </c>
      <c r="C96" s="9" t="s">
        <v>1089</v>
      </c>
    </row>
    <row r="97" spans="2:3" x14ac:dyDescent="0.3">
      <c r="B97" s="2" t="s">
        <v>430</v>
      </c>
      <c r="C97" s="4" t="s">
        <v>1089</v>
      </c>
    </row>
    <row r="98" spans="2:3" x14ac:dyDescent="0.3">
      <c r="B98" s="11" t="s">
        <v>27</v>
      </c>
      <c r="C98" s="13" t="s">
        <v>591</v>
      </c>
    </row>
    <row r="99" spans="2:3" x14ac:dyDescent="0.3">
      <c r="B99" s="7" t="s">
        <v>44</v>
      </c>
      <c r="C99" s="9" t="s">
        <v>591</v>
      </c>
    </row>
    <row r="100" spans="2:3" x14ac:dyDescent="0.3">
      <c r="B100" s="2" t="s">
        <v>45</v>
      </c>
      <c r="C100" s="4" t="s">
        <v>591</v>
      </c>
    </row>
    <row r="101" spans="2:3" x14ac:dyDescent="0.3">
      <c r="B101" s="11" t="s">
        <v>56</v>
      </c>
      <c r="C101" s="13" t="s">
        <v>1090</v>
      </c>
    </row>
    <row r="102" spans="2:3" x14ac:dyDescent="0.3">
      <c r="B102" s="7" t="s">
        <v>57</v>
      </c>
      <c r="C102" s="9" t="s">
        <v>1091</v>
      </c>
    </row>
    <row r="103" spans="2:3" x14ac:dyDescent="0.3">
      <c r="B103" s="2" t="s">
        <v>58</v>
      </c>
      <c r="C103" s="4" t="s">
        <v>1092</v>
      </c>
    </row>
    <row r="104" spans="2:3" x14ac:dyDescent="0.3">
      <c r="B104" s="2" t="s">
        <v>59</v>
      </c>
      <c r="C104" s="4" t="s">
        <v>306</v>
      </c>
    </row>
    <row r="105" spans="2:3" x14ac:dyDescent="0.3">
      <c r="B105" s="2" t="s">
        <v>60</v>
      </c>
      <c r="C105" s="4" t="s">
        <v>205</v>
      </c>
    </row>
    <row r="106" spans="2:3" x14ac:dyDescent="0.3">
      <c r="B106" s="2" t="s">
        <v>62</v>
      </c>
      <c r="C106" s="4" t="s">
        <v>1093</v>
      </c>
    </row>
    <row r="107" spans="2:3" x14ac:dyDescent="0.3">
      <c r="B107" s="2" t="s">
        <v>63</v>
      </c>
      <c r="C107" s="4" t="s">
        <v>591</v>
      </c>
    </row>
    <row r="108" spans="2:3" x14ac:dyDescent="0.3">
      <c r="B108" s="7" t="s">
        <v>65</v>
      </c>
      <c r="C108" s="9" t="s">
        <v>1094</v>
      </c>
    </row>
    <row r="109" spans="2:3" x14ac:dyDescent="0.3">
      <c r="B109" s="2" t="s">
        <v>67</v>
      </c>
      <c r="C109" s="4" t="s">
        <v>1095</v>
      </c>
    </row>
    <row r="110" spans="2:3" x14ac:dyDescent="0.3">
      <c r="B110" s="2" t="s">
        <v>68</v>
      </c>
      <c r="C110" s="4" t="s">
        <v>1096</v>
      </c>
    </row>
    <row r="111" spans="2:3" x14ac:dyDescent="0.3">
      <c r="B111" s="2" t="s">
        <v>69</v>
      </c>
      <c r="C111" s="4" t="s">
        <v>1097</v>
      </c>
    </row>
    <row r="112" spans="2:3" x14ac:dyDescent="0.3">
      <c r="B112" s="7" t="s">
        <v>70</v>
      </c>
      <c r="C112" s="9" t="s">
        <v>1098</v>
      </c>
    </row>
    <row r="113" spans="2:3" x14ac:dyDescent="0.3">
      <c r="B113" s="2" t="s">
        <v>71</v>
      </c>
      <c r="C113" s="4" t="s">
        <v>1099</v>
      </c>
    </row>
    <row r="114" spans="2:3" x14ac:dyDescent="0.3">
      <c r="B114" s="2" t="s">
        <v>72</v>
      </c>
      <c r="C114" s="4" t="s">
        <v>1100</v>
      </c>
    </row>
    <row r="115" spans="2:3" x14ac:dyDescent="0.3">
      <c r="B115" s="2" t="s">
        <v>74</v>
      </c>
      <c r="C115" s="4" t="s">
        <v>1101</v>
      </c>
    </row>
    <row r="116" spans="2:3" x14ac:dyDescent="0.3">
      <c r="B116" s="2" t="s">
        <v>75</v>
      </c>
      <c r="C116" s="4" t="s">
        <v>1102</v>
      </c>
    </row>
    <row r="117" spans="2:3" x14ac:dyDescent="0.3">
      <c r="B117" s="7" t="s">
        <v>76</v>
      </c>
      <c r="C117" s="9" t="s">
        <v>1103</v>
      </c>
    </row>
    <row r="118" spans="2:3" x14ac:dyDescent="0.3">
      <c r="B118" s="2" t="s">
        <v>78</v>
      </c>
      <c r="C118" s="4" t="s">
        <v>1103</v>
      </c>
    </row>
    <row r="119" spans="2:3" x14ac:dyDescent="0.3">
      <c r="B119" s="7" t="s">
        <v>80</v>
      </c>
      <c r="C119" s="9" t="s">
        <v>1104</v>
      </c>
    </row>
    <row r="120" spans="2:3" x14ac:dyDescent="0.3">
      <c r="B120" s="2" t="s">
        <v>87</v>
      </c>
      <c r="C120" s="4" t="s">
        <v>297</v>
      </c>
    </row>
    <row r="121" spans="2:3" x14ac:dyDescent="0.3">
      <c r="B121" s="2" t="s">
        <v>88</v>
      </c>
      <c r="C121" s="4" t="s">
        <v>1105</v>
      </c>
    </row>
    <row r="122" spans="2:3" x14ac:dyDescent="0.3">
      <c r="B122" s="7" t="s">
        <v>99</v>
      </c>
      <c r="C122" s="9" t="s">
        <v>1106</v>
      </c>
    </row>
    <row r="123" spans="2:3" x14ac:dyDescent="0.3">
      <c r="B123" s="2" t="s">
        <v>101</v>
      </c>
      <c r="C123" s="4" t="s">
        <v>1106</v>
      </c>
    </row>
    <row r="124" spans="2:3" x14ac:dyDescent="0.3">
      <c r="B124" s="11" t="s">
        <v>859</v>
      </c>
      <c r="C124" s="13" t="s">
        <v>1021</v>
      </c>
    </row>
    <row r="125" spans="2:3" x14ac:dyDescent="0.3">
      <c r="B125" s="7" t="s">
        <v>860</v>
      </c>
      <c r="C125" s="9" t="s">
        <v>1021</v>
      </c>
    </row>
    <row r="126" spans="2:3" x14ac:dyDescent="0.3">
      <c r="B126" s="2" t="s">
        <v>861</v>
      </c>
      <c r="C126" s="4" t="s">
        <v>1021</v>
      </c>
    </row>
    <row r="127" spans="2:3" x14ac:dyDescent="0.3">
      <c r="B127" s="11" t="s">
        <v>103</v>
      </c>
      <c r="C127" s="13" t="s">
        <v>181</v>
      </c>
    </row>
    <row r="128" spans="2:3" x14ac:dyDescent="0.3">
      <c r="B128" s="7" t="s">
        <v>104</v>
      </c>
      <c r="C128" s="9" t="s">
        <v>203</v>
      </c>
    </row>
    <row r="129" spans="2:3" x14ac:dyDescent="0.3">
      <c r="B129" s="2" t="s">
        <v>106</v>
      </c>
      <c r="C129" s="4" t="s">
        <v>203</v>
      </c>
    </row>
    <row r="130" spans="2:3" x14ac:dyDescent="0.3">
      <c r="B130" s="7" t="s">
        <v>110</v>
      </c>
      <c r="C130" s="9" t="s">
        <v>203</v>
      </c>
    </row>
    <row r="131" spans="2:3" x14ac:dyDescent="0.3">
      <c r="B131" s="2" t="s">
        <v>111</v>
      </c>
      <c r="C131" s="4" t="s">
        <v>203</v>
      </c>
    </row>
    <row r="132" spans="2:3" x14ac:dyDescent="0.3">
      <c r="B132" s="11" t="s">
        <v>885</v>
      </c>
      <c r="C132" s="13" t="s">
        <v>1107</v>
      </c>
    </row>
    <row r="133" spans="2:3" x14ac:dyDescent="0.3">
      <c r="B133" s="7" t="s">
        <v>886</v>
      </c>
      <c r="C133" s="9" t="s">
        <v>1107</v>
      </c>
    </row>
    <row r="134" spans="2:3" x14ac:dyDescent="0.3">
      <c r="B134" s="2" t="s">
        <v>887</v>
      </c>
      <c r="C134" s="4" t="s">
        <v>1107</v>
      </c>
    </row>
    <row r="135" spans="2:3" x14ac:dyDescent="0.3">
      <c r="B135" s="10" t="s">
        <v>796</v>
      </c>
      <c r="C135" s="12" t="s">
        <v>805</v>
      </c>
    </row>
    <row r="136" spans="2:3" x14ac:dyDescent="0.3">
      <c r="B136" s="11" t="s">
        <v>9</v>
      </c>
      <c r="C136" s="13" t="s">
        <v>1108</v>
      </c>
    </row>
    <row r="137" spans="2:3" x14ac:dyDescent="0.3">
      <c r="B137" s="7" t="s">
        <v>10</v>
      </c>
      <c r="C137" s="9" t="s">
        <v>1109</v>
      </c>
    </row>
    <row r="138" spans="2:3" x14ac:dyDescent="0.3">
      <c r="B138" s="2" t="s">
        <v>12</v>
      </c>
      <c r="C138" s="4" t="s">
        <v>1109</v>
      </c>
    </row>
    <row r="139" spans="2:3" x14ac:dyDescent="0.3">
      <c r="B139" s="7" t="s">
        <v>13</v>
      </c>
      <c r="C139" s="9" t="s">
        <v>1110</v>
      </c>
    </row>
    <row r="140" spans="2:3" x14ac:dyDescent="0.3">
      <c r="B140" s="2" t="s">
        <v>14</v>
      </c>
      <c r="C140" s="4" t="s">
        <v>1110</v>
      </c>
    </row>
    <row r="141" spans="2:3" x14ac:dyDescent="0.3">
      <c r="B141" s="7" t="s">
        <v>16</v>
      </c>
      <c r="C141" s="9" t="s">
        <v>1111</v>
      </c>
    </row>
    <row r="142" spans="2:3" x14ac:dyDescent="0.3">
      <c r="B142" s="2" t="s">
        <v>17</v>
      </c>
      <c r="C142" s="4" t="s">
        <v>1112</v>
      </c>
    </row>
    <row r="143" spans="2:3" x14ac:dyDescent="0.3">
      <c r="B143" s="2" t="s">
        <v>18</v>
      </c>
      <c r="C143" s="4" t="s">
        <v>1113</v>
      </c>
    </row>
    <row r="144" spans="2:3" x14ac:dyDescent="0.3">
      <c r="B144" s="2" t="s">
        <v>19</v>
      </c>
      <c r="C144" s="4" t="s">
        <v>1114</v>
      </c>
    </row>
    <row r="145" spans="2:3" x14ac:dyDescent="0.3">
      <c r="B145" s="7" t="s">
        <v>20</v>
      </c>
      <c r="C145" s="9" t="s">
        <v>1115</v>
      </c>
    </row>
    <row r="146" spans="2:3" x14ac:dyDescent="0.3">
      <c r="B146" s="2" t="s">
        <v>21</v>
      </c>
      <c r="C146" s="4" t="s">
        <v>1116</v>
      </c>
    </row>
    <row r="147" spans="2:3" x14ac:dyDescent="0.3">
      <c r="B147" s="2" t="s">
        <v>22</v>
      </c>
      <c r="C147" s="4" t="s">
        <v>1117</v>
      </c>
    </row>
    <row r="148" spans="2:3" x14ac:dyDescent="0.3">
      <c r="B148" s="7" t="s">
        <v>23</v>
      </c>
      <c r="C148" s="9" t="s">
        <v>1118</v>
      </c>
    </row>
    <row r="149" spans="2:3" x14ac:dyDescent="0.3">
      <c r="B149" s="2" t="s">
        <v>24</v>
      </c>
      <c r="C149" s="4" t="s">
        <v>1119</v>
      </c>
    </row>
    <row r="150" spans="2:3" x14ac:dyDescent="0.3">
      <c r="B150" s="2" t="s">
        <v>25</v>
      </c>
      <c r="C150" s="4" t="s">
        <v>1120</v>
      </c>
    </row>
    <row r="151" spans="2:3" x14ac:dyDescent="0.3">
      <c r="B151" s="2" t="s">
        <v>26</v>
      </c>
      <c r="C151" s="4" t="s">
        <v>1121</v>
      </c>
    </row>
    <row r="152" spans="2:3" x14ac:dyDescent="0.3">
      <c r="B152" s="7" t="s">
        <v>429</v>
      </c>
      <c r="C152" s="9" t="s">
        <v>1122</v>
      </c>
    </row>
    <row r="153" spans="2:3" x14ac:dyDescent="0.3">
      <c r="B153" s="2" t="s">
        <v>430</v>
      </c>
      <c r="C153" s="4" t="s">
        <v>1122</v>
      </c>
    </row>
    <row r="154" spans="2:3" x14ac:dyDescent="0.3">
      <c r="B154" s="11" t="s">
        <v>27</v>
      </c>
      <c r="C154" s="13" t="s">
        <v>1123</v>
      </c>
    </row>
    <row r="155" spans="2:3" x14ac:dyDescent="0.3">
      <c r="B155" s="7" t="s">
        <v>28</v>
      </c>
      <c r="C155" s="9" t="s">
        <v>1124</v>
      </c>
    </row>
    <row r="156" spans="2:3" x14ac:dyDescent="0.3">
      <c r="B156" s="2" t="s">
        <v>29</v>
      </c>
      <c r="C156" s="4" t="s">
        <v>1125</v>
      </c>
    </row>
    <row r="157" spans="2:3" x14ac:dyDescent="0.3">
      <c r="B157" s="2" t="s">
        <v>30</v>
      </c>
      <c r="C157" s="4" t="s">
        <v>1126</v>
      </c>
    </row>
    <row r="158" spans="2:3" x14ac:dyDescent="0.3">
      <c r="B158" s="2" t="s">
        <v>31</v>
      </c>
      <c r="C158" s="4" t="s">
        <v>1035</v>
      </c>
    </row>
    <row r="159" spans="2:3" x14ac:dyDescent="0.3">
      <c r="B159" s="2" t="s">
        <v>32</v>
      </c>
      <c r="C159" s="4" t="s">
        <v>203</v>
      </c>
    </row>
    <row r="160" spans="2:3" x14ac:dyDescent="0.3">
      <c r="B160" s="2" t="s">
        <v>822</v>
      </c>
      <c r="C160" s="4" t="s">
        <v>1127</v>
      </c>
    </row>
    <row r="161" spans="2:3" x14ac:dyDescent="0.3">
      <c r="B161" s="7" t="s">
        <v>33</v>
      </c>
      <c r="C161" s="9" t="s">
        <v>1128</v>
      </c>
    </row>
    <row r="162" spans="2:3" x14ac:dyDescent="0.3">
      <c r="B162" s="2" t="s">
        <v>34</v>
      </c>
      <c r="C162" s="4" t="s">
        <v>205</v>
      </c>
    </row>
    <row r="163" spans="2:3" x14ac:dyDescent="0.3">
      <c r="B163" s="2" t="s">
        <v>35</v>
      </c>
      <c r="C163" s="4" t="s">
        <v>1129</v>
      </c>
    </row>
    <row r="164" spans="2:3" x14ac:dyDescent="0.3">
      <c r="B164" s="7" t="s">
        <v>36</v>
      </c>
      <c r="C164" s="9" t="s">
        <v>251</v>
      </c>
    </row>
    <row r="165" spans="2:3" x14ac:dyDescent="0.3">
      <c r="B165" s="2" t="s">
        <v>37</v>
      </c>
      <c r="C165" s="4" t="s">
        <v>152</v>
      </c>
    </row>
    <row r="166" spans="2:3" x14ac:dyDescent="0.3">
      <c r="B166" s="2" t="s">
        <v>40</v>
      </c>
      <c r="C166" s="4" t="s">
        <v>1130</v>
      </c>
    </row>
    <row r="167" spans="2:3" x14ac:dyDescent="0.3">
      <c r="B167" s="7" t="s">
        <v>41</v>
      </c>
      <c r="C167" s="9" t="s">
        <v>146</v>
      </c>
    </row>
    <row r="168" spans="2:3" x14ac:dyDescent="0.3">
      <c r="B168" s="2" t="s">
        <v>43</v>
      </c>
      <c r="C168" s="4" t="s">
        <v>146</v>
      </c>
    </row>
    <row r="169" spans="2:3" x14ac:dyDescent="0.3">
      <c r="B169" s="7" t="s">
        <v>44</v>
      </c>
      <c r="C169" s="9" t="s">
        <v>1131</v>
      </c>
    </row>
    <row r="170" spans="2:3" x14ac:dyDescent="0.3">
      <c r="B170" s="2" t="s">
        <v>45</v>
      </c>
      <c r="C170" s="4" t="s">
        <v>1131</v>
      </c>
    </row>
    <row r="171" spans="2:3" x14ac:dyDescent="0.3">
      <c r="B171" s="7" t="s">
        <v>46</v>
      </c>
      <c r="C171" s="9" t="s">
        <v>1132</v>
      </c>
    </row>
    <row r="172" spans="2:3" x14ac:dyDescent="0.3">
      <c r="B172" s="2" t="s">
        <v>47</v>
      </c>
      <c r="C172" s="4" t="s">
        <v>1133</v>
      </c>
    </row>
    <row r="173" spans="2:3" x14ac:dyDescent="0.3">
      <c r="B173" s="2" t="s">
        <v>48</v>
      </c>
      <c r="C173" s="4" t="s">
        <v>1127</v>
      </c>
    </row>
    <row r="174" spans="2:3" x14ac:dyDescent="0.3">
      <c r="B174" s="7" t="s">
        <v>49</v>
      </c>
      <c r="C174" s="9" t="s">
        <v>1134</v>
      </c>
    </row>
    <row r="175" spans="2:3" x14ac:dyDescent="0.3">
      <c r="B175" s="2" t="s">
        <v>50</v>
      </c>
      <c r="C175" s="4" t="s">
        <v>1135</v>
      </c>
    </row>
    <row r="176" spans="2:3" x14ac:dyDescent="0.3">
      <c r="B176" s="2" t="s">
        <v>51</v>
      </c>
      <c r="C176" s="4" t="s">
        <v>1035</v>
      </c>
    </row>
    <row r="177" spans="2:3" ht="26.4" x14ac:dyDescent="0.3">
      <c r="B177" s="2" t="s">
        <v>52</v>
      </c>
      <c r="C177" s="4" t="s">
        <v>191</v>
      </c>
    </row>
    <row r="178" spans="2:3" x14ac:dyDescent="0.3">
      <c r="B178" s="2" t="s">
        <v>53</v>
      </c>
      <c r="C178" s="4" t="s">
        <v>1064</v>
      </c>
    </row>
    <row r="179" spans="2:3" x14ac:dyDescent="0.3">
      <c r="B179" s="2" t="s">
        <v>54</v>
      </c>
      <c r="C179" s="4" t="s">
        <v>1136</v>
      </c>
    </row>
    <row r="180" spans="2:3" x14ac:dyDescent="0.3">
      <c r="B180" s="11" t="s">
        <v>56</v>
      </c>
      <c r="C180" s="13" t="s">
        <v>1137</v>
      </c>
    </row>
    <row r="181" spans="2:3" x14ac:dyDescent="0.3">
      <c r="B181" s="7" t="s">
        <v>57</v>
      </c>
      <c r="C181" s="9" t="s">
        <v>1138</v>
      </c>
    </row>
    <row r="182" spans="2:3" x14ac:dyDescent="0.3">
      <c r="B182" s="2" t="s">
        <v>58</v>
      </c>
      <c r="C182" s="4" t="s">
        <v>1139</v>
      </c>
    </row>
    <row r="183" spans="2:3" x14ac:dyDescent="0.3">
      <c r="B183" s="2" t="s">
        <v>59</v>
      </c>
      <c r="C183" s="4" t="s">
        <v>184</v>
      </c>
    </row>
    <row r="184" spans="2:3" x14ac:dyDescent="0.3">
      <c r="B184" s="2" t="s">
        <v>60</v>
      </c>
      <c r="C184" s="4" t="s">
        <v>203</v>
      </c>
    </row>
    <row r="185" spans="2:3" x14ac:dyDescent="0.3">
      <c r="B185" s="2" t="s">
        <v>61</v>
      </c>
      <c r="C185" s="4" t="s">
        <v>1140</v>
      </c>
    </row>
    <row r="186" spans="2:3" x14ac:dyDescent="0.3">
      <c r="B186" s="2" t="s">
        <v>63</v>
      </c>
      <c r="C186" s="4" t="s">
        <v>203</v>
      </c>
    </row>
    <row r="187" spans="2:3" x14ac:dyDescent="0.3">
      <c r="B187" s="2" t="s">
        <v>64</v>
      </c>
      <c r="C187" s="4" t="s">
        <v>135</v>
      </c>
    </row>
    <row r="188" spans="2:3" x14ac:dyDescent="0.3">
      <c r="B188" s="7" t="s">
        <v>65</v>
      </c>
      <c r="C188" s="9" t="s">
        <v>1141</v>
      </c>
    </row>
    <row r="189" spans="2:3" x14ac:dyDescent="0.3">
      <c r="B189" s="2" t="s">
        <v>66</v>
      </c>
      <c r="C189" s="4" t="s">
        <v>237</v>
      </c>
    </row>
    <row r="190" spans="2:3" x14ac:dyDescent="0.3">
      <c r="B190" s="2" t="s">
        <v>433</v>
      </c>
      <c r="C190" s="4" t="s">
        <v>1075</v>
      </c>
    </row>
    <row r="191" spans="2:3" x14ac:dyDescent="0.3">
      <c r="B191" s="2" t="s">
        <v>67</v>
      </c>
      <c r="C191" s="4" t="s">
        <v>1064</v>
      </c>
    </row>
    <row r="192" spans="2:3" x14ac:dyDescent="0.3">
      <c r="B192" s="2" t="s">
        <v>434</v>
      </c>
      <c r="C192" s="4" t="s">
        <v>1142</v>
      </c>
    </row>
    <row r="193" spans="2:3" x14ac:dyDescent="0.3">
      <c r="B193" s="7" t="s">
        <v>70</v>
      </c>
      <c r="C193" s="9" t="s">
        <v>1143</v>
      </c>
    </row>
    <row r="194" spans="2:3" x14ac:dyDescent="0.3">
      <c r="B194" s="2" t="s">
        <v>71</v>
      </c>
      <c r="C194" s="4" t="s">
        <v>238</v>
      </c>
    </row>
    <row r="195" spans="2:3" x14ac:dyDescent="0.3">
      <c r="B195" s="2" t="s">
        <v>72</v>
      </c>
      <c r="C195" s="4" t="s">
        <v>1066</v>
      </c>
    </row>
    <row r="196" spans="2:3" x14ac:dyDescent="0.3">
      <c r="B196" s="2" t="s">
        <v>73</v>
      </c>
      <c r="C196" s="4" t="s">
        <v>1144</v>
      </c>
    </row>
    <row r="197" spans="2:3" x14ac:dyDescent="0.3">
      <c r="B197" s="2" t="s">
        <v>846</v>
      </c>
      <c r="C197" s="4" t="s">
        <v>1136</v>
      </c>
    </row>
    <row r="198" spans="2:3" x14ac:dyDescent="0.3">
      <c r="B198" s="2" t="s">
        <v>847</v>
      </c>
      <c r="C198" s="4" t="s">
        <v>145</v>
      </c>
    </row>
    <row r="199" spans="2:3" x14ac:dyDescent="0.3">
      <c r="B199" s="7" t="s">
        <v>76</v>
      </c>
      <c r="C199" s="9" t="s">
        <v>204</v>
      </c>
    </row>
    <row r="200" spans="2:3" x14ac:dyDescent="0.3">
      <c r="B200" s="2" t="s">
        <v>77</v>
      </c>
      <c r="C200" s="4" t="s">
        <v>1140</v>
      </c>
    </row>
    <row r="201" spans="2:3" x14ac:dyDescent="0.3">
      <c r="B201" s="2" t="s">
        <v>78</v>
      </c>
      <c r="C201" s="4" t="s">
        <v>203</v>
      </c>
    </row>
    <row r="202" spans="2:3" x14ac:dyDescent="0.3">
      <c r="B202" s="2" t="s">
        <v>79</v>
      </c>
      <c r="C202" s="4" t="s">
        <v>145</v>
      </c>
    </row>
    <row r="203" spans="2:3" x14ac:dyDescent="0.3">
      <c r="B203" s="7" t="s">
        <v>80</v>
      </c>
      <c r="C203" s="9" t="s">
        <v>1145</v>
      </c>
    </row>
    <row r="204" spans="2:3" x14ac:dyDescent="0.3">
      <c r="B204" s="2" t="s">
        <v>81</v>
      </c>
      <c r="C204" s="4" t="s">
        <v>151</v>
      </c>
    </row>
    <row r="205" spans="2:3" ht="26.4" x14ac:dyDescent="0.3">
      <c r="B205" s="2" t="s">
        <v>82</v>
      </c>
      <c r="C205" s="4" t="s">
        <v>145</v>
      </c>
    </row>
    <row r="206" spans="2:3" x14ac:dyDescent="0.3">
      <c r="B206" s="2" t="s">
        <v>84</v>
      </c>
      <c r="C206" s="4" t="s">
        <v>1126</v>
      </c>
    </row>
    <row r="207" spans="2:3" x14ac:dyDescent="0.3">
      <c r="B207" s="2" t="s">
        <v>85</v>
      </c>
      <c r="C207" s="4" t="s">
        <v>995</v>
      </c>
    </row>
    <row r="208" spans="2:3" x14ac:dyDescent="0.3">
      <c r="B208" s="2" t="s">
        <v>86</v>
      </c>
      <c r="C208" s="4" t="s">
        <v>224</v>
      </c>
    </row>
    <row r="209" spans="2:3" x14ac:dyDescent="0.3">
      <c r="B209" s="2" t="s">
        <v>87</v>
      </c>
      <c r="C209" s="4" t="s">
        <v>184</v>
      </c>
    </row>
    <row r="210" spans="2:3" x14ac:dyDescent="0.3">
      <c r="B210" s="2" t="s">
        <v>88</v>
      </c>
      <c r="C210" s="4" t="s">
        <v>146</v>
      </c>
    </row>
    <row r="211" spans="2:3" x14ac:dyDescent="0.3">
      <c r="B211" s="7" t="s">
        <v>89</v>
      </c>
      <c r="C211" s="9" t="s">
        <v>307</v>
      </c>
    </row>
    <row r="212" spans="2:3" ht="26.4" x14ac:dyDescent="0.3">
      <c r="B212" s="2" t="s">
        <v>90</v>
      </c>
      <c r="C212" s="4" t="s">
        <v>307</v>
      </c>
    </row>
    <row r="213" spans="2:3" x14ac:dyDescent="0.3">
      <c r="B213" s="7" t="s">
        <v>91</v>
      </c>
      <c r="C213" s="9" t="s">
        <v>1146</v>
      </c>
    </row>
    <row r="214" spans="2:3" x14ac:dyDescent="0.3">
      <c r="B214" s="2" t="s">
        <v>92</v>
      </c>
      <c r="C214" s="4" t="s">
        <v>1066</v>
      </c>
    </row>
    <row r="215" spans="2:3" x14ac:dyDescent="0.3">
      <c r="B215" s="2" t="s">
        <v>93</v>
      </c>
      <c r="C215" s="4" t="s">
        <v>1147</v>
      </c>
    </row>
    <row r="216" spans="2:3" x14ac:dyDescent="0.3">
      <c r="B216" s="2" t="s">
        <v>94</v>
      </c>
      <c r="C216" s="4" t="s">
        <v>277</v>
      </c>
    </row>
    <row r="217" spans="2:3" x14ac:dyDescent="0.3">
      <c r="B217" s="2" t="s">
        <v>95</v>
      </c>
      <c r="C217" s="4" t="s">
        <v>146</v>
      </c>
    </row>
    <row r="218" spans="2:3" x14ac:dyDescent="0.3">
      <c r="B218" s="7" t="s">
        <v>96</v>
      </c>
      <c r="C218" s="9" t="s">
        <v>168</v>
      </c>
    </row>
    <row r="219" spans="2:3" x14ac:dyDescent="0.3">
      <c r="B219" s="2" t="s">
        <v>98</v>
      </c>
      <c r="C219" s="4" t="s">
        <v>168</v>
      </c>
    </row>
    <row r="220" spans="2:3" x14ac:dyDescent="0.3">
      <c r="B220" s="7" t="s">
        <v>99</v>
      </c>
      <c r="C220" s="9" t="s">
        <v>1148</v>
      </c>
    </row>
    <row r="221" spans="2:3" x14ac:dyDescent="0.3">
      <c r="B221" s="2" t="s">
        <v>435</v>
      </c>
      <c r="C221" s="4" t="s">
        <v>1136</v>
      </c>
    </row>
    <row r="222" spans="2:3" x14ac:dyDescent="0.3">
      <c r="B222" s="2" t="s">
        <v>858</v>
      </c>
      <c r="C222" s="4">
        <v>250</v>
      </c>
    </row>
    <row r="223" spans="2:3" x14ac:dyDescent="0.3">
      <c r="B223" s="2" t="s">
        <v>102</v>
      </c>
      <c r="C223" s="4" t="s">
        <v>251</v>
      </c>
    </row>
    <row r="224" spans="2:3" x14ac:dyDescent="0.3">
      <c r="B224" s="11" t="s">
        <v>103</v>
      </c>
      <c r="C224" s="13" t="s">
        <v>178</v>
      </c>
    </row>
    <row r="225" spans="2:3" x14ac:dyDescent="0.3">
      <c r="B225" s="7" t="s">
        <v>104</v>
      </c>
      <c r="C225" s="9" t="s">
        <v>178</v>
      </c>
    </row>
    <row r="226" spans="2:3" x14ac:dyDescent="0.3">
      <c r="B226" s="2" t="s">
        <v>105</v>
      </c>
      <c r="C226" s="4" t="s">
        <v>238</v>
      </c>
    </row>
    <row r="227" spans="2:3" x14ac:dyDescent="0.3">
      <c r="B227" s="2" t="s">
        <v>106</v>
      </c>
      <c r="C227" s="4" t="s">
        <v>203</v>
      </c>
    </row>
    <row r="228" spans="2:3" x14ac:dyDescent="0.3">
      <c r="B228" s="10" t="s">
        <v>1047</v>
      </c>
      <c r="C228" s="12" t="s">
        <v>806</v>
      </c>
    </row>
    <row r="229" spans="2:3" x14ac:dyDescent="0.3">
      <c r="B229" s="11" t="s">
        <v>9</v>
      </c>
      <c r="C229" s="13" t="s">
        <v>1149</v>
      </c>
    </row>
    <row r="230" spans="2:3" x14ac:dyDescent="0.3">
      <c r="B230" s="7" t="s">
        <v>10</v>
      </c>
      <c r="C230" s="9" t="s">
        <v>1150</v>
      </c>
    </row>
    <row r="231" spans="2:3" x14ac:dyDescent="0.3">
      <c r="B231" s="2" t="s">
        <v>12</v>
      </c>
      <c r="C231" s="4" t="s">
        <v>1150</v>
      </c>
    </row>
    <row r="232" spans="2:3" x14ac:dyDescent="0.3">
      <c r="B232" s="7" t="s">
        <v>16</v>
      </c>
      <c r="C232" s="9" t="s">
        <v>1151</v>
      </c>
    </row>
    <row r="233" spans="2:3" x14ac:dyDescent="0.3">
      <c r="B233" s="2" t="s">
        <v>17</v>
      </c>
      <c r="C233" s="4" t="s">
        <v>1152</v>
      </c>
    </row>
    <row r="234" spans="2:3" x14ac:dyDescent="0.3">
      <c r="B234" s="2" t="s">
        <v>18</v>
      </c>
      <c r="C234" s="4" t="s">
        <v>1153</v>
      </c>
    </row>
    <row r="235" spans="2:3" x14ac:dyDescent="0.3">
      <c r="B235" s="2" t="s">
        <v>814</v>
      </c>
      <c r="C235" s="4" t="s">
        <v>144</v>
      </c>
    </row>
    <row r="236" spans="2:3" x14ac:dyDescent="0.3">
      <c r="B236" s="7" t="s">
        <v>20</v>
      </c>
      <c r="C236" s="9" t="s">
        <v>1154</v>
      </c>
    </row>
    <row r="237" spans="2:3" x14ac:dyDescent="0.3">
      <c r="B237" s="2" t="s">
        <v>21</v>
      </c>
      <c r="C237" s="4" t="s">
        <v>1155</v>
      </c>
    </row>
    <row r="238" spans="2:3" x14ac:dyDescent="0.3">
      <c r="B238" s="2" t="s">
        <v>22</v>
      </c>
      <c r="C238" s="4" t="s">
        <v>1156</v>
      </c>
    </row>
    <row r="239" spans="2:3" x14ac:dyDescent="0.3">
      <c r="B239" s="7" t="s">
        <v>23</v>
      </c>
      <c r="C239" s="9" t="s">
        <v>1157</v>
      </c>
    </row>
    <row r="240" spans="2:3" x14ac:dyDescent="0.3">
      <c r="B240" s="2" t="s">
        <v>25</v>
      </c>
      <c r="C240" s="4" t="s">
        <v>1157</v>
      </c>
    </row>
    <row r="241" spans="2:3" x14ac:dyDescent="0.3">
      <c r="B241" s="7" t="s">
        <v>819</v>
      </c>
      <c r="C241" s="9" t="s">
        <v>1158</v>
      </c>
    </row>
    <row r="242" spans="2:3" x14ac:dyDescent="0.3">
      <c r="B242" s="2" t="s">
        <v>820</v>
      </c>
      <c r="C242" s="4" t="s">
        <v>1158</v>
      </c>
    </row>
    <row r="243" spans="2:3" x14ac:dyDescent="0.3">
      <c r="B243" s="7" t="s">
        <v>429</v>
      </c>
      <c r="C243" s="9" t="s">
        <v>1159</v>
      </c>
    </row>
    <row r="244" spans="2:3" x14ac:dyDescent="0.3">
      <c r="B244" s="2" t="s">
        <v>430</v>
      </c>
      <c r="C244" s="4" t="s">
        <v>1159</v>
      </c>
    </row>
    <row r="245" spans="2:3" x14ac:dyDescent="0.3">
      <c r="B245" s="11" t="s">
        <v>27</v>
      </c>
      <c r="C245" s="13" t="s">
        <v>923</v>
      </c>
    </row>
    <row r="246" spans="2:3" x14ac:dyDescent="0.3">
      <c r="B246" s="7" t="s">
        <v>28</v>
      </c>
      <c r="C246" s="9" t="s">
        <v>237</v>
      </c>
    </row>
    <row r="247" spans="2:3" x14ac:dyDescent="0.3">
      <c r="B247" s="2" t="s">
        <v>29</v>
      </c>
      <c r="C247" s="4" t="s">
        <v>178</v>
      </c>
    </row>
    <row r="248" spans="2:3" x14ac:dyDescent="0.3">
      <c r="B248" s="2" t="s">
        <v>431</v>
      </c>
      <c r="C248" s="4" t="s">
        <v>203</v>
      </c>
    </row>
    <row r="249" spans="2:3" x14ac:dyDescent="0.3">
      <c r="B249" s="2" t="s">
        <v>30</v>
      </c>
      <c r="C249" s="4" t="s">
        <v>178</v>
      </c>
    </row>
    <row r="250" spans="2:3" x14ac:dyDescent="0.3">
      <c r="B250" s="2" t="s">
        <v>31</v>
      </c>
      <c r="C250" s="4" t="s">
        <v>142</v>
      </c>
    </row>
    <row r="251" spans="2:3" x14ac:dyDescent="0.3">
      <c r="B251" s="2" t="s">
        <v>32</v>
      </c>
      <c r="C251" s="4" t="s">
        <v>1136</v>
      </c>
    </row>
    <row r="252" spans="2:3" x14ac:dyDescent="0.3">
      <c r="B252" s="7" t="s">
        <v>33</v>
      </c>
      <c r="C252" s="9" t="s">
        <v>1160</v>
      </c>
    </row>
    <row r="253" spans="2:3" x14ac:dyDescent="0.3">
      <c r="B253" s="2" t="s">
        <v>34</v>
      </c>
      <c r="C253" s="4" t="s">
        <v>181</v>
      </c>
    </row>
    <row r="254" spans="2:3" x14ac:dyDescent="0.3">
      <c r="B254" s="2" t="s">
        <v>35</v>
      </c>
      <c r="C254" s="4" t="s">
        <v>142</v>
      </c>
    </row>
    <row r="255" spans="2:3" x14ac:dyDescent="0.3">
      <c r="B255" s="7" t="s">
        <v>36</v>
      </c>
      <c r="C255" s="9" t="s">
        <v>1161</v>
      </c>
    </row>
    <row r="256" spans="2:3" x14ac:dyDescent="0.3">
      <c r="B256" s="2" t="s">
        <v>37</v>
      </c>
      <c r="C256" s="4" t="s">
        <v>1162</v>
      </c>
    </row>
    <row r="257" spans="2:3" x14ac:dyDescent="0.3">
      <c r="B257" s="2" t="s">
        <v>40</v>
      </c>
      <c r="C257" s="4" t="s">
        <v>238</v>
      </c>
    </row>
    <row r="258" spans="2:3" x14ac:dyDescent="0.3">
      <c r="B258" s="7" t="s">
        <v>44</v>
      </c>
      <c r="C258" s="9" t="s">
        <v>1163</v>
      </c>
    </row>
    <row r="259" spans="2:3" x14ac:dyDescent="0.3">
      <c r="B259" s="2" t="s">
        <v>45</v>
      </c>
      <c r="C259" s="4" t="s">
        <v>1163</v>
      </c>
    </row>
    <row r="260" spans="2:3" x14ac:dyDescent="0.3">
      <c r="B260" s="7" t="s">
        <v>46</v>
      </c>
      <c r="C260" s="9" t="s">
        <v>974</v>
      </c>
    </row>
    <row r="261" spans="2:3" x14ac:dyDescent="0.3">
      <c r="B261" s="2" t="s">
        <v>47</v>
      </c>
      <c r="C261" s="4" t="s">
        <v>974</v>
      </c>
    </row>
    <row r="262" spans="2:3" x14ac:dyDescent="0.3">
      <c r="B262" s="7" t="s">
        <v>49</v>
      </c>
      <c r="C262" s="9" t="s">
        <v>1126</v>
      </c>
    </row>
    <row r="263" spans="2:3" x14ac:dyDescent="0.3">
      <c r="B263" s="2" t="s">
        <v>50</v>
      </c>
      <c r="C263" s="4" t="s">
        <v>145</v>
      </c>
    </row>
    <row r="264" spans="2:3" x14ac:dyDescent="0.3">
      <c r="B264" s="2" t="s">
        <v>51</v>
      </c>
      <c r="C264" s="4" t="s">
        <v>1035</v>
      </c>
    </row>
    <row r="265" spans="2:3" ht="26.4" x14ac:dyDescent="0.3">
      <c r="B265" s="2" t="s">
        <v>52</v>
      </c>
      <c r="C265" s="4" t="s">
        <v>145</v>
      </c>
    </row>
    <row r="266" spans="2:3" x14ac:dyDescent="0.3">
      <c r="B266" s="2" t="s">
        <v>53</v>
      </c>
      <c r="C266" s="4" t="s">
        <v>1136</v>
      </c>
    </row>
    <row r="267" spans="2:3" x14ac:dyDescent="0.3">
      <c r="B267" s="2" t="s">
        <v>54</v>
      </c>
      <c r="C267" s="4" t="s">
        <v>1136</v>
      </c>
    </row>
    <row r="268" spans="2:3" x14ac:dyDescent="0.3">
      <c r="B268" s="2" t="s">
        <v>841</v>
      </c>
      <c r="C268" s="4" t="s">
        <v>146</v>
      </c>
    </row>
    <row r="269" spans="2:3" x14ac:dyDescent="0.3">
      <c r="B269" s="2" t="s">
        <v>55</v>
      </c>
      <c r="C269" s="4" t="s">
        <v>146</v>
      </c>
    </row>
    <row r="270" spans="2:3" x14ac:dyDescent="0.3">
      <c r="B270" s="11" t="s">
        <v>56</v>
      </c>
      <c r="C270" s="13" t="s">
        <v>1164</v>
      </c>
    </row>
    <row r="271" spans="2:3" x14ac:dyDescent="0.3">
      <c r="B271" s="7" t="s">
        <v>57</v>
      </c>
      <c r="C271" s="9" t="s">
        <v>1165</v>
      </c>
    </row>
    <row r="272" spans="2:3" x14ac:dyDescent="0.3">
      <c r="B272" s="2" t="s">
        <v>58</v>
      </c>
      <c r="C272" s="4" t="s">
        <v>280</v>
      </c>
    </row>
    <row r="273" spans="2:3" x14ac:dyDescent="0.3">
      <c r="B273" s="2" t="s">
        <v>60</v>
      </c>
      <c r="C273" s="4" t="s">
        <v>152</v>
      </c>
    </row>
    <row r="274" spans="2:3" x14ac:dyDescent="0.3">
      <c r="B274" s="2" t="s">
        <v>61</v>
      </c>
      <c r="C274" s="4" t="s">
        <v>1166</v>
      </c>
    </row>
    <row r="275" spans="2:3" x14ac:dyDescent="0.3">
      <c r="B275" s="2" t="s">
        <v>63</v>
      </c>
      <c r="C275" s="4" t="s">
        <v>205</v>
      </c>
    </row>
    <row r="276" spans="2:3" x14ac:dyDescent="0.3">
      <c r="B276" s="2" t="s">
        <v>64</v>
      </c>
      <c r="C276" s="4" t="s">
        <v>251</v>
      </c>
    </row>
    <row r="277" spans="2:3" x14ac:dyDescent="0.3">
      <c r="B277" s="7" t="s">
        <v>65</v>
      </c>
      <c r="C277" s="9" t="s">
        <v>1167</v>
      </c>
    </row>
    <row r="278" spans="2:3" x14ac:dyDescent="0.3">
      <c r="B278" s="2" t="s">
        <v>67</v>
      </c>
      <c r="C278" s="4" t="s">
        <v>144</v>
      </c>
    </row>
    <row r="279" spans="2:3" x14ac:dyDescent="0.3">
      <c r="B279" s="2" t="s">
        <v>68</v>
      </c>
      <c r="C279" s="4" t="s">
        <v>1168</v>
      </c>
    </row>
    <row r="280" spans="2:3" x14ac:dyDescent="0.3">
      <c r="B280" s="2" t="s">
        <v>69</v>
      </c>
      <c r="C280" s="4" t="s">
        <v>1169</v>
      </c>
    </row>
    <row r="281" spans="2:3" x14ac:dyDescent="0.3">
      <c r="B281" s="7" t="s">
        <v>70</v>
      </c>
      <c r="C281" s="9" t="s">
        <v>1170</v>
      </c>
    </row>
    <row r="282" spans="2:3" x14ac:dyDescent="0.3">
      <c r="B282" s="2" t="s">
        <v>71</v>
      </c>
      <c r="C282" s="4" t="s">
        <v>1171</v>
      </c>
    </row>
    <row r="283" spans="2:3" x14ac:dyDescent="0.3">
      <c r="B283" s="2" t="s">
        <v>73</v>
      </c>
      <c r="C283" s="4" t="s">
        <v>203</v>
      </c>
    </row>
    <row r="284" spans="2:3" x14ac:dyDescent="0.3">
      <c r="B284" s="2" t="s">
        <v>74</v>
      </c>
      <c r="C284" s="4" t="s">
        <v>1064</v>
      </c>
    </row>
    <row r="285" spans="2:3" x14ac:dyDescent="0.3">
      <c r="B285" s="2" t="s">
        <v>75</v>
      </c>
      <c r="C285" s="4" t="s">
        <v>1064</v>
      </c>
    </row>
    <row r="286" spans="2:3" x14ac:dyDescent="0.3">
      <c r="B286" s="2" t="s">
        <v>847</v>
      </c>
      <c r="C286" s="4" t="s">
        <v>631</v>
      </c>
    </row>
    <row r="287" spans="2:3" x14ac:dyDescent="0.3">
      <c r="B287" s="7" t="s">
        <v>76</v>
      </c>
      <c r="C287" s="9" t="s">
        <v>1093</v>
      </c>
    </row>
    <row r="288" spans="2:3" x14ac:dyDescent="0.3">
      <c r="B288" s="2" t="s">
        <v>77</v>
      </c>
      <c r="C288" s="4" t="s">
        <v>1035</v>
      </c>
    </row>
    <row r="289" spans="2:3" x14ac:dyDescent="0.3">
      <c r="B289" s="2" t="s">
        <v>78</v>
      </c>
      <c r="C289" s="4" t="s">
        <v>1172</v>
      </c>
    </row>
    <row r="290" spans="2:3" x14ac:dyDescent="0.3">
      <c r="B290" s="2" t="s">
        <v>849</v>
      </c>
      <c r="C290" s="4" t="s">
        <v>1035</v>
      </c>
    </row>
    <row r="291" spans="2:3" x14ac:dyDescent="0.3">
      <c r="B291" s="7" t="s">
        <v>80</v>
      </c>
      <c r="C291" s="9" t="s">
        <v>1173</v>
      </c>
    </row>
    <row r="292" spans="2:3" x14ac:dyDescent="0.3">
      <c r="B292" s="2" t="s">
        <v>81</v>
      </c>
      <c r="C292" s="4" t="s">
        <v>1174</v>
      </c>
    </row>
    <row r="293" spans="2:3" ht="26.4" x14ac:dyDescent="0.3">
      <c r="B293" s="2" t="s">
        <v>82</v>
      </c>
      <c r="C293" s="4" t="s">
        <v>1035</v>
      </c>
    </row>
    <row r="294" spans="2:3" ht="26.4" x14ac:dyDescent="0.3">
      <c r="B294" s="2" t="s">
        <v>83</v>
      </c>
      <c r="C294" s="4" t="s">
        <v>184</v>
      </c>
    </row>
    <row r="295" spans="2:3" x14ac:dyDescent="0.3">
      <c r="B295" s="2" t="s">
        <v>84</v>
      </c>
      <c r="C295" s="4" t="s">
        <v>203</v>
      </c>
    </row>
    <row r="296" spans="2:3" x14ac:dyDescent="0.3">
      <c r="B296" s="2" t="s">
        <v>87</v>
      </c>
      <c r="C296" s="4" t="s">
        <v>1130</v>
      </c>
    </row>
    <row r="297" spans="2:3" x14ac:dyDescent="0.3">
      <c r="B297" s="2" t="s">
        <v>88</v>
      </c>
      <c r="C297" s="4" t="s">
        <v>251</v>
      </c>
    </row>
    <row r="298" spans="2:3" x14ac:dyDescent="0.3">
      <c r="B298" s="7" t="s">
        <v>89</v>
      </c>
      <c r="C298" s="9" t="s">
        <v>151</v>
      </c>
    </row>
    <row r="299" spans="2:3" ht="26.4" x14ac:dyDescent="0.3">
      <c r="B299" s="2" t="s">
        <v>90</v>
      </c>
      <c r="C299" s="4" t="s">
        <v>151</v>
      </c>
    </row>
    <row r="300" spans="2:3" x14ac:dyDescent="0.3">
      <c r="B300" s="7" t="s">
        <v>91</v>
      </c>
      <c r="C300" s="9" t="s">
        <v>181</v>
      </c>
    </row>
    <row r="301" spans="2:3" x14ac:dyDescent="0.3">
      <c r="B301" s="2" t="s">
        <v>92</v>
      </c>
      <c r="C301" s="4" t="s">
        <v>203</v>
      </c>
    </row>
    <row r="302" spans="2:3" x14ac:dyDescent="0.3">
      <c r="B302" s="2" t="s">
        <v>93</v>
      </c>
      <c r="C302" s="4" t="s">
        <v>142</v>
      </c>
    </row>
    <row r="303" spans="2:3" x14ac:dyDescent="0.3">
      <c r="B303" s="2" t="s">
        <v>94</v>
      </c>
      <c r="C303" s="4" t="s">
        <v>1064</v>
      </c>
    </row>
    <row r="304" spans="2:3" x14ac:dyDescent="0.3">
      <c r="B304" s="2" t="s">
        <v>95</v>
      </c>
      <c r="C304" s="4" t="s">
        <v>142</v>
      </c>
    </row>
    <row r="305" spans="2:3" x14ac:dyDescent="0.3">
      <c r="B305" s="7" t="s">
        <v>96</v>
      </c>
      <c r="C305" s="9" t="s">
        <v>280</v>
      </c>
    </row>
    <row r="306" spans="2:3" x14ac:dyDescent="0.3">
      <c r="B306" s="2" t="s">
        <v>98</v>
      </c>
      <c r="C306" s="4" t="s">
        <v>1035</v>
      </c>
    </row>
    <row r="307" spans="2:3" x14ac:dyDescent="0.3">
      <c r="B307" s="2" t="s">
        <v>855</v>
      </c>
      <c r="C307" s="4" t="s">
        <v>251</v>
      </c>
    </row>
    <row r="308" spans="2:3" x14ac:dyDescent="0.3">
      <c r="B308" s="2" t="s">
        <v>857</v>
      </c>
      <c r="C308" s="4" t="s">
        <v>143</v>
      </c>
    </row>
    <row r="309" spans="2:3" x14ac:dyDescent="0.3">
      <c r="B309" s="7" t="s">
        <v>99</v>
      </c>
      <c r="C309" s="9" t="s">
        <v>1175</v>
      </c>
    </row>
    <row r="310" spans="2:3" x14ac:dyDescent="0.3">
      <c r="B310" s="2" t="s">
        <v>435</v>
      </c>
      <c r="C310" s="4" t="s">
        <v>142</v>
      </c>
    </row>
    <row r="311" spans="2:3" x14ac:dyDescent="0.3">
      <c r="B311" s="2" t="s">
        <v>101</v>
      </c>
      <c r="C311" s="4" t="s">
        <v>1176</v>
      </c>
    </row>
    <row r="312" spans="2:3" x14ac:dyDescent="0.3">
      <c r="B312" s="11" t="s">
        <v>103</v>
      </c>
      <c r="C312" s="13" t="s">
        <v>1177</v>
      </c>
    </row>
    <row r="313" spans="2:3" x14ac:dyDescent="0.3">
      <c r="B313" s="7" t="s">
        <v>104</v>
      </c>
      <c r="C313" s="9" t="s">
        <v>150</v>
      </c>
    </row>
    <row r="314" spans="2:3" x14ac:dyDescent="0.3">
      <c r="B314" s="2" t="s">
        <v>105</v>
      </c>
      <c r="C314" s="4" t="s">
        <v>302</v>
      </c>
    </row>
    <row r="315" spans="2:3" x14ac:dyDescent="0.3">
      <c r="B315" s="2" t="s">
        <v>106</v>
      </c>
      <c r="C315" s="4" t="s">
        <v>203</v>
      </c>
    </row>
    <row r="316" spans="2:3" x14ac:dyDescent="0.3">
      <c r="B316" s="7" t="s">
        <v>438</v>
      </c>
      <c r="C316" s="9" t="s">
        <v>178</v>
      </c>
    </row>
    <row r="317" spans="2:3" x14ac:dyDescent="0.3">
      <c r="B317" s="2" t="s">
        <v>879</v>
      </c>
      <c r="C317" s="4" t="s">
        <v>178</v>
      </c>
    </row>
    <row r="318" spans="2:3" x14ac:dyDescent="0.3">
      <c r="B318" s="10" t="s">
        <v>798</v>
      </c>
      <c r="C318" s="12" t="s">
        <v>807</v>
      </c>
    </row>
    <row r="319" spans="2:3" x14ac:dyDescent="0.3">
      <c r="B319" s="11" t="s">
        <v>9</v>
      </c>
      <c r="C319" s="13" t="s">
        <v>1178</v>
      </c>
    </row>
    <row r="320" spans="2:3" x14ac:dyDescent="0.3">
      <c r="B320" s="7" t="s">
        <v>10</v>
      </c>
      <c r="C320" s="9" t="s">
        <v>1179</v>
      </c>
    </row>
    <row r="321" spans="2:3" x14ac:dyDescent="0.3">
      <c r="B321" s="2" t="s">
        <v>12</v>
      </c>
      <c r="C321" s="4" t="s">
        <v>1179</v>
      </c>
    </row>
    <row r="322" spans="2:3" x14ac:dyDescent="0.3">
      <c r="B322" s="7" t="s">
        <v>13</v>
      </c>
      <c r="C322" s="9" t="s">
        <v>1180</v>
      </c>
    </row>
    <row r="323" spans="2:3" x14ac:dyDescent="0.3">
      <c r="B323" s="2" t="s">
        <v>14</v>
      </c>
      <c r="C323" s="4" t="s">
        <v>1180</v>
      </c>
    </row>
    <row r="324" spans="2:3" x14ac:dyDescent="0.3">
      <c r="B324" s="7" t="s">
        <v>16</v>
      </c>
      <c r="C324" s="9" t="s">
        <v>1181</v>
      </c>
    </row>
    <row r="325" spans="2:3" x14ac:dyDescent="0.3">
      <c r="B325" s="2" t="s">
        <v>17</v>
      </c>
      <c r="C325" s="4" t="s">
        <v>1182</v>
      </c>
    </row>
    <row r="326" spans="2:3" x14ac:dyDescent="0.3">
      <c r="B326" s="2" t="s">
        <v>18</v>
      </c>
      <c r="C326" s="4" t="s">
        <v>1183</v>
      </c>
    </row>
    <row r="327" spans="2:3" x14ac:dyDescent="0.3">
      <c r="B327" s="2" t="s">
        <v>19</v>
      </c>
      <c r="C327" s="4" t="s">
        <v>1184</v>
      </c>
    </row>
    <row r="328" spans="2:3" x14ac:dyDescent="0.3">
      <c r="B328" s="2" t="s">
        <v>814</v>
      </c>
      <c r="C328" s="4" t="s">
        <v>1185</v>
      </c>
    </row>
    <row r="329" spans="2:3" x14ac:dyDescent="0.3">
      <c r="B329" s="7" t="s">
        <v>20</v>
      </c>
      <c r="C329" s="9" t="s">
        <v>1186</v>
      </c>
    </row>
    <row r="330" spans="2:3" x14ac:dyDescent="0.3">
      <c r="B330" s="2" t="s">
        <v>21</v>
      </c>
      <c r="C330" s="4" t="s">
        <v>1187</v>
      </c>
    </row>
    <row r="331" spans="2:3" x14ac:dyDescent="0.3">
      <c r="B331" s="2" t="s">
        <v>815</v>
      </c>
      <c r="C331" s="4" t="s">
        <v>1188</v>
      </c>
    </row>
    <row r="332" spans="2:3" x14ac:dyDescent="0.3">
      <c r="B332" s="2" t="s">
        <v>22</v>
      </c>
      <c r="C332" s="4" t="s">
        <v>1189</v>
      </c>
    </row>
    <row r="333" spans="2:3" x14ac:dyDescent="0.3">
      <c r="B333" s="7" t="s">
        <v>23</v>
      </c>
      <c r="C333" s="9" t="s">
        <v>1190</v>
      </c>
    </row>
    <row r="334" spans="2:3" x14ac:dyDescent="0.3">
      <c r="B334" s="2" t="s">
        <v>25</v>
      </c>
      <c r="C334" s="4" t="s">
        <v>1190</v>
      </c>
    </row>
    <row r="335" spans="2:3" x14ac:dyDescent="0.3">
      <c r="B335" s="7" t="s">
        <v>819</v>
      </c>
      <c r="C335" s="9" t="s">
        <v>1191</v>
      </c>
    </row>
    <row r="336" spans="2:3" x14ac:dyDescent="0.3">
      <c r="B336" s="2" t="s">
        <v>820</v>
      </c>
      <c r="C336" s="4" t="s">
        <v>1191</v>
      </c>
    </row>
    <row r="337" spans="2:3" x14ac:dyDescent="0.3">
      <c r="B337" s="7" t="s">
        <v>429</v>
      </c>
      <c r="C337" s="9" t="s">
        <v>1192</v>
      </c>
    </row>
    <row r="338" spans="2:3" x14ac:dyDescent="0.3">
      <c r="B338" s="2" t="s">
        <v>430</v>
      </c>
      <c r="C338" s="4" t="s">
        <v>1192</v>
      </c>
    </row>
    <row r="339" spans="2:3" x14ac:dyDescent="0.3">
      <c r="B339" s="11" t="s">
        <v>27</v>
      </c>
      <c r="C339" s="13" t="s">
        <v>1193</v>
      </c>
    </row>
    <row r="340" spans="2:3" x14ac:dyDescent="0.3">
      <c r="B340" s="7" t="s">
        <v>28</v>
      </c>
      <c r="C340" s="9" t="s">
        <v>1194</v>
      </c>
    </row>
    <row r="341" spans="2:3" x14ac:dyDescent="0.3">
      <c r="B341" s="2" t="s">
        <v>29</v>
      </c>
      <c r="C341" s="4" t="s">
        <v>306</v>
      </c>
    </row>
    <row r="342" spans="2:3" x14ac:dyDescent="0.3">
      <c r="B342" s="2" t="s">
        <v>431</v>
      </c>
      <c r="C342" s="4" t="s">
        <v>1195</v>
      </c>
    </row>
    <row r="343" spans="2:3" x14ac:dyDescent="0.3">
      <c r="B343" s="2" t="s">
        <v>30</v>
      </c>
      <c r="C343" s="4" t="s">
        <v>1196</v>
      </c>
    </row>
    <row r="344" spans="2:3" x14ac:dyDescent="0.3">
      <c r="B344" s="2" t="s">
        <v>32</v>
      </c>
      <c r="C344" s="4" t="s">
        <v>1197</v>
      </c>
    </row>
    <row r="345" spans="2:3" x14ac:dyDescent="0.3">
      <c r="B345" s="2" t="s">
        <v>821</v>
      </c>
      <c r="C345" s="4" t="s">
        <v>152</v>
      </c>
    </row>
    <row r="346" spans="2:3" x14ac:dyDescent="0.3">
      <c r="B346" s="7" t="s">
        <v>33</v>
      </c>
      <c r="C346" s="9" t="s">
        <v>1198</v>
      </c>
    </row>
    <row r="347" spans="2:3" x14ac:dyDescent="0.3">
      <c r="B347" s="2" t="s">
        <v>34</v>
      </c>
      <c r="C347" s="4" t="s">
        <v>1199</v>
      </c>
    </row>
    <row r="348" spans="2:3" x14ac:dyDescent="0.3">
      <c r="B348" s="2" t="s">
        <v>35</v>
      </c>
      <c r="C348" s="4" t="s">
        <v>1200</v>
      </c>
    </row>
    <row r="349" spans="2:3" x14ac:dyDescent="0.3">
      <c r="B349" s="7" t="s">
        <v>36</v>
      </c>
      <c r="C349" s="9" t="s">
        <v>1201</v>
      </c>
    </row>
    <row r="350" spans="2:3" x14ac:dyDescent="0.3">
      <c r="B350" s="2" t="s">
        <v>829</v>
      </c>
      <c r="C350" s="4" t="s">
        <v>1202</v>
      </c>
    </row>
    <row r="351" spans="2:3" x14ac:dyDescent="0.3">
      <c r="B351" s="2" t="s">
        <v>432</v>
      </c>
      <c r="C351" s="4" t="s">
        <v>1130</v>
      </c>
    </row>
    <row r="352" spans="2:3" x14ac:dyDescent="0.3">
      <c r="B352" s="2" t="s">
        <v>37</v>
      </c>
      <c r="C352" s="4" t="s">
        <v>181</v>
      </c>
    </row>
    <row r="353" spans="2:3" x14ac:dyDescent="0.3">
      <c r="B353" s="2" t="s">
        <v>38</v>
      </c>
      <c r="C353" s="4" t="s">
        <v>280</v>
      </c>
    </row>
    <row r="354" spans="2:3" x14ac:dyDescent="0.3">
      <c r="B354" s="2" t="s">
        <v>39</v>
      </c>
      <c r="C354" s="4" t="s">
        <v>238</v>
      </c>
    </row>
    <row r="355" spans="2:3" x14ac:dyDescent="0.3">
      <c r="B355" s="2" t="s">
        <v>40</v>
      </c>
      <c r="C355" s="4" t="s">
        <v>178</v>
      </c>
    </row>
    <row r="356" spans="2:3" x14ac:dyDescent="0.3">
      <c r="B356" s="7" t="s">
        <v>41</v>
      </c>
      <c r="C356" s="9" t="s">
        <v>1203</v>
      </c>
    </row>
    <row r="357" spans="2:3" x14ac:dyDescent="0.3">
      <c r="B357" s="2" t="s">
        <v>833</v>
      </c>
      <c r="C357" s="4" t="s">
        <v>1204</v>
      </c>
    </row>
    <row r="358" spans="2:3" x14ac:dyDescent="0.3">
      <c r="B358" s="2" t="s">
        <v>43</v>
      </c>
      <c r="C358" s="4" t="s">
        <v>280</v>
      </c>
    </row>
    <row r="359" spans="2:3" x14ac:dyDescent="0.3">
      <c r="B359" s="2" t="s">
        <v>834</v>
      </c>
      <c r="C359" s="4" t="s">
        <v>1205</v>
      </c>
    </row>
    <row r="360" spans="2:3" x14ac:dyDescent="0.3">
      <c r="B360" s="2" t="s">
        <v>835</v>
      </c>
      <c r="C360" s="4" t="s">
        <v>144</v>
      </c>
    </row>
    <row r="361" spans="2:3" x14ac:dyDescent="0.3">
      <c r="B361" s="7" t="s">
        <v>44</v>
      </c>
      <c r="C361" s="9" t="s">
        <v>1206</v>
      </c>
    </row>
    <row r="362" spans="2:3" x14ac:dyDescent="0.3">
      <c r="B362" s="2" t="s">
        <v>45</v>
      </c>
      <c r="C362" s="4" t="s">
        <v>1206</v>
      </c>
    </row>
    <row r="363" spans="2:3" x14ac:dyDescent="0.3">
      <c r="B363" s="7" t="s">
        <v>49</v>
      </c>
      <c r="C363" s="9" t="s">
        <v>1207</v>
      </c>
    </row>
    <row r="364" spans="2:3" x14ac:dyDescent="0.3">
      <c r="B364" s="2" t="s">
        <v>50</v>
      </c>
      <c r="C364" s="4" t="s">
        <v>1208</v>
      </c>
    </row>
    <row r="365" spans="2:3" x14ac:dyDescent="0.3">
      <c r="B365" s="2" t="s">
        <v>51</v>
      </c>
      <c r="C365" s="4" t="s">
        <v>205</v>
      </c>
    </row>
    <row r="366" spans="2:3" x14ac:dyDescent="0.3">
      <c r="B366" s="2" t="s">
        <v>53</v>
      </c>
      <c r="C366" s="4" t="s">
        <v>1208</v>
      </c>
    </row>
    <row r="367" spans="2:3" x14ac:dyDescent="0.3">
      <c r="B367" s="2" t="s">
        <v>54</v>
      </c>
      <c r="C367" s="4" t="s">
        <v>1209</v>
      </c>
    </row>
    <row r="368" spans="2:3" x14ac:dyDescent="0.3">
      <c r="B368" s="2" t="s">
        <v>841</v>
      </c>
      <c r="C368" s="4" t="s">
        <v>1210</v>
      </c>
    </row>
    <row r="369" spans="2:3" x14ac:dyDescent="0.3">
      <c r="B369" s="2" t="s">
        <v>55</v>
      </c>
      <c r="C369" s="4" t="s">
        <v>1200</v>
      </c>
    </row>
    <row r="370" spans="2:3" x14ac:dyDescent="0.3">
      <c r="B370" s="11" t="s">
        <v>56</v>
      </c>
      <c r="C370" s="13" t="s">
        <v>1211</v>
      </c>
    </row>
    <row r="371" spans="2:3" x14ac:dyDescent="0.3">
      <c r="B371" s="7" t="s">
        <v>57</v>
      </c>
      <c r="C371" s="9" t="s">
        <v>1212</v>
      </c>
    </row>
    <row r="372" spans="2:3" x14ac:dyDescent="0.3">
      <c r="B372" s="2" t="s">
        <v>58</v>
      </c>
      <c r="C372" s="4" t="s">
        <v>1213</v>
      </c>
    </row>
    <row r="373" spans="2:3" x14ac:dyDescent="0.3">
      <c r="B373" s="2" t="s">
        <v>59</v>
      </c>
      <c r="C373" s="4" t="s">
        <v>1035</v>
      </c>
    </row>
    <row r="374" spans="2:3" x14ac:dyDescent="0.3">
      <c r="B374" s="2" t="s">
        <v>60</v>
      </c>
      <c r="C374" s="4" t="s">
        <v>1074</v>
      </c>
    </row>
    <row r="375" spans="2:3" x14ac:dyDescent="0.3">
      <c r="B375" s="2" t="s">
        <v>61</v>
      </c>
      <c r="C375" s="4" t="s">
        <v>146</v>
      </c>
    </row>
    <row r="376" spans="2:3" x14ac:dyDescent="0.3">
      <c r="B376" s="2" t="s">
        <v>62</v>
      </c>
      <c r="C376" s="4" t="s">
        <v>181</v>
      </c>
    </row>
    <row r="377" spans="2:3" x14ac:dyDescent="0.3">
      <c r="B377" s="2" t="s">
        <v>63</v>
      </c>
      <c r="C377" s="4" t="s">
        <v>1041</v>
      </c>
    </row>
    <row r="378" spans="2:3" x14ac:dyDescent="0.3">
      <c r="B378" s="2" t="s">
        <v>64</v>
      </c>
      <c r="C378" s="4" t="s">
        <v>276</v>
      </c>
    </row>
    <row r="379" spans="2:3" x14ac:dyDescent="0.3">
      <c r="B379" s="7" t="s">
        <v>65</v>
      </c>
      <c r="C379" s="9" t="s">
        <v>1214</v>
      </c>
    </row>
    <row r="380" spans="2:3" x14ac:dyDescent="0.3">
      <c r="B380" s="2" t="s">
        <v>433</v>
      </c>
      <c r="C380" s="4" t="s">
        <v>1215</v>
      </c>
    </row>
    <row r="381" spans="2:3" x14ac:dyDescent="0.3">
      <c r="B381" s="2" t="s">
        <v>67</v>
      </c>
      <c r="C381" s="4" t="s">
        <v>565</v>
      </c>
    </row>
    <row r="382" spans="2:3" x14ac:dyDescent="0.3">
      <c r="B382" s="2" t="s">
        <v>68</v>
      </c>
      <c r="C382" s="4" t="s">
        <v>699</v>
      </c>
    </row>
    <row r="383" spans="2:3" x14ac:dyDescent="0.3">
      <c r="B383" s="7" t="s">
        <v>70</v>
      </c>
      <c r="C383" s="9" t="s">
        <v>1216</v>
      </c>
    </row>
    <row r="384" spans="2:3" x14ac:dyDescent="0.3">
      <c r="B384" s="2" t="s">
        <v>71</v>
      </c>
      <c r="C384" s="4" t="s">
        <v>1217</v>
      </c>
    </row>
    <row r="385" spans="2:3" x14ac:dyDescent="0.3">
      <c r="B385" s="2" t="s">
        <v>73</v>
      </c>
      <c r="C385" s="4" t="s">
        <v>1210</v>
      </c>
    </row>
    <row r="386" spans="2:3" x14ac:dyDescent="0.3">
      <c r="B386" s="2" t="s">
        <v>74</v>
      </c>
      <c r="C386" s="4" t="s">
        <v>1218</v>
      </c>
    </row>
    <row r="387" spans="2:3" x14ac:dyDescent="0.3">
      <c r="B387" s="7" t="s">
        <v>76</v>
      </c>
      <c r="C387" s="9" t="s">
        <v>1219</v>
      </c>
    </row>
    <row r="388" spans="2:3" x14ac:dyDescent="0.3">
      <c r="B388" s="2" t="s">
        <v>78</v>
      </c>
      <c r="C388" s="4" t="s">
        <v>1219</v>
      </c>
    </row>
    <row r="389" spans="2:3" x14ac:dyDescent="0.3">
      <c r="B389" s="7" t="s">
        <v>80</v>
      </c>
      <c r="C389" s="9" t="s">
        <v>1220</v>
      </c>
    </row>
    <row r="390" spans="2:3" x14ac:dyDescent="0.3">
      <c r="B390" s="2" t="s">
        <v>81</v>
      </c>
      <c r="C390" s="4" t="s">
        <v>1221</v>
      </c>
    </row>
    <row r="391" spans="2:3" ht="26.4" x14ac:dyDescent="0.3">
      <c r="B391" s="2" t="s">
        <v>83</v>
      </c>
      <c r="C391" s="4" t="s">
        <v>280</v>
      </c>
    </row>
    <row r="392" spans="2:3" x14ac:dyDescent="0.3">
      <c r="B392" s="2" t="s">
        <v>84</v>
      </c>
      <c r="C392" s="4" t="s">
        <v>284</v>
      </c>
    </row>
    <row r="393" spans="2:3" x14ac:dyDescent="0.3">
      <c r="B393" s="2" t="s">
        <v>86</v>
      </c>
      <c r="C393" s="4" t="s">
        <v>1069</v>
      </c>
    </row>
    <row r="394" spans="2:3" x14ac:dyDescent="0.3">
      <c r="B394" s="2" t="s">
        <v>87</v>
      </c>
      <c r="C394" s="4" t="s">
        <v>307</v>
      </c>
    </row>
    <row r="395" spans="2:3" x14ac:dyDescent="0.3">
      <c r="B395" s="2" t="s">
        <v>88</v>
      </c>
      <c r="C395" s="4" t="s">
        <v>1222</v>
      </c>
    </row>
    <row r="396" spans="2:3" x14ac:dyDescent="0.3">
      <c r="B396" s="7" t="s">
        <v>91</v>
      </c>
      <c r="C396" s="9" t="s">
        <v>1223</v>
      </c>
    </row>
    <row r="397" spans="2:3" x14ac:dyDescent="0.3">
      <c r="B397" s="2" t="s">
        <v>92</v>
      </c>
      <c r="C397" s="4" t="s">
        <v>1068</v>
      </c>
    </row>
    <row r="398" spans="2:3" x14ac:dyDescent="0.3">
      <c r="B398" s="2" t="s">
        <v>93</v>
      </c>
      <c r="C398" s="4" t="s">
        <v>1224</v>
      </c>
    </row>
    <row r="399" spans="2:3" x14ac:dyDescent="0.3">
      <c r="B399" s="2" t="s">
        <v>94</v>
      </c>
      <c r="C399" s="4" t="s">
        <v>1126</v>
      </c>
    </row>
    <row r="400" spans="2:3" x14ac:dyDescent="0.3">
      <c r="B400" s="7" t="s">
        <v>96</v>
      </c>
      <c r="C400" s="9" t="s">
        <v>307</v>
      </c>
    </row>
    <row r="401" spans="2:3" x14ac:dyDescent="0.3">
      <c r="B401" s="2" t="s">
        <v>98</v>
      </c>
      <c r="C401" s="4" t="s">
        <v>307</v>
      </c>
    </row>
    <row r="402" spans="2:3" x14ac:dyDescent="0.3">
      <c r="B402" s="7" t="s">
        <v>99</v>
      </c>
      <c r="C402" s="9" t="s">
        <v>1225</v>
      </c>
    </row>
    <row r="403" spans="2:3" x14ac:dyDescent="0.3">
      <c r="B403" s="2" t="s">
        <v>101</v>
      </c>
      <c r="C403" s="4" t="s">
        <v>1225</v>
      </c>
    </row>
    <row r="404" spans="2:3" x14ac:dyDescent="0.3">
      <c r="B404" s="11" t="s">
        <v>859</v>
      </c>
      <c r="C404" s="13" t="s">
        <v>681</v>
      </c>
    </row>
    <row r="405" spans="2:3" x14ac:dyDescent="0.3">
      <c r="B405" s="7" t="s">
        <v>860</v>
      </c>
      <c r="C405" s="9" t="s">
        <v>681</v>
      </c>
    </row>
    <row r="406" spans="2:3" x14ac:dyDescent="0.3">
      <c r="B406" s="2" t="s">
        <v>862</v>
      </c>
      <c r="C406" s="4" t="s">
        <v>681</v>
      </c>
    </row>
    <row r="407" spans="2:3" x14ac:dyDescent="0.3">
      <c r="B407" s="11" t="s">
        <v>103</v>
      </c>
      <c r="C407" s="13" t="s">
        <v>974</v>
      </c>
    </row>
    <row r="408" spans="2:3" x14ac:dyDescent="0.3">
      <c r="B408" s="7" t="s">
        <v>104</v>
      </c>
      <c r="C408" s="9" t="s">
        <v>974</v>
      </c>
    </row>
    <row r="409" spans="2:3" x14ac:dyDescent="0.3">
      <c r="B409" s="2" t="s">
        <v>105</v>
      </c>
      <c r="C409" s="4" t="s">
        <v>277</v>
      </c>
    </row>
    <row r="410" spans="2:3" x14ac:dyDescent="0.3">
      <c r="B410" s="2" t="s">
        <v>106</v>
      </c>
      <c r="C410" s="4" t="s">
        <v>238</v>
      </c>
    </row>
    <row r="411" spans="2:3" x14ac:dyDescent="0.3">
      <c r="B411" s="10" t="s">
        <v>799</v>
      </c>
      <c r="C411" s="12" t="s">
        <v>808</v>
      </c>
    </row>
    <row r="412" spans="2:3" x14ac:dyDescent="0.3">
      <c r="B412" s="11" t="s">
        <v>9</v>
      </c>
      <c r="C412" s="13" t="s">
        <v>1226</v>
      </c>
    </row>
    <row r="413" spans="2:3" x14ac:dyDescent="0.3">
      <c r="B413" s="7" t="s">
        <v>10</v>
      </c>
      <c r="C413" s="9" t="s">
        <v>1227</v>
      </c>
    </row>
    <row r="414" spans="2:3" x14ac:dyDescent="0.3">
      <c r="B414" s="2" t="s">
        <v>12</v>
      </c>
      <c r="C414" s="4" t="s">
        <v>1227</v>
      </c>
    </row>
    <row r="415" spans="2:3" x14ac:dyDescent="0.3">
      <c r="B415" s="7" t="s">
        <v>13</v>
      </c>
      <c r="C415" s="9" t="s">
        <v>1228</v>
      </c>
    </row>
    <row r="416" spans="2:3" x14ac:dyDescent="0.3">
      <c r="B416" s="2" t="s">
        <v>14</v>
      </c>
      <c r="C416" s="4" t="s">
        <v>1229</v>
      </c>
    </row>
    <row r="417" spans="2:3" x14ac:dyDescent="0.3">
      <c r="B417" s="2" t="s">
        <v>15</v>
      </c>
      <c r="C417" s="4" t="s">
        <v>251</v>
      </c>
    </row>
    <row r="418" spans="2:3" x14ac:dyDescent="0.3">
      <c r="B418" s="7" t="s">
        <v>16</v>
      </c>
      <c r="C418" s="9" t="s">
        <v>1230</v>
      </c>
    </row>
    <row r="419" spans="2:3" x14ac:dyDescent="0.3">
      <c r="B419" s="2" t="s">
        <v>18</v>
      </c>
      <c r="C419" s="4" t="s">
        <v>1231</v>
      </c>
    </row>
    <row r="420" spans="2:3" x14ac:dyDescent="0.3">
      <c r="B420" s="2" t="s">
        <v>19</v>
      </c>
      <c r="C420" s="4" t="s">
        <v>1232</v>
      </c>
    </row>
    <row r="421" spans="2:3" x14ac:dyDescent="0.3">
      <c r="B421" s="7" t="s">
        <v>20</v>
      </c>
      <c r="C421" s="9" t="s">
        <v>1233</v>
      </c>
    </row>
    <row r="422" spans="2:3" x14ac:dyDescent="0.3">
      <c r="B422" s="2" t="s">
        <v>21</v>
      </c>
      <c r="C422" s="4" t="s">
        <v>1234</v>
      </c>
    </row>
    <row r="423" spans="2:3" x14ac:dyDescent="0.3">
      <c r="B423" s="2" t="s">
        <v>22</v>
      </c>
      <c r="C423" s="4" t="s">
        <v>1235</v>
      </c>
    </row>
    <row r="424" spans="2:3" x14ac:dyDescent="0.3">
      <c r="B424" s="7" t="s">
        <v>23</v>
      </c>
      <c r="C424" s="9" t="s">
        <v>1236</v>
      </c>
    </row>
    <row r="425" spans="2:3" x14ac:dyDescent="0.3">
      <c r="B425" s="2" t="s">
        <v>817</v>
      </c>
      <c r="C425" s="4" t="s">
        <v>1237</v>
      </c>
    </row>
    <row r="426" spans="2:3" x14ac:dyDescent="0.3">
      <c r="B426" s="2" t="s">
        <v>818</v>
      </c>
      <c r="C426" s="4" t="s">
        <v>271</v>
      </c>
    </row>
    <row r="427" spans="2:3" x14ac:dyDescent="0.3">
      <c r="B427" s="2" t="s">
        <v>25</v>
      </c>
      <c r="C427" s="4" t="s">
        <v>1238</v>
      </c>
    </row>
    <row r="428" spans="2:3" x14ac:dyDescent="0.3">
      <c r="B428" s="2" t="s">
        <v>26</v>
      </c>
      <c r="C428" s="4" t="s">
        <v>1239</v>
      </c>
    </row>
    <row r="429" spans="2:3" x14ac:dyDescent="0.3">
      <c r="B429" s="7" t="s">
        <v>429</v>
      </c>
      <c r="C429" s="9" t="s">
        <v>1240</v>
      </c>
    </row>
    <row r="430" spans="2:3" x14ac:dyDescent="0.3">
      <c r="B430" s="2" t="s">
        <v>430</v>
      </c>
      <c r="C430" s="4" t="s">
        <v>1240</v>
      </c>
    </row>
    <row r="431" spans="2:3" x14ac:dyDescent="0.3">
      <c r="B431" s="11" t="s">
        <v>27</v>
      </c>
      <c r="C431" s="13" t="s">
        <v>1241</v>
      </c>
    </row>
    <row r="432" spans="2:3" x14ac:dyDescent="0.3">
      <c r="B432" s="7" t="s">
        <v>28</v>
      </c>
      <c r="C432" s="9" t="s">
        <v>1242</v>
      </c>
    </row>
    <row r="433" spans="2:3" x14ac:dyDescent="0.3">
      <c r="B433" s="2" t="s">
        <v>29</v>
      </c>
      <c r="C433" s="4" t="s">
        <v>1243</v>
      </c>
    </row>
    <row r="434" spans="2:3" x14ac:dyDescent="0.3">
      <c r="B434" s="2" t="s">
        <v>431</v>
      </c>
      <c r="C434" s="4" t="s">
        <v>1244</v>
      </c>
    </row>
    <row r="435" spans="2:3" x14ac:dyDescent="0.3">
      <c r="B435" s="2" t="s">
        <v>30</v>
      </c>
      <c r="C435" s="4" t="s">
        <v>1245</v>
      </c>
    </row>
    <row r="436" spans="2:3" x14ac:dyDescent="0.3">
      <c r="B436" s="2" t="s">
        <v>31</v>
      </c>
      <c r="C436" s="4" t="s">
        <v>1246</v>
      </c>
    </row>
    <row r="437" spans="2:3" x14ac:dyDescent="0.3">
      <c r="B437" s="2" t="s">
        <v>32</v>
      </c>
      <c r="C437" s="4" t="s">
        <v>1247</v>
      </c>
    </row>
    <row r="438" spans="2:3" x14ac:dyDescent="0.3">
      <c r="B438" s="2" t="s">
        <v>822</v>
      </c>
      <c r="C438" s="4" t="s">
        <v>1248</v>
      </c>
    </row>
    <row r="439" spans="2:3" x14ac:dyDescent="0.3">
      <c r="B439" s="7" t="s">
        <v>33</v>
      </c>
      <c r="C439" s="9" t="s">
        <v>1249</v>
      </c>
    </row>
    <row r="440" spans="2:3" x14ac:dyDescent="0.3">
      <c r="B440" s="2" t="s">
        <v>34</v>
      </c>
      <c r="C440" s="4" t="s">
        <v>1250</v>
      </c>
    </row>
    <row r="441" spans="2:3" x14ac:dyDescent="0.3">
      <c r="B441" s="2" t="s">
        <v>35</v>
      </c>
      <c r="C441" s="4">
        <v>600</v>
      </c>
    </row>
    <row r="442" spans="2:3" x14ac:dyDescent="0.3">
      <c r="B442" s="7" t="s">
        <v>36</v>
      </c>
      <c r="C442" s="9" t="s">
        <v>1251</v>
      </c>
    </row>
    <row r="443" spans="2:3" x14ac:dyDescent="0.3">
      <c r="B443" s="2" t="s">
        <v>37</v>
      </c>
      <c r="C443" s="4" t="s">
        <v>1252</v>
      </c>
    </row>
    <row r="444" spans="2:3" x14ac:dyDescent="0.3">
      <c r="B444" s="2" t="s">
        <v>39</v>
      </c>
      <c r="C444" s="4" t="s">
        <v>229</v>
      </c>
    </row>
    <row r="445" spans="2:3" x14ac:dyDescent="0.3">
      <c r="B445" s="7" t="s">
        <v>41</v>
      </c>
      <c r="C445" s="9" t="s">
        <v>1253</v>
      </c>
    </row>
    <row r="446" spans="2:3" x14ac:dyDescent="0.3">
      <c r="B446" s="2" t="s">
        <v>43</v>
      </c>
      <c r="C446" s="4" t="s">
        <v>1253</v>
      </c>
    </row>
    <row r="447" spans="2:3" x14ac:dyDescent="0.3">
      <c r="B447" s="7" t="s">
        <v>44</v>
      </c>
      <c r="C447" s="9" t="s">
        <v>1254</v>
      </c>
    </row>
    <row r="448" spans="2:3" x14ac:dyDescent="0.3">
      <c r="B448" s="2" t="s">
        <v>45</v>
      </c>
      <c r="C448" s="4" t="s">
        <v>1254</v>
      </c>
    </row>
    <row r="449" spans="2:3" x14ac:dyDescent="0.3">
      <c r="B449" s="7" t="s">
        <v>46</v>
      </c>
      <c r="C449" s="9" t="s">
        <v>1255</v>
      </c>
    </row>
    <row r="450" spans="2:3" x14ac:dyDescent="0.3">
      <c r="B450" s="2" t="s">
        <v>47</v>
      </c>
      <c r="C450" s="4" t="s">
        <v>1256</v>
      </c>
    </row>
    <row r="451" spans="2:3" x14ac:dyDescent="0.3">
      <c r="B451" s="2" t="s">
        <v>48</v>
      </c>
      <c r="C451" s="4" t="s">
        <v>1257</v>
      </c>
    </row>
    <row r="452" spans="2:3" x14ac:dyDescent="0.3">
      <c r="B452" s="7" t="s">
        <v>49</v>
      </c>
      <c r="C452" s="9" t="s">
        <v>1258</v>
      </c>
    </row>
    <row r="453" spans="2:3" x14ac:dyDescent="0.3">
      <c r="B453" s="2" t="s">
        <v>50</v>
      </c>
      <c r="C453" s="4" t="s">
        <v>1259</v>
      </c>
    </row>
    <row r="454" spans="2:3" x14ac:dyDescent="0.3">
      <c r="B454" s="2" t="s">
        <v>51</v>
      </c>
      <c r="C454" s="4" t="s">
        <v>1260</v>
      </c>
    </row>
    <row r="455" spans="2:3" x14ac:dyDescent="0.3">
      <c r="B455" s="2" t="s">
        <v>53</v>
      </c>
      <c r="C455" s="4" t="s">
        <v>1261</v>
      </c>
    </row>
    <row r="456" spans="2:3" x14ac:dyDescent="0.3">
      <c r="B456" s="2" t="s">
        <v>54</v>
      </c>
      <c r="C456" s="4" t="s">
        <v>1262</v>
      </c>
    </row>
    <row r="457" spans="2:3" x14ac:dyDescent="0.3">
      <c r="B457" s="11" t="s">
        <v>56</v>
      </c>
      <c r="C457" s="13" t="s">
        <v>1263</v>
      </c>
    </row>
    <row r="458" spans="2:3" x14ac:dyDescent="0.3">
      <c r="B458" s="7" t="s">
        <v>57</v>
      </c>
      <c r="C458" s="9" t="s">
        <v>1264</v>
      </c>
    </row>
    <row r="459" spans="2:3" x14ac:dyDescent="0.3">
      <c r="B459" s="2" t="s">
        <v>58</v>
      </c>
      <c r="C459" s="4" t="s">
        <v>1265</v>
      </c>
    </row>
    <row r="460" spans="2:3" x14ac:dyDescent="0.3">
      <c r="B460" s="2" t="s">
        <v>842</v>
      </c>
      <c r="C460" s="4" t="s">
        <v>152</v>
      </c>
    </row>
    <row r="461" spans="2:3" x14ac:dyDescent="0.3">
      <c r="B461" s="2" t="s">
        <v>59</v>
      </c>
      <c r="C461" s="4" t="s">
        <v>1166</v>
      </c>
    </row>
    <row r="462" spans="2:3" x14ac:dyDescent="0.3">
      <c r="B462" s="2" t="s">
        <v>60</v>
      </c>
      <c r="C462" s="4" t="s">
        <v>1217</v>
      </c>
    </row>
    <row r="463" spans="2:3" x14ac:dyDescent="0.3">
      <c r="B463" s="2" t="s">
        <v>61</v>
      </c>
      <c r="C463" s="4" t="s">
        <v>1266</v>
      </c>
    </row>
    <row r="464" spans="2:3" x14ac:dyDescent="0.3">
      <c r="B464" s="2" t="s">
        <v>63</v>
      </c>
      <c r="C464" s="4" t="s">
        <v>1267</v>
      </c>
    </row>
    <row r="465" spans="2:3" x14ac:dyDescent="0.3">
      <c r="B465" s="2" t="s">
        <v>64</v>
      </c>
      <c r="C465" s="4" t="s">
        <v>251</v>
      </c>
    </row>
    <row r="466" spans="2:3" x14ac:dyDescent="0.3">
      <c r="B466" s="7" t="s">
        <v>65</v>
      </c>
      <c r="C466" s="9" t="s">
        <v>1268</v>
      </c>
    </row>
    <row r="467" spans="2:3" x14ac:dyDescent="0.3">
      <c r="B467" s="2" t="s">
        <v>433</v>
      </c>
      <c r="C467" s="4" t="s">
        <v>1269</v>
      </c>
    </row>
    <row r="468" spans="2:3" x14ac:dyDescent="0.3">
      <c r="B468" s="2" t="s">
        <v>67</v>
      </c>
      <c r="C468" s="4" t="s">
        <v>1121</v>
      </c>
    </row>
    <row r="469" spans="2:3" x14ac:dyDescent="0.3">
      <c r="B469" s="2" t="s">
        <v>68</v>
      </c>
      <c r="C469" s="4" t="s">
        <v>1270</v>
      </c>
    </row>
    <row r="470" spans="2:3" x14ac:dyDescent="0.3">
      <c r="B470" s="7" t="s">
        <v>70</v>
      </c>
      <c r="C470" s="9" t="s">
        <v>1271</v>
      </c>
    </row>
    <row r="471" spans="2:3" x14ac:dyDescent="0.3">
      <c r="B471" s="2" t="s">
        <v>71</v>
      </c>
      <c r="C471" s="4" t="s">
        <v>1272</v>
      </c>
    </row>
    <row r="472" spans="2:3" x14ac:dyDescent="0.3">
      <c r="B472" s="2" t="s">
        <v>72</v>
      </c>
      <c r="C472" s="4" t="s">
        <v>1066</v>
      </c>
    </row>
    <row r="473" spans="2:3" x14ac:dyDescent="0.3">
      <c r="B473" s="2" t="s">
        <v>75</v>
      </c>
      <c r="C473" s="4" t="s">
        <v>1273</v>
      </c>
    </row>
    <row r="474" spans="2:3" x14ac:dyDescent="0.3">
      <c r="B474" s="7" t="s">
        <v>76</v>
      </c>
      <c r="C474" s="9" t="s">
        <v>1274</v>
      </c>
    </row>
    <row r="475" spans="2:3" x14ac:dyDescent="0.3">
      <c r="B475" s="2" t="s">
        <v>77</v>
      </c>
      <c r="C475" s="4" t="s">
        <v>205</v>
      </c>
    </row>
    <row r="476" spans="2:3" x14ac:dyDescent="0.3">
      <c r="B476" s="2" t="s">
        <v>78</v>
      </c>
      <c r="C476" s="4" t="s">
        <v>1275</v>
      </c>
    </row>
    <row r="477" spans="2:3" x14ac:dyDescent="0.3">
      <c r="B477" s="2" t="s">
        <v>849</v>
      </c>
      <c r="C477" s="4" t="s">
        <v>201</v>
      </c>
    </row>
    <row r="478" spans="2:3" x14ac:dyDescent="0.3">
      <c r="B478" s="7" t="s">
        <v>80</v>
      </c>
      <c r="C478" s="9" t="s">
        <v>1276</v>
      </c>
    </row>
    <row r="479" spans="2:3" x14ac:dyDescent="0.3">
      <c r="B479" s="2" t="s">
        <v>81</v>
      </c>
      <c r="C479" s="4" t="s">
        <v>1277</v>
      </c>
    </row>
    <row r="480" spans="2:3" ht="26.4" x14ac:dyDescent="0.3">
      <c r="B480" s="2" t="s">
        <v>82</v>
      </c>
      <c r="C480" s="4" t="s">
        <v>1278</v>
      </c>
    </row>
    <row r="481" spans="2:3" x14ac:dyDescent="0.3">
      <c r="B481" s="2" t="s">
        <v>84</v>
      </c>
      <c r="C481" s="4" t="s">
        <v>1279</v>
      </c>
    </row>
    <row r="482" spans="2:3" x14ac:dyDescent="0.3">
      <c r="B482" s="2" t="s">
        <v>86</v>
      </c>
      <c r="C482" s="4" t="s">
        <v>1280</v>
      </c>
    </row>
    <row r="483" spans="2:3" x14ac:dyDescent="0.3">
      <c r="B483" s="2" t="s">
        <v>87</v>
      </c>
      <c r="C483" s="4" t="s">
        <v>1074</v>
      </c>
    </row>
    <row r="484" spans="2:3" x14ac:dyDescent="0.3">
      <c r="B484" s="2" t="s">
        <v>88</v>
      </c>
      <c r="C484" s="4" t="s">
        <v>251</v>
      </c>
    </row>
    <row r="485" spans="2:3" x14ac:dyDescent="0.3">
      <c r="B485" s="7" t="s">
        <v>91</v>
      </c>
      <c r="C485" s="9" t="s">
        <v>1281</v>
      </c>
    </row>
    <row r="486" spans="2:3" x14ac:dyDescent="0.3">
      <c r="B486" s="2" t="s">
        <v>92</v>
      </c>
      <c r="C486" s="4" t="s">
        <v>1282</v>
      </c>
    </row>
    <row r="487" spans="2:3" x14ac:dyDescent="0.3">
      <c r="B487" s="2" t="s">
        <v>93</v>
      </c>
      <c r="C487" s="4" t="s">
        <v>1283</v>
      </c>
    </row>
    <row r="488" spans="2:3" x14ac:dyDescent="0.3">
      <c r="B488" s="2" t="s">
        <v>94</v>
      </c>
      <c r="C488" s="4" t="s">
        <v>1284</v>
      </c>
    </row>
    <row r="489" spans="2:3" x14ac:dyDescent="0.3">
      <c r="B489" s="2" t="s">
        <v>95</v>
      </c>
      <c r="C489" s="4" t="s">
        <v>1285</v>
      </c>
    </row>
    <row r="490" spans="2:3" x14ac:dyDescent="0.3">
      <c r="B490" s="7" t="s">
        <v>96</v>
      </c>
      <c r="C490" s="9" t="s">
        <v>1286</v>
      </c>
    </row>
    <row r="491" spans="2:3" x14ac:dyDescent="0.3">
      <c r="B491" s="2" t="s">
        <v>98</v>
      </c>
      <c r="C491" s="4" t="s">
        <v>1287</v>
      </c>
    </row>
    <row r="492" spans="2:3" x14ac:dyDescent="0.3">
      <c r="B492" s="2" t="s">
        <v>857</v>
      </c>
      <c r="C492" s="4" t="s">
        <v>995</v>
      </c>
    </row>
    <row r="493" spans="2:3" x14ac:dyDescent="0.3">
      <c r="B493" s="7" t="s">
        <v>99</v>
      </c>
      <c r="C493" s="9" t="s">
        <v>1288</v>
      </c>
    </row>
    <row r="494" spans="2:3" x14ac:dyDescent="0.3">
      <c r="B494" s="2" t="s">
        <v>100</v>
      </c>
      <c r="C494" s="4" t="s">
        <v>251</v>
      </c>
    </row>
    <row r="495" spans="2:3" x14ac:dyDescent="0.3">
      <c r="B495" s="2" t="s">
        <v>435</v>
      </c>
      <c r="C495" s="4" t="s">
        <v>238</v>
      </c>
    </row>
    <row r="496" spans="2:3" x14ac:dyDescent="0.3">
      <c r="B496" s="2" t="s">
        <v>858</v>
      </c>
      <c r="C496" s="4" t="s">
        <v>153</v>
      </c>
    </row>
    <row r="497" spans="2:3" x14ac:dyDescent="0.3">
      <c r="B497" s="2" t="s">
        <v>101</v>
      </c>
      <c r="C497" s="4" t="s">
        <v>1289</v>
      </c>
    </row>
    <row r="498" spans="2:3" x14ac:dyDescent="0.3">
      <c r="B498" s="2" t="s">
        <v>102</v>
      </c>
      <c r="C498" s="4" t="s">
        <v>1290</v>
      </c>
    </row>
    <row r="499" spans="2:3" x14ac:dyDescent="0.3">
      <c r="B499" s="11" t="s">
        <v>859</v>
      </c>
      <c r="C499" s="13" t="s">
        <v>1026</v>
      </c>
    </row>
    <row r="500" spans="2:3" x14ac:dyDescent="0.3">
      <c r="B500" s="7" t="s">
        <v>863</v>
      </c>
      <c r="C500" s="9" t="s">
        <v>1026</v>
      </c>
    </row>
    <row r="501" spans="2:3" x14ac:dyDescent="0.3">
      <c r="B501" s="2" t="s">
        <v>867</v>
      </c>
      <c r="C501" s="4" t="s">
        <v>1026</v>
      </c>
    </row>
    <row r="502" spans="2:3" x14ac:dyDescent="0.3">
      <c r="B502" s="10" t="s">
        <v>800</v>
      </c>
      <c r="C502" s="12" t="s">
        <v>809</v>
      </c>
    </row>
    <row r="503" spans="2:3" x14ac:dyDescent="0.3">
      <c r="B503" s="11" t="s">
        <v>9</v>
      </c>
      <c r="C503" s="13" t="s">
        <v>1291</v>
      </c>
    </row>
    <row r="504" spans="2:3" x14ac:dyDescent="0.3">
      <c r="B504" s="7" t="s">
        <v>10</v>
      </c>
      <c r="C504" s="9" t="s">
        <v>1292</v>
      </c>
    </row>
    <row r="505" spans="2:3" x14ac:dyDescent="0.3">
      <c r="B505" s="2" t="s">
        <v>12</v>
      </c>
      <c r="C505" s="4" t="s">
        <v>1292</v>
      </c>
    </row>
    <row r="506" spans="2:3" x14ac:dyDescent="0.3">
      <c r="B506" s="7" t="s">
        <v>16</v>
      </c>
      <c r="C506" s="9" t="s">
        <v>1293</v>
      </c>
    </row>
    <row r="507" spans="2:3" x14ac:dyDescent="0.3">
      <c r="B507" s="2" t="s">
        <v>17</v>
      </c>
      <c r="C507" s="4" t="s">
        <v>1294</v>
      </c>
    </row>
    <row r="508" spans="2:3" x14ac:dyDescent="0.3">
      <c r="B508" s="2" t="s">
        <v>18</v>
      </c>
      <c r="C508" s="4" t="s">
        <v>1295</v>
      </c>
    </row>
    <row r="509" spans="2:3" x14ac:dyDescent="0.3">
      <c r="B509" s="7" t="s">
        <v>20</v>
      </c>
      <c r="C509" s="9" t="s">
        <v>1296</v>
      </c>
    </row>
    <row r="510" spans="2:3" x14ac:dyDescent="0.3">
      <c r="B510" s="2" t="s">
        <v>21</v>
      </c>
      <c r="C510" s="4" t="s">
        <v>1297</v>
      </c>
    </row>
    <row r="511" spans="2:3" x14ac:dyDescent="0.3">
      <c r="B511" s="2" t="s">
        <v>22</v>
      </c>
      <c r="C511" s="4" t="s">
        <v>1298</v>
      </c>
    </row>
    <row r="512" spans="2:3" x14ac:dyDescent="0.3">
      <c r="B512" s="7" t="s">
        <v>23</v>
      </c>
      <c r="C512" s="9" t="s">
        <v>1299</v>
      </c>
    </row>
    <row r="513" spans="2:3" x14ac:dyDescent="0.3">
      <c r="B513" s="2" t="s">
        <v>25</v>
      </c>
      <c r="C513" s="4" t="s">
        <v>1300</v>
      </c>
    </row>
    <row r="514" spans="2:3" x14ac:dyDescent="0.3">
      <c r="B514" s="2" t="s">
        <v>26</v>
      </c>
      <c r="C514" s="4" t="s">
        <v>1301</v>
      </c>
    </row>
    <row r="515" spans="2:3" x14ac:dyDescent="0.3">
      <c r="B515" s="7" t="s">
        <v>819</v>
      </c>
      <c r="C515" s="9" t="s">
        <v>1302</v>
      </c>
    </row>
    <row r="516" spans="2:3" x14ac:dyDescent="0.3">
      <c r="B516" s="2" t="s">
        <v>820</v>
      </c>
      <c r="C516" s="4" t="s">
        <v>1302</v>
      </c>
    </row>
    <row r="517" spans="2:3" x14ac:dyDescent="0.3">
      <c r="B517" s="11" t="s">
        <v>27</v>
      </c>
      <c r="C517" s="13" t="s">
        <v>1303</v>
      </c>
    </row>
    <row r="518" spans="2:3" x14ac:dyDescent="0.3">
      <c r="B518" s="7" t="s">
        <v>28</v>
      </c>
      <c r="C518" s="9" t="s">
        <v>1304</v>
      </c>
    </row>
    <row r="519" spans="2:3" x14ac:dyDescent="0.3">
      <c r="B519" s="2" t="s">
        <v>29</v>
      </c>
      <c r="C519" s="4" t="s">
        <v>1305</v>
      </c>
    </row>
    <row r="520" spans="2:3" x14ac:dyDescent="0.3">
      <c r="B520" s="2" t="s">
        <v>431</v>
      </c>
      <c r="C520" s="4" t="s">
        <v>229</v>
      </c>
    </row>
    <row r="521" spans="2:3" x14ac:dyDescent="0.3">
      <c r="B521" s="2" t="s">
        <v>30</v>
      </c>
      <c r="C521" s="4" t="s">
        <v>1306</v>
      </c>
    </row>
    <row r="522" spans="2:3" x14ac:dyDescent="0.3">
      <c r="B522" s="2" t="s">
        <v>32</v>
      </c>
      <c r="C522" s="4" t="s">
        <v>1307</v>
      </c>
    </row>
    <row r="523" spans="2:3" x14ac:dyDescent="0.3">
      <c r="B523" s="7" t="s">
        <v>33</v>
      </c>
      <c r="C523" s="9" t="s">
        <v>1308</v>
      </c>
    </row>
    <row r="524" spans="2:3" x14ac:dyDescent="0.3">
      <c r="B524" s="2" t="s">
        <v>34</v>
      </c>
      <c r="C524" s="4" t="s">
        <v>1309</v>
      </c>
    </row>
    <row r="525" spans="2:3" x14ac:dyDescent="0.3">
      <c r="B525" s="2" t="s">
        <v>35</v>
      </c>
      <c r="C525" s="4" t="s">
        <v>1310</v>
      </c>
    </row>
    <row r="526" spans="2:3" x14ac:dyDescent="0.3">
      <c r="B526" s="7" t="s">
        <v>36</v>
      </c>
      <c r="C526" s="9" t="s">
        <v>1311</v>
      </c>
    </row>
    <row r="527" spans="2:3" x14ac:dyDescent="0.3">
      <c r="B527" s="2" t="s">
        <v>829</v>
      </c>
      <c r="C527" s="4" t="s">
        <v>1312</v>
      </c>
    </row>
    <row r="528" spans="2:3" x14ac:dyDescent="0.3">
      <c r="B528" s="2" t="s">
        <v>432</v>
      </c>
      <c r="C528" s="4" t="s">
        <v>1313</v>
      </c>
    </row>
    <row r="529" spans="2:3" x14ac:dyDescent="0.3">
      <c r="B529" s="2" t="s">
        <v>830</v>
      </c>
      <c r="C529" s="4">
        <v>203</v>
      </c>
    </row>
    <row r="530" spans="2:3" x14ac:dyDescent="0.3">
      <c r="B530" s="2" t="s">
        <v>831</v>
      </c>
      <c r="C530" s="4" t="s">
        <v>1314</v>
      </c>
    </row>
    <row r="531" spans="2:3" x14ac:dyDescent="0.3">
      <c r="B531" s="2" t="s">
        <v>37</v>
      </c>
      <c r="C531" s="4" t="s">
        <v>1315</v>
      </c>
    </row>
    <row r="532" spans="2:3" x14ac:dyDescent="0.3">
      <c r="B532" s="2" t="s">
        <v>38</v>
      </c>
      <c r="C532" s="4" t="s">
        <v>1316</v>
      </c>
    </row>
    <row r="533" spans="2:3" x14ac:dyDescent="0.3">
      <c r="B533" s="2" t="s">
        <v>39</v>
      </c>
      <c r="C533" s="4" t="s">
        <v>1317</v>
      </c>
    </row>
    <row r="534" spans="2:3" x14ac:dyDescent="0.3">
      <c r="B534" s="2" t="s">
        <v>40</v>
      </c>
      <c r="C534" s="4" t="s">
        <v>1318</v>
      </c>
    </row>
    <row r="535" spans="2:3" x14ac:dyDescent="0.3">
      <c r="B535" s="7" t="s">
        <v>41</v>
      </c>
      <c r="C535" s="9" t="s">
        <v>1319</v>
      </c>
    </row>
    <row r="536" spans="2:3" x14ac:dyDescent="0.3">
      <c r="B536" s="2" t="s">
        <v>833</v>
      </c>
      <c r="C536" s="4" t="s">
        <v>1320</v>
      </c>
    </row>
    <row r="537" spans="2:3" x14ac:dyDescent="0.3">
      <c r="B537" s="2" t="s">
        <v>42</v>
      </c>
      <c r="C537" s="4">
        <v>370</v>
      </c>
    </row>
    <row r="538" spans="2:3" x14ac:dyDescent="0.3">
      <c r="B538" s="2" t="s">
        <v>43</v>
      </c>
      <c r="C538" s="4" t="s">
        <v>1321</v>
      </c>
    </row>
    <row r="539" spans="2:3" x14ac:dyDescent="0.3">
      <c r="B539" s="7" t="s">
        <v>44</v>
      </c>
      <c r="C539" s="9" t="s">
        <v>1322</v>
      </c>
    </row>
    <row r="540" spans="2:3" x14ac:dyDescent="0.3">
      <c r="B540" s="2" t="s">
        <v>45</v>
      </c>
      <c r="C540" s="4" t="s">
        <v>1322</v>
      </c>
    </row>
    <row r="541" spans="2:3" x14ac:dyDescent="0.3">
      <c r="B541" s="7" t="s">
        <v>46</v>
      </c>
      <c r="C541" s="9">
        <v>696</v>
      </c>
    </row>
    <row r="542" spans="2:3" x14ac:dyDescent="0.3">
      <c r="B542" s="2" t="s">
        <v>48</v>
      </c>
      <c r="C542" s="4">
        <v>696</v>
      </c>
    </row>
    <row r="543" spans="2:3" x14ac:dyDescent="0.3">
      <c r="B543" s="7" t="s">
        <v>49</v>
      </c>
      <c r="C543" s="9" t="s">
        <v>1323</v>
      </c>
    </row>
    <row r="544" spans="2:3" x14ac:dyDescent="0.3">
      <c r="B544" s="2" t="s">
        <v>50</v>
      </c>
      <c r="C544" s="4" t="s">
        <v>1324</v>
      </c>
    </row>
    <row r="545" spans="2:3" x14ac:dyDescent="0.3">
      <c r="B545" s="2" t="s">
        <v>51</v>
      </c>
      <c r="C545" s="4" t="s">
        <v>1325</v>
      </c>
    </row>
    <row r="546" spans="2:3" ht="26.4" x14ac:dyDescent="0.3">
      <c r="B546" s="2" t="s">
        <v>52</v>
      </c>
      <c r="C546" s="4" t="s">
        <v>1326</v>
      </c>
    </row>
    <row r="547" spans="2:3" x14ac:dyDescent="0.3">
      <c r="B547" s="2" t="s">
        <v>53</v>
      </c>
      <c r="C547" s="4" t="s">
        <v>1327</v>
      </c>
    </row>
    <row r="548" spans="2:3" x14ac:dyDescent="0.3">
      <c r="B548" s="2" t="s">
        <v>54</v>
      </c>
      <c r="C548" s="4" t="s">
        <v>1328</v>
      </c>
    </row>
    <row r="549" spans="2:3" x14ac:dyDescent="0.3">
      <c r="B549" s="2" t="s">
        <v>55</v>
      </c>
      <c r="C549" s="4" t="s">
        <v>1329</v>
      </c>
    </row>
    <row r="550" spans="2:3" x14ac:dyDescent="0.3">
      <c r="B550" s="11" t="s">
        <v>56</v>
      </c>
      <c r="C550" s="13" t="s">
        <v>1330</v>
      </c>
    </row>
    <row r="551" spans="2:3" x14ac:dyDescent="0.3">
      <c r="B551" s="7" t="s">
        <v>57</v>
      </c>
      <c r="C551" s="9" t="s">
        <v>1331</v>
      </c>
    </row>
    <row r="552" spans="2:3" x14ac:dyDescent="0.3">
      <c r="B552" s="2" t="s">
        <v>58</v>
      </c>
      <c r="C552" s="4" t="s">
        <v>1332</v>
      </c>
    </row>
    <row r="553" spans="2:3" x14ac:dyDescent="0.3">
      <c r="B553" s="2" t="s">
        <v>59</v>
      </c>
      <c r="C553" s="4" t="s">
        <v>1333</v>
      </c>
    </row>
    <row r="554" spans="2:3" x14ac:dyDescent="0.3">
      <c r="B554" s="2" t="s">
        <v>60</v>
      </c>
      <c r="C554" s="4" t="s">
        <v>1334</v>
      </c>
    </row>
    <row r="555" spans="2:3" x14ac:dyDescent="0.3">
      <c r="B555" s="2" t="s">
        <v>61</v>
      </c>
      <c r="C555" s="4" t="s">
        <v>1335</v>
      </c>
    </row>
    <row r="556" spans="2:3" x14ac:dyDescent="0.3">
      <c r="B556" s="2" t="s">
        <v>63</v>
      </c>
      <c r="C556" s="4" t="s">
        <v>1336</v>
      </c>
    </row>
    <row r="557" spans="2:3" x14ac:dyDescent="0.3">
      <c r="B557" s="2" t="s">
        <v>64</v>
      </c>
      <c r="C557" s="4" t="s">
        <v>1166</v>
      </c>
    </row>
    <row r="558" spans="2:3" x14ac:dyDescent="0.3">
      <c r="B558" s="7" t="s">
        <v>65</v>
      </c>
      <c r="C558" s="9" t="s">
        <v>1337</v>
      </c>
    </row>
    <row r="559" spans="2:3" x14ac:dyDescent="0.3">
      <c r="B559" s="2" t="s">
        <v>433</v>
      </c>
      <c r="C559" s="4" t="s">
        <v>1338</v>
      </c>
    </row>
    <row r="560" spans="2:3" x14ac:dyDescent="0.3">
      <c r="B560" s="2" t="s">
        <v>67</v>
      </c>
      <c r="C560" s="4" t="s">
        <v>1339</v>
      </c>
    </row>
    <row r="561" spans="2:3" x14ac:dyDescent="0.3">
      <c r="B561" s="2" t="s">
        <v>434</v>
      </c>
      <c r="C561" s="4" t="s">
        <v>152</v>
      </c>
    </row>
    <row r="562" spans="2:3" x14ac:dyDescent="0.3">
      <c r="B562" s="7" t="s">
        <v>70</v>
      </c>
      <c r="C562" s="9" t="s">
        <v>1340</v>
      </c>
    </row>
    <row r="563" spans="2:3" x14ac:dyDescent="0.3">
      <c r="B563" s="2" t="s">
        <v>72</v>
      </c>
      <c r="C563" s="4" t="s">
        <v>1335</v>
      </c>
    </row>
    <row r="564" spans="2:3" x14ac:dyDescent="0.3">
      <c r="B564" s="2" t="s">
        <v>73</v>
      </c>
      <c r="C564" s="4" t="s">
        <v>1341</v>
      </c>
    </row>
    <row r="565" spans="2:3" x14ac:dyDescent="0.3">
      <c r="B565" s="2" t="s">
        <v>74</v>
      </c>
      <c r="C565" s="4" t="s">
        <v>1342</v>
      </c>
    </row>
    <row r="566" spans="2:3" x14ac:dyDescent="0.3">
      <c r="B566" s="2" t="s">
        <v>847</v>
      </c>
      <c r="C566" s="4" t="s">
        <v>1283</v>
      </c>
    </row>
    <row r="567" spans="2:3" x14ac:dyDescent="0.3">
      <c r="B567" s="7" t="s">
        <v>76</v>
      </c>
      <c r="C567" s="9" t="s">
        <v>1343</v>
      </c>
    </row>
    <row r="568" spans="2:3" x14ac:dyDescent="0.3">
      <c r="B568" s="2" t="s">
        <v>77</v>
      </c>
      <c r="C568" s="4" t="s">
        <v>229</v>
      </c>
    </row>
    <row r="569" spans="2:3" x14ac:dyDescent="0.3">
      <c r="B569" s="2" t="s">
        <v>78</v>
      </c>
      <c r="C569" s="4" t="s">
        <v>1344</v>
      </c>
    </row>
    <row r="570" spans="2:3" x14ac:dyDescent="0.3">
      <c r="B570" s="2" t="s">
        <v>849</v>
      </c>
      <c r="C570" s="4" t="s">
        <v>1345</v>
      </c>
    </row>
    <row r="571" spans="2:3" x14ac:dyDescent="0.3">
      <c r="B571" s="7" t="s">
        <v>80</v>
      </c>
      <c r="C571" s="9" t="s">
        <v>1346</v>
      </c>
    </row>
    <row r="572" spans="2:3" x14ac:dyDescent="0.3">
      <c r="B572" s="2" t="s">
        <v>81</v>
      </c>
      <c r="C572" s="4" t="s">
        <v>1347</v>
      </c>
    </row>
    <row r="573" spans="2:3" ht="26.4" x14ac:dyDescent="0.3">
      <c r="B573" s="2" t="s">
        <v>82</v>
      </c>
      <c r="C573" s="4" t="s">
        <v>1348</v>
      </c>
    </row>
    <row r="574" spans="2:3" ht="26.4" x14ac:dyDescent="0.3">
      <c r="B574" s="2" t="s">
        <v>83</v>
      </c>
      <c r="C574" s="4" t="s">
        <v>1035</v>
      </c>
    </row>
    <row r="575" spans="2:3" x14ac:dyDescent="0.3">
      <c r="B575" s="2" t="s">
        <v>84</v>
      </c>
      <c r="C575" s="4" t="s">
        <v>238</v>
      </c>
    </row>
    <row r="576" spans="2:3" x14ac:dyDescent="0.3">
      <c r="B576" s="2" t="s">
        <v>87</v>
      </c>
      <c r="C576" s="4" t="s">
        <v>152</v>
      </c>
    </row>
    <row r="577" spans="2:3" x14ac:dyDescent="0.3">
      <c r="B577" s="2" t="s">
        <v>88</v>
      </c>
      <c r="C577" s="4" t="s">
        <v>1035</v>
      </c>
    </row>
    <row r="578" spans="2:3" x14ac:dyDescent="0.3">
      <c r="B578" s="7" t="s">
        <v>91</v>
      </c>
      <c r="C578" s="9" t="s">
        <v>1349</v>
      </c>
    </row>
    <row r="579" spans="2:3" x14ac:dyDescent="0.3">
      <c r="B579" s="2" t="s">
        <v>92</v>
      </c>
      <c r="C579" s="4" t="s">
        <v>238</v>
      </c>
    </row>
    <row r="580" spans="2:3" x14ac:dyDescent="0.3">
      <c r="B580" s="2" t="s">
        <v>94</v>
      </c>
      <c r="C580" s="4" t="s">
        <v>1350</v>
      </c>
    </row>
    <row r="581" spans="2:3" x14ac:dyDescent="0.3">
      <c r="B581" s="7" t="s">
        <v>96</v>
      </c>
      <c r="C581" s="9" t="s">
        <v>1285</v>
      </c>
    </row>
    <row r="582" spans="2:3" x14ac:dyDescent="0.3">
      <c r="B582" s="2" t="s">
        <v>98</v>
      </c>
      <c r="C582" s="4" t="s">
        <v>1285</v>
      </c>
    </row>
    <row r="583" spans="2:3" x14ac:dyDescent="0.3">
      <c r="B583" s="7" t="s">
        <v>99</v>
      </c>
      <c r="C583" s="9" t="s">
        <v>1351</v>
      </c>
    </row>
    <row r="584" spans="2:3" x14ac:dyDescent="0.3">
      <c r="B584" s="2" t="s">
        <v>435</v>
      </c>
      <c r="C584" s="4" t="s">
        <v>1166</v>
      </c>
    </row>
    <row r="585" spans="2:3" x14ac:dyDescent="0.3">
      <c r="B585" s="2" t="s">
        <v>858</v>
      </c>
      <c r="C585" s="4" t="s">
        <v>146</v>
      </c>
    </row>
    <row r="586" spans="2:3" x14ac:dyDescent="0.3">
      <c r="B586" s="2" t="s">
        <v>101</v>
      </c>
      <c r="C586" s="4" t="s">
        <v>1352</v>
      </c>
    </row>
    <row r="587" spans="2:3" x14ac:dyDescent="0.3">
      <c r="B587" s="11" t="s">
        <v>103</v>
      </c>
      <c r="C587" s="13" t="s">
        <v>1353</v>
      </c>
    </row>
    <row r="588" spans="2:3" x14ac:dyDescent="0.3">
      <c r="B588" s="7" t="s">
        <v>104</v>
      </c>
      <c r="C588" s="9" t="s">
        <v>1353</v>
      </c>
    </row>
    <row r="589" spans="2:3" x14ac:dyDescent="0.3">
      <c r="B589" s="2" t="s">
        <v>105</v>
      </c>
      <c r="C589" s="4" t="s">
        <v>251</v>
      </c>
    </row>
    <row r="590" spans="2:3" x14ac:dyDescent="0.3">
      <c r="B590" s="2" t="s">
        <v>106</v>
      </c>
      <c r="C590" s="4" t="s">
        <v>1354</v>
      </c>
    </row>
    <row r="591" spans="2:3" x14ac:dyDescent="0.3">
      <c r="B591" s="11" t="s">
        <v>880</v>
      </c>
      <c r="C591" s="13" t="s">
        <v>1043</v>
      </c>
    </row>
    <row r="592" spans="2:3" x14ac:dyDescent="0.3">
      <c r="B592" s="7" t="s">
        <v>881</v>
      </c>
      <c r="C592" s="9" t="s">
        <v>1043</v>
      </c>
    </row>
    <row r="593" spans="2:3" x14ac:dyDescent="0.3">
      <c r="B593" s="2" t="s">
        <v>882</v>
      </c>
      <c r="C593" s="4" t="s">
        <v>1043</v>
      </c>
    </row>
    <row r="594" spans="2:3" x14ac:dyDescent="0.3">
      <c r="B594" s="10" t="s">
        <v>801</v>
      </c>
      <c r="C594" s="12" t="s">
        <v>810</v>
      </c>
    </row>
    <row r="595" spans="2:3" x14ac:dyDescent="0.3">
      <c r="B595" s="11" t="s">
        <v>9</v>
      </c>
      <c r="C595" s="13" t="s">
        <v>1355</v>
      </c>
    </row>
    <row r="596" spans="2:3" x14ac:dyDescent="0.3">
      <c r="B596" s="7" t="s">
        <v>10</v>
      </c>
      <c r="C596" s="9" t="s">
        <v>1356</v>
      </c>
    </row>
    <row r="597" spans="2:3" x14ac:dyDescent="0.3">
      <c r="B597" s="2" t="s">
        <v>12</v>
      </c>
      <c r="C597" s="4" t="s">
        <v>1356</v>
      </c>
    </row>
    <row r="598" spans="2:3" x14ac:dyDescent="0.3">
      <c r="B598" s="7" t="s">
        <v>16</v>
      </c>
      <c r="C598" s="9" t="s">
        <v>1357</v>
      </c>
    </row>
    <row r="599" spans="2:3" x14ac:dyDescent="0.3">
      <c r="B599" s="2" t="s">
        <v>17</v>
      </c>
      <c r="C599" s="4" t="s">
        <v>1358</v>
      </c>
    </row>
    <row r="600" spans="2:3" x14ac:dyDescent="0.3">
      <c r="B600" s="2" t="s">
        <v>18</v>
      </c>
      <c r="C600" s="4" t="s">
        <v>1359</v>
      </c>
    </row>
    <row r="601" spans="2:3" x14ac:dyDescent="0.3">
      <c r="B601" s="7" t="s">
        <v>20</v>
      </c>
      <c r="C601" s="9" t="s">
        <v>1360</v>
      </c>
    </row>
    <row r="602" spans="2:3" x14ac:dyDescent="0.3">
      <c r="B602" s="2" t="s">
        <v>21</v>
      </c>
      <c r="C602" s="4" t="s">
        <v>1361</v>
      </c>
    </row>
    <row r="603" spans="2:3" x14ac:dyDescent="0.3">
      <c r="B603" s="2" t="s">
        <v>22</v>
      </c>
      <c r="C603" s="4" t="s">
        <v>1362</v>
      </c>
    </row>
    <row r="604" spans="2:3" x14ac:dyDescent="0.3">
      <c r="B604" s="7" t="s">
        <v>23</v>
      </c>
      <c r="C604" s="9" t="s">
        <v>1363</v>
      </c>
    </row>
    <row r="605" spans="2:3" x14ac:dyDescent="0.3">
      <c r="B605" s="2" t="s">
        <v>817</v>
      </c>
      <c r="C605" s="4" t="s">
        <v>1364</v>
      </c>
    </row>
    <row r="606" spans="2:3" x14ac:dyDescent="0.3">
      <c r="B606" s="2" t="s">
        <v>818</v>
      </c>
      <c r="C606" s="4" t="s">
        <v>1365</v>
      </c>
    </row>
    <row r="607" spans="2:3" x14ac:dyDescent="0.3">
      <c r="B607" s="2" t="s">
        <v>25</v>
      </c>
      <c r="C607" s="4" t="s">
        <v>1366</v>
      </c>
    </row>
    <row r="608" spans="2:3" x14ac:dyDescent="0.3">
      <c r="B608" s="2" t="s">
        <v>26</v>
      </c>
      <c r="C608" s="4" t="s">
        <v>1367</v>
      </c>
    </row>
    <row r="609" spans="2:3" x14ac:dyDescent="0.3">
      <c r="B609" s="7" t="s">
        <v>429</v>
      </c>
      <c r="C609" s="9" t="s">
        <v>1368</v>
      </c>
    </row>
    <row r="610" spans="2:3" x14ac:dyDescent="0.3">
      <c r="B610" s="2" t="s">
        <v>430</v>
      </c>
      <c r="C610" s="4" t="s">
        <v>1368</v>
      </c>
    </row>
    <row r="611" spans="2:3" x14ac:dyDescent="0.3">
      <c r="B611" s="11" t="s">
        <v>27</v>
      </c>
      <c r="C611" s="13" t="s">
        <v>1369</v>
      </c>
    </row>
    <row r="612" spans="2:3" x14ac:dyDescent="0.3">
      <c r="B612" s="7" t="s">
        <v>28</v>
      </c>
      <c r="C612" s="9" t="s">
        <v>1370</v>
      </c>
    </row>
    <row r="613" spans="2:3" x14ac:dyDescent="0.3">
      <c r="B613" s="2" t="s">
        <v>29</v>
      </c>
      <c r="C613" s="4" t="s">
        <v>1371</v>
      </c>
    </row>
    <row r="614" spans="2:3" x14ac:dyDescent="0.3">
      <c r="B614" s="2" t="s">
        <v>431</v>
      </c>
      <c r="C614" s="4" t="s">
        <v>1372</v>
      </c>
    </row>
    <row r="615" spans="2:3" x14ac:dyDescent="0.3">
      <c r="B615" s="2" t="s">
        <v>30</v>
      </c>
      <c r="C615" s="4" t="s">
        <v>1373</v>
      </c>
    </row>
    <row r="616" spans="2:3" x14ac:dyDescent="0.3">
      <c r="B616" s="2" t="s">
        <v>31</v>
      </c>
      <c r="C616" s="4" t="s">
        <v>1374</v>
      </c>
    </row>
    <row r="617" spans="2:3" x14ac:dyDescent="0.3">
      <c r="B617" s="2" t="s">
        <v>32</v>
      </c>
      <c r="C617" s="4" t="s">
        <v>1375</v>
      </c>
    </row>
    <row r="618" spans="2:3" x14ac:dyDescent="0.3">
      <c r="B618" s="7" t="s">
        <v>33</v>
      </c>
      <c r="C618" s="9" t="s">
        <v>1376</v>
      </c>
    </row>
    <row r="619" spans="2:3" x14ac:dyDescent="0.3">
      <c r="B619" s="2" t="s">
        <v>34</v>
      </c>
      <c r="C619" s="4" t="s">
        <v>1376</v>
      </c>
    </row>
    <row r="620" spans="2:3" x14ac:dyDescent="0.3">
      <c r="B620" s="7" t="s">
        <v>36</v>
      </c>
      <c r="C620" s="9">
        <v>495</v>
      </c>
    </row>
    <row r="621" spans="2:3" x14ac:dyDescent="0.3">
      <c r="B621" s="2" t="s">
        <v>37</v>
      </c>
      <c r="C621" s="4">
        <v>495</v>
      </c>
    </row>
    <row r="622" spans="2:3" x14ac:dyDescent="0.3">
      <c r="B622" s="7" t="s">
        <v>41</v>
      </c>
      <c r="C622" s="9" t="s">
        <v>1377</v>
      </c>
    </row>
    <row r="623" spans="2:3" x14ac:dyDescent="0.3">
      <c r="B623" s="2" t="s">
        <v>43</v>
      </c>
      <c r="C623" s="4" t="s">
        <v>1377</v>
      </c>
    </row>
    <row r="624" spans="2:3" x14ac:dyDescent="0.3">
      <c r="B624" s="7" t="s">
        <v>49</v>
      </c>
      <c r="C624" s="9" t="s">
        <v>1378</v>
      </c>
    </row>
    <row r="625" spans="2:3" x14ac:dyDescent="0.3">
      <c r="B625" s="2" t="s">
        <v>50</v>
      </c>
      <c r="C625" s="4">
        <v>484</v>
      </c>
    </row>
    <row r="626" spans="2:3" x14ac:dyDescent="0.3">
      <c r="B626" s="2" t="s">
        <v>53</v>
      </c>
      <c r="C626" s="4" t="s">
        <v>1379</v>
      </c>
    </row>
    <row r="627" spans="2:3" x14ac:dyDescent="0.3">
      <c r="B627" s="11" t="s">
        <v>56</v>
      </c>
      <c r="C627" s="13" t="s">
        <v>1380</v>
      </c>
    </row>
    <row r="628" spans="2:3" x14ac:dyDescent="0.3">
      <c r="B628" s="7" t="s">
        <v>57</v>
      </c>
      <c r="C628" s="9" t="s">
        <v>1381</v>
      </c>
    </row>
    <row r="629" spans="2:3" x14ac:dyDescent="0.3">
      <c r="B629" s="2" t="s">
        <v>58</v>
      </c>
      <c r="C629" s="4" t="s">
        <v>1382</v>
      </c>
    </row>
    <row r="630" spans="2:3" x14ac:dyDescent="0.3">
      <c r="B630" s="2" t="s">
        <v>59</v>
      </c>
      <c r="C630" s="4" t="s">
        <v>1383</v>
      </c>
    </row>
    <row r="631" spans="2:3" x14ac:dyDescent="0.3">
      <c r="B631" s="2" t="s">
        <v>60</v>
      </c>
      <c r="C631" s="4" t="s">
        <v>1384</v>
      </c>
    </row>
    <row r="632" spans="2:3" x14ac:dyDescent="0.3">
      <c r="B632" s="2" t="s">
        <v>61</v>
      </c>
      <c r="C632" s="4" t="s">
        <v>1385</v>
      </c>
    </row>
    <row r="633" spans="2:3" x14ac:dyDescent="0.3">
      <c r="B633" s="2" t="s">
        <v>63</v>
      </c>
      <c r="C633" s="4" t="s">
        <v>1386</v>
      </c>
    </row>
    <row r="634" spans="2:3" x14ac:dyDescent="0.3">
      <c r="B634" s="2" t="s">
        <v>64</v>
      </c>
      <c r="C634" s="4" t="s">
        <v>1387</v>
      </c>
    </row>
    <row r="635" spans="2:3" x14ac:dyDescent="0.3">
      <c r="B635" s="7" t="s">
        <v>65</v>
      </c>
      <c r="C635" s="9" t="s">
        <v>1388</v>
      </c>
    </row>
    <row r="636" spans="2:3" x14ac:dyDescent="0.3">
      <c r="B636" s="2" t="s">
        <v>433</v>
      </c>
      <c r="C636" s="4" t="s">
        <v>1389</v>
      </c>
    </row>
    <row r="637" spans="2:3" x14ac:dyDescent="0.3">
      <c r="B637" s="2" t="s">
        <v>69</v>
      </c>
      <c r="C637" s="4" t="s">
        <v>1390</v>
      </c>
    </row>
    <row r="638" spans="2:3" x14ac:dyDescent="0.3">
      <c r="B638" s="7" t="s">
        <v>70</v>
      </c>
      <c r="C638" s="9" t="s">
        <v>1391</v>
      </c>
    </row>
    <row r="639" spans="2:3" x14ac:dyDescent="0.3">
      <c r="B639" s="2" t="s">
        <v>73</v>
      </c>
      <c r="C639" s="4" t="s">
        <v>1391</v>
      </c>
    </row>
    <row r="640" spans="2:3" x14ac:dyDescent="0.3">
      <c r="B640" s="7" t="s">
        <v>76</v>
      </c>
      <c r="C640" s="9" t="s">
        <v>1392</v>
      </c>
    </row>
    <row r="641" spans="2:3" x14ac:dyDescent="0.3">
      <c r="B641" s="2" t="s">
        <v>77</v>
      </c>
      <c r="C641" s="4" t="s">
        <v>1393</v>
      </c>
    </row>
    <row r="642" spans="2:3" x14ac:dyDescent="0.3">
      <c r="B642" s="2" t="s">
        <v>78</v>
      </c>
      <c r="C642" s="4" t="s">
        <v>1394</v>
      </c>
    </row>
    <row r="643" spans="2:3" x14ac:dyDescent="0.3">
      <c r="B643" s="7" t="s">
        <v>80</v>
      </c>
      <c r="C643" s="9" t="s">
        <v>1395</v>
      </c>
    </row>
    <row r="644" spans="2:3" x14ac:dyDescent="0.3">
      <c r="B644" s="2" t="s">
        <v>81</v>
      </c>
      <c r="C644" s="4" t="s">
        <v>1396</v>
      </c>
    </row>
    <row r="645" spans="2:3" ht="26.4" x14ac:dyDescent="0.3">
      <c r="B645" s="2" t="s">
        <v>82</v>
      </c>
      <c r="C645" s="4" t="s">
        <v>1397</v>
      </c>
    </row>
    <row r="646" spans="2:3" ht="26.4" x14ac:dyDescent="0.3">
      <c r="B646" s="2" t="s">
        <v>83</v>
      </c>
      <c r="C646" s="4" t="s">
        <v>1391</v>
      </c>
    </row>
    <row r="647" spans="2:3" x14ac:dyDescent="0.3">
      <c r="B647" s="2" t="s">
        <v>84</v>
      </c>
      <c r="C647" s="4" t="s">
        <v>1398</v>
      </c>
    </row>
    <row r="648" spans="2:3" x14ac:dyDescent="0.3">
      <c r="B648" s="2" t="s">
        <v>87</v>
      </c>
      <c r="C648" s="4" t="s">
        <v>1399</v>
      </c>
    </row>
    <row r="649" spans="2:3" x14ac:dyDescent="0.3">
      <c r="B649" s="2" t="s">
        <v>88</v>
      </c>
      <c r="C649" s="4" t="s">
        <v>1400</v>
      </c>
    </row>
    <row r="650" spans="2:3" x14ac:dyDescent="0.3">
      <c r="B650" s="7" t="s">
        <v>91</v>
      </c>
      <c r="C650" s="9" t="s">
        <v>1401</v>
      </c>
    </row>
    <row r="651" spans="2:3" x14ac:dyDescent="0.3">
      <c r="B651" s="2" t="s">
        <v>94</v>
      </c>
      <c r="C651" s="4" t="s">
        <v>1401</v>
      </c>
    </row>
    <row r="652" spans="2:3" x14ac:dyDescent="0.3">
      <c r="B652" s="7" t="s">
        <v>96</v>
      </c>
      <c r="C652" s="9" t="s">
        <v>1402</v>
      </c>
    </row>
    <row r="653" spans="2:3" x14ac:dyDescent="0.3">
      <c r="B653" s="2" t="s">
        <v>98</v>
      </c>
      <c r="C653" s="4" t="s">
        <v>1391</v>
      </c>
    </row>
    <row r="654" spans="2:3" x14ac:dyDescent="0.3">
      <c r="B654" s="2" t="s">
        <v>855</v>
      </c>
      <c r="C654" s="4" t="s">
        <v>1396</v>
      </c>
    </row>
    <row r="655" spans="2:3" x14ac:dyDescent="0.3">
      <c r="B655" s="7" t="s">
        <v>99</v>
      </c>
      <c r="C655" s="9" t="s">
        <v>1403</v>
      </c>
    </row>
    <row r="656" spans="2:3" x14ac:dyDescent="0.3">
      <c r="B656" s="2" t="s">
        <v>101</v>
      </c>
      <c r="C656" s="4" t="s">
        <v>1403</v>
      </c>
    </row>
    <row r="657" spans="2:3" x14ac:dyDescent="0.3">
      <c r="B657" s="10" t="s">
        <v>802</v>
      </c>
      <c r="C657" s="12" t="s">
        <v>811</v>
      </c>
    </row>
    <row r="658" spans="2:3" x14ac:dyDescent="0.3">
      <c r="B658" s="11" t="s">
        <v>9</v>
      </c>
      <c r="C658" s="13" t="s">
        <v>1404</v>
      </c>
    </row>
    <row r="659" spans="2:3" x14ac:dyDescent="0.3">
      <c r="B659" s="7" t="s">
        <v>10</v>
      </c>
      <c r="C659" s="9" t="s">
        <v>1405</v>
      </c>
    </row>
    <row r="660" spans="2:3" x14ac:dyDescent="0.3">
      <c r="B660" s="2" t="s">
        <v>12</v>
      </c>
      <c r="C660" s="4" t="s">
        <v>1405</v>
      </c>
    </row>
    <row r="661" spans="2:3" x14ac:dyDescent="0.3">
      <c r="B661" s="7" t="s">
        <v>13</v>
      </c>
      <c r="C661" s="9" t="s">
        <v>893</v>
      </c>
    </row>
    <row r="662" spans="2:3" x14ac:dyDescent="0.3">
      <c r="B662" s="2" t="s">
        <v>427</v>
      </c>
      <c r="C662" s="4" t="s">
        <v>893</v>
      </c>
    </row>
    <row r="663" spans="2:3" x14ac:dyDescent="0.3">
      <c r="B663" s="7" t="s">
        <v>16</v>
      </c>
      <c r="C663" s="9" t="s">
        <v>1406</v>
      </c>
    </row>
    <row r="664" spans="2:3" x14ac:dyDescent="0.3">
      <c r="B664" s="2" t="s">
        <v>17</v>
      </c>
      <c r="C664" s="4" t="s">
        <v>1407</v>
      </c>
    </row>
    <row r="665" spans="2:3" x14ac:dyDescent="0.3">
      <c r="B665" s="2" t="s">
        <v>18</v>
      </c>
      <c r="C665" s="4" t="s">
        <v>1408</v>
      </c>
    </row>
    <row r="666" spans="2:3" x14ac:dyDescent="0.3">
      <c r="B666" s="2" t="s">
        <v>19</v>
      </c>
      <c r="C666" s="4" t="s">
        <v>1409</v>
      </c>
    </row>
    <row r="667" spans="2:3" x14ac:dyDescent="0.3">
      <c r="B667" s="7" t="s">
        <v>20</v>
      </c>
      <c r="C667" s="9" t="s">
        <v>1410</v>
      </c>
    </row>
    <row r="668" spans="2:3" x14ac:dyDescent="0.3">
      <c r="B668" s="2" t="s">
        <v>21</v>
      </c>
      <c r="C668" s="4" t="s">
        <v>1411</v>
      </c>
    </row>
    <row r="669" spans="2:3" x14ac:dyDescent="0.3">
      <c r="B669" s="2" t="s">
        <v>815</v>
      </c>
      <c r="C669" s="4" t="s">
        <v>1412</v>
      </c>
    </row>
    <row r="670" spans="2:3" x14ac:dyDescent="0.3">
      <c r="B670" s="2" t="s">
        <v>816</v>
      </c>
      <c r="C670" s="4" t="s">
        <v>902</v>
      </c>
    </row>
    <row r="671" spans="2:3" x14ac:dyDescent="0.3">
      <c r="B671" s="7" t="s">
        <v>23</v>
      </c>
      <c r="C671" s="9" t="s">
        <v>1413</v>
      </c>
    </row>
    <row r="672" spans="2:3" x14ac:dyDescent="0.3">
      <c r="B672" s="2" t="s">
        <v>24</v>
      </c>
      <c r="C672" s="4" t="s">
        <v>1414</v>
      </c>
    </row>
    <row r="673" spans="2:3" x14ac:dyDescent="0.3">
      <c r="B673" s="2" t="s">
        <v>25</v>
      </c>
      <c r="C673" s="4" t="s">
        <v>1415</v>
      </c>
    </row>
    <row r="674" spans="2:3" x14ac:dyDescent="0.3">
      <c r="B674" s="2" t="s">
        <v>26</v>
      </c>
      <c r="C674" s="4" t="s">
        <v>1416</v>
      </c>
    </row>
    <row r="675" spans="2:3" x14ac:dyDescent="0.3">
      <c r="B675" s="7" t="s">
        <v>429</v>
      </c>
      <c r="C675" s="9" t="s">
        <v>1417</v>
      </c>
    </row>
    <row r="676" spans="2:3" x14ac:dyDescent="0.3">
      <c r="B676" s="2" t="s">
        <v>430</v>
      </c>
      <c r="C676" s="4" t="s">
        <v>1417</v>
      </c>
    </row>
    <row r="677" spans="2:3" x14ac:dyDescent="0.3">
      <c r="B677" s="11" t="s">
        <v>27</v>
      </c>
      <c r="C677" s="13" t="s">
        <v>1418</v>
      </c>
    </row>
    <row r="678" spans="2:3" x14ac:dyDescent="0.3">
      <c r="B678" s="7" t="s">
        <v>28</v>
      </c>
      <c r="C678" s="9" t="s">
        <v>1419</v>
      </c>
    </row>
    <row r="679" spans="2:3" x14ac:dyDescent="0.3">
      <c r="B679" s="2" t="s">
        <v>29</v>
      </c>
      <c r="C679" s="4" t="s">
        <v>1420</v>
      </c>
    </row>
    <row r="680" spans="2:3" x14ac:dyDescent="0.3">
      <c r="B680" s="2" t="s">
        <v>431</v>
      </c>
      <c r="C680" s="4" t="s">
        <v>1421</v>
      </c>
    </row>
    <row r="681" spans="2:3" x14ac:dyDescent="0.3">
      <c r="B681" s="2" t="s">
        <v>30</v>
      </c>
      <c r="C681" s="4" t="s">
        <v>1422</v>
      </c>
    </row>
    <row r="682" spans="2:3" x14ac:dyDescent="0.3">
      <c r="B682" s="2" t="s">
        <v>31</v>
      </c>
      <c r="C682" s="4" t="s">
        <v>1423</v>
      </c>
    </row>
    <row r="683" spans="2:3" x14ac:dyDescent="0.3">
      <c r="B683" s="2" t="s">
        <v>32</v>
      </c>
      <c r="C683" s="4" t="s">
        <v>1424</v>
      </c>
    </row>
    <row r="684" spans="2:3" x14ac:dyDescent="0.3">
      <c r="B684" s="2" t="s">
        <v>821</v>
      </c>
      <c r="C684" s="4" t="s">
        <v>1425</v>
      </c>
    </row>
    <row r="685" spans="2:3" x14ac:dyDescent="0.3">
      <c r="B685" s="2" t="s">
        <v>822</v>
      </c>
      <c r="C685" s="4" t="s">
        <v>1127</v>
      </c>
    </row>
    <row r="686" spans="2:3" x14ac:dyDescent="0.3">
      <c r="B686" s="7" t="s">
        <v>33</v>
      </c>
      <c r="C686" s="9" t="s">
        <v>1426</v>
      </c>
    </row>
    <row r="687" spans="2:3" x14ac:dyDescent="0.3">
      <c r="B687" s="2" t="s">
        <v>34</v>
      </c>
      <c r="C687" s="4" t="s">
        <v>1427</v>
      </c>
    </row>
    <row r="688" spans="2:3" x14ac:dyDescent="0.3">
      <c r="B688" s="2" t="s">
        <v>823</v>
      </c>
      <c r="C688" s="4" t="s">
        <v>923</v>
      </c>
    </row>
    <row r="689" spans="2:3" x14ac:dyDescent="0.3">
      <c r="B689" s="2" t="s">
        <v>35</v>
      </c>
      <c r="C689" s="4" t="s">
        <v>1428</v>
      </c>
    </row>
    <row r="690" spans="2:3" x14ac:dyDescent="0.3">
      <c r="B690" s="7" t="s">
        <v>824</v>
      </c>
      <c r="C690" s="9" t="s">
        <v>925</v>
      </c>
    </row>
    <row r="691" spans="2:3" x14ac:dyDescent="0.3">
      <c r="B691" s="2" t="s">
        <v>825</v>
      </c>
      <c r="C691" s="4" t="s">
        <v>926</v>
      </c>
    </row>
    <row r="692" spans="2:3" x14ac:dyDescent="0.3">
      <c r="B692" s="2" t="s">
        <v>826</v>
      </c>
      <c r="C692" s="4" t="s">
        <v>145</v>
      </c>
    </row>
    <row r="693" spans="2:3" x14ac:dyDescent="0.3">
      <c r="B693" s="2" t="s">
        <v>827</v>
      </c>
      <c r="C693" s="4" t="s">
        <v>927</v>
      </c>
    </row>
    <row r="694" spans="2:3" x14ac:dyDescent="0.3">
      <c r="B694" s="2" t="s">
        <v>828</v>
      </c>
      <c r="C694" s="4" t="s">
        <v>928</v>
      </c>
    </row>
    <row r="695" spans="2:3" x14ac:dyDescent="0.3">
      <c r="B695" s="7" t="s">
        <v>36</v>
      </c>
      <c r="C695" s="9" t="s">
        <v>1429</v>
      </c>
    </row>
    <row r="696" spans="2:3" x14ac:dyDescent="0.3">
      <c r="B696" s="2" t="s">
        <v>432</v>
      </c>
      <c r="C696" s="4" t="s">
        <v>1430</v>
      </c>
    </row>
    <row r="697" spans="2:3" x14ac:dyDescent="0.3">
      <c r="B697" s="2" t="s">
        <v>830</v>
      </c>
      <c r="C697" s="4" t="s">
        <v>1431</v>
      </c>
    </row>
    <row r="698" spans="2:3" x14ac:dyDescent="0.3">
      <c r="B698" s="2" t="s">
        <v>831</v>
      </c>
      <c r="C698" s="4" t="s">
        <v>1432</v>
      </c>
    </row>
    <row r="699" spans="2:3" x14ac:dyDescent="0.3">
      <c r="B699" s="2" t="s">
        <v>832</v>
      </c>
      <c r="C699" s="4" t="s">
        <v>934</v>
      </c>
    </row>
    <row r="700" spans="2:3" x14ac:dyDescent="0.3">
      <c r="B700" s="2" t="s">
        <v>37</v>
      </c>
      <c r="C700" s="4" t="s">
        <v>1433</v>
      </c>
    </row>
    <row r="701" spans="2:3" x14ac:dyDescent="0.3">
      <c r="B701" s="2" t="s">
        <v>38</v>
      </c>
      <c r="C701" s="4" t="s">
        <v>1434</v>
      </c>
    </row>
    <row r="702" spans="2:3" x14ac:dyDescent="0.3">
      <c r="B702" s="2" t="s">
        <v>39</v>
      </c>
      <c r="C702" s="4" t="s">
        <v>1435</v>
      </c>
    </row>
    <row r="703" spans="2:3" x14ac:dyDescent="0.3">
      <c r="B703" s="2" t="s">
        <v>40</v>
      </c>
      <c r="C703" s="4" t="s">
        <v>1436</v>
      </c>
    </row>
    <row r="704" spans="2:3" x14ac:dyDescent="0.3">
      <c r="B704" s="7" t="s">
        <v>41</v>
      </c>
      <c r="C704" s="9" t="s">
        <v>1437</v>
      </c>
    </row>
    <row r="705" spans="2:3" x14ac:dyDescent="0.3">
      <c r="B705" s="2" t="s">
        <v>833</v>
      </c>
      <c r="C705" s="4" t="s">
        <v>1438</v>
      </c>
    </row>
    <row r="706" spans="2:3" x14ac:dyDescent="0.3">
      <c r="B706" s="2" t="s">
        <v>42</v>
      </c>
      <c r="C706" s="4" t="s">
        <v>1439</v>
      </c>
    </row>
    <row r="707" spans="2:3" x14ac:dyDescent="0.3">
      <c r="B707" s="2" t="s">
        <v>43</v>
      </c>
      <c r="C707" s="4" t="s">
        <v>1440</v>
      </c>
    </row>
    <row r="708" spans="2:3" x14ac:dyDescent="0.3">
      <c r="B708" s="2" t="s">
        <v>834</v>
      </c>
      <c r="C708" s="4" t="s">
        <v>1441</v>
      </c>
    </row>
    <row r="709" spans="2:3" x14ac:dyDescent="0.3">
      <c r="B709" s="2" t="s">
        <v>835</v>
      </c>
      <c r="C709" s="4" t="s">
        <v>1442</v>
      </c>
    </row>
    <row r="710" spans="2:3" x14ac:dyDescent="0.3">
      <c r="B710" s="2" t="s">
        <v>836</v>
      </c>
      <c r="C710" s="4" t="s">
        <v>945</v>
      </c>
    </row>
    <row r="711" spans="2:3" x14ac:dyDescent="0.3">
      <c r="B711" s="7" t="s">
        <v>44</v>
      </c>
      <c r="C711" s="9" t="s">
        <v>1443</v>
      </c>
    </row>
    <row r="712" spans="2:3" x14ac:dyDescent="0.3">
      <c r="B712" s="2" t="s">
        <v>45</v>
      </c>
      <c r="C712" s="4" t="s">
        <v>1443</v>
      </c>
    </row>
    <row r="713" spans="2:3" x14ac:dyDescent="0.3">
      <c r="B713" s="7" t="s">
        <v>46</v>
      </c>
      <c r="C713" s="9" t="s">
        <v>1444</v>
      </c>
    </row>
    <row r="714" spans="2:3" x14ac:dyDescent="0.3">
      <c r="B714" s="2" t="s">
        <v>47</v>
      </c>
      <c r="C714" s="4" t="s">
        <v>1445</v>
      </c>
    </row>
    <row r="715" spans="2:3" x14ac:dyDescent="0.3">
      <c r="B715" s="2" t="s">
        <v>48</v>
      </c>
      <c r="C715" s="4" t="s">
        <v>1446</v>
      </c>
    </row>
    <row r="716" spans="2:3" x14ac:dyDescent="0.3">
      <c r="B716" s="2" t="s">
        <v>837</v>
      </c>
      <c r="C716" s="4" t="s">
        <v>950</v>
      </c>
    </row>
    <row r="717" spans="2:3" x14ac:dyDescent="0.3">
      <c r="B717" s="2" t="s">
        <v>838</v>
      </c>
      <c r="C717" s="4" t="s">
        <v>951</v>
      </c>
    </row>
    <row r="718" spans="2:3" x14ac:dyDescent="0.3">
      <c r="B718" s="2" t="s">
        <v>839</v>
      </c>
      <c r="C718" s="4" t="s">
        <v>630</v>
      </c>
    </row>
    <row r="719" spans="2:3" x14ac:dyDescent="0.3">
      <c r="B719" s="7" t="s">
        <v>49</v>
      </c>
      <c r="C719" s="9" t="s">
        <v>1447</v>
      </c>
    </row>
    <row r="720" spans="2:3" x14ac:dyDescent="0.3">
      <c r="B720" s="2" t="s">
        <v>50</v>
      </c>
      <c r="C720" s="4" t="s">
        <v>1448</v>
      </c>
    </row>
    <row r="721" spans="2:3" x14ac:dyDescent="0.3">
      <c r="B721" s="2" t="s">
        <v>51</v>
      </c>
      <c r="C721" s="4" t="s">
        <v>1449</v>
      </c>
    </row>
    <row r="722" spans="2:3" ht="26.4" x14ac:dyDescent="0.3">
      <c r="B722" s="2" t="s">
        <v>52</v>
      </c>
      <c r="C722" s="4" t="s">
        <v>1450</v>
      </c>
    </row>
    <row r="723" spans="2:3" x14ac:dyDescent="0.3">
      <c r="B723" s="2" t="s">
        <v>53</v>
      </c>
      <c r="C723" s="4" t="s">
        <v>1451</v>
      </c>
    </row>
    <row r="724" spans="2:3" x14ac:dyDescent="0.3">
      <c r="B724" s="2" t="s">
        <v>840</v>
      </c>
      <c r="C724" s="4" t="s">
        <v>957</v>
      </c>
    </row>
    <row r="725" spans="2:3" x14ac:dyDescent="0.3">
      <c r="B725" s="2" t="s">
        <v>54</v>
      </c>
      <c r="C725" s="4" t="s">
        <v>1452</v>
      </c>
    </row>
    <row r="726" spans="2:3" x14ac:dyDescent="0.3">
      <c r="B726" s="2" t="s">
        <v>841</v>
      </c>
      <c r="C726" s="4" t="s">
        <v>1453</v>
      </c>
    </row>
    <row r="727" spans="2:3" x14ac:dyDescent="0.3">
      <c r="B727" s="2" t="s">
        <v>55</v>
      </c>
      <c r="C727" s="4" t="s">
        <v>1454</v>
      </c>
    </row>
    <row r="728" spans="2:3" x14ac:dyDescent="0.3">
      <c r="B728" s="11" t="s">
        <v>56</v>
      </c>
      <c r="C728" s="13" t="s">
        <v>1455</v>
      </c>
    </row>
    <row r="729" spans="2:3" x14ac:dyDescent="0.3">
      <c r="B729" s="7" t="s">
        <v>57</v>
      </c>
      <c r="C729" s="9" t="s">
        <v>1456</v>
      </c>
    </row>
    <row r="730" spans="2:3" x14ac:dyDescent="0.3">
      <c r="B730" s="2" t="s">
        <v>58</v>
      </c>
      <c r="C730" s="4" t="s">
        <v>1457</v>
      </c>
    </row>
    <row r="731" spans="2:3" x14ac:dyDescent="0.3">
      <c r="B731" s="2" t="s">
        <v>842</v>
      </c>
      <c r="C731" s="4" t="s">
        <v>1458</v>
      </c>
    </row>
    <row r="732" spans="2:3" x14ac:dyDescent="0.3">
      <c r="B732" s="2" t="s">
        <v>59</v>
      </c>
      <c r="C732" s="4" t="s">
        <v>1459</v>
      </c>
    </row>
    <row r="733" spans="2:3" x14ac:dyDescent="0.3">
      <c r="B733" s="2" t="s">
        <v>60</v>
      </c>
      <c r="C733" s="4" t="s">
        <v>1460</v>
      </c>
    </row>
    <row r="734" spans="2:3" x14ac:dyDescent="0.3">
      <c r="B734" s="2" t="s">
        <v>61</v>
      </c>
      <c r="C734" s="4" t="s">
        <v>1461</v>
      </c>
    </row>
    <row r="735" spans="2:3" x14ac:dyDescent="0.3">
      <c r="B735" s="2" t="s">
        <v>63</v>
      </c>
      <c r="C735" s="4" t="s">
        <v>1462</v>
      </c>
    </row>
    <row r="736" spans="2:3" x14ac:dyDescent="0.3">
      <c r="B736" s="2" t="s">
        <v>64</v>
      </c>
      <c r="C736" s="4" t="s">
        <v>1463</v>
      </c>
    </row>
    <row r="737" spans="2:3" x14ac:dyDescent="0.3">
      <c r="B737" s="7" t="s">
        <v>65</v>
      </c>
      <c r="C737" s="9" t="s">
        <v>1464</v>
      </c>
    </row>
    <row r="738" spans="2:3" x14ac:dyDescent="0.3">
      <c r="B738" s="2" t="s">
        <v>433</v>
      </c>
      <c r="C738" s="4" t="s">
        <v>1465</v>
      </c>
    </row>
    <row r="739" spans="2:3" x14ac:dyDescent="0.3">
      <c r="B739" s="2" t="s">
        <v>67</v>
      </c>
      <c r="C739" s="4" t="s">
        <v>1466</v>
      </c>
    </row>
    <row r="740" spans="2:3" x14ac:dyDescent="0.3">
      <c r="B740" s="2" t="s">
        <v>843</v>
      </c>
      <c r="C740" s="4" t="s">
        <v>151</v>
      </c>
    </row>
    <row r="741" spans="2:3" x14ac:dyDescent="0.3">
      <c r="B741" s="2" t="s">
        <v>68</v>
      </c>
      <c r="C741" s="4" t="s">
        <v>1467</v>
      </c>
    </row>
    <row r="742" spans="2:3" x14ac:dyDescent="0.3">
      <c r="B742" s="2" t="s">
        <v>844</v>
      </c>
      <c r="C742" s="4" t="s">
        <v>974</v>
      </c>
    </row>
    <row r="743" spans="2:3" x14ac:dyDescent="0.3">
      <c r="B743" s="2" t="s">
        <v>69</v>
      </c>
      <c r="C743" s="4" t="s">
        <v>1468</v>
      </c>
    </row>
    <row r="744" spans="2:3" x14ac:dyDescent="0.3">
      <c r="B744" s="2" t="s">
        <v>434</v>
      </c>
      <c r="C744" s="4" t="s">
        <v>1469</v>
      </c>
    </row>
    <row r="745" spans="2:3" x14ac:dyDescent="0.3">
      <c r="B745" s="7" t="s">
        <v>70</v>
      </c>
      <c r="C745" s="9" t="s">
        <v>1470</v>
      </c>
    </row>
    <row r="746" spans="2:3" x14ac:dyDescent="0.3">
      <c r="B746" s="2" t="s">
        <v>71</v>
      </c>
      <c r="C746" s="4" t="s">
        <v>1471</v>
      </c>
    </row>
    <row r="747" spans="2:3" x14ac:dyDescent="0.3">
      <c r="B747" s="2" t="s">
        <v>845</v>
      </c>
      <c r="C747" s="4" t="s">
        <v>174</v>
      </c>
    </row>
    <row r="748" spans="2:3" x14ac:dyDescent="0.3">
      <c r="B748" s="2" t="s">
        <v>72</v>
      </c>
      <c r="C748" s="4" t="s">
        <v>1472</v>
      </c>
    </row>
    <row r="749" spans="2:3" x14ac:dyDescent="0.3">
      <c r="B749" s="2" t="s">
        <v>73</v>
      </c>
      <c r="C749" s="4" t="s">
        <v>1473</v>
      </c>
    </row>
    <row r="750" spans="2:3" x14ac:dyDescent="0.3">
      <c r="B750" s="2" t="s">
        <v>846</v>
      </c>
      <c r="C750" s="4" t="s">
        <v>1130</v>
      </c>
    </row>
    <row r="751" spans="2:3" x14ac:dyDescent="0.3">
      <c r="B751" s="2" t="s">
        <v>74</v>
      </c>
      <c r="C751" s="4" t="s">
        <v>1474</v>
      </c>
    </row>
    <row r="752" spans="2:3" x14ac:dyDescent="0.3">
      <c r="B752" s="2" t="s">
        <v>75</v>
      </c>
      <c r="C752" s="4" t="s">
        <v>1475</v>
      </c>
    </row>
    <row r="753" spans="2:3" x14ac:dyDescent="0.3">
      <c r="B753" s="2" t="s">
        <v>847</v>
      </c>
      <c r="C753" s="4" t="s">
        <v>1476</v>
      </c>
    </row>
    <row r="754" spans="2:3" x14ac:dyDescent="0.3">
      <c r="B754" s="7" t="s">
        <v>76</v>
      </c>
      <c r="C754" s="9" t="s">
        <v>1477</v>
      </c>
    </row>
    <row r="755" spans="2:3" x14ac:dyDescent="0.3">
      <c r="B755" s="2" t="s">
        <v>77</v>
      </c>
      <c r="C755" s="4" t="s">
        <v>1478</v>
      </c>
    </row>
    <row r="756" spans="2:3" x14ac:dyDescent="0.3">
      <c r="B756" s="2" t="s">
        <v>78</v>
      </c>
      <c r="C756" s="4" t="s">
        <v>1479</v>
      </c>
    </row>
    <row r="757" spans="2:3" x14ac:dyDescent="0.3">
      <c r="B757" s="2" t="s">
        <v>848</v>
      </c>
      <c r="C757" s="4" t="s">
        <v>987</v>
      </c>
    </row>
    <row r="758" spans="2:3" x14ac:dyDescent="0.3">
      <c r="B758" s="2" t="s">
        <v>849</v>
      </c>
      <c r="C758" s="4" t="s">
        <v>1480</v>
      </c>
    </row>
    <row r="759" spans="2:3" x14ac:dyDescent="0.3">
      <c r="B759" s="7" t="s">
        <v>80</v>
      </c>
      <c r="C759" s="9" t="s">
        <v>1481</v>
      </c>
    </row>
    <row r="760" spans="2:3" x14ac:dyDescent="0.3">
      <c r="B760" s="2" t="s">
        <v>81</v>
      </c>
      <c r="C760" s="4" t="s">
        <v>1482</v>
      </c>
    </row>
    <row r="761" spans="2:3" ht="26.4" x14ac:dyDescent="0.3">
      <c r="B761" s="2" t="s">
        <v>82</v>
      </c>
      <c r="C761" s="4" t="s">
        <v>1483</v>
      </c>
    </row>
    <row r="762" spans="2:3" ht="26.4" x14ac:dyDescent="0.3">
      <c r="B762" s="2" t="s">
        <v>83</v>
      </c>
      <c r="C762" s="4" t="s">
        <v>1484</v>
      </c>
    </row>
    <row r="763" spans="2:3" x14ac:dyDescent="0.3">
      <c r="B763" s="2" t="s">
        <v>850</v>
      </c>
      <c r="C763" s="4" t="s">
        <v>993</v>
      </c>
    </row>
    <row r="764" spans="2:3" x14ac:dyDescent="0.3">
      <c r="B764" s="2" t="s">
        <v>84</v>
      </c>
      <c r="C764" s="4" t="s">
        <v>1485</v>
      </c>
    </row>
    <row r="765" spans="2:3" x14ac:dyDescent="0.3">
      <c r="B765" s="2" t="s">
        <v>86</v>
      </c>
      <c r="C765" s="4" t="s">
        <v>1486</v>
      </c>
    </row>
    <row r="766" spans="2:3" x14ac:dyDescent="0.3">
      <c r="B766" s="2" t="s">
        <v>87</v>
      </c>
      <c r="C766" s="4" t="s">
        <v>1487</v>
      </c>
    </row>
    <row r="767" spans="2:3" x14ac:dyDescent="0.3">
      <c r="B767" s="2" t="s">
        <v>88</v>
      </c>
      <c r="C767" s="4" t="s">
        <v>1488</v>
      </c>
    </row>
    <row r="768" spans="2:3" x14ac:dyDescent="0.3">
      <c r="B768" s="7" t="s">
        <v>89</v>
      </c>
      <c r="C768" s="9" t="s">
        <v>1489</v>
      </c>
    </row>
    <row r="769" spans="2:3" ht="26.4" x14ac:dyDescent="0.3">
      <c r="B769" s="2" t="s">
        <v>851</v>
      </c>
      <c r="C769" s="4" t="s">
        <v>1001</v>
      </c>
    </row>
    <row r="770" spans="2:3" x14ac:dyDescent="0.3">
      <c r="B770" s="2" t="s">
        <v>852</v>
      </c>
      <c r="C770" s="4" t="s">
        <v>184</v>
      </c>
    </row>
    <row r="771" spans="2:3" x14ac:dyDescent="0.3">
      <c r="B771" s="2" t="s">
        <v>853</v>
      </c>
      <c r="C771" s="4" t="s">
        <v>1002</v>
      </c>
    </row>
    <row r="772" spans="2:3" x14ac:dyDescent="0.3">
      <c r="B772" s="7" t="s">
        <v>91</v>
      </c>
      <c r="C772" s="9" t="s">
        <v>1490</v>
      </c>
    </row>
    <row r="773" spans="2:3" x14ac:dyDescent="0.3">
      <c r="B773" s="2" t="s">
        <v>92</v>
      </c>
      <c r="C773" s="4" t="s">
        <v>1491</v>
      </c>
    </row>
    <row r="774" spans="2:3" x14ac:dyDescent="0.3">
      <c r="B774" s="2" t="s">
        <v>93</v>
      </c>
      <c r="C774" s="4" t="s">
        <v>1492</v>
      </c>
    </row>
    <row r="775" spans="2:3" x14ac:dyDescent="0.3">
      <c r="B775" s="2" t="s">
        <v>94</v>
      </c>
      <c r="C775" s="4" t="s">
        <v>1493</v>
      </c>
    </row>
    <row r="776" spans="2:3" x14ac:dyDescent="0.3">
      <c r="B776" s="2" t="s">
        <v>854</v>
      </c>
      <c r="C776" s="4" t="s">
        <v>1494</v>
      </c>
    </row>
    <row r="777" spans="2:3" x14ac:dyDescent="0.3">
      <c r="B777" s="2" t="s">
        <v>95</v>
      </c>
      <c r="C777" s="4" t="s">
        <v>1495</v>
      </c>
    </row>
    <row r="778" spans="2:3" x14ac:dyDescent="0.3">
      <c r="B778" s="7" t="s">
        <v>96</v>
      </c>
      <c r="C778" s="9" t="s">
        <v>1496</v>
      </c>
    </row>
    <row r="779" spans="2:3" x14ac:dyDescent="0.3">
      <c r="B779" s="2" t="s">
        <v>98</v>
      </c>
      <c r="C779" s="4" t="s">
        <v>1497</v>
      </c>
    </row>
    <row r="780" spans="2:3" x14ac:dyDescent="0.3">
      <c r="B780" s="2" t="s">
        <v>855</v>
      </c>
      <c r="C780" s="4" t="s">
        <v>1498</v>
      </c>
    </row>
    <row r="781" spans="2:3" x14ac:dyDescent="0.3">
      <c r="B781" s="2" t="s">
        <v>856</v>
      </c>
      <c r="C781" s="4" t="s">
        <v>1012</v>
      </c>
    </row>
    <row r="782" spans="2:3" x14ac:dyDescent="0.3">
      <c r="B782" s="2" t="s">
        <v>857</v>
      </c>
      <c r="C782" s="4" t="s">
        <v>1499</v>
      </c>
    </row>
    <row r="783" spans="2:3" x14ac:dyDescent="0.3">
      <c r="B783" s="7" t="s">
        <v>99</v>
      </c>
      <c r="C783" s="9" t="s">
        <v>1500</v>
      </c>
    </row>
    <row r="784" spans="2:3" x14ac:dyDescent="0.3">
      <c r="B784" s="2" t="s">
        <v>435</v>
      </c>
      <c r="C784" s="4" t="s">
        <v>1501</v>
      </c>
    </row>
    <row r="785" spans="2:3" x14ac:dyDescent="0.3">
      <c r="B785" s="2" t="s">
        <v>101</v>
      </c>
      <c r="C785" s="4" t="s">
        <v>1502</v>
      </c>
    </row>
    <row r="786" spans="2:3" x14ac:dyDescent="0.3">
      <c r="B786" s="2" t="s">
        <v>102</v>
      </c>
      <c r="C786" s="4" t="s">
        <v>1503</v>
      </c>
    </row>
    <row r="787" spans="2:3" x14ac:dyDescent="0.3">
      <c r="B787" s="11" t="s">
        <v>859</v>
      </c>
      <c r="C787" s="13" t="s">
        <v>1504</v>
      </c>
    </row>
    <row r="788" spans="2:3" x14ac:dyDescent="0.3">
      <c r="B788" s="7" t="s">
        <v>863</v>
      </c>
      <c r="C788" s="9" t="s">
        <v>1505</v>
      </c>
    </row>
    <row r="789" spans="2:3" x14ac:dyDescent="0.3">
      <c r="B789" s="2" t="s">
        <v>864</v>
      </c>
      <c r="C789" s="4" t="s">
        <v>1023</v>
      </c>
    </row>
    <row r="790" spans="2:3" x14ac:dyDescent="0.3">
      <c r="B790" s="2" t="s">
        <v>865</v>
      </c>
      <c r="C790" s="4" t="s">
        <v>1024</v>
      </c>
    </row>
    <row r="791" spans="2:3" x14ac:dyDescent="0.3">
      <c r="B791" s="2" t="s">
        <v>866</v>
      </c>
      <c r="C791" s="4" t="s">
        <v>1025</v>
      </c>
    </row>
    <row r="792" spans="2:3" x14ac:dyDescent="0.3">
      <c r="B792" s="7" t="s">
        <v>868</v>
      </c>
      <c r="C792" s="9" t="s">
        <v>1027</v>
      </c>
    </row>
    <row r="793" spans="2:3" ht="26.4" x14ac:dyDescent="0.3">
      <c r="B793" s="2" t="s">
        <v>869</v>
      </c>
      <c r="C793" s="4" t="s">
        <v>1027</v>
      </c>
    </row>
    <row r="794" spans="2:3" x14ac:dyDescent="0.3">
      <c r="B794" s="11" t="s">
        <v>103</v>
      </c>
      <c r="C794" s="13" t="s">
        <v>1506</v>
      </c>
    </row>
    <row r="795" spans="2:3" x14ac:dyDescent="0.3">
      <c r="B795" s="7" t="s">
        <v>104</v>
      </c>
      <c r="C795" s="9" t="s">
        <v>1507</v>
      </c>
    </row>
    <row r="796" spans="2:3" x14ac:dyDescent="0.3">
      <c r="B796" s="2" t="s">
        <v>105</v>
      </c>
      <c r="C796" s="4" t="s">
        <v>1508</v>
      </c>
    </row>
    <row r="797" spans="2:3" x14ac:dyDescent="0.3">
      <c r="B797" s="2" t="s">
        <v>106</v>
      </c>
      <c r="C797" s="4" t="s">
        <v>1509</v>
      </c>
    </row>
    <row r="798" spans="2:3" x14ac:dyDescent="0.3">
      <c r="B798" s="2" t="s">
        <v>107</v>
      </c>
      <c r="C798" s="4" t="s">
        <v>1510</v>
      </c>
    </row>
    <row r="799" spans="2:3" x14ac:dyDescent="0.3">
      <c r="B799" s="7" t="s">
        <v>108</v>
      </c>
      <c r="C799" s="9" t="s">
        <v>1033</v>
      </c>
    </row>
    <row r="800" spans="2:3" x14ac:dyDescent="0.3">
      <c r="B800" s="2" t="s">
        <v>109</v>
      </c>
      <c r="C800" s="4" t="s">
        <v>1034</v>
      </c>
    </row>
    <row r="801" spans="2:3" x14ac:dyDescent="0.3">
      <c r="B801" s="2" t="s">
        <v>437</v>
      </c>
      <c r="C801" s="4" t="s">
        <v>1035</v>
      </c>
    </row>
    <row r="802" spans="2:3" x14ac:dyDescent="0.3">
      <c r="B802" s="2" t="s">
        <v>870</v>
      </c>
      <c r="C802" s="4" t="s">
        <v>251</v>
      </c>
    </row>
    <row r="803" spans="2:3" x14ac:dyDescent="0.3">
      <c r="B803" s="7" t="s">
        <v>871</v>
      </c>
      <c r="C803" s="9" t="s">
        <v>1036</v>
      </c>
    </row>
    <row r="804" spans="2:3" x14ac:dyDescent="0.3">
      <c r="B804" s="2" t="s">
        <v>872</v>
      </c>
      <c r="C804" s="4" t="s">
        <v>1037</v>
      </c>
    </row>
    <row r="805" spans="2:3" x14ac:dyDescent="0.3">
      <c r="B805" s="2" t="s">
        <v>873</v>
      </c>
      <c r="C805" s="4" t="s">
        <v>224</v>
      </c>
    </row>
    <row r="806" spans="2:3" x14ac:dyDescent="0.3">
      <c r="B806" s="7" t="s">
        <v>110</v>
      </c>
      <c r="C806" s="9" t="s">
        <v>1511</v>
      </c>
    </row>
    <row r="807" spans="2:3" x14ac:dyDescent="0.3">
      <c r="B807" s="2" t="s">
        <v>874</v>
      </c>
      <c r="C807" s="4" t="s">
        <v>995</v>
      </c>
    </row>
    <row r="808" spans="2:3" x14ac:dyDescent="0.3">
      <c r="B808" s="2" t="s">
        <v>875</v>
      </c>
      <c r="C808" s="4" t="s">
        <v>630</v>
      </c>
    </row>
    <row r="809" spans="2:3" x14ac:dyDescent="0.3">
      <c r="B809" s="2" t="s">
        <v>111</v>
      </c>
      <c r="C809" s="4" t="s">
        <v>1512</v>
      </c>
    </row>
    <row r="810" spans="2:3" x14ac:dyDescent="0.3">
      <c r="B810" s="2" t="s">
        <v>876</v>
      </c>
      <c r="C810" s="4" t="s">
        <v>1040</v>
      </c>
    </row>
    <row r="811" spans="2:3" x14ac:dyDescent="0.3">
      <c r="B811" s="2" t="s">
        <v>877</v>
      </c>
      <c r="C811" s="4" t="s">
        <v>1041</v>
      </c>
    </row>
    <row r="812" spans="2:3" x14ac:dyDescent="0.3">
      <c r="B812" s="2" t="s">
        <v>878</v>
      </c>
      <c r="C812" s="4" t="s">
        <v>1035</v>
      </c>
    </row>
    <row r="813" spans="2:3" x14ac:dyDescent="0.3">
      <c r="B813" s="11" t="s">
        <v>880</v>
      </c>
      <c r="C813" s="13" t="s">
        <v>1044</v>
      </c>
    </row>
    <row r="814" spans="2:3" x14ac:dyDescent="0.3">
      <c r="B814" s="7" t="s">
        <v>883</v>
      </c>
      <c r="C814" s="9" t="s">
        <v>1044</v>
      </c>
    </row>
    <row r="815" spans="2:3" x14ac:dyDescent="0.3">
      <c r="B815" s="2" t="s">
        <v>884</v>
      </c>
      <c r="C815" s="4" t="s">
        <v>1044</v>
      </c>
    </row>
    <row r="816" spans="2:3" x14ac:dyDescent="0.3">
      <c r="B816" s="3" t="s">
        <v>888</v>
      </c>
      <c r="C816" s="5" t="s">
        <v>812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C6"/>
  <sheetViews>
    <sheetView showGridLines="0" workbookViewId="0"/>
  </sheetViews>
  <sheetFormatPr baseColWidth="10" defaultRowHeight="14.4" x14ac:dyDescent="0.3"/>
  <cols>
    <col min="2" max="2" width="61.6640625" customWidth="1"/>
    <col min="3" max="3" width="15.6640625" customWidth="1"/>
  </cols>
  <sheetData>
    <row r="2" spans="2:3" x14ac:dyDescent="0.3">
      <c r="B2" s="455" t="s">
        <v>1670</v>
      </c>
      <c r="C2" s="456"/>
    </row>
    <row r="3" spans="2:3" x14ac:dyDescent="0.3">
      <c r="B3" s="1" t="s">
        <v>308</v>
      </c>
      <c r="C3" s="1" t="s">
        <v>4</v>
      </c>
    </row>
    <row r="4" spans="2:3" x14ac:dyDescent="0.3">
      <c r="B4" s="6" t="s">
        <v>793</v>
      </c>
      <c r="C4" s="8" t="s">
        <v>812</v>
      </c>
    </row>
    <row r="5" spans="2:3" x14ac:dyDescent="0.3">
      <c r="B5" s="2" t="s">
        <v>309</v>
      </c>
      <c r="C5" s="4" t="s">
        <v>1513</v>
      </c>
    </row>
    <row r="6" spans="2:3" x14ac:dyDescent="0.3">
      <c r="B6" s="2" t="s">
        <v>310</v>
      </c>
      <c r="C6" s="4" t="s">
        <v>1514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72"/>
  <sheetViews>
    <sheetView showGridLines="0" workbookViewId="0"/>
  </sheetViews>
  <sheetFormatPr baseColWidth="10" defaultRowHeight="14.4" x14ac:dyDescent="0.3"/>
  <cols>
    <col min="2" max="2" width="110.6640625" customWidth="1"/>
    <col min="3" max="3" width="15.6640625" customWidth="1"/>
  </cols>
  <sheetData>
    <row r="2" spans="2:3" x14ac:dyDescent="0.3">
      <c r="B2" s="455" t="s">
        <v>1647</v>
      </c>
      <c r="C2" s="456"/>
    </row>
    <row r="3" spans="2:3" x14ac:dyDescent="0.3">
      <c r="B3" s="1" t="s">
        <v>206</v>
      </c>
      <c r="C3" s="1" t="s">
        <v>4</v>
      </c>
    </row>
    <row r="4" spans="2:3" x14ac:dyDescent="0.3">
      <c r="B4" s="6" t="s">
        <v>0</v>
      </c>
      <c r="C4" s="8" t="s">
        <v>7</v>
      </c>
    </row>
    <row r="5" spans="2:3" x14ac:dyDescent="0.3">
      <c r="B5" s="10" t="s">
        <v>1</v>
      </c>
      <c r="C5" s="12" t="s">
        <v>5</v>
      </c>
    </row>
    <row r="6" spans="2:3" x14ac:dyDescent="0.3">
      <c r="B6" s="11" t="s">
        <v>9</v>
      </c>
      <c r="C6" s="13" t="s">
        <v>208</v>
      </c>
    </row>
    <row r="7" spans="2:3" x14ac:dyDescent="0.3">
      <c r="B7" s="7" t="s">
        <v>10</v>
      </c>
      <c r="C7" s="9" t="s">
        <v>209</v>
      </c>
    </row>
    <row r="8" spans="2:3" x14ac:dyDescent="0.3">
      <c r="B8" s="2" t="s">
        <v>12</v>
      </c>
      <c r="C8" s="4" t="s">
        <v>209</v>
      </c>
    </row>
    <row r="9" spans="2:3" x14ac:dyDescent="0.3">
      <c r="B9" s="7" t="s">
        <v>13</v>
      </c>
      <c r="C9" s="9" t="s">
        <v>117</v>
      </c>
    </row>
    <row r="10" spans="2:3" x14ac:dyDescent="0.3">
      <c r="B10" s="2" t="s">
        <v>14</v>
      </c>
      <c r="C10" s="4" t="s">
        <v>118</v>
      </c>
    </row>
    <row r="11" spans="2:3" x14ac:dyDescent="0.3">
      <c r="B11" s="2" t="s">
        <v>15</v>
      </c>
      <c r="C11" s="4" t="s">
        <v>119</v>
      </c>
    </row>
    <row r="12" spans="2:3" x14ac:dyDescent="0.3">
      <c r="B12" s="7" t="s">
        <v>16</v>
      </c>
      <c r="C12" s="9" t="s">
        <v>210</v>
      </c>
    </row>
    <row r="13" spans="2:3" x14ac:dyDescent="0.3">
      <c r="B13" s="2" t="s">
        <v>17</v>
      </c>
      <c r="C13" s="4" t="s">
        <v>211</v>
      </c>
    </row>
    <row r="14" spans="2:3" x14ac:dyDescent="0.3">
      <c r="B14" s="2" t="s">
        <v>18</v>
      </c>
      <c r="C14" s="4" t="s">
        <v>212</v>
      </c>
    </row>
    <row r="15" spans="2:3" x14ac:dyDescent="0.3">
      <c r="B15" s="2" t="s">
        <v>19</v>
      </c>
      <c r="C15" s="4" t="s">
        <v>213</v>
      </c>
    </row>
    <row r="16" spans="2:3" x14ac:dyDescent="0.3">
      <c r="B16" s="7" t="s">
        <v>20</v>
      </c>
      <c r="C16" s="9" t="s">
        <v>214</v>
      </c>
    </row>
    <row r="17" spans="2:3" x14ac:dyDescent="0.3">
      <c r="B17" s="2" t="s">
        <v>21</v>
      </c>
      <c r="C17" s="4" t="s">
        <v>215</v>
      </c>
    </row>
    <row r="18" spans="2:3" x14ac:dyDescent="0.3">
      <c r="B18" s="2" t="s">
        <v>22</v>
      </c>
      <c r="C18" s="4" t="s">
        <v>216</v>
      </c>
    </row>
    <row r="19" spans="2:3" x14ac:dyDescent="0.3">
      <c r="B19" s="7" t="s">
        <v>23</v>
      </c>
      <c r="C19" s="9" t="s">
        <v>217</v>
      </c>
    </row>
    <row r="20" spans="2:3" x14ac:dyDescent="0.3">
      <c r="B20" s="2" t="s">
        <v>24</v>
      </c>
      <c r="C20" s="4" t="s">
        <v>128</v>
      </c>
    </row>
    <row r="21" spans="2:3" x14ac:dyDescent="0.3">
      <c r="B21" s="2" t="s">
        <v>25</v>
      </c>
      <c r="C21" s="4" t="s">
        <v>218</v>
      </c>
    </row>
    <row r="22" spans="2:3" x14ac:dyDescent="0.3">
      <c r="B22" s="2" t="s">
        <v>26</v>
      </c>
      <c r="C22" s="4" t="s">
        <v>130</v>
      </c>
    </row>
    <row r="23" spans="2:3" x14ac:dyDescent="0.3">
      <c r="B23" s="11" t="s">
        <v>27</v>
      </c>
      <c r="C23" s="13" t="s">
        <v>219</v>
      </c>
    </row>
    <row r="24" spans="2:3" x14ac:dyDescent="0.3">
      <c r="B24" s="7" t="s">
        <v>28</v>
      </c>
      <c r="C24" s="9" t="s">
        <v>220</v>
      </c>
    </row>
    <row r="25" spans="2:3" x14ac:dyDescent="0.3">
      <c r="B25" s="2" t="s">
        <v>29</v>
      </c>
      <c r="C25" s="4" t="s">
        <v>221</v>
      </c>
    </row>
    <row r="26" spans="2:3" x14ac:dyDescent="0.3">
      <c r="B26" s="2" t="s">
        <v>30</v>
      </c>
      <c r="C26" s="4" t="s">
        <v>222</v>
      </c>
    </row>
    <row r="27" spans="2:3" x14ac:dyDescent="0.3">
      <c r="B27" s="2" t="s">
        <v>31</v>
      </c>
      <c r="C27" s="4" t="s">
        <v>135</v>
      </c>
    </row>
    <row r="28" spans="2:3" x14ac:dyDescent="0.3">
      <c r="B28" s="2" t="s">
        <v>32</v>
      </c>
      <c r="C28" s="4" t="s">
        <v>150</v>
      </c>
    </row>
    <row r="29" spans="2:3" x14ac:dyDescent="0.3">
      <c r="B29" s="7" t="s">
        <v>33</v>
      </c>
      <c r="C29" s="9" t="s">
        <v>223</v>
      </c>
    </row>
    <row r="30" spans="2:3" x14ac:dyDescent="0.3">
      <c r="B30" s="2" t="s">
        <v>34</v>
      </c>
      <c r="C30" s="4" t="s">
        <v>201</v>
      </c>
    </row>
    <row r="31" spans="2:3" x14ac:dyDescent="0.3">
      <c r="B31" s="2" t="s">
        <v>35</v>
      </c>
      <c r="C31" s="4" t="s">
        <v>135</v>
      </c>
    </row>
    <row r="32" spans="2:3" x14ac:dyDescent="0.3">
      <c r="B32" s="7" t="s">
        <v>36</v>
      </c>
      <c r="C32" s="9" t="s">
        <v>224</v>
      </c>
    </row>
    <row r="33" spans="2:3" x14ac:dyDescent="0.3">
      <c r="B33" s="2" t="s">
        <v>37</v>
      </c>
      <c r="C33" s="4" t="s">
        <v>184</v>
      </c>
    </row>
    <row r="34" spans="2:3" x14ac:dyDescent="0.3">
      <c r="B34" s="2" t="s">
        <v>38</v>
      </c>
      <c r="C34" s="4" t="s">
        <v>142</v>
      </c>
    </row>
    <row r="35" spans="2:3" x14ac:dyDescent="0.3">
      <c r="B35" s="2" t="s">
        <v>39</v>
      </c>
      <c r="C35" s="4" t="s">
        <v>142</v>
      </c>
    </row>
    <row r="36" spans="2:3" x14ac:dyDescent="0.3">
      <c r="B36" s="7" t="s">
        <v>41</v>
      </c>
      <c r="C36" s="9" t="s">
        <v>145</v>
      </c>
    </row>
    <row r="37" spans="2:3" x14ac:dyDescent="0.3">
      <c r="B37" s="2" t="s">
        <v>42</v>
      </c>
      <c r="C37" s="4" t="s">
        <v>142</v>
      </c>
    </row>
    <row r="38" spans="2:3" x14ac:dyDescent="0.3">
      <c r="B38" s="2" t="s">
        <v>43</v>
      </c>
      <c r="C38" s="4" t="s">
        <v>146</v>
      </c>
    </row>
    <row r="39" spans="2:3" x14ac:dyDescent="0.3">
      <c r="B39" s="7" t="s">
        <v>44</v>
      </c>
      <c r="C39" s="9" t="s">
        <v>225</v>
      </c>
    </row>
    <row r="40" spans="2:3" x14ac:dyDescent="0.3">
      <c r="B40" s="2" t="s">
        <v>45</v>
      </c>
      <c r="C40" s="4" t="s">
        <v>225</v>
      </c>
    </row>
    <row r="41" spans="2:3" x14ac:dyDescent="0.3">
      <c r="B41" s="7" t="s">
        <v>46</v>
      </c>
      <c r="C41" s="9" t="s">
        <v>226</v>
      </c>
    </row>
    <row r="42" spans="2:3" x14ac:dyDescent="0.3">
      <c r="B42" s="2" t="s">
        <v>47</v>
      </c>
      <c r="C42" s="4" t="s">
        <v>227</v>
      </c>
    </row>
    <row r="43" spans="2:3" x14ac:dyDescent="0.3">
      <c r="B43" s="2" t="s">
        <v>48</v>
      </c>
      <c r="C43" s="4" t="s">
        <v>142</v>
      </c>
    </row>
    <row r="44" spans="2:3" x14ac:dyDescent="0.3">
      <c r="B44" s="7" t="s">
        <v>49</v>
      </c>
      <c r="C44" s="9" t="s">
        <v>228</v>
      </c>
    </row>
    <row r="45" spans="2:3" x14ac:dyDescent="0.3">
      <c r="B45" s="2" t="s">
        <v>50</v>
      </c>
      <c r="C45" s="4" t="s">
        <v>146</v>
      </c>
    </row>
    <row r="46" spans="2:3" x14ac:dyDescent="0.3">
      <c r="B46" s="2" t="s">
        <v>51</v>
      </c>
      <c r="C46" s="4" t="s">
        <v>152</v>
      </c>
    </row>
    <row r="47" spans="2:3" ht="26.4" x14ac:dyDescent="0.3">
      <c r="B47" s="2" t="s">
        <v>52</v>
      </c>
      <c r="C47" s="4" t="s">
        <v>146</v>
      </c>
    </row>
    <row r="48" spans="2:3" x14ac:dyDescent="0.3">
      <c r="B48" s="2" t="s">
        <v>53</v>
      </c>
      <c r="C48" s="4" t="s">
        <v>153</v>
      </c>
    </row>
    <row r="49" spans="2:3" x14ac:dyDescent="0.3">
      <c r="B49" s="2" t="s">
        <v>54</v>
      </c>
      <c r="C49" s="4" t="s">
        <v>153</v>
      </c>
    </row>
    <row r="50" spans="2:3" x14ac:dyDescent="0.3">
      <c r="B50" s="2" t="s">
        <v>55</v>
      </c>
      <c r="C50" s="4" t="s">
        <v>229</v>
      </c>
    </row>
    <row r="51" spans="2:3" x14ac:dyDescent="0.3">
      <c r="B51" s="11" t="s">
        <v>56</v>
      </c>
      <c r="C51" s="13" t="s">
        <v>230</v>
      </c>
    </row>
    <row r="52" spans="2:3" x14ac:dyDescent="0.3">
      <c r="B52" s="7" t="s">
        <v>57</v>
      </c>
      <c r="C52" s="9" t="s">
        <v>231</v>
      </c>
    </row>
    <row r="53" spans="2:3" x14ac:dyDescent="0.3">
      <c r="B53" s="2" t="s">
        <v>58</v>
      </c>
      <c r="C53" s="4" t="s">
        <v>232</v>
      </c>
    </row>
    <row r="54" spans="2:3" x14ac:dyDescent="0.3">
      <c r="B54" s="2" t="s">
        <v>59</v>
      </c>
      <c r="C54" s="4" t="s">
        <v>158</v>
      </c>
    </row>
    <row r="55" spans="2:3" x14ac:dyDescent="0.3">
      <c r="B55" s="2" t="s">
        <v>60</v>
      </c>
      <c r="C55" s="4" t="s">
        <v>233</v>
      </c>
    </row>
    <row r="56" spans="2:3" x14ac:dyDescent="0.3">
      <c r="B56" s="2" t="s">
        <v>61</v>
      </c>
      <c r="C56" s="4" t="s">
        <v>160</v>
      </c>
    </row>
    <row r="57" spans="2:3" x14ac:dyDescent="0.3">
      <c r="B57" s="2" t="s">
        <v>63</v>
      </c>
      <c r="C57" s="4" t="s">
        <v>234</v>
      </c>
    </row>
    <row r="58" spans="2:3" x14ac:dyDescent="0.3">
      <c r="B58" s="2" t="s">
        <v>64</v>
      </c>
      <c r="C58" s="4" t="s">
        <v>235</v>
      </c>
    </row>
    <row r="59" spans="2:3" x14ac:dyDescent="0.3">
      <c r="B59" s="7" t="s">
        <v>65</v>
      </c>
      <c r="C59" s="9" t="s">
        <v>236</v>
      </c>
    </row>
    <row r="60" spans="2:3" x14ac:dyDescent="0.3">
      <c r="B60" s="2" t="s">
        <v>66</v>
      </c>
      <c r="C60" s="4" t="s">
        <v>165</v>
      </c>
    </row>
    <row r="61" spans="2:3" x14ac:dyDescent="0.3">
      <c r="B61" s="2" t="s">
        <v>67</v>
      </c>
      <c r="C61" s="4" t="s">
        <v>237</v>
      </c>
    </row>
    <row r="62" spans="2:3" x14ac:dyDescent="0.3">
      <c r="B62" s="2" t="s">
        <v>68</v>
      </c>
      <c r="C62" s="4" t="s">
        <v>238</v>
      </c>
    </row>
    <row r="63" spans="2:3" x14ac:dyDescent="0.3">
      <c r="B63" s="2" t="s">
        <v>69</v>
      </c>
      <c r="C63" s="4" t="s">
        <v>168</v>
      </c>
    </row>
    <row r="64" spans="2:3" x14ac:dyDescent="0.3">
      <c r="B64" s="7" t="s">
        <v>70</v>
      </c>
      <c r="C64" s="9" t="s">
        <v>239</v>
      </c>
    </row>
    <row r="65" spans="2:3" x14ac:dyDescent="0.3">
      <c r="B65" s="2" t="s">
        <v>71</v>
      </c>
      <c r="C65" s="4" t="s">
        <v>240</v>
      </c>
    </row>
    <row r="66" spans="2:3" x14ac:dyDescent="0.3">
      <c r="B66" s="2" t="s">
        <v>72</v>
      </c>
      <c r="C66" s="4" t="s">
        <v>171</v>
      </c>
    </row>
    <row r="67" spans="2:3" x14ac:dyDescent="0.3">
      <c r="B67" s="2" t="s">
        <v>73</v>
      </c>
      <c r="C67" s="4" t="s">
        <v>172</v>
      </c>
    </row>
    <row r="68" spans="2:3" x14ac:dyDescent="0.3">
      <c r="B68" s="2" t="s">
        <v>74</v>
      </c>
      <c r="C68" s="4" t="s">
        <v>241</v>
      </c>
    </row>
    <row r="69" spans="2:3" x14ac:dyDescent="0.3">
      <c r="B69" s="2" t="s">
        <v>75</v>
      </c>
      <c r="C69" s="4" t="s">
        <v>174</v>
      </c>
    </row>
    <row r="70" spans="2:3" x14ac:dyDescent="0.3">
      <c r="B70" s="7" t="s">
        <v>76</v>
      </c>
      <c r="C70" s="9" t="s">
        <v>242</v>
      </c>
    </row>
    <row r="71" spans="2:3" x14ac:dyDescent="0.3">
      <c r="B71" s="2" t="s">
        <v>77</v>
      </c>
      <c r="C71" s="4" t="s">
        <v>191</v>
      </c>
    </row>
    <row r="72" spans="2:3" x14ac:dyDescent="0.3">
      <c r="B72" s="2" t="s">
        <v>78</v>
      </c>
      <c r="C72" s="4" t="s">
        <v>243</v>
      </c>
    </row>
    <row r="73" spans="2:3" x14ac:dyDescent="0.3">
      <c r="B73" s="2" t="s">
        <v>79</v>
      </c>
      <c r="C73" s="4" t="s">
        <v>178</v>
      </c>
    </row>
    <row r="74" spans="2:3" x14ac:dyDescent="0.3">
      <c r="B74" s="7" t="s">
        <v>80</v>
      </c>
      <c r="C74" s="9" t="s">
        <v>244</v>
      </c>
    </row>
    <row r="75" spans="2:3" x14ac:dyDescent="0.3">
      <c r="B75" s="2" t="s">
        <v>81</v>
      </c>
      <c r="C75" s="4" t="s">
        <v>245</v>
      </c>
    </row>
    <row r="76" spans="2:3" ht="26.4" x14ac:dyDescent="0.3">
      <c r="B76" s="2" t="s">
        <v>82</v>
      </c>
      <c r="C76" s="4" t="s">
        <v>181</v>
      </c>
    </row>
    <row r="77" spans="2:3" ht="26.4" x14ac:dyDescent="0.3">
      <c r="B77" s="2" t="s">
        <v>83</v>
      </c>
      <c r="C77" s="4" t="s">
        <v>182</v>
      </c>
    </row>
    <row r="78" spans="2:3" x14ac:dyDescent="0.3">
      <c r="B78" s="2" t="s">
        <v>84</v>
      </c>
      <c r="C78" s="4" t="s">
        <v>246</v>
      </c>
    </row>
    <row r="79" spans="2:3" x14ac:dyDescent="0.3">
      <c r="B79" s="2" t="s">
        <v>85</v>
      </c>
      <c r="C79" s="4" t="s">
        <v>184</v>
      </c>
    </row>
    <row r="80" spans="2:3" x14ac:dyDescent="0.3">
      <c r="B80" s="2" t="s">
        <v>86</v>
      </c>
      <c r="C80" s="4" t="s">
        <v>238</v>
      </c>
    </row>
    <row r="81" spans="2:3" x14ac:dyDescent="0.3">
      <c r="B81" s="2" t="s">
        <v>87</v>
      </c>
      <c r="C81" s="4" t="s">
        <v>247</v>
      </c>
    </row>
    <row r="82" spans="2:3" x14ac:dyDescent="0.3">
      <c r="B82" s="2" t="s">
        <v>88</v>
      </c>
      <c r="C82" s="4" t="s">
        <v>248</v>
      </c>
    </row>
    <row r="83" spans="2:3" x14ac:dyDescent="0.3">
      <c r="B83" s="7" t="s">
        <v>91</v>
      </c>
      <c r="C83" s="9" t="s">
        <v>249</v>
      </c>
    </row>
    <row r="84" spans="2:3" x14ac:dyDescent="0.3">
      <c r="B84" s="2" t="s">
        <v>92</v>
      </c>
      <c r="C84" s="4" t="s">
        <v>250</v>
      </c>
    </row>
    <row r="85" spans="2:3" x14ac:dyDescent="0.3">
      <c r="B85" s="2" t="s">
        <v>94</v>
      </c>
      <c r="C85" s="4" t="s">
        <v>143</v>
      </c>
    </row>
    <row r="86" spans="2:3" x14ac:dyDescent="0.3">
      <c r="B86" s="2" t="s">
        <v>95</v>
      </c>
      <c r="C86" s="4" t="s">
        <v>184</v>
      </c>
    </row>
    <row r="87" spans="2:3" x14ac:dyDescent="0.3">
      <c r="B87" s="7" t="s">
        <v>96</v>
      </c>
      <c r="C87" s="9" t="s">
        <v>251</v>
      </c>
    </row>
    <row r="88" spans="2:3" x14ac:dyDescent="0.3">
      <c r="B88" s="2" t="s">
        <v>98</v>
      </c>
      <c r="C88" s="4" t="s">
        <v>251</v>
      </c>
    </row>
    <row r="89" spans="2:3" x14ac:dyDescent="0.3">
      <c r="B89" s="7" t="s">
        <v>99</v>
      </c>
      <c r="C89" s="9" t="s">
        <v>252</v>
      </c>
    </row>
    <row r="90" spans="2:3" x14ac:dyDescent="0.3">
      <c r="B90" s="2" t="s">
        <v>100</v>
      </c>
      <c r="C90" s="4" t="s">
        <v>196</v>
      </c>
    </row>
    <row r="91" spans="2:3" x14ac:dyDescent="0.3">
      <c r="B91" s="2" t="s">
        <v>101</v>
      </c>
      <c r="C91" s="4" t="s">
        <v>197</v>
      </c>
    </row>
    <row r="92" spans="2:3" x14ac:dyDescent="0.3">
      <c r="B92" s="11" t="s">
        <v>103</v>
      </c>
      <c r="C92" s="13" t="s">
        <v>253</v>
      </c>
    </row>
    <row r="93" spans="2:3" x14ac:dyDescent="0.3">
      <c r="B93" s="7" t="s">
        <v>104</v>
      </c>
      <c r="C93" s="9" t="s">
        <v>254</v>
      </c>
    </row>
    <row r="94" spans="2:3" x14ac:dyDescent="0.3">
      <c r="B94" s="2" t="s">
        <v>105</v>
      </c>
      <c r="C94" s="4" t="s">
        <v>238</v>
      </c>
    </row>
    <row r="95" spans="2:3" x14ac:dyDescent="0.3">
      <c r="B95" s="2" t="s">
        <v>106</v>
      </c>
      <c r="C95" s="4" t="s">
        <v>255</v>
      </c>
    </row>
    <row r="96" spans="2:3" x14ac:dyDescent="0.3">
      <c r="B96" s="7" t="s">
        <v>108</v>
      </c>
      <c r="C96" s="9" t="s">
        <v>203</v>
      </c>
    </row>
    <row r="97" spans="2:3" x14ac:dyDescent="0.3">
      <c r="B97" s="2" t="s">
        <v>109</v>
      </c>
      <c r="C97" s="4" t="s">
        <v>203</v>
      </c>
    </row>
    <row r="98" spans="2:3" x14ac:dyDescent="0.3">
      <c r="B98" s="7" t="s">
        <v>110</v>
      </c>
      <c r="C98" s="9" t="s">
        <v>205</v>
      </c>
    </row>
    <row r="99" spans="2:3" x14ac:dyDescent="0.3">
      <c r="B99" s="2" t="s">
        <v>111</v>
      </c>
      <c r="C99" s="4" t="s">
        <v>205</v>
      </c>
    </row>
    <row r="100" spans="2:3" x14ac:dyDescent="0.3">
      <c r="B100" s="10" t="s">
        <v>207</v>
      </c>
      <c r="C100" s="12" t="s">
        <v>6</v>
      </c>
    </row>
    <row r="101" spans="2:3" x14ac:dyDescent="0.3">
      <c r="B101" s="11" t="s">
        <v>9</v>
      </c>
      <c r="C101" s="13" t="s">
        <v>256</v>
      </c>
    </row>
    <row r="102" spans="2:3" x14ac:dyDescent="0.3">
      <c r="B102" s="7" t="s">
        <v>10</v>
      </c>
      <c r="C102" s="9" t="s">
        <v>257</v>
      </c>
    </row>
    <row r="103" spans="2:3" x14ac:dyDescent="0.3">
      <c r="B103" s="2" t="s">
        <v>11</v>
      </c>
      <c r="C103" s="4" t="s">
        <v>115</v>
      </c>
    </row>
    <row r="104" spans="2:3" x14ac:dyDescent="0.3">
      <c r="B104" s="2" t="s">
        <v>12</v>
      </c>
      <c r="C104" s="4" t="s">
        <v>258</v>
      </c>
    </row>
    <row r="105" spans="2:3" x14ac:dyDescent="0.3">
      <c r="B105" s="7" t="s">
        <v>16</v>
      </c>
      <c r="C105" s="9" t="s">
        <v>259</v>
      </c>
    </row>
    <row r="106" spans="2:3" x14ac:dyDescent="0.3">
      <c r="B106" s="2" t="s">
        <v>17</v>
      </c>
      <c r="C106" s="4" t="s">
        <v>260</v>
      </c>
    </row>
    <row r="107" spans="2:3" x14ac:dyDescent="0.3">
      <c r="B107" s="2" t="s">
        <v>18</v>
      </c>
      <c r="C107" s="4" t="s">
        <v>261</v>
      </c>
    </row>
    <row r="108" spans="2:3" x14ac:dyDescent="0.3">
      <c r="B108" s="2" t="s">
        <v>19</v>
      </c>
      <c r="C108" s="4" t="s">
        <v>262</v>
      </c>
    </row>
    <row r="109" spans="2:3" x14ac:dyDescent="0.3">
      <c r="B109" s="7" t="s">
        <v>20</v>
      </c>
      <c r="C109" s="9" t="s">
        <v>263</v>
      </c>
    </row>
    <row r="110" spans="2:3" x14ac:dyDescent="0.3">
      <c r="B110" s="2" t="s">
        <v>21</v>
      </c>
      <c r="C110" s="4" t="s">
        <v>264</v>
      </c>
    </row>
    <row r="111" spans="2:3" x14ac:dyDescent="0.3">
      <c r="B111" s="2" t="s">
        <v>22</v>
      </c>
      <c r="C111" s="4" t="s">
        <v>265</v>
      </c>
    </row>
    <row r="112" spans="2:3" x14ac:dyDescent="0.3">
      <c r="B112" s="7" t="s">
        <v>23</v>
      </c>
      <c r="C112" s="9" t="s">
        <v>266</v>
      </c>
    </row>
    <row r="113" spans="2:3" x14ac:dyDescent="0.3">
      <c r="B113" s="2" t="s">
        <v>25</v>
      </c>
      <c r="C113" s="4" t="s">
        <v>266</v>
      </c>
    </row>
    <row r="114" spans="2:3" x14ac:dyDescent="0.3">
      <c r="B114" s="11" t="s">
        <v>27</v>
      </c>
      <c r="C114" s="13" t="s">
        <v>267</v>
      </c>
    </row>
    <row r="115" spans="2:3" x14ac:dyDescent="0.3">
      <c r="B115" s="7" t="s">
        <v>28</v>
      </c>
      <c r="C115" s="9" t="s">
        <v>268</v>
      </c>
    </row>
    <row r="116" spans="2:3" x14ac:dyDescent="0.3">
      <c r="B116" s="2" t="s">
        <v>29</v>
      </c>
      <c r="C116" s="4" t="s">
        <v>269</v>
      </c>
    </row>
    <row r="117" spans="2:3" x14ac:dyDescent="0.3">
      <c r="B117" s="2" t="s">
        <v>30</v>
      </c>
      <c r="C117" s="4" t="s">
        <v>270</v>
      </c>
    </row>
    <row r="118" spans="2:3" x14ac:dyDescent="0.3">
      <c r="B118" s="2" t="s">
        <v>32</v>
      </c>
      <c r="C118" s="4" t="s">
        <v>271</v>
      </c>
    </row>
    <row r="119" spans="2:3" x14ac:dyDescent="0.3">
      <c r="B119" s="7" t="s">
        <v>33</v>
      </c>
      <c r="C119" s="9" t="s">
        <v>272</v>
      </c>
    </row>
    <row r="120" spans="2:3" x14ac:dyDescent="0.3">
      <c r="B120" s="2" t="s">
        <v>34</v>
      </c>
      <c r="C120" s="4" t="s">
        <v>273</v>
      </c>
    </row>
    <row r="121" spans="2:3" x14ac:dyDescent="0.3">
      <c r="B121" s="2" t="s">
        <v>35</v>
      </c>
      <c r="C121" s="4" t="s">
        <v>274</v>
      </c>
    </row>
    <row r="122" spans="2:3" x14ac:dyDescent="0.3">
      <c r="B122" s="7" t="s">
        <v>36</v>
      </c>
      <c r="C122" s="9" t="s">
        <v>275</v>
      </c>
    </row>
    <row r="123" spans="2:3" x14ac:dyDescent="0.3">
      <c r="B123" s="2" t="s">
        <v>37</v>
      </c>
      <c r="C123" s="4" t="s">
        <v>276</v>
      </c>
    </row>
    <row r="124" spans="2:3" x14ac:dyDescent="0.3">
      <c r="B124" s="2" t="s">
        <v>39</v>
      </c>
      <c r="C124" s="4" t="s">
        <v>277</v>
      </c>
    </row>
    <row r="125" spans="2:3" x14ac:dyDescent="0.3">
      <c r="B125" s="2" t="s">
        <v>40</v>
      </c>
      <c r="C125" s="4" t="s">
        <v>144</v>
      </c>
    </row>
    <row r="126" spans="2:3" x14ac:dyDescent="0.3">
      <c r="B126" s="7" t="s">
        <v>44</v>
      </c>
      <c r="C126" s="9" t="s">
        <v>278</v>
      </c>
    </row>
    <row r="127" spans="2:3" x14ac:dyDescent="0.3">
      <c r="B127" s="2" t="s">
        <v>45</v>
      </c>
      <c r="C127" s="4" t="s">
        <v>278</v>
      </c>
    </row>
    <row r="128" spans="2:3" x14ac:dyDescent="0.3">
      <c r="B128" s="7" t="s">
        <v>46</v>
      </c>
      <c r="C128" s="9" t="s">
        <v>279</v>
      </c>
    </row>
    <row r="129" spans="2:3" x14ac:dyDescent="0.3">
      <c r="B129" s="2" t="s">
        <v>47</v>
      </c>
      <c r="C129" s="4" t="s">
        <v>279</v>
      </c>
    </row>
    <row r="130" spans="2:3" x14ac:dyDescent="0.3">
      <c r="B130" s="7" t="s">
        <v>49</v>
      </c>
      <c r="C130" s="9" t="s">
        <v>178</v>
      </c>
    </row>
    <row r="131" spans="2:3" x14ac:dyDescent="0.3">
      <c r="B131" s="2" t="s">
        <v>50</v>
      </c>
      <c r="C131" s="4" t="s">
        <v>251</v>
      </c>
    </row>
    <row r="132" spans="2:3" x14ac:dyDescent="0.3">
      <c r="B132" s="2" t="s">
        <v>55</v>
      </c>
      <c r="C132" s="4" t="s">
        <v>280</v>
      </c>
    </row>
    <row r="133" spans="2:3" x14ac:dyDescent="0.3">
      <c r="B133" s="11" t="s">
        <v>56</v>
      </c>
      <c r="C133" s="13" t="s">
        <v>281</v>
      </c>
    </row>
    <row r="134" spans="2:3" x14ac:dyDescent="0.3">
      <c r="B134" s="7" t="s">
        <v>57</v>
      </c>
      <c r="C134" s="9" t="s">
        <v>282</v>
      </c>
    </row>
    <row r="135" spans="2:3" x14ac:dyDescent="0.3">
      <c r="B135" s="2" t="s">
        <v>58</v>
      </c>
      <c r="C135" s="4" t="s">
        <v>283</v>
      </c>
    </row>
    <row r="136" spans="2:3" x14ac:dyDescent="0.3">
      <c r="B136" s="2" t="s">
        <v>60</v>
      </c>
      <c r="C136" s="4" t="s">
        <v>284</v>
      </c>
    </row>
    <row r="137" spans="2:3" x14ac:dyDescent="0.3">
      <c r="B137" s="2" t="s">
        <v>62</v>
      </c>
      <c r="C137" s="4" t="s">
        <v>161</v>
      </c>
    </row>
    <row r="138" spans="2:3" x14ac:dyDescent="0.3">
      <c r="B138" s="2" t="s">
        <v>63</v>
      </c>
      <c r="C138" s="4" t="s">
        <v>285</v>
      </c>
    </row>
    <row r="139" spans="2:3" x14ac:dyDescent="0.3">
      <c r="B139" s="2" t="s">
        <v>64</v>
      </c>
      <c r="C139" s="4" t="s">
        <v>286</v>
      </c>
    </row>
    <row r="140" spans="2:3" x14ac:dyDescent="0.3">
      <c r="B140" s="7" t="s">
        <v>65</v>
      </c>
      <c r="C140" s="9" t="s">
        <v>287</v>
      </c>
    </row>
    <row r="141" spans="2:3" x14ac:dyDescent="0.3">
      <c r="B141" s="2" t="s">
        <v>67</v>
      </c>
      <c r="C141" s="4" t="s">
        <v>288</v>
      </c>
    </row>
    <row r="142" spans="2:3" x14ac:dyDescent="0.3">
      <c r="B142" s="2" t="s">
        <v>68</v>
      </c>
      <c r="C142" s="4" t="s">
        <v>289</v>
      </c>
    </row>
    <row r="143" spans="2:3" x14ac:dyDescent="0.3">
      <c r="B143" s="7" t="s">
        <v>70</v>
      </c>
      <c r="C143" s="9" t="s">
        <v>290</v>
      </c>
    </row>
    <row r="144" spans="2:3" x14ac:dyDescent="0.3">
      <c r="B144" s="2" t="s">
        <v>71</v>
      </c>
      <c r="C144" s="4" t="s">
        <v>291</v>
      </c>
    </row>
    <row r="145" spans="2:3" x14ac:dyDescent="0.3">
      <c r="B145" s="2" t="s">
        <v>74</v>
      </c>
      <c r="C145" s="4" t="s">
        <v>292</v>
      </c>
    </row>
    <row r="146" spans="2:3" x14ac:dyDescent="0.3">
      <c r="B146" s="7" t="s">
        <v>76</v>
      </c>
      <c r="C146" s="9" t="s">
        <v>293</v>
      </c>
    </row>
    <row r="147" spans="2:3" x14ac:dyDescent="0.3">
      <c r="B147" s="2" t="s">
        <v>77</v>
      </c>
      <c r="C147" s="4" t="s">
        <v>294</v>
      </c>
    </row>
    <row r="148" spans="2:3" x14ac:dyDescent="0.3">
      <c r="B148" s="2" t="s">
        <v>78</v>
      </c>
      <c r="C148" s="4" t="s">
        <v>295</v>
      </c>
    </row>
    <row r="149" spans="2:3" x14ac:dyDescent="0.3">
      <c r="B149" s="7" t="s">
        <v>80</v>
      </c>
      <c r="C149" s="9" t="s">
        <v>296</v>
      </c>
    </row>
    <row r="150" spans="2:3" x14ac:dyDescent="0.3">
      <c r="B150" s="2" t="s">
        <v>81</v>
      </c>
      <c r="C150" s="4" t="s">
        <v>297</v>
      </c>
    </row>
    <row r="151" spans="2:3" x14ac:dyDescent="0.3">
      <c r="B151" s="2" t="s">
        <v>84</v>
      </c>
      <c r="C151" s="4" t="s">
        <v>298</v>
      </c>
    </row>
    <row r="152" spans="2:3" x14ac:dyDescent="0.3">
      <c r="B152" s="2" t="s">
        <v>86</v>
      </c>
      <c r="C152" s="4" t="s">
        <v>299</v>
      </c>
    </row>
    <row r="153" spans="2:3" x14ac:dyDescent="0.3">
      <c r="B153" s="2" t="s">
        <v>87</v>
      </c>
      <c r="C153" s="4" t="s">
        <v>300</v>
      </c>
    </row>
    <row r="154" spans="2:3" x14ac:dyDescent="0.3">
      <c r="B154" s="2" t="s">
        <v>88</v>
      </c>
      <c r="C154" s="4" t="s">
        <v>299</v>
      </c>
    </row>
    <row r="155" spans="2:3" x14ac:dyDescent="0.3">
      <c r="B155" s="7" t="s">
        <v>89</v>
      </c>
      <c r="C155" s="9" t="s">
        <v>188</v>
      </c>
    </row>
    <row r="156" spans="2:3" ht="26.4" x14ac:dyDescent="0.3">
      <c r="B156" s="2" t="s">
        <v>90</v>
      </c>
      <c r="C156" s="4" t="s">
        <v>188</v>
      </c>
    </row>
    <row r="157" spans="2:3" x14ac:dyDescent="0.3">
      <c r="B157" s="7" t="s">
        <v>91</v>
      </c>
      <c r="C157" s="9" t="s">
        <v>301</v>
      </c>
    </row>
    <row r="158" spans="2:3" x14ac:dyDescent="0.3">
      <c r="B158" s="2" t="s">
        <v>92</v>
      </c>
      <c r="C158" s="4" t="s">
        <v>302</v>
      </c>
    </row>
    <row r="159" spans="2:3" x14ac:dyDescent="0.3">
      <c r="B159" s="2" t="s">
        <v>93</v>
      </c>
      <c r="C159" s="4" t="s">
        <v>191</v>
      </c>
    </row>
    <row r="160" spans="2:3" x14ac:dyDescent="0.3">
      <c r="B160" s="7" t="s">
        <v>96</v>
      </c>
      <c r="C160" s="9" t="s">
        <v>303</v>
      </c>
    </row>
    <row r="161" spans="2:3" x14ac:dyDescent="0.3">
      <c r="B161" s="2" t="s">
        <v>97</v>
      </c>
      <c r="C161" s="4" t="s">
        <v>193</v>
      </c>
    </row>
    <row r="162" spans="2:3" x14ac:dyDescent="0.3">
      <c r="B162" s="2" t="s">
        <v>98</v>
      </c>
      <c r="C162" s="4" t="s">
        <v>304</v>
      </c>
    </row>
    <row r="163" spans="2:3" x14ac:dyDescent="0.3">
      <c r="B163" s="7" t="s">
        <v>99</v>
      </c>
      <c r="C163" s="9" t="s">
        <v>198</v>
      </c>
    </row>
    <row r="164" spans="2:3" x14ac:dyDescent="0.3">
      <c r="B164" s="2" t="s">
        <v>102</v>
      </c>
      <c r="C164" s="4" t="s">
        <v>198</v>
      </c>
    </row>
    <row r="165" spans="2:3" x14ac:dyDescent="0.3">
      <c r="B165" s="11" t="s">
        <v>103</v>
      </c>
      <c r="C165" s="13" t="s">
        <v>305</v>
      </c>
    </row>
    <row r="166" spans="2:3" x14ac:dyDescent="0.3">
      <c r="B166" s="7" t="s">
        <v>104</v>
      </c>
      <c r="C166" s="9" t="s">
        <v>306</v>
      </c>
    </row>
    <row r="167" spans="2:3" x14ac:dyDescent="0.3">
      <c r="B167" s="2" t="s">
        <v>105</v>
      </c>
      <c r="C167" s="4" t="s">
        <v>181</v>
      </c>
    </row>
    <row r="168" spans="2:3" x14ac:dyDescent="0.3">
      <c r="B168" s="2" t="s">
        <v>106</v>
      </c>
      <c r="C168" s="4" t="s">
        <v>307</v>
      </c>
    </row>
    <row r="169" spans="2:3" x14ac:dyDescent="0.3">
      <c r="B169" s="2" t="s">
        <v>107</v>
      </c>
      <c r="C169" s="4" t="s">
        <v>203</v>
      </c>
    </row>
    <row r="170" spans="2:3" x14ac:dyDescent="0.3">
      <c r="B170" s="7" t="s">
        <v>108</v>
      </c>
      <c r="C170" s="9" t="s">
        <v>143</v>
      </c>
    </row>
    <row r="171" spans="2:3" x14ac:dyDescent="0.3">
      <c r="B171" s="2" t="s">
        <v>109</v>
      </c>
      <c r="C171" s="4" t="s">
        <v>143</v>
      </c>
    </row>
    <row r="172" spans="2:3" x14ac:dyDescent="0.3">
      <c r="B172" s="3" t="s">
        <v>112</v>
      </c>
      <c r="C172" s="5" t="s">
        <v>7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H13"/>
  <sheetViews>
    <sheetView showGridLines="0" workbookViewId="0"/>
  </sheetViews>
  <sheetFormatPr baseColWidth="10" defaultRowHeight="14.4" x14ac:dyDescent="0.3"/>
  <cols>
    <col min="2" max="2" width="51.109375" customWidth="1"/>
    <col min="3" max="4" width="25.88671875" customWidth="1"/>
    <col min="5" max="5" width="31" customWidth="1"/>
    <col min="6" max="8" width="34.33203125" customWidth="1"/>
  </cols>
  <sheetData>
    <row r="2" spans="2:8" x14ac:dyDescent="0.3">
      <c r="B2" s="455" t="s">
        <v>1671</v>
      </c>
      <c r="C2" s="456"/>
      <c r="D2" s="456"/>
      <c r="E2" s="456"/>
      <c r="F2" s="456"/>
      <c r="G2" s="456"/>
      <c r="H2" s="456"/>
    </row>
    <row r="3" spans="2:8" ht="26.4" x14ac:dyDescent="0.3">
      <c r="B3" s="1" t="s">
        <v>308</v>
      </c>
      <c r="C3" s="1" t="s">
        <v>309</v>
      </c>
      <c r="D3" s="1" t="s">
        <v>310</v>
      </c>
      <c r="E3" s="1" t="s">
        <v>314</v>
      </c>
      <c r="F3" s="1" t="s">
        <v>315</v>
      </c>
      <c r="G3" s="1" t="s">
        <v>316</v>
      </c>
      <c r="H3" s="1" t="s">
        <v>4</v>
      </c>
    </row>
    <row r="4" spans="2:8" ht="26.4" x14ac:dyDescent="0.3">
      <c r="B4" s="2" t="s">
        <v>794</v>
      </c>
      <c r="C4" s="4" t="s">
        <v>1515</v>
      </c>
      <c r="D4" s="4" t="s">
        <v>1075</v>
      </c>
      <c r="E4" s="4">
        <v>0</v>
      </c>
      <c r="F4" s="4">
        <v>0</v>
      </c>
      <c r="G4" s="4">
        <v>0</v>
      </c>
      <c r="H4" s="14" t="s">
        <v>803</v>
      </c>
    </row>
    <row r="5" spans="2:8" x14ac:dyDescent="0.3">
      <c r="B5" s="2" t="s">
        <v>795</v>
      </c>
      <c r="C5" s="4" t="s">
        <v>1516</v>
      </c>
      <c r="D5" s="4" t="s">
        <v>181</v>
      </c>
      <c r="E5" s="4">
        <v>0</v>
      </c>
      <c r="F5" s="4">
        <v>0</v>
      </c>
      <c r="G5" s="4">
        <v>0</v>
      </c>
      <c r="H5" s="14" t="s">
        <v>804</v>
      </c>
    </row>
    <row r="6" spans="2:8" ht="26.4" x14ac:dyDescent="0.3">
      <c r="B6" s="2" t="s">
        <v>796</v>
      </c>
      <c r="C6" s="4" t="s">
        <v>1517</v>
      </c>
      <c r="D6" s="4" t="s">
        <v>178</v>
      </c>
      <c r="E6" s="4">
        <v>0</v>
      </c>
      <c r="F6" s="4">
        <v>0</v>
      </c>
      <c r="G6" s="4">
        <v>0</v>
      </c>
      <c r="H6" s="14" t="s">
        <v>805</v>
      </c>
    </row>
    <row r="7" spans="2:8" ht="26.4" x14ac:dyDescent="0.3">
      <c r="B7" s="2" t="s">
        <v>1047</v>
      </c>
      <c r="C7" s="4" t="s">
        <v>1518</v>
      </c>
      <c r="D7" s="4" t="s">
        <v>1177</v>
      </c>
      <c r="E7" s="4">
        <v>0</v>
      </c>
      <c r="F7" s="4">
        <v>0</v>
      </c>
      <c r="G7" s="4">
        <v>0</v>
      </c>
      <c r="H7" s="14" t="s">
        <v>806</v>
      </c>
    </row>
    <row r="8" spans="2:8" x14ac:dyDescent="0.3">
      <c r="B8" s="2" t="s">
        <v>798</v>
      </c>
      <c r="C8" s="4" t="s">
        <v>1519</v>
      </c>
      <c r="D8" s="4" t="s">
        <v>974</v>
      </c>
      <c r="E8" s="4">
        <v>0</v>
      </c>
      <c r="F8" s="4">
        <v>0</v>
      </c>
      <c r="G8" s="4">
        <v>0</v>
      </c>
      <c r="H8" s="14" t="s">
        <v>807</v>
      </c>
    </row>
    <row r="9" spans="2:8" ht="26.4" x14ac:dyDescent="0.3">
      <c r="B9" s="2" t="s">
        <v>799</v>
      </c>
      <c r="C9" s="4" t="s">
        <v>808</v>
      </c>
      <c r="D9" s="4">
        <v>0</v>
      </c>
      <c r="E9" s="4">
        <v>0</v>
      </c>
      <c r="F9" s="4">
        <v>0</v>
      </c>
      <c r="G9" s="4">
        <v>0</v>
      </c>
      <c r="H9" s="14" t="s">
        <v>808</v>
      </c>
    </row>
    <row r="10" spans="2:8" ht="26.4" x14ac:dyDescent="0.3">
      <c r="B10" s="2" t="s">
        <v>800</v>
      </c>
      <c r="C10" s="4" t="s">
        <v>1520</v>
      </c>
      <c r="D10" s="4" t="s">
        <v>1522</v>
      </c>
      <c r="E10" s="4">
        <v>0</v>
      </c>
      <c r="F10" s="4">
        <v>0</v>
      </c>
      <c r="G10" s="4">
        <v>0</v>
      </c>
      <c r="H10" s="14" t="s">
        <v>809</v>
      </c>
    </row>
    <row r="11" spans="2:8" x14ac:dyDescent="0.3">
      <c r="B11" s="2" t="s">
        <v>801</v>
      </c>
      <c r="C11" s="4" t="s">
        <v>810</v>
      </c>
      <c r="D11" s="4">
        <v>0</v>
      </c>
      <c r="E11" s="4">
        <v>0</v>
      </c>
      <c r="F11" s="4">
        <v>0</v>
      </c>
      <c r="G11" s="4">
        <v>0</v>
      </c>
      <c r="H11" s="14" t="s">
        <v>810</v>
      </c>
    </row>
    <row r="12" spans="2:8" x14ac:dyDescent="0.3">
      <c r="B12" s="2" t="s">
        <v>802</v>
      </c>
      <c r="C12" s="4" t="s">
        <v>1521</v>
      </c>
      <c r="D12" s="4" t="s">
        <v>1523</v>
      </c>
      <c r="E12" s="4">
        <v>0</v>
      </c>
      <c r="F12" s="4">
        <v>0</v>
      </c>
      <c r="G12" s="4">
        <v>0</v>
      </c>
      <c r="H12" s="14" t="s">
        <v>811</v>
      </c>
    </row>
    <row r="13" spans="2:8" x14ac:dyDescent="0.3">
      <c r="B13" s="3" t="s">
        <v>888</v>
      </c>
      <c r="C13" s="5" t="s">
        <v>1513</v>
      </c>
      <c r="D13" s="5" t="s">
        <v>1514</v>
      </c>
      <c r="E13" s="5">
        <v>0</v>
      </c>
      <c r="F13" s="5">
        <v>0</v>
      </c>
      <c r="G13" s="5">
        <v>0</v>
      </c>
      <c r="H13" s="5" t="s">
        <v>812</v>
      </c>
    </row>
  </sheetData>
  <mergeCells count="1">
    <mergeCell ref="B2:H2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C5"/>
  <sheetViews>
    <sheetView showGridLines="0" workbookViewId="0"/>
  </sheetViews>
  <sheetFormatPr baseColWidth="10" defaultRowHeight="14.4" x14ac:dyDescent="0.3"/>
  <cols>
    <col min="2" max="2" width="43.88671875" customWidth="1"/>
    <col min="3" max="3" width="15.109375" customWidth="1"/>
  </cols>
  <sheetData>
    <row r="2" spans="2:3" x14ac:dyDescent="0.3">
      <c r="B2" s="455" t="s">
        <v>1672</v>
      </c>
      <c r="C2" s="456"/>
    </row>
    <row r="3" spans="2:3" x14ac:dyDescent="0.3">
      <c r="B3" s="1" t="s">
        <v>317</v>
      </c>
      <c r="C3" s="1" t="s">
        <v>4</v>
      </c>
    </row>
    <row r="4" spans="2:3" x14ac:dyDescent="0.3">
      <c r="B4" s="2" t="s">
        <v>318</v>
      </c>
      <c r="C4" s="4" t="s">
        <v>812</v>
      </c>
    </row>
    <row r="5" spans="2:3" x14ac:dyDescent="0.3">
      <c r="B5" s="3" t="s">
        <v>888</v>
      </c>
      <c r="C5" s="5" t="s">
        <v>812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E13"/>
  <sheetViews>
    <sheetView showGridLines="0" workbookViewId="0"/>
  </sheetViews>
  <sheetFormatPr baseColWidth="10" defaultRowHeight="14.4" x14ac:dyDescent="0.3"/>
  <cols>
    <col min="2" max="2" width="58.6640625" customWidth="1"/>
    <col min="3" max="5" width="19.21875" customWidth="1"/>
  </cols>
  <sheetData>
    <row r="2" spans="2:5" x14ac:dyDescent="0.3">
      <c r="B2" s="455" t="s">
        <v>1673</v>
      </c>
      <c r="C2" s="456"/>
      <c r="D2" s="456"/>
      <c r="E2" s="456"/>
    </row>
    <row r="3" spans="2:5" x14ac:dyDescent="0.3">
      <c r="B3" s="1" t="s">
        <v>793</v>
      </c>
      <c r="C3" s="1" t="s">
        <v>318</v>
      </c>
      <c r="D3" s="1" t="s">
        <v>320</v>
      </c>
      <c r="E3" s="1" t="s">
        <v>4</v>
      </c>
    </row>
    <row r="4" spans="2:5" ht="26.4" x14ac:dyDescent="0.3">
      <c r="B4" s="2" t="s">
        <v>794</v>
      </c>
      <c r="C4" s="4" t="s">
        <v>803</v>
      </c>
      <c r="D4" s="4">
        <v>0</v>
      </c>
      <c r="E4" s="14" t="s">
        <v>803</v>
      </c>
    </row>
    <row r="5" spans="2:5" x14ac:dyDescent="0.3">
      <c r="B5" s="2" t="s">
        <v>795</v>
      </c>
      <c r="C5" s="4" t="s">
        <v>804</v>
      </c>
      <c r="D5" s="4">
        <v>0</v>
      </c>
      <c r="E5" s="14" t="s">
        <v>804</v>
      </c>
    </row>
    <row r="6" spans="2:5" ht="26.4" x14ac:dyDescent="0.3">
      <c r="B6" s="2" t="s">
        <v>796</v>
      </c>
      <c r="C6" s="4" t="s">
        <v>805</v>
      </c>
      <c r="D6" s="4">
        <v>0</v>
      </c>
      <c r="E6" s="14" t="s">
        <v>805</v>
      </c>
    </row>
    <row r="7" spans="2:5" ht="26.4" x14ac:dyDescent="0.3">
      <c r="B7" s="2" t="s">
        <v>797</v>
      </c>
      <c r="C7" s="4" t="s">
        <v>806</v>
      </c>
      <c r="D7" s="4">
        <v>0</v>
      </c>
      <c r="E7" s="14" t="s">
        <v>806</v>
      </c>
    </row>
    <row r="8" spans="2:5" x14ac:dyDescent="0.3">
      <c r="B8" s="2" t="s">
        <v>798</v>
      </c>
      <c r="C8" s="4" t="s">
        <v>807</v>
      </c>
      <c r="D8" s="4">
        <v>0</v>
      </c>
      <c r="E8" s="14" t="s">
        <v>807</v>
      </c>
    </row>
    <row r="9" spans="2:5" ht="26.4" x14ac:dyDescent="0.3">
      <c r="B9" s="2" t="s">
        <v>799</v>
      </c>
      <c r="C9" s="4" t="s">
        <v>808</v>
      </c>
      <c r="D9" s="4">
        <v>0</v>
      </c>
      <c r="E9" s="14" t="s">
        <v>808</v>
      </c>
    </row>
    <row r="10" spans="2:5" ht="26.4" x14ac:dyDescent="0.3">
      <c r="B10" s="2" t="s">
        <v>800</v>
      </c>
      <c r="C10" s="4" t="s">
        <v>809</v>
      </c>
      <c r="D10" s="4">
        <v>0</v>
      </c>
      <c r="E10" s="14" t="s">
        <v>809</v>
      </c>
    </row>
    <row r="11" spans="2:5" x14ac:dyDescent="0.3">
      <c r="B11" s="2" t="s">
        <v>801</v>
      </c>
      <c r="C11" s="4" t="s">
        <v>810</v>
      </c>
      <c r="D11" s="4">
        <v>0</v>
      </c>
      <c r="E11" s="14" t="s">
        <v>810</v>
      </c>
    </row>
    <row r="12" spans="2:5" x14ac:dyDescent="0.3">
      <c r="B12" s="2" t="s">
        <v>802</v>
      </c>
      <c r="C12" s="4" t="s">
        <v>811</v>
      </c>
      <c r="D12" s="4">
        <v>0</v>
      </c>
      <c r="E12" s="14" t="s">
        <v>811</v>
      </c>
    </row>
    <row r="13" spans="2:5" x14ac:dyDescent="0.3">
      <c r="B13" s="3" t="s">
        <v>3</v>
      </c>
      <c r="C13" s="5" t="s">
        <v>812</v>
      </c>
      <c r="D13" s="5">
        <v>0</v>
      </c>
      <c r="E13" s="5" t="s">
        <v>812</v>
      </c>
    </row>
  </sheetData>
  <mergeCells count="1">
    <mergeCell ref="B2:E2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D31"/>
  <sheetViews>
    <sheetView showGridLines="0" workbookViewId="0"/>
  </sheetViews>
  <sheetFormatPr baseColWidth="10" defaultRowHeight="14.4" x14ac:dyDescent="0.3"/>
  <cols>
    <col min="2" max="2" width="55.6640625" customWidth="1"/>
    <col min="3" max="3" width="15.6640625" customWidth="1"/>
    <col min="4" max="4" width="22.6640625" customWidth="1"/>
  </cols>
  <sheetData>
    <row r="2" spans="2:4" x14ac:dyDescent="0.3">
      <c r="B2" s="455" t="s">
        <v>1674</v>
      </c>
      <c r="C2" s="456"/>
      <c r="D2" s="456"/>
    </row>
    <row r="3" spans="2:4" x14ac:dyDescent="0.3">
      <c r="B3" s="1" t="s">
        <v>321</v>
      </c>
      <c r="C3" s="1" t="s">
        <v>329</v>
      </c>
      <c r="D3" s="1" t="s">
        <v>4</v>
      </c>
    </row>
    <row r="4" spans="2:4" x14ac:dyDescent="0.3">
      <c r="B4" s="6" t="s">
        <v>793</v>
      </c>
      <c r="C4" s="15" t="s">
        <v>330</v>
      </c>
      <c r="D4" s="8" t="s">
        <v>812</v>
      </c>
    </row>
    <row r="5" spans="2:4" x14ac:dyDescent="0.3">
      <c r="B5" s="11" t="s">
        <v>322</v>
      </c>
      <c r="C5" s="16" t="s">
        <v>330</v>
      </c>
      <c r="D5" s="13" t="s">
        <v>1548</v>
      </c>
    </row>
    <row r="6" spans="2:4" ht="26.4" x14ac:dyDescent="0.3">
      <c r="B6" s="7" t="s">
        <v>327</v>
      </c>
      <c r="C6" s="17" t="s">
        <v>330</v>
      </c>
      <c r="D6" s="9" t="s">
        <v>808</v>
      </c>
    </row>
    <row r="7" spans="2:4" x14ac:dyDescent="0.3">
      <c r="B7" s="2" t="s">
        <v>1524</v>
      </c>
      <c r="C7" s="18" t="s">
        <v>332</v>
      </c>
      <c r="D7" s="4" t="s">
        <v>808</v>
      </c>
    </row>
    <row r="8" spans="2:4" x14ac:dyDescent="0.3">
      <c r="B8" s="7" t="s">
        <v>1525</v>
      </c>
      <c r="C8" s="17" t="s">
        <v>330</v>
      </c>
      <c r="D8" s="9" t="s">
        <v>805</v>
      </c>
    </row>
    <row r="9" spans="2:4" ht="39.6" x14ac:dyDescent="0.3">
      <c r="B9" s="2" t="s">
        <v>1526</v>
      </c>
      <c r="C9" s="18" t="s">
        <v>736</v>
      </c>
      <c r="D9" s="4" t="s">
        <v>1549</v>
      </c>
    </row>
    <row r="10" spans="2:4" ht="26.4" x14ac:dyDescent="0.3">
      <c r="B10" s="2" t="s">
        <v>1527</v>
      </c>
      <c r="C10" s="18" t="s">
        <v>332</v>
      </c>
      <c r="D10" s="4" t="s">
        <v>1550</v>
      </c>
    </row>
    <row r="11" spans="2:4" x14ac:dyDescent="0.3">
      <c r="B11" s="7" t="s">
        <v>727</v>
      </c>
      <c r="C11" s="17" t="s">
        <v>330</v>
      </c>
      <c r="D11" s="9" t="s">
        <v>1551</v>
      </c>
    </row>
    <row r="12" spans="2:4" ht="26.4" x14ac:dyDescent="0.3">
      <c r="B12" s="2" t="s">
        <v>1528</v>
      </c>
      <c r="C12" s="18" t="s">
        <v>331</v>
      </c>
      <c r="D12" s="4" t="s">
        <v>1552</v>
      </c>
    </row>
    <row r="13" spans="2:4" ht="39.6" x14ac:dyDescent="0.3">
      <c r="B13" s="2" t="s">
        <v>1529</v>
      </c>
      <c r="C13" s="18" t="s">
        <v>332</v>
      </c>
      <c r="D13" s="4" t="s">
        <v>1553</v>
      </c>
    </row>
    <row r="14" spans="2:4" x14ac:dyDescent="0.3">
      <c r="B14" s="2" t="s">
        <v>1530</v>
      </c>
      <c r="C14" s="18" t="s">
        <v>332</v>
      </c>
      <c r="D14" s="4" t="s">
        <v>1554</v>
      </c>
    </row>
    <row r="15" spans="2:4" x14ac:dyDescent="0.3">
      <c r="B15" s="2" t="s">
        <v>1531</v>
      </c>
      <c r="C15" s="18" t="s">
        <v>332</v>
      </c>
      <c r="D15" s="4" t="s">
        <v>809</v>
      </c>
    </row>
    <row r="16" spans="2:4" x14ac:dyDescent="0.3">
      <c r="B16" s="2" t="s">
        <v>1532</v>
      </c>
      <c r="C16" s="18" t="s">
        <v>332</v>
      </c>
      <c r="D16" s="4" t="s">
        <v>810</v>
      </c>
    </row>
    <row r="17" spans="2:4" ht="26.4" x14ac:dyDescent="0.3">
      <c r="B17" s="7" t="s">
        <v>1533</v>
      </c>
      <c r="C17" s="17" t="s">
        <v>330</v>
      </c>
      <c r="D17" s="9" t="s">
        <v>1555</v>
      </c>
    </row>
    <row r="18" spans="2:4" ht="26.4" x14ac:dyDescent="0.3">
      <c r="B18" s="2" t="s">
        <v>1534</v>
      </c>
      <c r="C18" s="18" t="s">
        <v>332</v>
      </c>
      <c r="D18" s="4" t="s">
        <v>1556</v>
      </c>
    </row>
    <row r="19" spans="2:4" ht="39.6" x14ac:dyDescent="0.3">
      <c r="B19" s="2" t="s">
        <v>1535</v>
      </c>
      <c r="C19" s="18" t="s">
        <v>1547</v>
      </c>
      <c r="D19" s="4" t="s">
        <v>1557</v>
      </c>
    </row>
    <row r="20" spans="2:4" x14ac:dyDescent="0.3">
      <c r="B20" s="2" t="s">
        <v>1536</v>
      </c>
      <c r="C20" s="18" t="s">
        <v>331</v>
      </c>
      <c r="D20" s="4" t="s">
        <v>1558</v>
      </c>
    </row>
    <row r="21" spans="2:4" ht="26.4" x14ac:dyDescent="0.3">
      <c r="B21" s="2" t="s">
        <v>1537</v>
      </c>
      <c r="C21" s="18" t="s">
        <v>1547</v>
      </c>
      <c r="D21" s="4" t="s">
        <v>1559</v>
      </c>
    </row>
    <row r="22" spans="2:4" x14ac:dyDescent="0.3">
      <c r="B22" s="11" t="s">
        <v>1538</v>
      </c>
      <c r="C22" s="16" t="s">
        <v>330</v>
      </c>
      <c r="D22" s="13" t="s">
        <v>811</v>
      </c>
    </row>
    <row r="23" spans="2:4" x14ac:dyDescent="0.3">
      <c r="B23" s="7" t="s">
        <v>1539</v>
      </c>
      <c r="C23" s="17" t="s">
        <v>330</v>
      </c>
      <c r="D23" s="9" t="s">
        <v>811</v>
      </c>
    </row>
    <row r="24" spans="2:4" ht="26.4" x14ac:dyDescent="0.3">
      <c r="B24" s="2" t="s">
        <v>1540</v>
      </c>
      <c r="C24" s="18" t="s">
        <v>736</v>
      </c>
      <c r="D24" s="4" t="s">
        <v>1560</v>
      </c>
    </row>
    <row r="25" spans="2:4" x14ac:dyDescent="0.3">
      <c r="B25" s="2" t="s">
        <v>1541</v>
      </c>
      <c r="C25" s="18" t="s">
        <v>332</v>
      </c>
      <c r="D25" s="4" t="s">
        <v>1561</v>
      </c>
    </row>
    <row r="26" spans="2:4" x14ac:dyDescent="0.3">
      <c r="B26" s="2" t="s">
        <v>1542</v>
      </c>
      <c r="C26" s="18" t="s">
        <v>332</v>
      </c>
      <c r="D26" s="4" t="s">
        <v>1562</v>
      </c>
    </row>
    <row r="27" spans="2:4" x14ac:dyDescent="0.3">
      <c r="B27" s="11" t="s">
        <v>1543</v>
      </c>
      <c r="C27" s="16" t="s">
        <v>330</v>
      </c>
      <c r="D27" s="13" t="s">
        <v>804</v>
      </c>
    </row>
    <row r="28" spans="2:4" x14ac:dyDescent="0.3">
      <c r="B28" s="7" t="s">
        <v>1544</v>
      </c>
      <c r="C28" s="17" t="s">
        <v>330</v>
      </c>
      <c r="D28" s="9" t="s">
        <v>804</v>
      </c>
    </row>
    <row r="29" spans="2:4" ht="26.4" x14ac:dyDescent="0.3">
      <c r="B29" s="2" t="s">
        <v>1545</v>
      </c>
      <c r="C29" s="18" t="s">
        <v>736</v>
      </c>
      <c r="D29" s="4" t="s">
        <v>1563</v>
      </c>
    </row>
    <row r="30" spans="2:4" ht="26.4" x14ac:dyDescent="0.3">
      <c r="B30" s="2" t="s">
        <v>1546</v>
      </c>
      <c r="C30" s="18" t="s">
        <v>332</v>
      </c>
      <c r="D30" s="4" t="s">
        <v>1564</v>
      </c>
    </row>
    <row r="31" spans="2:4" x14ac:dyDescent="0.3">
      <c r="B31" s="3" t="s">
        <v>888</v>
      </c>
      <c r="C31" s="1" t="s">
        <v>330</v>
      </c>
      <c r="D31" s="5" t="s">
        <v>812</v>
      </c>
    </row>
  </sheetData>
  <mergeCells count="1">
    <mergeCell ref="B2:D2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D49"/>
  <sheetViews>
    <sheetView showGridLines="0" workbookViewId="0"/>
  </sheetViews>
  <sheetFormatPr baseColWidth="10" defaultRowHeight="14.4" x14ac:dyDescent="0.3"/>
  <cols>
    <col min="2" max="2" width="51.109375" customWidth="1"/>
    <col min="3" max="3" width="15.109375" customWidth="1"/>
    <col min="4" max="4" width="22.33203125" customWidth="1"/>
  </cols>
  <sheetData>
    <row r="2" spans="2:4" x14ac:dyDescent="0.3">
      <c r="B2" s="455" t="s">
        <v>1675</v>
      </c>
      <c r="C2" s="456"/>
      <c r="D2" s="456"/>
    </row>
    <row r="3" spans="2:4" ht="26.4" x14ac:dyDescent="0.3">
      <c r="B3" s="1" t="s">
        <v>321</v>
      </c>
      <c r="C3" s="1" t="s">
        <v>329</v>
      </c>
      <c r="D3" s="1" t="s">
        <v>4</v>
      </c>
    </row>
    <row r="4" spans="2:4" ht="26.4" x14ac:dyDescent="0.3">
      <c r="B4" s="6" t="s">
        <v>794</v>
      </c>
      <c r="C4" s="15" t="s">
        <v>330</v>
      </c>
      <c r="D4" s="8" t="s">
        <v>803</v>
      </c>
    </row>
    <row r="5" spans="2:4" x14ac:dyDescent="0.3">
      <c r="B5" s="11" t="s">
        <v>322</v>
      </c>
      <c r="C5" s="16" t="s">
        <v>330</v>
      </c>
      <c r="D5" s="13" t="s">
        <v>803</v>
      </c>
    </row>
    <row r="6" spans="2:4" ht="26.4" x14ac:dyDescent="0.3">
      <c r="B6" s="7" t="s">
        <v>1533</v>
      </c>
      <c r="C6" s="17" t="s">
        <v>330</v>
      </c>
      <c r="D6" s="9" t="s">
        <v>803</v>
      </c>
    </row>
    <row r="7" spans="2:4" ht="39.6" x14ac:dyDescent="0.3">
      <c r="B7" s="2" t="s">
        <v>1535</v>
      </c>
      <c r="C7" s="18" t="s">
        <v>1547</v>
      </c>
      <c r="D7" s="4" t="s">
        <v>1557</v>
      </c>
    </row>
    <row r="8" spans="2:4" ht="26.4" x14ac:dyDescent="0.3">
      <c r="B8" s="2" t="s">
        <v>1537</v>
      </c>
      <c r="C8" s="18" t="s">
        <v>1547</v>
      </c>
      <c r="D8" s="4" t="s">
        <v>1559</v>
      </c>
    </row>
    <row r="9" spans="2:4" x14ac:dyDescent="0.3">
      <c r="B9" s="6" t="s">
        <v>795</v>
      </c>
      <c r="C9" s="15" t="s">
        <v>330</v>
      </c>
      <c r="D9" s="8" t="s">
        <v>804</v>
      </c>
    </row>
    <row r="10" spans="2:4" x14ac:dyDescent="0.3">
      <c r="B10" s="11" t="s">
        <v>1543</v>
      </c>
      <c r="C10" s="16" t="s">
        <v>330</v>
      </c>
      <c r="D10" s="13" t="s">
        <v>804</v>
      </c>
    </row>
    <row r="11" spans="2:4" x14ac:dyDescent="0.3">
      <c r="B11" s="7" t="s">
        <v>1544</v>
      </c>
      <c r="C11" s="17" t="s">
        <v>330</v>
      </c>
      <c r="D11" s="9" t="s">
        <v>804</v>
      </c>
    </row>
    <row r="12" spans="2:4" ht="26.4" x14ac:dyDescent="0.3">
      <c r="B12" s="2" t="s">
        <v>1545</v>
      </c>
      <c r="C12" s="18" t="s">
        <v>736</v>
      </c>
      <c r="D12" s="4" t="s">
        <v>1563</v>
      </c>
    </row>
    <row r="13" spans="2:4" ht="26.4" x14ac:dyDescent="0.3">
      <c r="B13" s="2" t="s">
        <v>1546</v>
      </c>
      <c r="C13" s="18" t="s">
        <v>332</v>
      </c>
      <c r="D13" s="4" t="s">
        <v>1564</v>
      </c>
    </row>
    <row r="14" spans="2:4" ht="26.4" x14ac:dyDescent="0.3">
      <c r="B14" s="6" t="s">
        <v>796</v>
      </c>
      <c r="C14" s="15" t="s">
        <v>330</v>
      </c>
      <c r="D14" s="8" t="s">
        <v>805</v>
      </c>
    </row>
    <row r="15" spans="2:4" x14ac:dyDescent="0.3">
      <c r="B15" s="11" t="s">
        <v>322</v>
      </c>
      <c r="C15" s="16" t="s">
        <v>330</v>
      </c>
      <c r="D15" s="13" t="s">
        <v>805</v>
      </c>
    </row>
    <row r="16" spans="2:4" x14ac:dyDescent="0.3">
      <c r="B16" s="7" t="s">
        <v>1525</v>
      </c>
      <c r="C16" s="17" t="s">
        <v>330</v>
      </c>
      <c r="D16" s="9" t="s">
        <v>805</v>
      </c>
    </row>
    <row r="17" spans="2:4" ht="39.6" x14ac:dyDescent="0.3">
      <c r="B17" s="2" t="s">
        <v>1526</v>
      </c>
      <c r="C17" s="18" t="s">
        <v>736</v>
      </c>
      <c r="D17" s="4" t="s">
        <v>1549</v>
      </c>
    </row>
    <row r="18" spans="2:4" ht="39.6" x14ac:dyDescent="0.3">
      <c r="B18" s="2" t="s">
        <v>1527</v>
      </c>
      <c r="C18" s="18" t="s">
        <v>332</v>
      </c>
      <c r="D18" s="4" t="s">
        <v>1550</v>
      </c>
    </row>
    <row r="19" spans="2:4" ht="26.4" x14ac:dyDescent="0.3">
      <c r="B19" s="6" t="s">
        <v>797</v>
      </c>
      <c r="C19" s="15" t="s">
        <v>330</v>
      </c>
      <c r="D19" s="8" t="s">
        <v>806</v>
      </c>
    </row>
    <row r="20" spans="2:4" x14ac:dyDescent="0.3">
      <c r="B20" s="11" t="s">
        <v>322</v>
      </c>
      <c r="C20" s="16" t="s">
        <v>330</v>
      </c>
      <c r="D20" s="13" t="s">
        <v>806</v>
      </c>
    </row>
    <row r="21" spans="2:4" x14ac:dyDescent="0.3">
      <c r="B21" s="7" t="s">
        <v>727</v>
      </c>
      <c r="C21" s="17" t="s">
        <v>330</v>
      </c>
      <c r="D21" s="9" t="s">
        <v>806</v>
      </c>
    </row>
    <row r="22" spans="2:4" ht="39.6" x14ac:dyDescent="0.3">
      <c r="B22" s="2" t="s">
        <v>1528</v>
      </c>
      <c r="C22" s="18" t="s">
        <v>331</v>
      </c>
      <c r="D22" s="4" t="s">
        <v>1552</v>
      </c>
    </row>
    <row r="23" spans="2:4" ht="39.6" x14ac:dyDescent="0.3">
      <c r="B23" s="2" t="s">
        <v>1529</v>
      </c>
      <c r="C23" s="18" t="s">
        <v>332</v>
      </c>
      <c r="D23" s="4" t="s">
        <v>1553</v>
      </c>
    </row>
    <row r="24" spans="2:4" x14ac:dyDescent="0.3">
      <c r="B24" s="6" t="s">
        <v>798</v>
      </c>
      <c r="C24" s="15" t="s">
        <v>330</v>
      </c>
      <c r="D24" s="8" t="s">
        <v>807</v>
      </c>
    </row>
    <row r="25" spans="2:4" x14ac:dyDescent="0.3">
      <c r="B25" s="11" t="s">
        <v>322</v>
      </c>
      <c r="C25" s="16" t="s">
        <v>330</v>
      </c>
      <c r="D25" s="13" t="s">
        <v>807</v>
      </c>
    </row>
    <row r="26" spans="2:4" x14ac:dyDescent="0.3">
      <c r="B26" s="7" t="s">
        <v>727</v>
      </c>
      <c r="C26" s="17" t="s">
        <v>330</v>
      </c>
      <c r="D26" s="9" t="s">
        <v>1554</v>
      </c>
    </row>
    <row r="27" spans="2:4" x14ac:dyDescent="0.3">
      <c r="B27" s="2" t="s">
        <v>1530</v>
      </c>
      <c r="C27" s="18" t="s">
        <v>332</v>
      </c>
      <c r="D27" s="4" t="s">
        <v>1554</v>
      </c>
    </row>
    <row r="28" spans="2:4" ht="26.4" x14ac:dyDescent="0.3">
      <c r="B28" s="7" t="s">
        <v>1533</v>
      </c>
      <c r="C28" s="17" t="s">
        <v>330</v>
      </c>
      <c r="D28" s="9" t="s">
        <v>1565</v>
      </c>
    </row>
    <row r="29" spans="2:4" ht="26.4" x14ac:dyDescent="0.3">
      <c r="B29" s="2" t="s">
        <v>1534</v>
      </c>
      <c r="C29" s="18" t="s">
        <v>332</v>
      </c>
      <c r="D29" s="4" t="s">
        <v>1556</v>
      </c>
    </row>
    <row r="30" spans="2:4" x14ac:dyDescent="0.3">
      <c r="B30" s="2" t="s">
        <v>1536</v>
      </c>
      <c r="C30" s="18" t="s">
        <v>331</v>
      </c>
      <c r="D30" s="4" t="s">
        <v>1558</v>
      </c>
    </row>
    <row r="31" spans="2:4" ht="26.4" x14ac:dyDescent="0.3">
      <c r="B31" s="6" t="s">
        <v>799</v>
      </c>
      <c r="C31" s="15" t="s">
        <v>330</v>
      </c>
      <c r="D31" s="8" t="s">
        <v>808</v>
      </c>
    </row>
    <row r="32" spans="2:4" x14ac:dyDescent="0.3">
      <c r="B32" s="11" t="s">
        <v>322</v>
      </c>
      <c r="C32" s="16" t="s">
        <v>330</v>
      </c>
      <c r="D32" s="13" t="s">
        <v>808</v>
      </c>
    </row>
    <row r="33" spans="2:4" ht="26.4" x14ac:dyDescent="0.3">
      <c r="B33" s="7" t="s">
        <v>327</v>
      </c>
      <c r="C33" s="17" t="s">
        <v>330</v>
      </c>
      <c r="D33" s="9" t="s">
        <v>808</v>
      </c>
    </row>
    <row r="34" spans="2:4" x14ac:dyDescent="0.3">
      <c r="B34" s="2" t="s">
        <v>1524</v>
      </c>
      <c r="C34" s="18" t="s">
        <v>332</v>
      </c>
      <c r="D34" s="4" t="s">
        <v>808</v>
      </c>
    </row>
    <row r="35" spans="2:4" ht="26.4" x14ac:dyDescent="0.3">
      <c r="B35" s="6" t="s">
        <v>800</v>
      </c>
      <c r="C35" s="15" t="s">
        <v>330</v>
      </c>
      <c r="D35" s="8" t="s">
        <v>809</v>
      </c>
    </row>
    <row r="36" spans="2:4" x14ac:dyDescent="0.3">
      <c r="B36" s="11" t="s">
        <v>322</v>
      </c>
      <c r="C36" s="16" t="s">
        <v>330</v>
      </c>
      <c r="D36" s="13" t="s">
        <v>809</v>
      </c>
    </row>
    <row r="37" spans="2:4" x14ac:dyDescent="0.3">
      <c r="B37" s="7" t="s">
        <v>727</v>
      </c>
      <c r="C37" s="17" t="s">
        <v>330</v>
      </c>
      <c r="D37" s="9" t="s">
        <v>809</v>
      </c>
    </row>
    <row r="38" spans="2:4" x14ac:dyDescent="0.3">
      <c r="B38" s="2" t="s">
        <v>1531</v>
      </c>
      <c r="C38" s="18" t="s">
        <v>332</v>
      </c>
      <c r="D38" s="4" t="s">
        <v>809</v>
      </c>
    </row>
    <row r="39" spans="2:4" x14ac:dyDescent="0.3">
      <c r="B39" s="6" t="s">
        <v>801</v>
      </c>
      <c r="C39" s="15" t="s">
        <v>330</v>
      </c>
      <c r="D39" s="8" t="s">
        <v>810</v>
      </c>
    </row>
    <row r="40" spans="2:4" x14ac:dyDescent="0.3">
      <c r="B40" s="11" t="s">
        <v>322</v>
      </c>
      <c r="C40" s="16" t="s">
        <v>330</v>
      </c>
      <c r="D40" s="13" t="s">
        <v>810</v>
      </c>
    </row>
    <row r="41" spans="2:4" x14ac:dyDescent="0.3">
      <c r="B41" s="7" t="s">
        <v>727</v>
      </c>
      <c r="C41" s="17" t="s">
        <v>330</v>
      </c>
      <c r="D41" s="9" t="s">
        <v>810</v>
      </c>
    </row>
    <row r="42" spans="2:4" x14ac:dyDescent="0.3">
      <c r="B42" s="2" t="s">
        <v>1532</v>
      </c>
      <c r="C42" s="18" t="s">
        <v>332</v>
      </c>
      <c r="D42" s="4" t="s">
        <v>810</v>
      </c>
    </row>
    <row r="43" spans="2:4" x14ac:dyDescent="0.3">
      <c r="B43" s="6" t="s">
        <v>802</v>
      </c>
      <c r="C43" s="15" t="s">
        <v>330</v>
      </c>
      <c r="D43" s="8" t="s">
        <v>811</v>
      </c>
    </row>
    <row r="44" spans="2:4" x14ac:dyDescent="0.3">
      <c r="B44" s="11" t="s">
        <v>1538</v>
      </c>
      <c r="C44" s="16" t="s">
        <v>330</v>
      </c>
      <c r="D44" s="13" t="s">
        <v>811</v>
      </c>
    </row>
    <row r="45" spans="2:4" x14ac:dyDescent="0.3">
      <c r="B45" s="7" t="s">
        <v>1539</v>
      </c>
      <c r="C45" s="17" t="s">
        <v>330</v>
      </c>
      <c r="D45" s="9" t="s">
        <v>811</v>
      </c>
    </row>
    <row r="46" spans="2:4" ht="26.4" x14ac:dyDescent="0.3">
      <c r="B46" s="2" t="s">
        <v>1540</v>
      </c>
      <c r="C46" s="18" t="s">
        <v>736</v>
      </c>
      <c r="D46" s="4" t="s">
        <v>1560</v>
      </c>
    </row>
    <row r="47" spans="2:4" x14ac:dyDescent="0.3">
      <c r="B47" s="2" t="s">
        <v>1541</v>
      </c>
      <c r="C47" s="18" t="s">
        <v>332</v>
      </c>
      <c r="D47" s="4" t="s">
        <v>1561</v>
      </c>
    </row>
    <row r="48" spans="2:4" x14ac:dyDescent="0.3">
      <c r="B48" s="2" t="s">
        <v>1542</v>
      </c>
      <c r="C48" s="18" t="s">
        <v>332</v>
      </c>
      <c r="D48" s="4" t="s">
        <v>1562</v>
      </c>
    </row>
    <row r="49" spans="2:4" x14ac:dyDescent="0.3">
      <c r="B49" s="3" t="s">
        <v>888</v>
      </c>
      <c r="C49" s="1" t="s">
        <v>330</v>
      </c>
      <c r="D49" s="5" t="s">
        <v>812</v>
      </c>
    </row>
  </sheetData>
  <mergeCells count="1">
    <mergeCell ref="B2:D2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55" t="s">
        <v>1676</v>
      </c>
      <c r="C2" s="456"/>
      <c r="D2" s="456"/>
      <c r="E2" s="456"/>
      <c r="F2" s="456"/>
      <c r="G2" s="456"/>
    </row>
    <row r="3" spans="2:7" x14ac:dyDescent="0.3">
      <c r="B3" s="461" t="s">
        <v>1566</v>
      </c>
      <c r="C3" s="461" t="s">
        <v>352</v>
      </c>
      <c r="D3" s="461" t="s">
        <v>352</v>
      </c>
      <c r="E3" s="461" t="s">
        <v>352</v>
      </c>
      <c r="F3" s="461" t="s">
        <v>352</v>
      </c>
      <c r="G3" s="461" t="s">
        <v>352</v>
      </c>
    </row>
    <row r="4" spans="2:7" x14ac:dyDescent="0.3">
      <c r="B4" s="462" t="s">
        <v>339</v>
      </c>
      <c r="C4" s="462" t="s">
        <v>339</v>
      </c>
      <c r="D4" s="462" t="s">
        <v>339</v>
      </c>
      <c r="E4" s="462" t="s">
        <v>339</v>
      </c>
      <c r="F4" s="462" t="s">
        <v>339</v>
      </c>
      <c r="G4" s="462" t="s">
        <v>339</v>
      </c>
    </row>
    <row r="5" spans="2:7" x14ac:dyDescent="0.3">
      <c r="B5" s="462" t="s">
        <v>340</v>
      </c>
      <c r="C5" s="462" t="s">
        <v>340</v>
      </c>
      <c r="D5" s="462" t="s">
        <v>340</v>
      </c>
      <c r="E5" s="462" t="s">
        <v>340</v>
      </c>
      <c r="F5" s="462" t="s">
        <v>340</v>
      </c>
      <c r="G5" s="462" t="s">
        <v>340</v>
      </c>
    </row>
    <row r="6" spans="2:7" x14ac:dyDescent="0.3">
      <c r="B6" s="463" t="s">
        <v>341</v>
      </c>
      <c r="C6" s="463" t="s">
        <v>341</v>
      </c>
      <c r="D6" s="463" t="s">
        <v>341</v>
      </c>
      <c r="E6" s="463" t="s">
        <v>341</v>
      </c>
      <c r="F6" s="463" t="s">
        <v>341</v>
      </c>
      <c r="G6" s="463" t="s">
        <v>341</v>
      </c>
    </row>
    <row r="7" spans="2:7" x14ac:dyDescent="0.3">
      <c r="B7" s="464" t="s">
        <v>342</v>
      </c>
      <c r="C7" s="464" t="s">
        <v>342</v>
      </c>
      <c r="D7" s="464" t="s">
        <v>342</v>
      </c>
      <c r="E7" s="464" t="s">
        <v>342</v>
      </c>
      <c r="F7" s="17">
        <v>2026</v>
      </c>
      <c r="G7" s="17">
        <v>2025</v>
      </c>
    </row>
    <row r="8" spans="2:7" x14ac:dyDescent="0.3">
      <c r="B8" s="459" t="s">
        <v>343</v>
      </c>
      <c r="C8" s="459" t="s">
        <v>343</v>
      </c>
      <c r="D8" s="459" t="s">
        <v>343</v>
      </c>
      <c r="E8" s="459" t="s">
        <v>343</v>
      </c>
      <c r="F8" s="14" t="s">
        <v>330</v>
      </c>
      <c r="G8" s="14" t="s">
        <v>330</v>
      </c>
    </row>
    <row r="9" spans="2:7" x14ac:dyDescent="0.3">
      <c r="B9" s="19" t="s">
        <v>330</v>
      </c>
      <c r="C9" s="460" t="s">
        <v>353</v>
      </c>
      <c r="D9" s="460" t="s">
        <v>353</v>
      </c>
      <c r="E9" s="460" t="s">
        <v>353</v>
      </c>
      <c r="F9" s="14" t="s">
        <v>812</v>
      </c>
      <c r="G9" s="14" t="s">
        <v>1574</v>
      </c>
    </row>
    <row r="10" spans="2:7" x14ac:dyDescent="0.3">
      <c r="B10" s="20" t="s">
        <v>330</v>
      </c>
      <c r="C10" s="21" t="s">
        <v>330</v>
      </c>
      <c r="D10" s="457" t="s">
        <v>355</v>
      </c>
      <c r="E10" s="457" t="s">
        <v>355</v>
      </c>
      <c r="F10" s="4">
        <v>0</v>
      </c>
      <c r="G10" s="4">
        <v>0</v>
      </c>
    </row>
    <row r="11" spans="2:7" x14ac:dyDescent="0.3">
      <c r="B11" s="20" t="s">
        <v>330</v>
      </c>
      <c r="C11" s="21" t="s">
        <v>330</v>
      </c>
      <c r="D11" s="457" t="s">
        <v>356</v>
      </c>
      <c r="E11" s="457" t="s">
        <v>356</v>
      </c>
      <c r="F11" s="4">
        <v>0</v>
      </c>
      <c r="G11" s="4">
        <v>0</v>
      </c>
    </row>
    <row r="12" spans="2:7" x14ac:dyDescent="0.3">
      <c r="B12" s="20" t="s">
        <v>330</v>
      </c>
      <c r="C12" s="21" t="s">
        <v>330</v>
      </c>
      <c r="D12" s="457" t="s">
        <v>357</v>
      </c>
      <c r="E12" s="457" t="s">
        <v>357</v>
      </c>
      <c r="F12" s="4">
        <v>0</v>
      </c>
      <c r="G12" s="4">
        <v>0</v>
      </c>
    </row>
    <row r="13" spans="2:7" x14ac:dyDescent="0.3">
      <c r="B13" s="20" t="s">
        <v>330</v>
      </c>
      <c r="C13" s="21" t="s">
        <v>330</v>
      </c>
      <c r="D13" s="457" t="s">
        <v>358</v>
      </c>
      <c r="E13" s="457" t="s">
        <v>358</v>
      </c>
      <c r="F13" s="4">
        <v>0</v>
      </c>
      <c r="G13" s="4">
        <v>0</v>
      </c>
    </row>
    <row r="14" spans="2:7" x14ac:dyDescent="0.3">
      <c r="B14" s="20" t="s">
        <v>330</v>
      </c>
      <c r="C14" s="21" t="s">
        <v>330</v>
      </c>
      <c r="D14" s="457" t="s">
        <v>359</v>
      </c>
      <c r="E14" s="457" t="s">
        <v>359</v>
      </c>
      <c r="F14" s="4">
        <v>0</v>
      </c>
      <c r="G14" s="4">
        <v>0</v>
      </c>
    </row>
    <row r="15" spans="2:7" x14ac:dyDescent="0.3">
      <c r="B15" s="20" t="s">
        <v>330</v>
      </c>
      <c r="C15" s="21" t="s">
        <v>330</v>
      </c>
      <c r="D15" s="457" t="s">
        <v>360</v>
      </c>
      <c r="E15" s="457" t="s">
        <v>360</v>
      </c>
      <c r="F15" s="4">
        <v>0</v>
      </c>
      <c r="G15" s="4">
        <v>0</v>
      </c>
    </row>
    <row r="16" spans="2:7" x14ac:dyDescent="0.3">
      <c r="B16" s="20" t="s">
        <v>330</v>
      </c>
      <c r="C16" s="21" t="s">
        <v>330</v>
      </c>
      <c r="D16" s="457" t="s">
        <v>361</v>
      </c>
      <c r="E16" s="457" t="s">
        <v>361</v>
      </c>
      <c r="F16" s="4" t="s">
        <v>1567</v>
      </c>
      <c r="G16" s="4" t="s">
        <v>1575</v>
      </c>
    </row>
    <row r="17" spans="2:7" x14ac:dyDescent="0.3">
      <c r="B17" s="20" t="s">
        <v>330</v>
      </c>
      <c r="C17" s="21" t="s">
        <v>330</v>
      </c>
      <c r="D17" s="457" t="s">
        <v>362</v>
      </c>
      <c r="E17" s="457" t="s">
        <v>362</v>
      </c>
      <c r="F17" s="4">
        <v>0</v>
      </c>
      <c r="G17" s="4">
        <v>0</v>
      </c>
    </row>
    <row r="18" spans="2:7" x14ac:dyDescent="0.3">
      <c r="B18" s="20" t="s">
        <v>330</v>
      </c>
      <c r="C18" s="21" t="s">
        <v>330</v>
      </c>
      <c r="D18" s="457" t="s">
        <v>363</v>
      </c>
      <c r="E18" s="457" t="s">
        <v>363</v>
      </c>
      <c r="F18" s="4" t="s">
        <v>1568</v>
      </c>
      <c r="G18" s="4" t="s">
        <v>1576</v>
      </c>
    </row>
    <row r="19" spans="2:7" x14ac:dyDescent="0.3">
      <c r="B19" s="20" t="s">
        <v>330</v>
      </c>
      <c r="C19" s="21" t="s">
        <v>330</v>
      </c>
      <c r="D19" s="457" t="s">
        <v>364</v>
      </c>
      <c r="E19" s="457" t="s">
        <v>364</v>
      </c>
      <c r="F19" s="4">
        <v>0</v>
      </c>
      <c r="G19" s="4">
        <v>0</v>
      </c>
    </row>
    <row r="20" spans="2:7" x14ac:dyDescent="0.3">
      <c r="B20" s="458" t="s">
        <v>330</v>
      </c>
      <c r="C20" s="458" t="s">
        <v>330</v>
      </c>
      <c r="D20" s="458" t="s">
        <v>330</v>
      </c>
      <c r="E20" s="458" t="s">
        <v>330</v>
      </c>
      <c r="F20" s="4" t="s">
        <v>330</v>
      </c>
      <c r="G20" s="4" t="s">
        <v>330</v>
      </c>
    </row>
    <row r="21" spans="2:7" x14ac:dyDescent="0.3">
      <c r="B21" s="19" t="s">
        <v>330</v>
      </c>
      <c r="C21" s="460" t="s">
        <v>354</v>
      </c>
      <c r="D21" s="460" t="s">
        <v>354</v>
      </c>
      <c r="E21" s="460" t="s">
        <v>354</v>
      </c>
      <c r="F21" s="14" t="s">
        <v>1569</v>
      </c>
      <c r="G21" s="14" t="s">
        <v>1577</v>
      </c>
    </row>
    <row r="22" spans="2:7" x14ac:dyDescent="0.3">
      <c r="B22" s="20" t="s">
        <v>330</v>
      </c>
      <c r="C22" s="21" t="s">
        <v>330</v>
      </c>
      <c r="D22" s="457" t="s">
        <v>365</v>
      </c>
      <c r="E22" s="457" t="s">
        <v>365</v>
      </c>
      <c r="F22" s="4" t="s">
        <v>889</v>
      </c>
      <c r="G22" s="4" t="s">
        <v>1578</v>
      </c>
    </row>
    <row r="23" spans="2:7" x14ac:dyDescent="0.3">
      <c r="B23" s="20" t="s">
        <v>330</v>
      </c>
      <c r="C23" s="21" t="s">
        <v>330</v>
      </c>
      <c r="D23" s="457" t="s">
        <v>366</v>
      </c>
      <c r="E23" s="457" t="s">
        <v>366</v>
      </c>
      <c r="F23" s="4" t="s">
        <v>912</v>
      </c>
      <c r="G23" s="4" t="s">
        <v>1579</v>
      </c>
    </row>
    <row r="24" spans="2:7" x14ac:dyDescent="0.3">
      <c r="B24" s="20" t="s">
        <v>330</v>
      </c>
      <c r="C24" s="21" t="s">
        <v>330</v>
      </c>
      <c r="D24" s="457" t="s">
        <v>367</v>
      </c>
      <c r="E24" s="457" t="s">
        <v>367</v>
      </c>
      <c r="F24" s="4" t="s">
        <v>961</v>
      </c>
      <c r="G24" s="4" t="s">
        <v>1580</v>
      </c>
    </row>
    <row r="25" spans="2:7" x14ac:dyDescent="0.3">
      <c r="B25" s="20" t="s">
        <v>330</v>
      </c>
      <c r="C25" s="21" t="s">
        <v>330</v>
      </c>
      <c r="D25" s="457" t="s">
        <v>368</v>
      </c>
      <c r="E25" s="457" t="s">
        <v>368</v>
      </c>
      <c r="F25" s="4">
        <v>0</v>
      </c>
      <c r="G25" s="4">
        <v>0</v>
      </c>
    </row>
    <row r="26" spans="2:7" x14ac:dyDescent="0.3">
      <c r="B26" s="20" t="s">
        <v>330</v>
      </c>
      <c r="C26" s="21" t="s">
        <v>330</v>
      </c>
      <c r="D26" s="457" t="s">
        <v>369</v>
      </c>
      <c r="E26" s="457" t="s">
        <v>369</v>
      </c>
      <c r="F26" s="4">
        <v>0</v>
      </c>
      <c r="G26" s="4">
        <v>0</v>
      </c>
    </row>
    <row r="27" spans="2:7" x14ac:dyDescent="0.3">
      <c r="B27" s="20" t="s">
        <v>330</v>
      </c>
      <c r="C27" s="21" t="s">
        <v>330</v>
      </c>
      <c r="D27" s="457" t="s">
        <v>370</v>
      </c>
      <c r="E27" s="457" t="s">
        <v>370</v>
      </c>
      <c r="F27" s="4" t="s">
        <v>1020</v>
      </c>
      <c r="G27" s="4" t="s">
        <v>1581</v>
      </c>
    </row>
    <row r="28" spans="2:7" x14ac:dyDescent="0.3">
      <c r="B28" s="20" t="s">
        <v>330</v>
      </c>
      <c r="C28" s="21" t="s">
        <v>330</v>
      </c>
      <c r="D28" s="457" t="s">
        <v>371</v>
      </c>
      <c r="E28" s="457" t="s">
        <v>371</v>
      </c>
      <c r="F28" s="4" t="s">
        <v>1022</v>
      </c>
      <c r="G28" s="4" t="s">
        <v>1582</v>
      </c>
    </row>
    <row r="29" spans="2:7" x14ac:dyDescent="0.3">
      <c r="B29" s="20" t="s">
        <v>330</v>
      </c>
      <c r="C29" s="21" t="s">
        <v>330</v>
      </c>
      <c r="D29" s="457" t="s">
        <v>372</v>
      </c>
      <c r="E29" s="457" t="s">
        <v>372</v>
      </c>
      <c r="F29" s="4">
        <v>0</v>
      </c>
      <c r="G29" s="4">
        <v>0</v>
      </c>
    </row>
    <row r="30" spans="2:7" x14ac:dyDescent="0.3">
      <c r="B30" s="20" t="s">
        <v>330</v>
      </c>
      <c r="C30" s="21" t="s">
        <v>330</v>
      </c>
      <c r="D30" s="457" t="s">
        <v>373</v>
      </c>
      <c r="E30" s="457" t="s">
        <v>373</v>
      </c>
      <c r="F30" s="4" t="s">
        <v>1027</v>
      </c>
      <c r="G30" s="4" t="s">
        <v>1583</v>
      </c>
    </row>
    <row r="31" spans="2:7" x14ac:dyDescent="0.3">
      <c r="B31" s="20" t="s">
        <v>330</v>
      </c>
      <c r="C31" s="21" t="s">
        <v>330</v>
      </c>
      <c r="D31" s="457" t="s">
        <v>374</v>
      </c>
      <c r="E31" s="457" t="s">
        <v>374</v>
      </c>
      <c r="F31" s="4">
        <v>0</v>
      </c>
      <c r="G31" s="4">
        <v>0</v>
      </c>
    </row>
    <row r="32" spans="2:7" x14ac:dyDescent="0.3">
      <c r="B32" s="20" t="s">
        <v>330</v>
      </c>
      <c r="C32" s="21" t="s">
        <v>330</v>
      </c>
      <c r="D32" s="457" t="s">
        <v>375</v>
      </c>
      <c r="E32" s="457" t="s">
        <v>375</v>
      </c>
      <c r="F32" s="4">
        <v>0</v>
      </c>
      <c r="G32" s="4" t="s">
        <v>1584</v>
      </c>
    </row>
    <row r="33" spans="2:7" x14ac:dyDescent="0.3">
      <c r="B33" s="20" t="s">
        <v>330</v>
      </c>
      <c r="C33" s="21" t="s">
        <v>330</v>
      </c>
      <c r="D33" s="457" t="s">
        <v>376</v>
      </c>
      <c r="E33" s="457" t="s">
        <v>376</v>
      </c>
      <c r="F33" s="4">
        <v>0</v>
      </c>
      <c r="G33" s="4">
        <v>0</v>
      </c>
    </row>
    <row r="34" spans="2:7" x14ac:dyDescent="0.3">
      <c r="B34" s="20" t="s">
        <v>330</v>
      </c>
      <c r="C34" s="21" t="s">
        <v>330</v>
      </c>
      <c r="D34" s="457" t="s">
        <v>377</v>
      </c>
      <c r="E34" s="457" t="s">
        <v>377</v>
      </c>
      <c r="F34" s="4">
        <v>0</v>
      </c>
      <c r="G34" s="4">
        <v>0</v>
      </c>
    </row>
    <row r="35" spans="2:7" x14ac:dyDescent="0.3">
      <c r="B35" s="20" t="s">
        <v>330</v>
      </c>
      <c r="C35" s="21" t="s">
        <v>330</v>
      </c>
      <c r="D35" s="457" t="s">
        <v>378</v>
      </c>
      <c r="E35" s="457" t="s">
        <v>378</v>
      </c>
      <c r="F35" s="4">
        <v>0</v>
      </c>
      <c r="G35" s="4">
        <v>0</v>
      </c>
    </row>
    <row r="36" spans="2:7" x14ac:dyDescent="0.3">
      <c r="B36" s="20" t="s">
        <v>330</v>
      </c>
      <c r="C36" s="21" t="s">
        <v>330</v>
      </c>
      <c r="D36" s="457" t="s">
        <v>379</v>
      </c>
      <c r="E36" s="457" t="s">
        <v>379</v>
      </c>
      <c r="F36" s="4">
        <v>0</v>
      </c>
      <c r="G36" s="4">
        <v>0</v>
      </c>
    </row>
    <row r="37" spans="2:7" x14ac:dyDescent="0.3">
      <c r="B37" s="20" t="s">
        <v>330</v>
      </c>
      <c r="C37" s="21" t="s">
        <v>330</v>
      </c>
      <c r="D37" s="457" t="s">
        <v>380</v>
      </c>
      <c r="E37" s="457" t="s">
        <v>380</v>
      </c>
      <c r="F37" s="4">
        <v>0</v>
      </c>
      <c r="G37" s="4">
        <v>0</v>
      </c>
    </row>
    <row r="38" spans="2:7" x14ac:dyDescent="0.3">
      <c r="B38" s="459" t="s">
        <v>344</v>
      </c>
      <c r="C38" s="459" t="s">
        <v>344</v>
      </c>
      <c r="D38" s="459" t="s">
        <v>344</v>
      </c>
      <c r="E38" s="459" t="s">
        <v>344</v>
      </c>
      <c r="F38" s="14" t="s">
        <v>1570</v>
      </c>
      <c r="G38" s="14" t="s">
        <v>1585</v>
      </c>
    </row>
    <row r="39" spans="2:7" x14ac:dyDescent="0.3">
      <c r="B39" s="458" t="s">
        <v>330</v>
      </c>
      <c r="C39" s="458" t="s">
        <v>330</v>
      </c>
      <c r="D39" s="458" t="s">
        <v>330</v>
      </c>
      <c r="E39" s="458" t="s">
        <v>330</v>
      </c>
      <c r="F39" s="4" t="s">
        <v>330</v>
      </c>
      <c r="G39" s="4" t="s">
        <v>330</v>
      </c>
    </row>
    <row r="40" spans="2:7" x14ac:dyDescent="0.3">
      <c r="B40" s="459" t="s">
        <v>345</v>
      </c>
      <c r="C40" s="459" t="s">
        <v>345</v>
      </c>
      <c r="D40" s="459" t="s">
        <v>345</v>
      </c>
      <c r="E40" s="459" t="s">
        <v>345</v>
      </c>
      <c r="F40" s="14" t="s">
        <v>330</v>
      </c>
      <c r="G40" s="14" t="s">
        <v>330</v>
      </c>
    </row>
    <row r="41" spans="2:7" x14ac:dyDescent="0.3">
      <c r="B41" s="19" t="s">
        <v>330</v>
      </c>
      <c r="C41" s="460" t="s">
        <v>353</v>
      </c>
      <c r="D41" s="460" t="s">
        <v>353</v>
      </c>
      <c r="E41" s="460" t="s">
        <v>353</v>
      </c>
      <c r="F41" s="14">
        <v>0</v>
      </c>
      <c r="G41" s="14">
        <v>0</v>
      </c>
    </row>
    <row r="42" spans="2:7" x14ac:dyDescent="0.3">
      <c r="B42" s="20" t="s">
        <v>330</v>
      </c>
      <c r="C42" s="21" t="s">
        <v>330</v>
      </c>
      <c r="D42" s="457" t="s">
        <v>381</v>
      </c>
      <c r="E42" s="457" t="s">
        <v>381</v>
      </c>
      <c r="F42" s="4">
        <v>0</v>
      </c>
      <c r="G42" s="4">
        <v>0</v>
      </c>
    </row>
    <row r="43" spans="2:7" x14ac:dyDescent="0.3">
      <c r="B43" s="20" t="s">
        <v>330</v>
      </c>
      <c r="C43" s="21" t="s">
        <v>330</v>
      </c>
      <c r="D43" s="457" t="s">
        <v>382</v>
      </c>
      <c r="E43" s="457" t="s">
        <v>382</v>
      </c>
      <c r="F43" s="4">
        <v>0</v>
      </c>
      <c r="G43" s="4">
        <v>0</v>
      </c>
    </row>
    <row r="44" spans="2:7" x14ac:dyDescent="0.3">
      <c r="B44" s="20" t="s">
        <v>330</v>
      </c>
      <c r="C44" s="21" t="s">
        <v>330</v>
      </c>
      <c r="D44" s="457" t="s">
        <v>383</v>
      </c>
      <c r="E44" s="457" t="s">
        <v>383</v>
      </c>
      <c r="F44" s="4">
        <v>0</v>
      </c>
      <c r="G44" s="4">
        <v>0</v>
      </c>
    </row>
    <row r="45" spans="2:7" x14ac:dyDescent="0.3">
      <c r="B45" s="458" t="s">
        <v>330</v>
      </c>
      <c r="C45" s="458" t="s">
        <v>330</v>
      </c>
      <c r="D45" s="458" t="s">
        <v>330</v>
      </c>
      <c r="E45" s="458" t="s">
        <v>330</v>
      </c>
      <c r="F45" s="4" t="s">
        <v>330</v>
      </c>
      <c r="G45" s="4" t="s">
        <v>330</v>
      </c>
    </row>
    <row r="46" spans="2:7" x14ac:dyDescent="0.3">
      <c r="B46" s="19" t="s">
        <v>330</v>
      </c>
      <c r="C46" s="460" t="s">
        <v>354</v>
      </c>
      <c r="D46" s="460" t="s">
        <v>354</v>
      </c>
      <c r="E46" s="460" t="s">
        <v>354</v>
      </c>
      <c r="F46" s="14" t="s">
        <v>1570</v>
      </c>
      <c r="G46" s="14" t="s">
        <v>1585</v>
      </c>
    </row>
    <row r="47" spans="2:7" x14ac:dyDescent="0.3">
      <c r="B47" s="20" t="s">
        <v>330</v>
      </c>
      <c r="C47" s="21" t="s">
        <v>330</v>
      </c>
      <c r="D47" s="457" t="s">
        <v>381</v>
      </c>
      <c r="E47" s="457" t="s">
        <v>381</v>
      </c>
      <c r="F47" s="4" t="s">
        <v>1042</v>
      </c>
      <c r="G47" s="4" t="s">
        <v>1586</v>
      </c>
    </row>
    <row r="48" spans="2:7" x14ac:dyDescent="0.3">
      <c r="B48" s="20" t="s">
        <v>330</v>
      </c>
      <c r="C48" s="21" t="s">
        <v>330</v>
      </c>
      <c r="D48" s="457" t="s">
        <v>382</v>
      </c>
      <c r="E48" s="457" t="s">
        <v>382</v>
      </c>
      <c r="F48" s="4" t="s">
        <v>1571</v>
      </c>
      <c r="G48" s="4" t="s">
        <v>1587</v>
      </c>
    </row>
    <row r="49" spans="2:7" x14ac:dyDescent="0.3">
      <c r="B49" s="20" t="s">
        <v>330</v>
      </c>
      <c r="C49" s="21" t="s">
        <v>330</v>
      </c>
      <c r="D49" s="457" t="s">
        <v>384</v>
      </c>
      <c r="E49" s="457" t="s">
        <v>384</v>
      </c>
      <c r="F49" s="4" t="s">
        <v>1572</v>
      </c>
      <c r="G49" s="4" t="s">
        <v>1588</v>
      </c>
    </row>
    <row r="50" spans="2:7" x14ac:dyDescent="0.3">
      <c r="B50" s="459" t="s">
        <v>346</v>
      </c>
      <c r="C50" s="459" t="s">
        <v>346</v>
      </c>
      <c r="D50" s="459" t="s">
        <v>346</v>
      </c>
      <c r="E50" s="459" t="s">
        <v>346</v>
      </c>
      <c r="F50" s="14" t="s">
        <v>1573</v>
      </c>
      <c r="G50" s="14" t="s">
        <v>1589</v>
      </c>
    </row>
    <row r="51" spans="2:7" x14ac:dyDescent="0.3">
      <c r="B51" s="458" t="s">
        <v>330</v>
      </c>
      <c r="C51" s="458" t="s">
        <v>330</v>
      </c>
      <c r="D51" s="458" t="s">
        <v>330</v>
      </c>
      <c r="E51" s="458" t="s">
        <v>330</v>
      </c>
      <c r="F51" s="4" t="s">
        <v>330</v>
      </c>
      <c r="G51" s="4" t="s">
        <v>330</v>
      </c>
    </row>
    <row r="52" spans="2:7" x14ac:dyDescent="0.3">
      <c r="B52" s="459" t="s">
        <v>347</v>
      </c>
      <c r="C52" s="459" t="s">
        <v>347</v>
      </c>
      <c r="D52" s="459" t="s">
        <v>347</v>
      </c>
      <c r="E52" s="459" t="s">
        <v>347</v>
      </c>
      <c r="F52" s="14" t="s">
        <v>330</v>
      </c>
      <c r="G52" s="14" t="s">
        <v>330</v>
      </c>
    </row>
    <row r="53" spans="2:7" x14ac:dyDescent="0.3">
      <c r="B53" s="19" t="s">
        <v>330</v>
      </c>
      <c r="C53" s="460" t="s">
        <v>353</v>
      </c>
      <c r="D53" s="460" t="s">
        <v>353</v>
      </c>
      <c r="E53" s="460" t="s">
        <v>353</v>
      </c>
      <c r="F53" s="14">
        <v>0</v>
      </c>
      <c r="G53" s="14">
        <v>0</v>
      </c>
    </row>
    <row r="54" spans="2:7" x14ac:dyDescent="0.3">
      <c r="B54" s="20" t="s">
        <v>330</v>
      </c>
      <c r="C54" s="21" t="s">
        <v>330</v>
      </c>
      <c r="D54" s="457" t="s">
        <v>385</v>
      </c>
      <c r="E54" s="457" t="s">
        <v>385</v>
      </c>
      <c r="F54" s="4">
        <v>0</v>
      </c>
      <c r="G54" s="4">
        <v>0</v>
      </c>
    </row>
    <row r="55" spans="2:7" x14ac:dyDescent="0.3">
      <c r="B55" s="20" t="s">
        <v>330</v>
      </c>
      <c r="C55" s="21" t="s">
        <v>330</v>
      </c>
      <c r="D55" s="21" t="s">
        <v>330</v>
      </c>
      <c r="E55" s="22" t="s">
        <v>389</v>
      </c>
      <c r="F55" s="4">
        <v>0</v>
      </c>
      <c r="G55" s="4">
        <v>0</v>
      </c>
    </row>
    <row r="56" spans="2:7" x14ac:dyDescent="0.3">
      <c r="B56" s="20" t="s">
        <v>330</v>
      </c>
      <c r="C56" s="21" t="s">
        <v>330</v>
      </c>
      <c r="D56" s="21" t="s">
        <v>330</v>
      </c>
      <c r="E56" s="22" t="s">
        <v>390</v>
      </c>
      <c r="F56" s="4">
        <v>0</v>
      </c>
      <c r="G56" s="4">
        <v>0</v>
      </c>
    </row>
    <row r="57" spans="2:7" x14ac:dyDescent="0.3">
      <c r="B57" s="20" t="s">
        <v>330</v>
      </c>
      <c r="C57" s="21" t="s">
        <v>330</v>
      </c>
      <c r="D57" s="457" t="s">
        <v>386</v>
      </c>
      <c r="E57" s="457" t="s">
        <v>386</v>
      </c>
      <c r="F57" s="4">
        <v>0</v>
      </c>
      <c r="G57" s="4">
        <v>0</v>
      </c>
    </row>
    <row r="58" spans="2:7" x14ac:dyDescent="0.3">
      <c r="B58" s="458" t="s">
        <v>330</v>
      </c>
      <c r="C58" s="458" t="s">
        <v>330</v>
      </c>
      <c r="D58" s="458" t="s">
        <v>330</v>
      </c>
      <c r="E58" s="458" t="s">
        <v>330</v>
      </c>
      <c r="F58" s="4" t="s">
        <v>330</v>
      </c>
      <c r="G58" s="4" t="s">
        <v>330</v>
      </c>
    </row>
    <row r="59" spans="2:7" x14ac:dyDescent="0.3">
      <c r="B59" s="19" t="s">
        <v>330</v>
      </c>
      <c r="C59" s="460" t="s">
        <v>354</v>
      </c>
      <c r="D59" s="460" t="s">
        <v>354</v>
      </c>
      <c r="E59" s="460" t="s">
        <v>354</v>
      </c>
      <c r="F59" s="14">
        <v>0</v>
      </c>
      <c r="G59" s="14">
        <v>0</v>
      </c>
    </row>
    <row r="60" spans="2:7" x14ac:dyDescent="0.3">
      <c r="B60" s="20" t="s">
        <v>330</v>
      </c>
      <c r="C60" s="21" t="s">
        <v>330</v>
      </c>
      <c r="D60" s="457" t="s">
        <v>387</v>
      </c>
      <c r="E60" s="457" t="s">
        <v>387</v>
      </c>
      <c r="F60" s="4">
        <v>0</v>
      </c>
      <c r="G60" s="4">
        <v>0</v>
      </c>
    </row>
    <row r="61" spans="2:7" x14ac:dyDescent="0.3">
      <c r="B61" s="20" t="s">
        <v>330</v>
      </c>
      <c r="C61" s="21" t="s">
        <v>330</v>
      </c>
      <c r="D61" s="21" t="s">
        <v>330</v>
      </c>
      <c r="E61" s="22" t="s">
        <v>389</v>
      </c>
      <c r="F61" s="4">
        <v>0</v>
      </c>
      <c r="G61" s="4">
        <v>0</v>
      </c>
    </row>
    <row r="62" spans="2:7" x14ac:dyDescent="0.3">
      <c r="B62" s="20" t="s">
        <v>330</v>
      </c>
      <c r="C62" s="21" t="s">
        <v>330</v>
      </c>
      <c r="D62" s="21" t="s">
        <v>330</v>
      </c>
      <c r="E62" s="22" t="s">
        <v>390</v>
      </c>
      <c r="F62" s="4">
        <v>0</v>
      </c>
      <c r="G62" s="4">
        <v>0</v>
      </c>
    </row>
    <row r="63" spans="2:7" x14ac:dyDescent="0.3">
      <c r="B63" s="20" t="s">
        <v>330</v>
      </c>
      <c r="C63" s="21" t="s">
        <v>330</v>
      </c>
      <c r="D63" s="457" t="s">
        <v>388</v>
      </c>
      <c r="E63" s="457" t="s">
        <v>388</v>
      </c>
      <c r="F63" s="4">
        <v>0</v>
      </c>
      <c r="G63" s="4">
        <v>0</v>
      </c>
    </row>
    <row r="64" spans="2:7" x14ac:dyDescent="0.3">
      <c r="B64" s="459" t="s">
        <v>348</v>
      </c>
      <c r="C64" s="459" t="s">
        <v>348</v>
      </c>
      <c r="D64" s="459" t="s">
        <v>348</v>
      </c>
      <c r="E64" s="459" t="s">
        <v>348</v>
      </c>
      <c r="F64" s="14">
        <v>0</v>
      </c>
      <c r="G64" s="14">
        <v>0</v>
      </c>
    </row>
    <row r="65" spans="2:7" x14ac:dyDescent="0.3">
      <c r="B65" s="458" t="s">
        <v>330</v>
      </c>
      <c r="C65" s="458" t="s">
        <v>330</v>
      </c>
      <c r="D65" s="458" t="s">
        <v>330</v>
      </c>
      <c r="E65" s="458" t="s">
        <v>330</v>
      </c>
      <c r="F65" s="4" t="s">
        <v>330</v>
      </c>
      <c r="G65" s="4" t="s">
        <v>330</v>
      </c>
    </row>
    <row r="66" spans="2:7" x14ac:dyDescent="0.3">
      <c r="B66" s="459" t="s">
        <v>349</v>
      </c>
      <c r="C66" s="459" t="s">
        <v>349</v>
      </c>
      <c r="D66" s="459" t="s">
        <v>349</v>
      </c>
      <c r="E66" s="459" t="s">
        <v>349</v>
      </c>
      <c r="F66" s="14">
        <v>0</v>
      </c>
      <c r="G66" s="14">
        <v>0</v>
      </c>
    </row>
    <row r="67" spans="2:7" x14ac:dyDescent="0.3">
      <c r="B67" s="458" t="s">
        <v>330</v>
      </c>
      <c r="C67" s="458" t="s">
        <v>330</v>
      </c>
      <c r="D67" s="458" t="s">
        <v>330</v>
      </c>
      <c r="E67" s="458" t="s">
        <v>330</v>
      </c>
      <c r="F67" s="4" t="s">
        <v>330</v>
      </c>
      <c r="G67" s="4" t="s">
        <v>330</v>
      </c>
    </row>
    <row r="68" spans="2:7" x14ac:dyDescent="0.3">
      <c r="B68" s="459" t="s">
        <v>350</v>
      </c>
      <c r="C68" s="459" t="s">
        <v>350</v>
      </c>
      <c r="D68" s="459" t="s">
        <v>350</v>
      </c>
      <c r="E68" s="459" t="s">
        <v>350</v>
      </c>
      <c r="F68" s="14">
        <v>0</v>
      </c>
      <c r="G68" s="14">
        <v>0</v>
      </c>
    </row>
    <row r="69" spans="2:7" x14ac:dyDescent="0.3">
      <c r="B69" s="458" t="s">
        <v>330</v>
      </c>
      <c r="C69" s="458" t="s">
        <v>330</v>
      </c>
      <c r="D69" s="458" t="s">
        <v>330</v>
      </c>
      <c r="E69" s="458" t="s">
        <v>330</v>
      </c>
      <c r="F69" s="4" t="s">
        <v>330</v>
      </c>
      <c r="G69" s="4" t="s">
        <v>330</v>
      </c>
    </row>
    <row r="70" spans="2:7" x14ac:dyDescent="0.3">
      <c r="B70" s="459" t="s">
        <v>351</v>
      </c>
      <c r="C70" s="459" t="s">
        <v>351</v>
      </c>
      <c r="D70" s="459" t="s">
        <v>351</v>
      </c>
      <c r="E70" s="459" t="s">
        <v>351</v>
      </c>
      <c r="F70" s="14">
        <v>0</v>
      </c>
      <c r="G70" s="14">
        <v>0</v>
      </c>
    </row>
    <row r="71" spans="2:7" x14ac:dyDescent="0.3">
      <c r="B71" s="458" t="s">
        <v>330</v>
      </c>
      <c r="C71" s="458" t="s">
        <v>330</v>
      </c>
      <c r="D71" s="458" t="s">
        <v>330</v>
      </c>
      <c r="E71" s="458" t="s">
        <v>330</v>
      </c>
      <c r="F71" s="4" t="s">
        <v>330</v>
      </c>
      <c r="G71" s="4" t="s">
        <v>330</v>
      </c>
    </row>
  </sheetData>
  <mergeCells count="66">
    <mergeCell ref="B3:G3"/>
    <mergeCell ref="B4:G4"/>
    <mergeCell ref="B5:G5"/>
    <mergeCell ref="B6:G6"/>
    <mergeCell ref="B7:E7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B2:G2"/>
    <mergeCell ref="D44:E44"/>
    <mergeCell ref="D47:E47"/>
    <mergeCell ref="D48:E48"/>
    <mergeCell ref="D49:E49"/>
    <mergeCell ref="D54:E54"/>
    <mergeCell ref="D35:E35"/>
    <mergeCell ref="D36:E36"/>
    <mergeCell ref="D37:E37"/>
    <mergeCell ref="D42:E42"/>
    <mergeCell ref="D43:E43"/>
    <mergeCell ref="D30:E30"/>
    <mergeCell ref="D31:E31"/>
    <mergeCell ref="D32:E32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55" t="s">
        <v>1677</v>
      </c>
      <c r="C2" s="456"/>
      <c r="D2" s="456"/>
      <c r="E2" s="456"/>
      <c r="F2" s="456"/>
      <c r="G2" s="456"/>
    </row>
    <row r="3" spans="2:7" x14ac:dyDescent="0.3">
      <c r="B3" s="461" t="s">
        <v>794</v>
      </c>
      <c r="C3" s="461" t="s">
        <v>352</v>
      </c>
      <c r="D3" s="461" t="s">
        <v>352</v>
      </c>
      <c r="E3" s="461" t="s">
        <v>352</v>
      </c>
      <c r="F3" s="461" t="s">
        <v>352</v>
      </c>
      <c r="G3" s="461" t="s">
        <v>352</v>
      </c>
    </row>
    <row r="4" spans="2:7" x14ac:dyDescent="0.3">
      <c r="B4" s="462" t="s">
        <v>339</v>
      </c>
      <c r="C4" s="462" t="s">
        <v>339</v>
      </c>
      <c r="D4" s="462" t="s">
        <v>339</v>
      </c>
      <c r="E4" s="462" t="s">
        <v>339</v>
      </c>
      <c r="F4" s="462" t="s">
        <v>339</v>
      </c>
      <c r="G4" s="462" t="s">
        <v>339</v>
      </c>
    </row>
    <row r="5" spans="2:7" x14ac:dyDescent="0.3">
      <c r="B5" s="462" t="s">
        <v>340</v>
      </c>
      <c r="C5" s="462" t="s">
        <v>340</v>
      </c>
      <c r="D5" s="462" t="s">
        <v>340</v>
      </c>
      <c r="E5" s="462" t="s">
        <v>340</v>
      </c>
      <c r="F5" s="462" t="s">
        <v>340</v>
      </c>
      <c r="G5" s="462" t="s">
        <v>340</v>
      </c>
    </row>
    <row r="6" spans="2:7" x14ac:dyDescent="0.3">
      <c r="B6" s="463" t="s">
        <v>341</v>
      </c>
      <c r="C6" s="463" t="s">
        <v>341</v>
      </c>
      <c r="D6" s="463" t="s">
        <v>341</v>
      </c>
      <c r="E6" s="463" t="s">
        <v>341</v>
      </c>
      <c r="F6" s="463" t="s">
        <v>341</v>
      </c>
      <c r="G6" s="463" t="s">
        <v>341</v>
      </c>
    </row>
    <row r="7" spans="2:7" x14ac:dyDescent="0.3">
      <c r="B7" s="464" t="s">
        <v>342</v>
      </c>
      <c r="C7" s="464" t="s">
        <v>342</v>
      </c>
      <c r="D7" s="464" t="s">
        <v>342</v>
      </c>
      <c r="E7" s="464" t="s">
        <v>342</v>
      </c>
      <c r="F7" s="17">
        <v>2026</v>
      </c>
      <c r="G7" s="17">
        <v>2025</v>
      </c>
    </row>
    <row r="8" spans="2:7" x14ac:dyDescent="0.3">
      <c r="B8" s="459" t="s">
        <v>343</v>
      </c>
      <c r="C8" s="459" t="s">
        <v>343</v>
      </c>
      <c r="D8" s="459" t="s">
        <v>343</v>
      </c>
      <c r="E8" s="459" t="s">
        <v>343</v>
      </c>
      <c r="F8" s="14" t="s">
        <v>330</v>
      </c>
      <c r="G8" s="14" t="s">
        <v>330</v>
      </c>
    </row>
    <row r="9" spans="2:7" x14ac:dyDescent="0.3">
      <c r="B9" s="19" t="s">
        <v>330</v>
      </c>
      <c r="C9" s="460" t="s">
        <v>353</v>
      </c>
      <c r="D9" s="460" t="s">
        <v>353</v>
      </c>
      <c r="E9" s="460" t="s">
        <v>353</v>
      </c>
      <c r="F9" s="14" t="s">
        <v>803</v>
      </c>
      <c r="G9" s="14" t="s">
        <v>1594</v>
      </c>
    </row>
    <row r="10" spans="2:7" x14ac:dyDescent="0.3">
      <c r="B10" s="20" t="s">
        <v>330</v>
      </c>
      <c r="C10" s="21" t="s">
        <v>330</v>
      </c>
      <c r="D10" s="457" t="s">
        <v>355</v>
      </c>
      <c r="E10" s="457" t="s">
        <v>355</v>
      </c>
      <c r="F10" s="4">
        <v>0</v>
      </c>
      <c r="G10" s="4">
        <v>0</v>
      </c>
    </row>
    <row r="11" spans="2:7" x14ac:dyDescent="0.3">
      <c r="B11" s="20" t="s">
        <v>330</v>
      </c>
      <c r="C11" s="21" t="s">
        <v>330</v>
      </c>
      <c r="D11" s="457" t="s">
        <v>356</v>
      </c>
      <c r="E11" s="457" t="s">
        <v>356</v>
      </c>
      <c r="F11" s="4">
        <v>0</v>
      </c>
      <c r="G11" s="4">
        <v>0</v>
      </c>
    </row>
    <row r="12" spans="2:7" x14ac:dyDescent="0.3">
      <c r="B12" s="20" t="s">
        <v>330</v>
      </c>
      <c r="C12" s="21" t="s">
        <v>330</v>
      </c>
      <c r="D12" s="457" t="s">
        <v>357</v>
      </c>
      <c r="E12" s="457" t="s">
        <v>357</v>
      </c>
      <c r="F12" s="4">
        <v>0</v>
      </c>
      <c r="G12" s="4">
        <v>0</v>
      </c>
    </row>
    <row r="13" spans="2:7" x14ac:dyDescent="0.3">
      <c r="B13" s="20" t="s">
        <v>330</v>
      </c>
      <c r="C13" s="21" t="s">
        <v>330</v>
      </c>
      <c r="D13" s="457" t="s">
        <v>358</v>
      </c>
      <c r="E13" s="457" t="s">
        <v>358</v>
      </c>
      <c r="F13" s="4">
        <v>0</v>
      </c>
      <c r="G13" s="4">
        <v>0</v>
      </c>
    </row>
    <row r="14" spans="2:7" x14ac:dyDescent="0.3">
      <c r="B14" s="20" t="s">
        <v>330</v>
      </c>
      <c r="C14" s="21" t="s">
        <v>330</v>
      </c>
      <c r="D14" s="457" t="s">
        <v>359</v>
      </c>
      <c r="E14" s="457" t="s">
        <v>359</v>
      </c>
      <c r="F14" s="4">
        <v>0</v>
      </c>
      <c r="G14" s="4">
        <v>0</v>
      </c>
    </row>
    <row r="15" spans="2:7" x14ac:dyDescent="0.3">
      <c r="B15" s="20" t="s">
        <v>330</v>
      </c>
      <c r="C15" s="21" t="s">
        <v>330</v>
      </c>
      <c r="D15" s="457" t="s">
        <v>360</v>
      </c>
      <c r="E15" s="457" t="s">
        <v>360</v>
      </c>
      <c r="F15" s="4">
        <v>0</v>
      </c>
      <c r="G15" s="4">
        <v>0</v>
      </c>
    </row>
    <row r="16" spans="2:7" x14ac:dyDescent="0.3">
      <c r="B16" s="20" t="s">
        <v>330</v>
      </c>
      <c r="C16" s="21" t="s">
        <v>330</v>
      </c>
      <c r="D16" s="457" t="s">
        <v>361</v>
      </c>
      <c r="E16" s="457" t="s">
        <v>361</v>
      </c>
      <c r="F16" s="4">
        <v>300</v>
      </c>
      <c r="G16" s="4">
        <v>0</v>
      </c>
    </row>
    <row r="17" spans="2:7" x14ac:dyDescent="0.3">
      <c r="B17" s="20" t="s">
        <v>330</v>
      </c>
      <c r="C17" s="21" t="s">
        <v>330</v>
      </c>
      <c r="D17" s="457" t="s">
        <v>362</v>
      </c>
      <c r="E17" s="457" t="s">
        <v>362</v>
      </c>
      <c r="F17" s="4">
        <v>0</v>
      </c>
      <c r="G17" s="4">
        <v>0</v>
      </c>
    </row>
    <row r="18" spans="2:7" x14ac:dyDescent="0.3">
      <c r="B18" s="20" t="s">
        <v>330</v>
      </c>
      <c r="C18" s="21" t="s">
        <v>330</v>
      </c>
      <c r="D18" s="457" t="s">
        <v>363</v>
      </c>
      <c r="E18" s="457" t="s">
        <v>363</v>
      </c>
      <c r="F18" s="4" t="s">
        <v>1590</v>
      </c>
      <c r="G18" s="4" t="s">
        <v>1594</v>
      </c>
    </row>
    <row r="19" spans="2:7" x14ac:dyDescent="0.3">
      <c r="B19" s="20" t="s">
        <v>330</v>
      </c>
      <c r="C19" s="21" t="s">
        <v>330</v>
      </c>
      <c r="D19" s="457" t="s">
        <v>364</v>
      </c>
      <c r="E19" s="457" t="s">
        <v>364</v>
      </c>
      <c r="F19" s="4">
        <v>0</v>
      </c>
      <c r="G19" s="4">
        <v>0</v>
      </c>
    </row>
    <row r="20" spans="2:7" x14ac:dyDescent="0.3">
      <c r="B20" s="458" t="s">
        <v>330</v>
      </c>
      <c r="C20" s="458" t="s">
        <v>330</v>
      </c>
      <c r="D20" s="458" t="s">
        <v>330</v>
      </c>
      <c r="E20" s="458" t="s">
        <v>330</v>
      </c>
      <c r="F20" s="4" t="s">
        <v>330</v>
      </c>
      <c r="G20" s="4" t="s">
        <v>330</v>
      </c>
    </row>
    <row r="21" spans="2:7" x14ac:dyDescent="0.3">
      <c r="B21" s="19" t="s">
        <v>330</v>
      </c>
      <c r="C21" s="460" t="s">
        <v>354</v>
      </c>
      <c r="D21" s="460" t="s">
        <v>354</v>
      </c>
      <c r="E21" s="460" t="s">
        <v>354</v>
      </c>
      <c r="F21" s="14" t="s">
        <v>1591</v>
      </c>
      <c r="G21" s="14" t="s">
        <v>1595</v>
      </c>
    </row>
    <row r="22" spans="2:7" x14ac:dyDescent="0.3">
      <c r="B22" s="20" t="s">
        <v>330</v>
      </c>
      <c r="C22" s="21" t="s">
        <v>330</v>
      </c>
      <c r="D22" s="457" t="s">
        <v>365</v>
      </c>
      <c r="E22" s="457" t="s">
        <v>365</v>
      </c>
      <c r="F22" s="4" t="s">
        <v>1048</v>
      </c>
      <c r="G22" s="4" t="s">
        <v>1596</v>
      </c>
    </row>
    <row r="23" spans="2:7" x14ac:dyDescent="0.3">
      <c r="B23" s="20" t="s">
        <v>330</v>
      </c>
      <c r="C23" s="21" t="s">
        <v>330</v>
      </c>
      <c r="D23" s="457" t="s">
        <v>366</v>
      </c>
      <c r="E23" s="457" t="s">
        <v>366</v>
      </c>
      <c r="F23" s="4" t="s">
        <v>1056</v>
      </c>
      <c r="G23" s="4" t="s">
        <v>1597</v>
      </c>
    </row>
    <row r="24" spans="2:7" x14ac:dyDescent="0.3">
      <c r="B24" s="20" t="s">
        <v>330</v>
      </c>
      <c r="C24" s="21" t="s">
        <v>330</v>
      </c>
      <c r="D24" s="457" t="s">
        <v>367</v>
      </c>
      <c r="E24" s="457" t="s">
        <v>367</v>
      </c>
      <c r="F24" s="4" t="s">
        <v>1062</v>
      </c>
      <c r="G24" s="4" t="s">
        <v>1598</v>
      </c>
    </row>
    <row r="25" spans="2:7" x14ac:dyDescent="0.3">
      <c r="B25" s="20" t="s">
        <v>330</v>
      </c>
      <c r="C25" s="21" t="s">
        <v>330</v>
      </c>
      <c r="D25" s="457" t="s">
        <v>368</v>
      </c>
      <c r="E25" s="457" t="s">
        <v>368</v>
      </c>
      <c r="F25" s="4">
        <v>0</v>
      </c>
      <c r="G25" s="4">
        <v>0</v>
      </c>
    </row>
    <row r="26" spans="2:7" x14ac:dyDescent="0.3">
      <c r="B26" s="20" t="s">
        <v>330</v>
      </c>
      <c r="C26" s="21" t="s">
        <v>330</v>
      </c>
      <c r="D26" s="457" t="s">
        <v>369</v>
      </c>
      <c r="E26" s="457" t="s">
        <v>369</v>
      </c>
      <c r="F26" s="4">
        <v>0</v>
      </c>
      <c r="G26" s="4">
        <v>0</v>
      </c>
    </row>
    <row r="27" spans="2:7" x14ac:dyDescent="0.3">
      <c r="B27" s="20" t="s">
        <v>330</v>
      </c>
      <c r="C27" s="21" t="s">
        <v>330</v>
      </c>
      <c r="D27" s="457" t="s">
        <v>370</v>
      </c>
      <c r="E27" s="457" t="s">
        <v>370</v>
      </c>
      <c r="F27" s="4">
        <v>0</v>
      </c>
      <c r="G27" s="4">
        <v>0</v>
      </c>
    </row>
    <row r="28" spans="2:7" x14ac:dyDescent="0.3">
      <c r="B28" s="20" t="s">
        <v>330</v>
      </c>
      <c r="C28" s="21" t="s">
        <v>330</v>
      </c>
      <c r="D28" s="457" t="s">
        <v>371</v>
      </c>
      <c r="E28" s="457" t="s">
        <v>371</v>
      </c>
      <c r="F28" s="4">
        <v>0</v>
      </c>
      <c r="G28" s="4">
        <v>0</v>
      </c>
    </row>
    <row r="29" spans="2:7" x14ac:dyDescent="0.3">
      <c r="B29" s="20" t="s">
        <v>330</v>
      </c>
      <c r="C29" s="21" t="s">
        <v>330</v>
      </c>
      <c r="D29" s="457" t="s">
        <v>372</v>
      </c>
      <c r="E29" s="457" t="s">
        <v>372</v>
      </c>
      <c r="F29" s="4">
        <v>0</v>
      </c>
      <c r="G29" s="4">
        <v>0</v>
      </c>
    </row>
    <row r="30" spans="2:7" x14ac:dyDescent="0.3">
      <c r="B30" s="20" t="s">
        <v>330</v>
      </c>
      <c r="C30" s="21" t="s">
        <v>330</v>
      </c>
      <c r="D30" s="457" t="s">
        <v>373</v>
      </c>
      <c r="E30" s="457" t="s">
        <v>373</v>
      </c>
      <c r="F30" s="4">
        <v>0</v>
      </c>
      <c r="G30" s="4">
        <v>0</v>
      </c>
    </row>
    <row r="31" spans="2:7" x14ac:dyDescent="0.3">
      <c r="B31" s="20" t="s">
        <v>330</v>
      </c>
      <c r="C31" s="21" t="s">
        <v>330</v>
      </c>
      <c r="D31" s="457" t="s">
        <v>374</v>
      </c>
      <c r="E31" s="457" t="s">
        <v>374</v>
      </c>
      <c r="F31" s="4">
        <v>0</v>
      </c>
      <c r="G31" s="4">
        <v>0</v>
      </c>
    </row>
    <row r="32" spans="2:7" x14ac:dyDescent="0.3">
      <c r="B32" s="20" t="s">
        <v>330</v>
      </c>
      <c r="C32" s="21" t="s">
        <v>330</v>
      </c>
      <c r="D32" s="457" t="s">
        <v>375</v>
      </c>
      <c r="E32" s="457" t="s">
        <v>375</v>
      </c>
      <c r="F32" s="4">
        <v>0</v>
      </c>
      <c r="G32" s="4">
        <v>0</v>
      </c>
    </row>
    <row r="33" spans="2:7" x14ac:dyDescent="0.3">
      <c r="B33" s="20" t="s">
        <v>330</v>
      </c>
      <c r="C33" s="21" t="s">
        <v>330</v>
      </c>
      <c r="D33" s="457" t="s">
        <v>376</v>
      </c>
      <c r="E33" s="457" t="s">
        <v>376</v>
      </c>
      <c r="F33" s="4">
        <v>0</v>
      </c>
      <c r="G33" s="4">
        <v>0</v>
      </c>
    </row>
    <row r="34" spans="2:7" x14ac:dyDescent="0.3">
      <c r="B34" s="20" t="s">
        <v>330</v>
      </c>
      <c r="C34" s="21" t="s">
        <v>330</v>
      </c>
      <c r="D34" s="457" t="s">
        <v>377</v>
      </c>
      <c r="E34" s="457" t="s">
        <v>377</v>
      </c>
      <c r="F34" s="4">
        <v>0</v>
      </c>
      <c r="G34" s="4">
        <v>0</v>
      </c>
    </row>
    <row r="35" spans="2:7" x14ac:dyDescent="0.3">
      <c r="B35" s="20" t="s">
        <v>330</v>
      </c>
      <c r="C35" s="21" t="s">
        <v>330</v>
      </c>
      <c r="D35" s="457" t="s">
        <v>378</v>
      </c>
      <c r="E35" s="457" t="s">
        <v>378</v>
      </c>
      <c r="F35" s="4">
        <v>0</v>
      </c>
      <c r="G35" s="4">
        <v>0</v>
      </c>
    </row>
    <row r="36" spans="2:7" x14ac:dyDescent="0.3">
      <c r="B36" s="20" t="s">
        <v>330</v>
      </c>
      <c r="C36" s="21" t="s">
        <v>330</v>
      </c>
      <c r="D36" s="457" t="s">
        <v>379</v>
      </c>
      <c r="E36" s="457" t="s">
        <v>379</v>
      </c>
      <c r="F36" s="4">
        <v>0</v>
      </c>
      <c r="G36" s="4">
        <v>0</v>
      </c>
    </row>
    <row r="37" spans="2:7" x14ac:dyDescent="0.3">
      <c r="B37" s="20" t="s">
        <v>330</v>
      </c>
      <c r="C37" s="21" t="s">
        <v>330</v>
      </c>
      <c r="D37" s="457" t="s">
        <v>380</v>
      </c>
      <c r="E37" s="457" t="s">
        <v>380</v>
      </c>
      <c r="F37" s="4">
        <v>0</v>
      </c>
      <c r="G37" s="4">
        <v>0</v>
      </c>
    </row>
    <row r="38" spans="2:7" x14ac:dyDescent="0.3">
      <c r="B38" s="459" t="s">
        <v>344</v>
      </c>
      <c r="C38" s="459" t="s">
        <v>344</v>
      </c>
      <c r="D38" s="459" t="s">
        <v>344</v>
      </c>
      <c r="E38" s="459" t="s">
        <v>344</v>
      </c>
      <c r="F38" s="14" t="s">
        <v>1592</v>
      </c>
      <c r="G38" s="14" t="s">
        <v>1599</v>
      </c>
    </row>
    <row r="39" spans="2:7" x14ac:dyDescent="0.3">
      <c r="B39" s="458" t="s">
        <v>330</v>
      </c>
      <c r="C39" s="458" t="s">
        <v>330</v>
      </c>
      <c r="D39" s="458" t="s">
        <v>330</v>
      </c>
      <c r="E39" s="458" t="s">
        <v>330</v>
      </c>
      <c r="F39" s="4" t="s">
        <v>330</v>
      </c>
      <c r="G39" s="4" t="s">
        <v>330</v>
      </c>
    </row>
    <row r="40" spans="2:7" x14ac:dyDescent="0.3">
      <c r="B40" s="459" t="s">
        <v>345</v>
      </c>
      <c r="C40" s="459" t="s">
        <v>345</v>
      </c>
      <c r="D40" s="459" t="s">
        <v>345</v>
      </c>
      <c r="E40" s="459" t="s">
        <v>345</v>
      </c>
      <c r="F40" s="14" t="s">
        <v>330</v>
      </c>
      <c r="G40" s="14" t="s">
        <v>330</v>
      </c>
    </row>
    <row r="41" spans="2:7" x14ac:dyDescent="0.3">
      <c r="B41" s="19" t="s">
        <v>330</v>
      </c>
      <c r="C41" s="460" t="s">
        <v>353</v>
      </c>
      <c r="D41" s="460" t="s">
        <v>353</v>
      </c>
      <c r="E41" s="460" t="s">
        <v>353</v>
      </c>
      <c r="F41" s="14">
        <v>0</v>
      </c>
      <c r="G41" s="14">
        <v>0</v>
      </c>
    </row>
    <row r="42" spans="2:7" x14ac:dyDescent="0.3">
      <c r="B42" s="20" t="s">
        <v>330</v>
      </c>
      <c r="C42" s="21" t="s">
        <v>330</v>
      </c>
      <c r="D42" s="457" t="s">
        <v>381</v>
      </c>
      <c r="E42" s="457" t="s">
        <v>381</v>
      </c>
      <c r="F42" s="4">
        <v>0</v>
      </c>
      <c r="G42" s="4">
        <v>0</v>
      </c>
    </row>
    <row r="43" spans="2:7" x14ac:dyDescent="0.3">
      <c r="B43" s="20" t="s">
        <v>330</v>
      </c>
      <c r="C43" s="21" t="s">
        <v>330</v>
      </c>
      <c r="D43" s="457" t="s">
        <v>382</v>
      </c>
      <c r="E43" s="457" t="s">
        <v>382</v>
      </c>
      <c r="F43" s="4">
        <v>0</v>
      </c>
      <c r="G43" s="4">
        <v>0</v>
      </c>
    </row>
    <row r="44" spans="2:7" x14ac:dyDescent="0.3">
      <c r="B44" s="20" t="s">
        <v>330</v>
      </c>
      <c r="C44" s="21" t="s">
        <v>330</v>
      </c>
      <c r="D44" s="457" t="s">
        <v>383</v>
      </c>
      <c r="E44" s="457" t="s">
        <v>383</v>
      </c>
      <c r="F44" s="4">
        <v>0</v>
      </c>
      <c r="G44" s="4">
        <v>0</v>
      </c>
    </row>
    <row r="45" spans="2:7" x14ac:dyDescent="0.3">
      <c r="B45" s="458" t="s">
        <v>330</v>
      </c>
      <c r="C45" s="458" t="s">
        <v>330</v>
      </c>
      <c r="D45" s="458" t="s">
        <v>330</v>
      </c>
      <c r="E45" s="458" t="s">
        <v>330</v>
      </c>
      <c r="F45" s="4" t="s">
        <v>330</v>
      </c>
      <c r="G45" s="4" t="s">
        <v>330</v>
      </c>
    </row>
    <row r="46" spans="2:7" x14ac:dyDescent="0.3">
      <c r="B46" s="19" t="s">
        <v>330</v>
      </c>
      <c r="C46" s="460" t="s">
        <v>354</v>
      </c>
      <c r="D46" s="460" t="s">
        <v>354</v>
      </c>
      <c r="E46" s="460" t="s">
        <v>354</v>
      </c>
      <c r="F46" s="14" t="s">
        <v>1592</v>
      </c>
      <c r="G46" s="14" t="s">
        <v>1599</v>
      </c>
    </row>
    <row r="47" spans="2:7" x14ac:dyDescent="0.3">
      <c r="B47" s="20" t="s">
        <v>330</v>
      </c>
      <c r="C47" s="21" t="s">
        <v>330</v>
      </c>
      <c r="D47" s="457" t="s">
        <v>381</v>
      </c>
      <c r="E47" s="457" t="s">
        <v>381</v>
      </c>
      <c r="F47" s="4">
        <v>0</v>
      </c>
      <c r="G47" s="4" t="s">
        <v>1600</v>
      </c>
    </row>
    <row r="48" spans="2:7" x14ac:dyDescent="0.3">
      <c r="B48" s="20" t="s">
        <v>330</v>
      </c>
      <c r="C48" s="21" t="s">
        <v>330</v>
      </c>
      <c r="D48" s="457" t="s">
        <v>382</v>
      </c>
      <c r="E48" s="457" t="s">
        <v>382</v>
      </c>
      <c r="F48" s="4" t="s">
        <v>1075</v>
      </c>
      <c r="G48" s="4">
        <v>0</v>
      </c>
    </row>
    <row r="49" spans="2:7" x14ac:dyDescent="0.3">
      <c r="B49" s="20" t="s">
        <v>330</v>
      </c>
      <c r="C49" s="21" t="s">
        <v>330</v>
      </c>
      <c r="D49" s="457" t="s">
        <v>384</v>
      </c>
      <c r="E49" s="457" t="s">
        <v>384</v>
      </c>
      <c r="F49" s="4" t="s">
        <v>699</v>
      </c>
      <c r="G49" s="4" t="s">
        <v>1601</v>
      </c>
    </row>
    <row r="50" spans="2:7" x14ac:dyDescent="0.3">
      <c r="B50" s="459" t="s">
        <v>346</v>
      </c>
      <c r="C50" s="459" t="s">
        <v>346</v>
      </c>
      <c r="D50" s="459" t="s">
        <v>346</v>
      </c>
      <c r="E50" s="459" t="s">
        <v>346</v>
      </c>
      <c r="F50" s="14" t="s">
        <v>1593</v>
      </c>
      <c r="G50" s="14" t="s">
        <v>1602</v>
      </c>
    </row>
    <row r="51" spans="2:7" x14ac:dyDescent="0.3">
      <c r="B51" s="458" t="s">
        <v>330</v>
      </c>
      <c r="C51" s="458" t="s">
        <v>330</v>
      </c>
      <c r="D51" s="458" t="s">
        <v>330</v>
      </c>
      <c r="E51" s="458" t="s">
        <v>330</v>
      </c>
      <c r="F51" s="4" t="s">
        <v>330</v>
      </c>
      <c r="G51" s="4" t="s">
        <v>330</v>
      </c>
    </row>
    <row r="52" spans="2:7" x14ac:dyDescent="0.3">
      <c r="B52" s="459" t="s">
        <v>347</v>
      </c>
      <c r="C52" s="459" t="s">
        <v>347</v>
      </c>
      <c r="D52" s="459" t="s">
        <v>347</v>
      </c>
      <c r="E52" s="459" t="s">
        <v>347</v>
      </c>
      <c r="F52" s="14" t="s">
        <v>330</v>
      </c>
      <c r="G52" s="14" t="s">
        <v>330</v>
      </c>
    </row>
    <row r="53" spans="2:7" x14ac:dyDescent="0.3">
      <c r="B53" s="19" t="s">
        <v>330</v>
      </c>
      <c r="C53" s="460" t="s">
        <v>353</v>
      </c>
      <c r="D53" s="460" t="s">
        <v>353</v>
      </c>
      <c r="E53" s="460" t="s">
        <v>353</v>
      </c>
      <c r="F53" s="14">
        <v>0</v>
      </c>
      <c r="G53" s="14">
        <v>0</v>
      </c>
    </row>
    <row r="54" spans="2:7" x14ac:dyDescent="0.3">
      <c r="B54" s="20" t="s">
        <v>330</v>
      </c>
      <c r="C54" s="21" t="s">
        <v>330</v>
      </c>
      <c r="D54" s="457" t="s">
        <v>385</v>
      </c>
      <c r="E54" s="457" t="s">
        <v>385</v>
      </c>
      <c r="F54" s="4">
        <v>0</v>
      </c>
      <c r="G54" s="4">
        <v>0</v>
      </c>
    </row>
    <row r="55" spans="2:7" x14ac:dyDescent="0.3">
      <c r="B55" s="20" t="s">
        <v>330</v>
      </c>
      <c r="C55" s="21" t="s">
        <v>330</v>
      </c>
      <c r="D55" s="21" t="s">
        <v>330</v>
      </c>
      <c r="E55" s="22" t="s">
        <v>389</v>
      </c>
      <c r="F55" s="4">
        <v>0</v>
      </c>
      <c r="G55" s="4">
        <v>0</v>
      </c>
    </row>
    <row r="56" spans="2:7" x14ac:dyDescent="0.3">
      <c r="B56" s="20" t="s">
        <v>330</v>
      </c>
      <c r="C56" s="21" t="s">
        <v>330</v>
      </c>
      <c r="D56" s="21" t="s">
        <v>330</v>
      </c>
      <c r="E56" s="22" t="s">
        <v>390</v>
      </c>
      <c r="F56" s="4">
        <v>0</v>
      </c>
      <c r="G56" s="4">
        <v>0</v>
      </c>
    </row>
    <row r="57" spans="2:7" x14ac:dyDescent="0.3">
      <c r="B57" s="20" t="s">
        <v>330</v>
      </c>
      <c r="C57" s="21" t="s">
        <v>330</v>
      </c>
      <c r="D57" s="457" t="s">
        <v>386</v>
      </c>
      <c r="E57" s="457" t="s">
        <v>386</v>
      </c>
      <c r="F57" s="4">
        <v>0</v>
      </c>
      <c r="G57" s="4">
        <v>0</v>
      </c>
    </row>
    <row r="58" spans="2:7" x14ac:dyDescent="0.3">
      <c r="B58" s="458" t="s">
        <v>330</v>
      </c>
      <c r="C58" s="458" t="s">
        <v>330</v>
      </c>
      <c r="D58" s="458" t="s">
        <v>330</v>
      </c>
      <c r="E58" s="458" t="s">
        <v>330</v>
      </c>
      <c r="F58" s="4" t="s">
        <v>330</v>
      </c>
      <c r="G58" s="4" t="s">
        <v>330</v>
      </c>
    </row>
    <row r="59" spans="2:7" x14ac:dyDescent="0.3">
      <c r="B59" s="19" t="s">
        <v>330</v>
      </c>
      <c r="C59" s="460" t="s">
        <v>354</v>
      </c>
      <c r="D59" s="460" t="s">
        <v>354</v>
      </c>
      <c r="E59" s="460" t="s">
        <v>354</v>
      </c>
      <c r="F59" s="14">
        <v>0</v>
      </c>
      <c r="G59" s="14">
        <v>0</v>
      </c>
    </row>
    <row r="60" spans="2:7" x14ac:dyDescent="0.3">
      <c r="B60" s="20" t="s">
        <v>330</v>
      </c>
      <c r="C60" s="21" t="s">
        <v>330</v>
      </c>
      <c r="D60" s="457" t="s">
        <v>387</v>
      </c>
      <c r="E60" s="457" t="s">
        <v>387</v>
      </c>
      <c r="F60" s="4">
        <v>0</v>
      </c>
      <c r="G60" s="4">
        <v>0</v>
      </c>
    </row>
    <row r="61" spans="2:7" x14ac:dyDescent="0.3">
      <c r="B61" s="20" t="s">
        <v>330</v>
      </c>
      <c r="C61" s="21" t="s">
        <v>330</v>
      </c>
      <c r="D61" s="21" t="s">
        <v>330</v>
      </c>
      <c r="E61" s="22" t="s">
        <v>389</v>
      </c>
      <c r="F61" s="4">
        <v>0</v>
      </c>
      <c r="G61" s="4">
        <v>0</v>
      </c>
    </row>
    <row r="62" spans="2:7" x14ac:dyDescent="0.3">
      <c r="B62" s="20" t="s">
        <v>330</v>
      </c>
      <c r="C62" s="21" t="s">
        <v>330</v>
      </c>
      <c r="D62" s="21" t="s">
        <v>330</v>
      </c>
      <c r="E62" s="22" t="s">
        <v>390</v>
      </c>
      <c r="F62" s="4">
        <v>0</v>
      </c>
      <c r="G62" s="4">
        <v>0</v>
      </c>
    </row>
    <row r="63" spans="2:7" x14ac:dyDescent="0.3">
      <c r="B63" s="20" t="s">
        <v>330</v>
      </c>
      <c r="C63" s="21" t="s">
        <v>330</v>
      </c>
      <c r="D63" s="457" t="s">
        <v>388</v>
      </c>
      <c r="E63" s="457" t="s">
        <v>388</v>
      </c>
      <c r="F63" s="4">
        <v>0</v>
      </c>
      <c r="G63" s="4">
        <v>0</v>
      </c>
    </row>
    <row r="64" spans="2:7" x14ac:dyDescent="0.3">
      <c r="B64" s="459" t="s">
        <v>348</v>
      </c>
      <c r="C64" s="459" t="s">
        <v>348</v>
      </c>
      <c r="D64" s="459" t="s">
        <v>348</v>
      </c>
      <c r="E64" s="459" t="s">
        <v>348</v>
      </c>
      <c r="F64" s="14">
        <v>0</v>
      </c>
      <c r="G64" s="14">
        <v>0</v>
      </c>
    </row>
    <row r="65" spans="2:7" x14ac:dyDescent="0.3">
      <c r="B65" s="458" t="s">
        <v>330</v>
      </c>
      <c r="C65" s="458" t="s">
        <v>330</v>
      </c>
      <c r="D65" s="458" t="s">
        <v>330</v>
      </c>
      <c r="E65" s="458" t="s">
        <v>330</v>
      </c>
      <c r="F65" s="4" t="s">
        <v>330</v>
      </c>
      <c r="G65" s="4" t="s">
        <v>330</v>
      </c>
    </row>
    <row r="66" spans="2:7" x14ac:dyDescent="0.3">
      <c r="B66" s="459" t="s">
        <v>349</v>
      </c>
      <c r="C66" s="459" t="s">
        <v>349</v>
      </c>
      <c r="D66" s="459" t="s">
        <v>349</v>
      </c>
      <c r="E66" s="459" t="s">
        <v>349</v>
      </c>
      <c r="F66" s="14">
        <v>0</v>
      </c>
      <c r="G66" s="14">
        <v>0</v>
      </c>
    </row>
    <row r="67" spans="2:7" x14ac:dyDescent="0.3">
      <c r="B67" s="458" t="s">
        <v>330</v>
      </c>
      <c r="C67" s="458" t="s">
        <v>330</v>
      </c>
      <c r="D67" s="458" t="s">
        <v>330</v>
      </c>
      <c r="E67" s="458" t="s">
        <v>330</v>
      </c>
      <c r="F67" s="4" t="s">
        <v>330</v>
      </c>
      <c r="G67" s="4" t="s">
        <v>330</v>
      </c>
    </row>
    <row r="68" spans="2:7" x14ac:dyDescent="0.3">
      <c r="B68" s="459" t="s">
        <v>350</v>
      </c>
      <c r="C68" s="459" t="s">
        <v>350</v>
      </c>
      <c r="D68" s="459" t="s">
        <v>350</v>
      </c>
      <c r="E68" s="459" t="s">
        <v>350</v>
      </c>
      <c r="F68" s="14">
        <v>0</v>
      </c>
      <c r="G68" s="14">
        <v>0</v>
      </c>
    </row>
    <row r="69" spans="2:7" x14ac:dyDescent="0.3">
      <c r="B69" s="458" t="s">
        <v>330</v>
      </c>
      <c r="C69" s="458" t="s">
        <v>330</v>
      </c>
      <c r="D69" s="458" t="s">
        <v>330</v>
      </c>
      <c r="E69" s="458" t="s">
        <v>330</v>
      </c>
      <c r="F69" s="4" t="s">
        <v>330</v>
      </c>
      <c r="G69" s="4" t="s">
        <v>330</v>
      </c>
    </row>
    <row r="70" spans="2:7" x14ac:dyDescent="0.3">
      <c r="B70" s="459" t="s">
        <v>351</v>
      </c>
      <c r="C70" s="459" t="s">
        <v>351</v>
      </c>
      <c r="D70" s="459" t="s">
        <v>351</v>
      </c>
      <c r="E70" s="459" t="s">
        <v>351</v>
      </c>
      <c r="F70" s="14">
        <v>0</v>
      </c>
      <c r="G70" s="14">
        <v>0</v>
      </c>
    </row>
    <row r="71" spans="2:7" x14ac:dyDescent="0.3">
      <c r="B71" s="458" t="s">
        <v>330</v>
      </c>
      <c r="C71" s="458" t="s">
        <v>330</v>
      </c>
      <c r="D71" s="458" t="s">
        <v>330</v>
      </c>
      <c r="E71" s="458" t="s">
        <v>330</v>
      </c>
      <c r="F71" s="4" t="s">
        <v>330</v>
      </c>
      <c r="G71" s="4" t="s">
        <v>330</v>
      </c>
    </row>
  </sheetData>
  <mergeCells count="66">
    <mergeCell ref="B3:G3"/>
    <mergeCell ref="B4:G4"/>
    <mergeCell ref="B5:G5"/>
    <mergeCell ref="B6:G6"/>
    <mergeCell ref="B7:E7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B2:G2"/>
    <mergeCell ref="D44:E44"/>
    <mergeCell ref="D47:E47"/>
    <mergeCell ref="D48:E48"/>
    <mergeCell ref="D49:E49"/>
    <mergeCell ref="D54:E54"/>
    <mergeCell ref="D35:E35"/>
    <mergeCell ref="D36:E36"/>
    <mergeCell ref="D37:E37"/>
    <mergeCell ref="D42:E42"/>
    <mergeCell ref="D43:E43"/>
    <mergeCell ref="D30:E30"/>
    <mergeCell ref="D31:E31"/>
    <mergeCell ref="D32:E32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55" t="s">
        <v>1677</v>
      </c>
      <c r="C2" s="456"/>
      <c r="D2" s="456"/>
      <c r="E2" s="456"/>
      <c r="F2" s="456"/>
      <c r="G2" s="456"/>
    </row>
    <row r="3" spans="2:7" x14ac:dyDescent="0.3">
      <c r="B3" s="461" t="s">
        <v>795</v>
      </c>
      <c r="C3" s="461" t="s">
        <v>352</v>
      </c>
      <c r="D3" s="461" t="s">
        <v>352</v>
      </c>
      <c r="E3" s="461" t="s">
        <v>352</v>
      </c>
      <c r="F3" s="461" t="s">
        <v>352</v>
      </c>
      <c r="G3" s="461" t="s">
        <v>352</v>
      </c>
    </row>
    <row r="4" spans="2:7" x14ac:dyDescent="0.3">
      <c r="B4" s="462" t="s">
        <v>339</v>
      </c>
      <c r="C4" s="462" t="s">
        <v>339</v>
      </c>
      <c r="D4" s="462" t="s">
        <v>339</v>
      </c>
      <c r="E4" s="462" t="s">
        <v>339</v>
      </c>
      <c r="F4" s="462" t="s">
        <v>339</v>
      </c>
      <c r="G4" s="462" t="s">
        <v>339</v>
      </c>
    </row>
    <row r="5" spans="2:7" x14ac:dyDescent="0.3">
      <c r="B5" s="462" t="s">
        <v>340</v>
      </c>
      <c r="C5" s="462" t="s">
        <v>340</v>
      </c>
      <c r="D5" s="462" t="s">
        <v>340</v>
      </c>
      <c r="E5" s="462" t="s">
        <v>340</v>
      </c>
      <c r="F5" s="462" t="s">
        <v>340</v>
      </c>
      <c r="G5" s="462" t="s">
        <v>340</v>
      </c>
    </row>
    <row r="6" spans="2:7" x14ac:dyDescent="0.3">
      <c r="B6" s="463" t="s">
        <v>341</v>
      </c>
      <c r="C6" s="463" t="s">
        <v>341</v>
      </c>
      <c r="D6" s="463" t="s">
        <v>341</v>
      </c>
      <c r="E6" s="463" t="s">
        <v>341</v>
      </c>
      <c r="F6" s="463" t="s">
        <v>341</v>
      </c>
      <c r="G6" s="463" t="s">
        <v>341</v>
      </c>
    </row>
    <row r="7" spans="2:7" x14ac:dyDescent="0.3">
      <c r="B7" s="464" t="s">
        <v>342</v>
      </c>
      <c r="C7" s="464" t="s">
        <v>342</v>
      </c>
      <c r="D7" s="464" t="s">
        <v>342</v>
      </c>
      <c r="E7" s="464" t="s">
        <v>342</v>
      </c>
      <c r="F7" s="17">
        <v>2026</v>
      </c>
      <c r="G7" s="17">
        <v>2025</v>
      </c>
    </row>
    <row r="8" spans="2:7" x14ac:dyDescent="0.3">
      <c r="B8" s="459" t="s">
        <v>343</v>
      </c>
      <c r="C8" s="459" t="s">
        <v>343</v>
      </c>
      <c r="D8" s="459" t="s">
        <v>343</v>
      </c>
      <c r="E8" s="459" t="s">
        <v>343</v>
      </c>
      <c r="F8" s="14" t="s">
        <v>330</v>
      </c>
      <c r="G8" s="14" t="s">
        <v>330</v>
      </c>
    </row>
    <row r="9" spans="2:7" x14ac:dyDescent="0.3">
      <c r="B9" s="19" t="s">
        <v>330</v>
      </c>
      <c r="C9" s="460" t="s">
        <v>353</v>
      </c>
      <c r="D9" s="460" t="s">
        <v>353</v>
      </c>
      <c r="E9" s="460" t="s">
        <v>353</v>
      </c>
      <c r="F9" s="14" t="s">
        <v>804</v>
      </c>
      <c r="G9" s="14" t="s">
        <v>1608</v>
      </c>
    </row>
    <row r="10" spans="2:7" x14ac:dyDescent="0.3">
      <c r="B10" s="20" t="s">
        <v>330</v>
      </c>
      <c r="C10" s="21" t="s">
        <v>330</v>
      </c>
      <c r="D10" s="457" t="s">
        <v>355</v>
      </c>
      <c r="E10" s="457" t="s">
        <v>355</v>
      </c>
      <c r="F10" s="4">
        <v>0</v>
      </c>
      <c r="G10" s="4">
        <v>0</v>
      </c>
    </row>
    <row r="11" spans="2:7" x14ac:dyDescent="0.3">
      <c r="B11" s="20" t="s">
        <v>330</v>
      </c>
      <c r="C11" s="21" t="s">
        <v>330</v>
      </c>
      <c r="D11" s="457" t="s">
        <v>356</v>
      </c>
      <c r="E11" s="457" t="s">
        <v>356</v>
      </c>
      <c r="F11" s="4">
        <v>0</v>
      </c>
      <c r="G11" s="4">
        <v>0</v>
      </c>
    </row>
    <row r="12" spans="2:7" x14ac:dyDescent="0.3">
      <c r="B12" s="20" t="s">
        <v>330</v>
      </c>
      <c r="C12" s="21" t="s">
        <v>330</v>
      </c>
      <c r="D12" s="457" t="s">
        <v>357</v>
      </c>
      <c r="E12" s="457" t="s">
        <v>357</v>
      </c>
      <c r="F12" s="4">
        <v>0</v>
      </c>
      <c r="G12" s="4">
        <v>0</v>
      </c>
    </row>
    <row r="13" spans="2:7" x14ac:dyDescent="0.3">
      <c r="B13" s="20" t="s">
        <v>330</v>
      </c>
      <c r="C13" s="21" t="s">
        <v>330</v>
      </c>
      <c r="D13" s="457" t="s">
        <v>358</v>
      </c>
      <c r="E13" s="457" t="s">
        <v>358</v>
      </c>
      <c r="F13" s="4">
        <v>0</v>
      </c>
      <c r="G13" s="4">
        <v>0</v>
      </c>
    </row>
    <row r="14" spans="2:7" x14ac:dyDescent="0.3">
      <c r="B14" s="20" t="s">
        <v>330</v>
      </c>
      <c r="C14" s="21" t="s">
        <v>330</v>
      </c>
      <c r="D14" s="457" t="s">
        <v>359</v>
      </c>
      <c r="E14" s="457" t="s">
        <v>359</v>
      </c>
      <c r="F14" s="4">
        <v>0</v>
      </c>
      <c r="G14" s="4">
        <v>0</v>
      </c>
    </row>
    <row r="15" spans="2:7" x14ac:dyDescent="0.3">
      <c r="B15" s="20" t="s">
        <v>330</v>
      </c>
      <c r="C15" s="21" t="s">
        <v>330</v>
      </c>
      <c r="D15" s="457" t="s">
        <v>360</v>
      </c>
      <c r="E15" s="457" t="s">
        <v>360</v>
      </c>
      <c r="F15" s="4">
        <v>0</v>
      </c>
      <c r="G15" s="4">
        <v>0</v>
      </c>
    </row>
    <row r="16" spans="2:7" x14ac:dyDescent="0.3">
      <c r="B16" s="20" t="s">
        <v>330</v>
      </c>
      <c r="C16" s="21" t="s">
        <v>330</v>
      </c>
      <c r="D16" s="457" t="s">
        <v>361</v>
      </c>
      <c r="E16" s="457" t="s">
        <v>361</v>
      </c>
      <c r="F16" s="4" t="s">
        <v>1603</v>
      </c>
      <c r="G16" s="4" t="s">
        <v>1609</v>
      </c>
    </row>
    <row r="17" spans="2:7" x14ac:dyDescent="0.3">
      <c r="B17" s="20" t="s">
        <v>330</v>
      </c>
      <c r="C17" s="21" t="s">
        <v>330</v>
      </c>
      <c r="D17" s="457" t="s">
        <v>362</v>
      </c>
      <c r="E17" s="457" t="s">
        <v>362</v>
      </c>
      <c r="F17" s="4">
        <v>0</v>
      </c>
      <c r="G17" s="4">
        <v>0</v>
      </c>
    </row>
    <row r="18" spans="2:7" x14ac:dyDescent="0.3">
      <c r="B18" s="20" t="s">
        <v>330</v>
      </c>
      <c r="C18" s="21" t="s">
        <v>330</v>
      </c>
      <c r="D18" s="457" t="s">
        <v>363</v>
      </c>
      <c r="E18" s="457" t="s">
        <v>363</v>
      </c>
      <c r="F18" s="4" t="s">
        <v>1604</v>
      </c>
      <c r="G18" s="4" t="s">
        <v>1610</v>
      </c>
    </row>
    <row r="19" spans="2:7" x14ac:dyDescent="0.3">
      <c r="B19" s="20" t="s">
        <v>330</v>
      </c>
      <c r="C19" s="21" t="s">
        <v>330</v>
      </c>
      <c r="D19" s="457" t="s">
        <v>364</v>
      </c>
      <c r="E19" s="457" t="s">
        <v>364</v>
      </c>
      <c r="F19" s="4">
        <v>0</v>
      </c>
      <c r="G19" s="4">
        <v>0</v>
      </c>
    </row>
    <row r="20" spans="2:7" x14ac:dyDescent="0.3">
      <c r="B20" s="458" t="s">
        <v>330</v>
      </c>
      <c r="C20" s="458" t="s">
        <v>330</v>
      </c>
      <c r="D20" s="458" t="s">
        <v>330</v>
      </c>
      <c r="E20" s="458" t="s">
        <v>330</v>
      </c>
      <c r="F20" s="4" t="s">
        <v>330</v>
      </c>
      <c r="G20" s="4" t="s">
        <v>330</v>
      </c>
    </row>
    <row r="21" spans="2:7" x14ac:dyDescent="0.3">
      <c r="B21" s="19" t="s">
        <v>330</v>
      </c>
      <c r="C21" s="460" t="s">
        <v>354</v>
      </c>
      <c r="D21" s="460" t="s">
        <v>354</v>
      </c>
      <c r="E21" s="460" t="s">
        <v>354</v>
      </c>
      <c r="F21" s="14" t="s">
        <v>1605</v>
      </c>
      <c r="G21" s="14" t="s">
        <v>1611</v>
      </c>
    </row>
    <row r="22" spans="2:7" x14ac:dyDescent="0.3">
      <c r="B22" s="20" t="s">
        <v>330</v>
      </c>
      <c r="C22" s="21" t="s">
        <v>330</v>
      </c>
      <c r="D22" s="457" t="s">
        <v>365</v>
      </c>
      <c r="E22" s="457" t="s">
        <v>365</v>
      </c>
      <c r="F22" s="4" t="s">
        <v>1076</v>
      </c>
      <c r="G22" s="4" t="s">
        <v>1612</v>
      </c>
    </row>
    <row r="23" spans="2:7" x14ac:dyDescent="0.3">
      <c r="B23" s="20" t="s">
        <v>330</v>
      </c>
      <c r="C23" s="21" t="s">
        <v>330</v>
      </c>
      <c r="D23" s="457" t="s">
        <v>366</v>
      </c>
      <c r="E23" s="457" t="s">
        <v>366</v>
      </c>
      <c r="F23" s="4" t="s">
        <v>591</v>
      </c>
      <c r="G23" s="4" t="s">
        <v>1613</v>
      </c>
    </row>
    <row r="24" spans="2:7" x14ac:dyDescent="0.3">
      <c r="B24" s="20" t="s">
        <v>330</v>
      </c>
      <c r="C24" s="21" t="s">
        <v>330</v>
      </c>
      <c r="D24" s="457" t="s">
        <v>367</v>
      </c>
      <c r="E24" s="457" t="s">
        <v>367</v>
      </c>
      <c r="F24" s="4" t="s">
        <v>1090</v>
      </c>
      <c r="G24" s="4" t="s">
        <v>1614</v>
      </c>
    </row>
    <row r="25" spans="2:7" x14ac:dyDescent="0.3">
      <c r="B25" s="20" t="s">
        <v>330</v>
      </c>
      <c r="C25" s="21" t="s">
        <v>330</v>
      </c>
      <c r="D25" s="457" t="s">
        <v>368</v>
      </c>
      <c r="E25" s="457" t="s">
        <v>368</v>
      </c>
      <c r="F25" s="4">
        <v>0</v>
      </c>
      <c r="G25" s="4">
        <v>0</v>
      </c>
    </row>
    <row r="26" spans="2:7" x14ac:dyDescent="0.3">
      <c r="B26" s="20" t="s">
        <v>330</v>
      </c>
      <c r="C26" s="21" t="s">
        <v>330</v>
      </c>
      <c r="D26" s="457" t="s">
        <v>369</v>
      </c>
      <c r="E26" s="457" t="s">
        <v>369</v>
      </c>
      <c r="F26" s="4">
        <v>0</v>
      </c>
      <c r="G26" s="4">
        <v>0</v>
      </c>
    </row>
    <row r="27" spans="2:7" x14ac:dyDescent="0.3">
      <c r="B27" s="20" t="s">
        <v>330</v>
      </c>
      <c r="C27" s="21" t="s">
        <v>330</v>
      </c>
      <c r="D27" s="457" t="s">
        <v>370</v>
      </c>
      <c r="E27" s="457" t="s">
        <v>370</v>
      </c>
      <c r="F27" s="4" t="s">
        <v>1021</v>
      </c>
      <c r="G27" s="4" t="s">
        <v>1615</v>
      </c>
    </row>
    <row r="28" spans="2:7" x14ac:dyDescent="0.3">
      <c r="B28" s="20" t="s">
        <v>330</v>
      </c>
      <c r="C28" s="21" t="s">
        <v>330</v>
      </c>
      <c r="D28" s="457" t="s">
        <v>371</v>
      </c>
      <c r="E28" s="457" t="s">
        <v>371</v>
      </c>
      <c r="F28" s="4">
        <v>0</v>
      </c>
      <c r="G28" s="4">
        <v>0</v>
      </c>
    </row>
    <row r="29" spans="2:7" x14ac:dyDescent="0.3">
      <c r="B29" s="20" t="s">
        <v>330</v>
      </c>
      <c r="C29" s="21" t="s">
        <v>330</v>
      </c>
      <c r="D29" s="457" t="s">
        <v>372</v>
      </c>
      <c r="E29" s="457" t="s">
        <v>372</v>
      </c>
      <c r="F29" s="4">
        <v>0</v>
      </c>
      <c r="G29" s="4">
        <v>0</v>
      </c>
    </row>
    <row r="30" spans="2:7" x14ac:dyDescent="0.3">
      <c r="B30" s="20" t="s">
        <v>330</v>
      </c>
      <c r="C30" s="21" t="s">
        <v>330</v>
      </c>
      <c r="D30" s="457" t="s">
        <v>373</v>
      </c>
      <c r="E30" s="457" t="s">
        <v>373</v>
      </c>
      <c r="F30" s="4">
        <v>0</v>
      </c>
      <c r="G30" s="4">
        <v>0</v>
      </c>
    </row>
    <row r="31" spans="2:7" x14ac:dyDescent="0.3">
      <c r="B31" s="20" t="s">
        <v>330</v>
      </c>
      <c r="C31" s="21" t="s">
        <v>330</v>
      </c>
      <c r="D31" s="457" t="s">
        <v>374</v>
      </c>
      <c r="E31" s="457" t="s">
        <v>374</v>
      </c>
      <c r="F31" s="4">
        <v>0</v>
      </c>
      <c r="G31" s="4">
        <v>0</v>
      </c>
    </row>
    <row r="32" spans="2:7" x14ac:dyDescent="0.3">
      <c r="B32" s="20" t="s">
        <v>330</v>
      </c>
      <c r="C32" s="21" t="s">
        <v>330</v>
      </c>
      <c r="D32" s="457" t="s">
        <v>375</v>
      </c>
      <c r="E32" s="457" t="s">
        <v>375</v>
      </c>
      <c r="F32" s="4">
        <v>0</v>
      </c>
      <c r="G32" s="4">
        <v>0</v>
      </c>
    </row>
    <row r="33" spans="2:7" x14ac:dyDescent="0.3">
      <c r="B33" s="20" t="s">
        <v>330</v>
      </c>
      <c r="C33" s="21" t="s">
        <v>330</v>
      </c>
      <c r="D33" s="457" t="s">
        <v>376</v>
      </c>
      <c r="E33" s="457" t="s">
        <v>376</v>
      </c>
      <c r="F33" s="4">
        <v>0</v>
      </c>
      <c r="G33" s="4">
        <v>0</v>
      </c>
    </row>
    <row r="34" spans="2:7" x14ac:dyDescent="0.3">
      <c r="B34" s="20" t="s">
        <v>330</v>
      </c>
      <c r="C34" s="21" t="s">
        <v>330</v>
      </c>
      <c r="D34" s="457" t="s">
        <v>377</v>
      </c>
      <c r="E34" s="457" t="s">
        <v>377</v>
      </c>
      <c r="F34" s="4">
        <v>0</v>
      </c>
      <c r="G34" s="4">
        <v>0</v>
      </c>
    </row>
    <row r="35" spans="2:7" x14ac:dyDescent="0.3">
      <c r="B35" s="20" t="s">
        <v>330</v>
      </c>
      <c r="C35" s="21" t="s">
        <v>330</v>
      </c>
      <c r="D35" s="457" t="s">
        <v>378</v>
      </c>
      <c r="E35" s="457" t="s">
        <v>378</v>
      </c>
      <c r="F35" s="4">
        <v>0</v>
      </c>
      <c r="G35" s="4">
        <v>0</v>
      </c>
    </row>
    <row r="36" spans="2:7" x14ac:dyDescent="0.3">
      <c r="B36" s="20" t="s">
        <v>330</v>
      </c>
      <c r="C36" s="21" t="s">
        <v>330</v>
      </c>
      <c r="D36" s="457" t="s">
        <v>379</v>
      </c>
      <c r="E36" s="457" t="s">
        <v>379</v>
      </c>
      <c r="F36" s="4">
        <v>0</v>
      </c>
      <c r="G36" s="4">
        <v>0</v>
      </c>
    </row>
    <row r="37" spans="2:7" x14ac:dyDescent="0.3">
      <c r="B37" s="20" t="s">
        <v>330</v>
      </c>
      <c r="C37" s="21" t="s">
        <v>330</v>
      </c>
      <c r="D37" s="457" t="s">
        <v>380</v>
      </c>
      <c r="E37" s="457" t="s">
        <v>380</v>
      </c>
      <c r="F37" s="4">
        <v>0</v>
      </c>
      <c r="G37" s="4">
        <v>0</v>
      </c>
    </row>
    <row r="38" spans="2:7" x14ac:dyDescent="0.3">
      <c r="B38" s="459" t="s">
        <v>344</v>
      </c>
      <c r="C38" s="459" t="s">
        <v>344</v>
      </c>
      <c r="D38" s="459" t="s">
        <v>344</v>
      </c>
      <c r="E38" s="459" t="s">
        <v>344</v>
      </c>
      <c r="F38" s="14" t="s">
        <v>1606</v>
      </c>
      <c r="G38" s="14" t="s">
        <v>1616</v>
      </c>
    </row>
    <row r="39" spans="2:7" x14ac:dyDescent="0.3">
      <c r="B39" s="458" t="s">
        <v>330</v>
      </c>
      <c r="C39" s="458" t="s">
        <v>330</v>
      </c>
      <c r="D39" s="458" t="s">
        <v>330</v>
      </c>
      <c r="E39" s="458" t="s">
        <v>330</v>
      </c>
      <c r="F39" s="4" t="s">
        <v>330</v>
      </c>
      <c r="G39" s="4" t="s">
        <v>330</v>
      </c>
    </row>
    <row r="40" spans="2:7" x14ac:dyDescent="0.3">
      <c r="B40" s="459" t="s">
        <v>345</v>
      </c>
      <c r="C40" s="459" t="s">
        <v>345</v>
      </c>
      <c r="D40" s="459" t="s">
        <v>345</v>
      </c>
      <c r="E40" s="459" t="s">
        <v>345</v>
      </c>
      <c r="F40" s="14" t="s">
        <v>330</v>
      </c>
      <c r="G40" s="14" t="s">
        <v>330</v>
      </c>
    </row>
    <row r="41" spans="2:7" x14ac:dyDescent="0.3">
      <c r="B41" s="19" t="s">
        <v>330</v>
      </c>
      <c r="C41" s="460" t="s">
        <v>353</v>
      </c>
      <c r="D41" s="460" t="s">
        <v>353</v>
      </c>
      <c r="E41" s="460" t="s">
        <v>353</v>
      </c>
      <c r="F41" s="14">
        <v>0</v>
      </c>
      <c r="G41" s="14">
        <v>0</v>
      </c>
    </row>
    <row r="42" spans="2:7" x14ac:dyDescent="0.3">
      <c r="B42" s="20" t="s">
        <v>330</v>
      </c>
      <c r="C42" s="21" t="s">
        <v>330</v>
      </c>
      <c r="D42" s="457" t="s">
        <v>381</v>
      </c>
      <c r="E42" s="457" t="s">
        <v>381</v>
      </c>
      <c r="F42" s="4">
        <v>0</v>
      </c>
      <c r="G42" s="4">
        <v>0</v>
      </c>
    </row>
    <row r="43" spans="2:7" x14ac:dyDescent="0.3">
      <c r="B43" s="20" t="s">
        <v>330</v>
      </c>
      <c r="C43" s="21" t="s">
        <v>330</v>
      </c>
      <c r="D43" s="457" t="s">
        <v>382</v>
      </c>
      <c r="E43" s="457" t="s">
        <v>382</v>
      </c>
      <c r="F43" s="4">
        <v>0</v>
      </c>
      <c r="G43" s="4">
        <v>0</v>
      </c>
    </row>
    <row r="44" spans="2:7" x14ac:dyDescent="0.3">
      <c r="B44" s="20" t="s">
        <v>330</v>
      </c>
      <c r="C44" s="21" t="s">
        <v>330</v>
      </c>
      <c r="D44" s="457" t="s">
        <v>383</v>
      </c>
      <c r="E44" s="457" t="s">
        <v>383</v>
      </c>
      <c r="F44" s="4">
        <v>0</v>
      </c>
      <c r="G44" s="4">
        <v>0</v>
      </c>
    </row>
    <row r="45" spans="2:7" x14ac:dyDescent="0.3">
      <c r="B45" s="458" t="s">
        <v>330</v>
      </c>
      <c r="C45" s="458" t="s">
        <v>330</v>
      </c>
      <c r="D45" s="458" t="s">
        <v>330</v>
      </c>
      <c r="E45" s="458" t="s">
        <v>330</v>
      </c>
      <c r="F45" s="4" t="s">
        <v>330</v>
      </c>
      <c r="G45" s="4" t="s">
        <v>330</v>
      </c>
    </row>
    <row r="46" spans="2:7" x14ac:dyDescent="0.3">
      <c r="B46" s="19" t="s">
        <v>330</v>
      </c>
      <c r="C46" s="460" t="s">
        <v>354</v>
      </c>
      <c r="D46" s="460" t="s">
        <v>354</v>
      </c>
      <c r="E46" s="460" t="s">
        <v>354</v>
      </c>
      <c r="F46" s="14" t="s">
        <v>1606</v>
      </c>
      <c r="G46" s="14" t="s">
        <v>1616</v>
      </c>
    </row>
    <row r="47" spans="2:7" x14ac:dyDescent="0.3">
      <c r="B47" s="20" t="s">
        <v>330</v>
      </c>
      <c r="C47" s="21" t="s">
        <v>330</v>
      </c>
      <c r="D47" s="457" t="s">
        <v>381</v>
      </c>
      <c r="E47" s="457" t="s">
        <v>381</v>
      </c>
      <c r="F47" s="4">
        <v>0</v>
      </c>
      <c r="G47" s="4">
        <v>0</v>
      </c>
    </row>
    <row r="48" spans="2:7" x14ac:dyDescent="0.3">
      <c r="B48" s="20" t="s">
        <v>330</v>
      </c>
      <c r="C48" s="21" t="s">
        <v>330</v>
      </c>
      <c r="D48" s="457" t="s">
        <v>382</v>
      </c>
      <c r="E48" s="457" t="s">
        <v>382</v>
      </c>
      <c r="F48" s="4" t="s">
        <v>181</v>
      </c>
      <c r="G48" s="4" t="s">
        <v>565</v>
      </c>
    </row>
    <row r="49" spans="2:7" x14ac:dyDescent="0.3">
      <c r="B49" s="20" t="s">
        <v>330</v>
      </c>
      <c r="C49" s="21" t="s">
        <v>330</v>
      </c>
      <c r="D49" s="457" t="s">
        <v>384</v>
      </c>
      <c r="E49" s="457" t="s">
        <v>384</v>
      </c>
      <c r="F49" s="4" t="s">
        <v>1107</v>
      </c>
      <c r="G49" s="4" t="s">
        <v>1617</v>
      </c>
    </row>
    <row r="50" spans="2:7" x14ac:dyDescent="0.3">
      <c r="B50" s="459" t="s">
        <v>346</v>
      </c>
      <c r="C50" s="459" t="s">
        <v>346</v>
      </c>
      <c r="D50" s="459" t="s">
        <v>346</v>
      </c>
      <c r="E50" s="459" t="s">
        <v>346</v>
      </c>
      <c r="F50" s="14" t="s">
        <v>1607</v>
      </c>
      <c r="G50" s="14" t="s">
        <v>1618</v>
      </c>
    </row>
    <row r="51" spans="2:7" x14ac:dyDescent="0.3">
      <c r="B51" s="458" t="s">
        <v>330</v>
      </c>
      <c r="C51" s="458" t="s">
        <v>330</v>
      </c>
      <c r="D51" s="458" t="s">
        <v>330</v>
      </c>
      <c r="E51" s="458" t="s">
        <v>330</v>
      </c>
      <c r="F51" s="4" t="s">
        <v>330</v>
      </c>
      <c r="G51" s="4" t="s">
        <v>330</v>
      </c>
    </row>
    <row r="52" spans="2:7" x14ac:dyDescent="0.3">
      <c r="B52" s="459" t="s">
        <v>347</v>
      </c>
      <c r="C52" s="459" t="s">
        <v>347</v>
      </c>
      <c r="D52" s="459" t="s">
        <v>347</v>
      </c>
      <c r="E52" s="459" t="s">
        <v>347</v>
      </c>
      <c r="F52" s="14" t="s">
        <v>330</v>
      </c>
      <c r="G52" s="14" t="s">
        <v>330</v>
      </c>
    </row>
    <row r="53" spans="2:7" x14ac:dyDescent="0.3">
      <c r="B53" s="19" t="s">
        <v>330</v>
      </c>
      <c r="C53" s="460" t="s">
        <v>353</v>
      </c>
      <c r="D53" s="460" t="s">
        <v>353</v>
      </c>
      <c r="E53" s="460" t="s">
        <v>353</v>
      </c>
      <c r="F53" s="14">
        <v>0</v>
      </c>
      <c r="G53" s="14">
        <v>0</v>
      </c>
    </row>
    <row r="54" spans="2:7" x14ac:dyDescent="0.3">
      <c r="B54" s="20" t="s">
        <v>330</v>
      </c>
      <c r="C54" s="21" t="s">
        <v>330</v>
      </c>
      <c r="D54" s="457" t="s">
        <v>385</v>
      </c>
      <c r="E54" s="457" t="s">
        <v>385</v>
      </c>
      <c r="F54" s="4">
        <v>0</v>
      </c>
      <c r="G54" s="4">
        <v>0</v>
      </c>
    </row>
    <row r="55" spans="2:7" x14ac:dyDescent="0.3">
      <c r="B55" s="20" t="s">
        <v>330</v>
      </c>
      <c r="C55" s="21" t="s">
        <v>330</v>
      </c>
      <c r="D55" s="21" t="s">
        <v>330</v>
      </c>
      <c r="E55" s="22" t="s">
        <v>389</v>
      </c>
      <c r="F55" s="4">
        <v>0</v>
      </c>
      <c r="G55" s="4">
        <v>0</v>
      </c>
    </row>
    <row r="56" spans="2:7" x14ac:dyDescent="0.3">
      <c r="B56" s="20" t="s">
        <v>330</v>
      </c>
      <c r="C56" s="21" t="s">
        <v>330</v>
      </c>
      <c r="D56" s="21" t="s">
        <v>330</v>
      </c>
      <c r="E56" s="22" t="s">
        <v>390</v>
      </c>
      <c r="F56" s="4">
        <v>0</v>
      </c>
      <c r="G56" s="4">
        <v>0</v>
      </c>
    </row>
    <row r="57" spans="2:7" x14ac:dyDescent="0.3">
      <c r="B57" s="20" t="s">
        <v>330</v>
      </c>
      <c r="C57" s="21" t="s">
        <v>330</v>
      </c>
      <c r="D57" s="457" t="s">
        <v>386</v>
      </c>
      <c r="E57" s="457" t="s">
        <v>386</v>
      </c>
      <c r="F57" s="4">
        <v>0</v>
      </c>
      <c r="G57" s="4">
        <v>0</v>
      </c>
    </row>
    <row r="58" spans="2:7" x14ac:dyDescent="0.3">
      <c r="B58" s="458" t="s">
        <v>330</v>
      </c>
      <c r="C58" s="458" t="s">
        <v>330</v>
      </c>
      <c r="D58" s="458" t="s">
        <v>330</v>
      </c>
      <c r="E58" s="458" t="s">
        <v>330</v>
      </c>
      <c r="F58" s="4" t="s">
        <v>330</v>
      </c>
      <c r="G58" s="4" t="s">
        <v>330</v>
      </c>
    </row>
    <row r="59" spans="2:7" x14ac:dyDescent="0.3">
      <c r="B59" s="19" t="s">
        <v>330</v>
      </c>
      <c r="C59" s="460" t="s">
        <v>354</v>
      </c>
      <c r="D59" s="460" t="s">
        <v>354</v>
      </c>
      <c r="E59" s="460" t="s">
        <v>354</v>
      </c>
      <c r="F59" s="14">
        <v>0</v>
      </c>
      <c r="G59" s="14">
        <v>0</v>
      </c>
    </row>
    <row r="60" spans="2:7" x14ac:dyDescent="0.3">
      <c r="B60" s="20" t="s">
        <v>330</v>
      </c>
      <c r="C60" s="21" t="s">
        <v>330</v>
      </c>
      <c r="D60" s="457" t="s">
        <v>387</v>
      </c>
      <c r="E60" s="457" t="s">
        <v>387</v>
      </c>
      <c r="F60" s="4">
        <v>0</v>
      </c>
      <c r="G60" s="4">
        <v>0</v>
      </c>
    </row>
    <row r="61" spans="2:7" x14ac:dyDescent="0.3">
      <c r="B61" s="20" t="s">
        <v>330</v>
      </c>
      <c r="C61" s="21" t="s">
        <v>330</v>
      </c>
      <c r="D61" s="21" t="s">
        <v>330</v>
      </c>
      <c r="E61" s="22" t="s">
        <v>389</v>
      </c>
      <c r="F61" s="4">
        <v>0</v>
      </c>
      <c r="G61" s="4">
        <v>0</v>
      </c>
    </row>
    <row r="62" spans="2:7" x14ac:dyDescent="0.3">
      <c r="B62" s="20" t="s">
        <v>330</v>
      </c>
      <c r="C62" s="21" t="s">
        <v>330</v>
      </c>
      <c r="D62" s="21" t="s">
        <v>330</v>
      </c>
      <c r="E62" s="22" t="s">
        <v>390</v>
      </c>
      <c r="F62" s="4">
        <v>0</v>
      </c>
      <c r="G62" s="4">
        <v>0</v>
      </c>
    </row>
    <row r="63" spans="2:7" x14ac:dyDescent="0.3">
      <c r="B63" s="20" t="s">
        <v>330</v>
      </c>
      <c r="C63" s="21" t="s">
        <v>330</v>
      </c>
      <c r="D63" s="457" t="s">
        <v>388</v>
      </c>
      <c r="E63" s="457" t="s">
        <v>388</v>
      </c>
      <c r="F63" s="4">
        <v>0</v>
      </c>
      <c r="G63" s="4">
        <v>0</v>
      </c>
    </row>
    <row r="64" spans="2:7" x14ac:dyDescent="0.3">
      <c r="B64" s="459" t="s">
        <v>348</v>
      </c>
      <c r="C64" s="459" t="s">
        <v>348</v>
      </c>
      <c r="D64" s="459" t="s">
        <v>348</v>
      </c>
      <c r="E64" s="459" t="s">
        <v>348</v>
      </c>
      <c r="F64" s="14">
        <v>0</v>
      </c>
      <c r="G64" s="14">
        <v>0</v>
      </c>
    </row>
    <row r="65" spans="2:7" x14ac:dyDescent="0.3">
      <c r="B65" s="458" t="s">
        <v>330</v>
      </c>
      <c r="C65" s="458" t="s">
        <v>330</v>
      </c>
      <c r="D65" s="458" t="s">
        <v>330</v>
      </c>
      <c r="E65" s="458" t="s">
        <v>330</v>
      </c>
      <c r="F65" s="4" t="s">
        <v>330</v>
      </c>
      <c r="G65" s="4" t="s">
        <v>330</v>
      </c>
    </row>
    <row r="66" spans="2:7" x14ac:dyDescent="0.3">
      <c r="B66" s="459" t="s">
        <v>349</v>
      </c>
      <c r="C66" s="459" t="s">
        <v>349</v>
      </c>
      <c r="D66" s="459" t="s">
        <v>349</v>
      </c>
      <c r="E66" s="459" t="s">
        <v>349</v>
      </c>
      <c r="F66" s="14">
        <v>0</v>
      </c>
      <c r="G66" s="14">
        <v>0</v>
      </c>
    </row>
    <row r="67" spans="2:7" x14ac:dyDescent="0.3">
      <c r="B67" s="458" t="s">
        <v>330</v>
      </c>
      <c r="C67" s="458" t="s">
        <v>330</v>
      </c>
      <c r="D67" s="458" t="s">
        <v>330</v>
      </c>
      <c r="E67" s="458" t="s">
        <v>330</v>
      </c>
      <c r="F67" s="4" t="s">
        <v>330</v>
      </c>
      <c r="G67" s="4" t="s">
        <v>330</v>
      </c>
    </row>
    <row r="68" spans="2:7" x14ac:dyDescent="0.3">
      <c r="B68" s="459" t="s">
        <v>350</v>
      </c>
      <c r="C68" s="459" t="s">
        <v>350</v>
      </c>
      <c r="D68" s="459" t="s">
        <v>350</v>
      </c>
      <c r="E68" s="459" t="s">
        <v>350</v>
      </c>
      <c r="F68" s="14">
        <v>0</v>
      </c>
      <c r="G68" s="14">
        <v>0</v>
      </c>
    </row>
    <row r="69" spans="2:7" x14ac:dyDescent="0.3">
      <c r="B69" s="458" t="s">
        <v>330</v>
      </c>
      <c r="C69" s="458" t="s">
        <v>330</v>
      </c>
      <c r="D69" s="458" t="s">
        <v>330</v>
      </c>
      <c r="E69" s="458" t="s">
        <v>330</v>
      </c>
      <c r="F69" s="4" t="s">
        <v>330</v>
      </c>
      <c r="G69" s="4" t="s">
        <v>330</v>
      </c>
    </row>
    <row r="70" spans="2:7" x14ac:dyDescent="0.3">
      <c r="B70" s="459" t="s">
        <v>351</v>
      </c>
      <c r="C70" s="459" t="s">
        <v>351</v>
      </c>
      <c r="D70" s="459" t="s">
        <v>351</v>
      </c>
      <c r="E70" s="459" t="s">
        <v>351</v>
      </c>
      <c r="F70" s="14">
        <v>0</v>
      </c>
      <c r="G70" s="14">
        <v>0</v>
      </c>
    </row>
    <row r="71" spans="2:7" x14ac:dyDescent="0.3">
      <c r="B71" s="458" t="s">
        <v>330</v>
      </c>
      <c r="C71" s="458" t="s">
        <v>330</v>
      </c>
      <c r="D71" s="458" t="s">
        <v>330</v>
      </c>
      <c r="E71" s="458" t="s">
        <v>330</v>
      </c>
      <c r="F71" s="4" t="s">
        <v>330</v>
      </c>
      <c r="G71" s="4" t="s">
        <v>330</v>
      </c>
    </row>
  </sheetData>
  <mergeCells count="66">
    <mergeCell ref="B3:G3"/>
    <mergeCell ref="B4:G4"/>
    <mergeCell ref="B5:G5"/>
    <mergeCell ref="B6:G6"/>
    <mergeCell ref="B7:E7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B2:G2"/>
    <mergeCell ref="D44:E44"/>
    <mergeCell ref="D47:E47"/>
    <mergeCell ref="D48:E48"/>
    <mergeCell ref="D49:E49"/>
    <mergeCell ref="D54:E54"/>
    <mergeCell ref="D35:E35"/>
    <mergeCell ref="D36:E36"/>
    <mergeCell ref="D37:E37"/>
    <mergeCell ref="D42:E42"/>
    <mergeCell ref="D43:E43"/>
    <mergeCell ref="D30:E30"/>
    <mergeCell ref="D31:E31"/>
    <mergeCell ref="D32:E32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55" t="s">
        <v>1677</v>
      </c>
      <c r="C2" s="456"/>
      <c r="D2" s="456"/>
      <c r="E2" s="456"/>
      <c r="F2" s="456"/>
      <c r="G2" s="456"/>
    </row>
    <row r="3" spans="2:7" x14ac:dyDescent="0.3">
      <c r="B3" s="461" t="s">
        <v>796</v>
      </c>
      <c r="C3" s="461" t="s">
        <v>352</v>
      </c>
      <c r="D3" s="461" t="s">
        <v>352</v>
      </c>
      <c r="E3" s="461" t="s">
        <v>352</v>
      </c>
      <c r="F3" s="461" t="s">
        <v>352</v>
      </c>
      <c r="G3" s="461" t="s">
        <v>352</v>
      </c>
    </row>
    <row r="4" spans="2:7" x14ac:dyDescent="0.3">
      <c r="B4" s="462" t="s">
        <v>339</v>
      </c>
      <c r="C4" s="462" t="s">
        <v>339</v>
      </c>
      <c r="D4" s="462" t="s">
        <v>339</v>
      </c>
      <c r="E4" s="462" t="s">
        <v>339</v>
      </c>
      <c r="F4" s="462" t="s">
        <v>339</v>
      </c>
      <c r="G4" s="462" t="s">
        <v>339</v>
      </c>
    </row>
    <row r="5" spans="2:7" x14ac:dyDescent="0.3">
      <c r="B5" s="462" t="s">
        <v>340</v>
      </c>
      <c r="C5" s="462" t="s">
        <v>340</v>
      </c>
      <c r="D5" s="462" t="s">
        <v>340</v>
      </c>
      <c r="E5" s="462" t="s">
        <v>340</v>
      </c>
      <c r="F5" s="462" t="s">
        <v>340</v>
      </c>
      <c r="G5" s="462" t="s">
        <v>340</v>
      </c>
    </row>
    <row r="6" spans="2:7" x14ac:dyDescent="0.3">
      <c r="B6" s="463" t="s">
        <v>341</v>
      </c>
      <c r="C6" s="463" t="s">
        <v>341</v>
      </c>
      <c r="D6" s="463" t="s">
        <v>341</v>
      </c>
      <c r="E6" s="463" t="s">
        <v>341</v>
      </c>
      <c r="F6" s="463" t="s">
        <v>341</v>
      </c>
      <c r="G6" s="463" t="s">
        <v>341</v>
      </c>
    </row>
    <row r="7" spans="2:7" x14ac:dyDescent="0.3">
      <c r="B7" s="464" t="s">
        <v>342</v>
      </c>
      <c r="C7" s="464" t="s">
        <v>342</v>
      </c>
      <c r="D7" s="464" t="s">
        <v>342</v>
      </c>
      <c r="E7" s="464" t="s">
        <v>342</v>
      </c>
      <c r="F7" s="17">
        <v>2026</v>
      </c>
      <c r="G7" s="17">
        <v>2025</v>
      </c>
    </row>
    <row r="8" spans="2:7" x14ac:dyDescent="0.3">
      <c r="B8" s="459" t="s">
        <v>343</v>
      </c>
      <c r="C8" s="459" t="s">
        <v>343</v>
      </c>
      <c r="D8" s="459" t="s">
        <v>343</v>
      </c>
      <c r="E8" s="459" t="s">
        <v>343</v>
      </c>
      <c r="F8" s="14" t="s">
        <v>330</v>
      </c>
      <c r="G8" s="14" t="s">
        <v>330</v>
      </c>
    </row>
    <row r="9" spans="2:7" x14ac:dyDescent="0.3">
      <c r="B9" s="19" t="s">
        <v>330</v>
      </c>
      <c r="C9" s="460" t="s">
        <v>353</v>
      </c>
      <c r="D9" s="460" t="s">
        <v>353</v>
      </c>
      <c r="E9" s="460" t="s">
        <v>353</v>
      </c>
      <c r="F9" s="14" t="s">
        <v>805</v>
      </c>
      <c r="G9" s="14" t="s">
        <v>1620</v>
      </c>
    </row>
    <row r="10" spans="2:7" x14ac:dyDescent="0.3">
      <c r="B10" s="20" t="s">
        <v>330</v>
      </c>
      <c r="C10" s="21" t="s">
        <v>330</v>
      </c>
      <c r="D10" s="457" t="s">
        <v>355</v>
      </c>
      <c r="E10" s="457" t="s">
        <v>355</v>
      </c>
      <c r="F10" s="4">
        <v>0</v>
      </c>
      <c r="G10" s="4">
        <v>0</v>
      </c>
    </row>
    <row r="11" spans="2:7" x14ac:dyDescent="0.3">
      <c r="B11" s="20" t="s">
        <v>330</v>
      </c>
      <c r="C11" s="21" t="s">
        <v>330</v>
      </c>
      <c r="D11" s="457" t="s">
        <v>356</v>
      </c>
      <c r="E11" s="457" t="s">
        <v>356</v>
      </c>
      <c r="F11" s="4">
        <v>0</v>
      </c>
      <c r="G11" s="4">
        <v>0</v>
      </c>
    </row>
    <row r="12" spans="2:7" x14ac:dyDescent="0.3">
      <c r="B12" s="20" t="s">
        <v>330</v>
      </c>
      <c r="C12" s="21" t="s">
        <v>330</v>
      </c>
      <c r="D12" s="457" t="s">
        <v>357</v>
      </c>
      <c r="E12" s="457" t="s">
        <v>357</v>
      </c>
      <c r="F12" s="4">
        <v>0</v>
      </c>
      <c r="G12" s="4">
        <v>0</v>
      </c>
    </row>
    <row r="13" spans="2:7" x14ac:dyDescent="0.3">
      <c r="B13" s="20" t="s">
        <v>330</v>
      </c>
      <c r="C13" s="21" t="s">
        <v>330</v>
      </c>
      <c r="D13" s="457" t="s">
        <v>358</v>
      </c>
      <c r="E13" s="457" t="s">
        <v>358</v>
      </c>
      <c r="F13" s="4">
        <v>0</v>
      </c>
      <c r="G13" s="4">
        <v>0</v>
      </c>
    </row>
    <row r="14" spans="2:7" x14ac:dyDescent="0.3">
      <c r="B14" s="20" t="s">
        <v>330</v>
      </c>
      <c r="C14" s="21" t="s">
        <v>330</v>
      </c>
      <c r="D14" s="457" t="s">
        <v>359</v>
      </c>
      <c r="E14" s="457" t="s">
        <v>359</v>
      </c>
      <c r="F14" s="4">
        <v>0</v>
      </c>
      <c r="G14" s="4">
        <v>0</v>
      </c>
    </row>
    <row r="15" spans="2:7" x14ac:dyDescent="0.3">
      <c r="B15" s="20" t="s">
        <v>330</v>
      </c>
      <c r="C15" s="21" t="s">
        <v>330</v>
      </c>
      <c r="D15" s="457" t="s">
        <v>360</v>
      </c>
      <c r="E15" s="457" t="s">
        <v>360</v>
      </c>
      <c r="F15" s="4">
        <v>0</v>
      </c>
      <c r="G15" s="4">
        <v>0</v>
      </c>
    </row>
    <row r="16" spans="2:7" x14ac:dyDescent="0.3">
      <c r="B16" s="20" t="s">
        <v>330</v>
      </c>
      <c r="C16" s="21" t="s">
        <v>330</v>
      </c>
      <c r="D16" s="457" t="s">
        <v>361</v>
      </c>
      <c r="E16" s="457" t="s">
        <v>361</v>
      </c>
      <c r="F16" s="4">
        <v>0</v>
      </c>
      <c r="G16" s="4">
        <v>0</v>
      </c>
    </row>
    <row r="17" spans="2:7" x14ac:dyDescent="0.3">
      <c r="B17" s="20" t="s">
        <v>330</v>
      </c>
      <c r="C17" s="21" t="s">
        <v>330</v>
      </c>
      <c r="D17" s="457" t="s">
        <v>362</v>
      </c>
      <c r="E17" s="457" t="s">
        <v>362</v>
      </c>
      <c r="F17" s="4">
        <v>0</v>
      </c>
      <c r="G17" s="4">
        <v>0</v>
      </c>
    </row>
    <row r="18" spans="2:7" x14ac:dyDescent="0.3">
      <c r="B18" s="20" t="s">
        <v>330</v>
      </c>
      <c r="C18" s="21" t="s">
        <v>330</v>
      </c>
      <c r="D18" s="457" t="s">
        <v>363</v>
      </c>
      <c r="E18" s="457" t="s">
        <v>363</v>
      </c>
      <c r="F18" s="4" t="s">
        <v>805</v>
      </c>
      <c r="G18" s="4" t="s">
        <v>1620</v>
      </c>
    </row>
    <row r="19" spans="2:7" x14ac:dyDescent="0.3">
      <c r="B19" s="20" t="s">
        <v>330</v>
      </c>
      <c r="C19" s="21" t="s">
        <v>330</v>
      </c>
      <c r="D19" s="457" t="s">
        <v>364</v>
      </c>
      <c r="E19" s="457" t="s">
        <v>364</v>
      </c>
      <c r="F19" s="4">
        <v>0</v>
      </c>
      <c r="G19" s="4">
        <v>0</v>
      </c>
    </row>
    <row r="20" spans="2:7" x14ac:dyDescent="0.3">
      <c r="B20" s="458" t="s">
        <v>330</v>
      </c>
      <c r="C20" s="458" t="s">
        <v>330</v>
      </c>
      <c r="D20" s="458" t="s">
        <v>330</v>
      </c>
      <c r="E20" s="458" t="s">
        <v>330</v>
      </c>
      <c r="F20" s="4" t="s">
        <v>330</v>
      </c>
      <c r="G20" s="4" t="s">
        <v>330</v>
      </c>
    </row>
    <row r="21" spans="2:7" x14ac:dyDescent="0.3">
      <c r="B21" s="19" t="s">
        <v>330</v>
      </c>
      <c r="C21" s="460" t="s">
        <v>354</v>
      </c>
      <c r="D21" s="460" t="s">
        <v>354</v>
      </c>
      <c r="E21" s="460" t="s">
        <v>354</v>
      </c>
      <c r="F21" s="14" t="s">
        <v>1517</v>
      </c>
      <c r="G21" s="14" t="s">
        <v>1620</v>
      </c>
    </row>
    <row r="22" spans="2:7" x14ac:dyDescent="0.3">
      <c r="B22" s="20" t="s">
        <v>330</v>
      </c>
      <c r="C22" s="21" t="s">
        <v>330</v>
      </c>
      <c r="D22" s="457" t="s">
        <v>365</v>
      </c>
      <c r="E22" s="457" t="s">
        <v>365</v>
      </c>
      <c r="F22" s="4" t="s">
        <v>1108</v>
      </c>
      <c r="G22" s="4" t="s">
        <v>1621</v>
      </c>
    </row>
    <row r="23" spans="2:7" x14ac:dyDescent="0.3">
      <c r="B23" s="20" t="s">
        <v>330</v>
      </c>
      <c r="C23" s="21" t="s">
        <v>330</v>
      </c>
      <c r="D23" s="457" t="s">
        <v>366</v>
      </c>
      <c r="E23" s="457" t="s">
        <v>366</v>
      </c>
      <c r="F23" s="4" t="s">
        <v>1123</v>
      </c>
      <c r="G23" s="4" t="s">
        <v>1123</v>
      </c>
    </row>
    <row r="24" spans="2:7" x14ac:dyDescent="0.3">
      <c r="B24" s="20" t="s">
        <v>330</v>
      </c>
      <c r="C24" s="21" t="s">
        <v>330</v>
      </c>
      <c r="D24" s="457" t="s">
        <v>367</v>
      </c>
      <c r="E24" s="457" t="s">
        <v>367</v>
      </c>
      <c r="F24" s="4" t="s">
        <v>1137</v>
      </c>
      <c r="G24" s="4" t="s">
        <v>1622</v>
      </c>
    </row>
    <row r="25" spans="2:7" x14ac:dyDescent="0.3">
      <c r="B25" s="20" t="s">
        <v>330</v>
      </c>
      <c r="C25" s="21" t="s">
        <v>330</v>
      </c>
      <c r="D25" s="457" t="s">
        <v>368</v>
      </c>
      <c r="E25" s="457" t="s">
        <v>368</v>
      </c>
      <c r="F25" s="4">
        <v>0</v>
      </c>
      <c r="G25" s="4">
        <v>0</v>
      </c>
    </row>
    <row r="26" spans="2:7" x14ac:dyDescent="0.3">
      <c r="B26" s="20" t="s">
        <v>330</v>
      </c>
      <c r="C26" s="21" t="s">
        <v>330</v>
      </c>
      <c r="D26" s="457" t="s">
        <v>369</v>
      </c>
      <c r="E26" s="457" t="s">
        <v>369</v>
      </c>
      <c r="F26" s="4">
        <v>0</v>
      </c>
      <c r="G26" s="4">
        <v>0</v>
      </c>
    </row>
    <row r="27" spans="2:7" x14ac:dyDescent="0.3">
      <c r="B27" s="20" t="s">
        <v>330</v>
      </c>
      <c r="C27" s="21" t="s">
        <v>330</v>
      </c>
      <c r="D27" s="457" t="s">
        <v>370</v>
      </c>
      <c r="E27" s="457" t="s">
        <v>370</v>
      </c>
      <c r="F27" s="4">
        <v>0</v>
      </c>
      <c r="G27" s="4">
        <v>0</v>
      </c>
    </row>
    <row r="28" spans="2:7" x14ac:dyDescent="0.3">
      <c r="B28" s="20" t="s">
        <v>330</v>
      </c>
      <c r="C28" s="21" t="s">
        <v>330</v>
      </c>
      <c r="D28" s="457" t="s">
        <v>371</v>
      </c>
      <c r="E28" s="457" t="s">
        <v>371</v>
      </c>
      <c r="F28" s="4">
        <v>0</v>
      </c>
      <c r="G28" s="4" t="s">
        <v>1623</v>
      </c>
    </row>
    <row r="29" spans="2:7" x14ac:dyDescent="0.3">
      <c r="B29" s="20" t="s">
        <v>330</v>
      </c>
      <c r="C29" s="21" t="s">
        <v>330</v>
      </c>
      <c r="D29" s="457" t="s">
        <v>372</v>
      </c>
      <c r="E29" s="457" t="s">
        <v>372</v>
      </c>
      <c r="F29" s="4">
        <v>0</v>
      </c>
      <c r="G29" s="4">
        <v>0</v>
      </c>
    </row>
    <row r="30" spans="2:7" x14ac:dyDescent="0.3">
      <c r="B30" s="20" t="s">
        <v>330</v>
      </c>
      <c r="C30" s="21" t="s">
        <v>330</v>
      </c>
      <c r="D30" s="457" t="s">
        <v>373</v>
      </c>
      <c r="E30" s="457" t="s">
        <v>373</v>
      </c>
      <c r="F30" s="4">
        <v>0</v>
      </c>
      <c r="G30" s="4">
        <v>0</v>
      </c>
    </row>
    <row r="31" spans="2:7" x14ac:dyDescent="0.3">
      <c r="B31" s="20" t="s">
        <v>330</v>
      </c>
      <c r="C31" s="21" t="s">
        <v>330</v>
      </c>
      <c r="D31" s="457" t="s">
        <v>374</v>
      </c>
      <c r="E31" s="457" t="s">
        <v>374</v>
      </c>
      <c r="F31" s="4">
        <v>0</v>
      </c>
      <c r="G31" s="4">
        <v>0</v>
      </c>
    </row>
    <row r="32" spans="2:7" x14ac:dyDescent="0.3">
      <c r="B32" s="20" t="s">
        <v>330</v>
      </c>
      <c r="C32" s="21" t="s">
        <v>330</v>
      </c>
      <c r="D32" s="457" t="s">
        <v>375</v>
      </c>
      <c r="E32" s="457" t="s">
        <v>375</v>
      </c>
      <c r="F32" s="4">
        <v>0</v>
      </c>
      <c r="G32" s="4">
        <v>0</v>
      </c>
    </row>
    <row r="33" spans="2:7" x14ac:dyDescent="0.3">
      <c r="B33" s="20" t="s">
        <v>330</v>
      </c>
      <c r="C33" s="21" t="s">
        <v>330</v>
      </c>
      <c r="D33" s="457" t="s">
        <v>376</v>
      </c>
      <c r="E33" s="457" t="s">
        <v>376</v>
      </c>
      <c r="F33" s="4">
        <v>0</v>
      </c>
      <c r="G33" s="4">
        <v>0</v>
      </c>
    </row>
    <row r="34" spans="2:7" x14ac:dyDescent="0.3">
      <c r="B34" s="20" t="s">
        <v>330</v>
      </c>
      <c r="C34" s="21" t="s">
        <v>330</v>
      </c>
      <c r="D34" s="457" t="s">
        <v>377</v>
      </c>
      <c r="E34" s="457" t="s">
        <v>377</v>
      </c>
      <c r="F34" s="4">
        <v>0</v>
      </c>
      <c r="G34" s="4">
        <v>0</v>
      </c>
    </row>
    <row r="35" spans="2:7" x14ac:dyDescent="0.3">
      <c r="B35" s="20" t="s">
        <v>330</v>
      </c>
      <c r="C35" s="21" t="s">
        <v>330</v>
      </c>
      <c r="D35" s="457" t="s">
        <v>378</v>
      </c>
      <c r="E35" s="457" t="s">
        <v>378</v>
      </c>
      <c r="F35" s="4">
        <v>0</v>
      </c>
      <c r="G35" s="4">
        <v>0</v>
      </c>
    </row>
    <row r="36" spans="2:7" x14ac:dyDescent="0.3">
      <c r="B36" s="20" t="s">
        <v>330</v>
      </c>
      <c r="C36" s="21" t="s">
        <v>330</v>
      </c>
      <c r="D36" s="457" t="s">
        <v>379</v>
      </c>
      <c r="E36" s="457" t="s">
        <v>379</v>
      </c>
      <c r="F36" s="4">
        <v>0</v>
      </c>
      <c r="G36" s="4">
        <v>0</v>
      </c>
    </row>
    <row r="37" spans="2:7" x14ac:dyDescent="0.3">
      <c r="B37" s="20" t="s">
        <v>330</v>
      </c>
      <c r="C37" s="21" t="s">
        <v>330</v>
      </c>
      <c r="D37" s="457" t="s">
        <v>380</v>
      </c>
      <c r="E37" s="457" t="s">
        <v>380</v>
      </c>
      <c r="F37" s="4">
        <v>0</v>
      </c>
      <c r="G37" s="4">
        <v>0</v>
      </c>
    </row>
    <row r="38" spans="2:7" x14ac:dyDescent="0.3">
      <c r="B38" s="459" t="s">
        <v>344</v>
      </c>
      <c r="C38" s="459" t="s">
        <v>344</v>
      </c>
      <c r="D38" s="459" t="s">
        <v>344</v>
      </c>
      <c r="E38" s="459" t="s">
        <v>344</v>
      </c>
      <c r="F38" s="14" t="s">
        <v>178</v>
      </c>
      <c r="G38" s="14">
        <v>0</v>
      </c>
    </row>
    <row r="39" spans="2:7" x14ac:dyDescent="0.3">
      <c r="B39" s="458" t="s">
        <v>330</v>
      </c>
      <c r="C39" s="458" t="s">
        <v>330</v>
      </c>
      <c r="D39" s="458" t="s">
        <v>330</v>
      </c>
      <c r="E39" s="458" t="s">
        <v>330</v>
      </c>
      <c r="F39" s="4" t="s">
        <v>330</v>
      </c>
      <c r="G39" s="4" t="s">
        <v>330</v>
      </c>
    </row>
    <row r="40" spans="2:7" x14ac:dyDescent="0.3">
      <c r="B40" s="459" t="s">
        <v>345</v>
      </c>
      <c r="C40" s="459" t="s">
        <v>345</v>
      </c>
      <c r="D40" s="459" t="s">
        <v>345</v>
      </c>
      <c r="E40" s="459" t="s">
        <v>345</v>
      </c>
      <c r="F40" s="14" t="s">
        <v>330</v>
      </c>
      <c r="G40" s="14" t="s">
        <v>330</v>
      </c>
    </row>
    <row r="41" spans="2:7" x14ac:dyDescent="0.3">
      <c r="B41" s="19" t="s">
        <v>330</v>
      </c>
      <c r="C41" s="460" t="s">
        <v>353</v>
      </c>
      <c r="D41" s="460" t="s">
        <v>353</v>
      </c>
      <c r="E41" s="460" t="s">
        <v>353</v>
      </c>
      <c r="F41" s="14">
        <v>0</v>
      </c>
      <c r="G41" s="14">
        <v>0</v>
      </c>
    </row>
    <row r="42" spans="2:7" x14ac:dyDescent="0.3">
      <c r="B42" s="20" t="s">
        <v>330</v>
      </c>
      <c r="C42" s="21" t="s">
        <v>330</v>
      </c>
      <c r="D42" s="457" t="s">
        <v>381</v>
      </c>
      <c r="E42" s="457" t="s">
        <v>381</v>
      </c>
      <c r="F42" s="4">
        <v>0</v>
      </c>
      <c r="G42" s="4">
        <v>0</v>
      </c>
    </row>
    <row r="43" spans="2:7" x14ac:dyDescent="0.3">
      <c r="B43" s="20" t="s">
        <v>330</v>
      </c>
      <c r="C43" s="21" t="s">
        <v>330</v>
      </c>
      <c r="D43" s="457" t="s">
        <v>382</v>
      </c>
      <c r="E43" s="457" t="s">
        <v>382</v>
      </c>
      <c r="F43" s="4">
        <v>0</v>
      </c>
      <c r="G43" s="4">
        <v>0</v>
      </c>
    </row>
    <row r="44" spans="2:7" x14ac:dyDescent="0.3">
      <c r="B44" s="20" t="s">
        <v>330</v>
      </c>
      <c r="C44" s="21" t="s">
        <v>330</v>
      </c>
      <c r="D44" s="457" t="s">
        <v>383</v>
      </c>
      <c r="E44" s="457" t="s">
        <v>383</v>
      </c>
      <c r="F44" s="4">
        <v>0</v>
      </c>
      <c r="G44" s="4">
        <v>0</v>
      </c>
    </row>
    <row r="45" spans="2:7" x14ac:dyDescent="0.3">
      <c r="B45" s="458" t="s">
        <v>330</v>
      </c>
      <c r="C45" s="458" t="s">
        <v>330</v>
      </c>
      <c r="D45" s="458" t="s">
        <v>330</v>
      </c>
      <c r="E45" s="458" t="s">
        <v>330</v>
      </c>
      <c r="F45" s="4" t="s">
        <v>330</v>
      </c>
      <c r="G45" s="4" t="s">
        <v>330</v>
      </c>
    </row>
    <row r="46" spans="2:7" x14ac:dyDescent="0.3">
      <c r="B46" s="19" t="s">
        <v>330</v>
      </c>
      <c r="C46" s="460" t="s">
        <v>354</v>
      </c>
      <c r="D46" s="460" t="s">
        <v>354</v>
      </c>
      <c r="E46" s="460" t="s">
        <v>354</v>
      </c>
      <c r="F46" s="14" t="s">
        <v>178</v>
      </c>
      <c r="G46" s="14">
        <v>0</v>
      </c>
    </row>
    <row r="47" spans="2:7" x14ac:dyDescent="0.3">
      <c r="B47" s="20" t="s">
        <v>330</v>
      </c>
      <c r="C47" s="21" t="s">
        <v>330</v>
      </c>
      <c r="D47" s="457" t="s">
        <v>381</v>
      </c>
      <c r="E47" s="457" t="s">
        <v>381</v>
      </c>
      <c r="F47" s="4">
        <v>0</v>
      </c>
      <c r="G47" s="4">
        <v>0</v>
      </c>
    </row>
    <row r="48" spans="2:7" x14ac:dyDescent="0.3">
      <c r="B48" s="20" t="s">
        <v>330</v>
      </c>
      <c r="C48" s="21" t="s">
        <v>330</v>
      </c>
      <c r="D48" s="457" t="s">
        <v>382</v>
      </c>
      <c r="E48" s="457" t="s">
        <v>382</v>
      </c>
      <c r="F48" s="4" t="s">
        <v>178</v>
      </c>
      <c r="G48" s="4">
        <v>0</v>
      </c>
    </row>
    <row r="49" spans="2:7" x14ac:dyDescent="0.3">
      <c r="B49" s="20" t="s">
        <v>330</v>
      </c>
      <c r="C49" s="21" t="s">
        <v>330</v>
      </c>
      <c r="D49" s="457" t="s">
        <v>384</v>
      </c>
      <c r="E49" s="457" t="s">
        <v>384</v>
      </c>
      <c r="F49" s="4">
        <v>0</v>
      </c>
      <c r="G49" s="4">
        <v>0</v>
      </c>
    </row>
    <row r="50" spans="2:7" x14ac:dyDescent="0.3">
      <c r="B50" s="459" t="s">
        <v>346</v>
      </c>
      <c r="C50" s="459" t="s">
        <v>346</v>
      </c>
      <c r="D50" s="459" t="s">
        <v>346</v>
      </c>
      <c r="E50" s="459" t="s">
        <v>346</v>
      </c>
      <c r="F50" s="14" t="s">
        <v>1619</v>
      </c>
      <c r="G50" s="14">
        <v>0</v>
      </c>
    </row>
    <row r="51" spans="2:7" x14ac:dyDescent="0.3">
      <c r="B51" s="458" t="s">
        <v>330</v>
      </c>
      <c r="C51" s="458" t="s">
        <v>330</v>
      </c>
      <c r="D51" s="458" t="s">
        <v>330</v>
      </c>
      <c r="E51" s="458" t="s">
        <v>330</v>
      </c>
      <c r="F51" s="4" t="s">
        <v>330</v>
      </c>
      <c r="G51" s="4" t="s">
        <v>330</v>
      </c>
    </row>
    <row r="52" spans="2:7" x14ac:dyDescent="0.3">
      <c r="B52" s="459" t="s">
        <v>347</v>
      </c>
      <c r="C52" s="459" t="s">
        <v>347</v>
      </c>
      <c r="D52" s="459" t="s">
        <v>347</v>
      </c>
      <c r="E52" s="459" t="s">
        <v>347</v>
      </c>
      <c r="F52" s="14" t="s">
        <v>330</v>
      </c>
      <c r="G52" s="14" t="s">
        <v>330</v>
      </c>
    </row>
    <row r="53" spans="2:7" x14ac:dyDescent="0.3">
      <c r="B53" s="19" t="s">
        <v>330</v>
      </c>
      <c r="C53" s="460" t="s">
        <v>353</v>
      </c>
      <c r="D53" s="460" t="s">
        <v>353</v>
      </c>
      <c r="E53" s="460" t="s">
        <v>353</v>
      </c>
      <c r="F53" s="14">
        <v>0</v>
      </c>
      <c r="G53" s="14">
        <v>0</v>
      </c>
    </row>
    <row r="54" spans="2:7" x14ac:dyDescent="0.3">
      <c r="B54" s="20" t="s">
        <v>330</v>
      </c>
      <c r="C54" s="21" t="s">
        <v>330</v>
      </c>
      <c r="D54" s="457" t="s">
        <v>385</v>
      </c>
      <c r="E54" s="457" t="s">
        <v>385</v>
      </c>
      <c r="F54" s="4">
        <v>0</v>
      </c>
      <c r="G54" s="4">
        <v>0</v>
      </c>
    </row>
    <row r="55" spans="2:7" x14ac:dyDescent="0.3">
      <c r="B55" s="20" t="s">
        <v>330</v>
      </c>
      <c r="C55" s="21" t="s">
        <v>330</v>
      </c>
      <c r="D55" s="21" t="s">
        <v>330</v>
      </c>
      <c r="E55" s="22" t="s">
        <v>389</v>
      </c>
      <c r="F55" s="4">
        <v>0</v>
      </c>
      <c r="G55" s="4">
        <v>0</v>
      </c>
    </row>
    <row r="56" spans="2:7" x14ac:dyDescent="0.3">
      <c r="B56" s="20" t="s">
        <v>330</v>
      </c>
      <c r="C56" s="21" t="s">
        <v>330</v>
      </c>
      <c r="D56" s="21" t="s">
        <v>330</v>
      </c>
      <c r="E56" s="22" t="s">
        <v>390</v>
      </c>
      <c r="F56" s="4">
        <v>0</v>
      </c>
      <c r="G56" s="4">
        <v>0</v>
      </c>
    </row>
    <row r="57" spans="2:7" x14ac:dyDescent="0.3">
      <c r="B57" s="20" t="s">
        <v>330</v>
      </c>
      <c r="C57" s="21" t="s">
        <v>330</v>
      </c>
      <c r="D57" s="457" t="s">
        <v>386</v>
      </c>
      <c r="E57" s="457" t="s">
        <v>386</v>
      </c>
      <c r="F57" s="4">
        <v>0</v>
      </c>
      <c r="G57" s="4">
        <v>0</v>
      </c>
    </row>
    <row r="58" spans="2:7" x14ac:dyDescent="0.3">
      <c r="B58" s="458" t="s">
        <v>330</v>
      </c>
      <c r="C58" s="458" t="s">
        <v>330</v>
      </c>
      <c r="D58" s="458" t="s">
        <v>330</v>
      </c>
      <c r="E58" s="458" t="s">
        <v>330</v>
      </c>
      <c r="F58" s="4" t="s">
        <v>330</v>
      </c>
      <c r="G58" s="4" t="s">
        <v>330</v>
      </c>
    </row>
    <row r="59" spans="2:7" x14ac:dyDescent="0.3">
      <c r="B59" s="19" t="s">
        <v>330</v>
      </c>
      <c r="C59" s="460" t="s">
        <v>354</v>
      </c>
      <c r="D59" s="460" t="s">
        <v>354</v>
      </c>
      <c r="E59" s="460" t="s">
        <v>354</v>
      </c>
      <c r="F59" s="14">
        <v>0</v>
      </c>
      <c r="G59" s="14">
        <v>0</v>
      </c>
    </row>
    <row r="60" spans="2:7" x14ac:dyDescent="0.3">
      <c r="B60" s="20" t="s">
        <v>330</v>
      </c>
      <c r="C60" s="21" t="s">
        <v>330</v>
      </c>
      <c r="D60" s="457" t="s">
        <v>387</v>
      </c>
      <c r="E60" s="457" t="s">
        <v>387</v>
      </c>
      <c r="F60" s="4">
        <v>0</v>
      </c>
      <c r="G60" s="4">
        <v>0</v>
      </c>
    </row>
    <row r="61" spans="2:7" x14ac:dyDescent="0.3">
      <c r="B61" s="20" t="s">
        <v>330</v>
      </c>
      <c r="C61" s="21" t="s">
        <v>330</v>
      </c>
      <c r="D61" s="21" t="s">
        <v>330</v>
      </c>
      <c r="E61" s="22" t="s">
        <v>389</v>
      </c>
      <c r="F61" s="4">
        <v>0</v>
      </c>
      <c r="G61" s="4">
        <v>0</v>
      </c>
    </row>
    <row r="62" spans="2:7" x14ac:dyDescent="0.3">
      <c r="B62" s="20" t="s">
        <v>330</v>
      </c>
      <c r="C62" s="21" t="s">
        <v>330</v>
      </c>
      <c r="D62" s="21" t="s">
        <v>330</v>
      </c>
      <c r="E62" s="22" t="s">
        <v>390</v>
      </c>
      <c r="F62" s="4">
        <v>0</v>
      </c>
      <c r="G62" s="4">
        <v>0</v>
      </c>
    </row>
    <row r="63" spans="2:7" x14ac:dyDescent="0.3">
      <c r="B63" s="20" t="s">
        <v>330</v>
      </c>
      <c r="C63" s="21" t="s">
        <v>330</v>
      </c>
      <c r="D63" s="457" t="s">
        <v>388</v>
      </c>
      <c r="E63" s="457" t="s">
        <v>388</v>
      </c>
      <c r="F63" s="4">
        <v>0</v>
      </c>
      <c r="G63" s="4">
        <v>0</v>
      </c>
    </row>
    <row r="64" spans="2:7" x14ac:dyDescent="0.3">
      <c r="B64" s="459" t="s">
        <v>348</v>
      </c>
      <c r="C64" s="459" t="s">
        <v>348</v>
      </c>
      <c r="D64" s="459" t="s">
        <v>348</v>
      </c>
      <c r="E64" s="459" t="s">
        <v>348</v>
      </c>
      <c r="F64" s="14">
        <v>0</v>
      </c>
      <c r="G64" s="14">
        <v>0</v>
      </c>
    </row>
    <row r="65" spans="2:7" x14ac:dyDescent="0.3">
      <c r="B65" s="458" t="s">
        <v>330</v>
      </c>
      <c r="C65" s="458" t="s">
        <v>330</v>
      </c>
      <c r="D65" s="458" t="s">
        <v>330</v>
      </c>
      <c r="E65" s="458" t="s">
        <v>330</v>
      </c>
      <c r="F65" s="4" t="s">
        <v>330</v>
      </c>
      <c r="G65" s="4" t="s">
        <v>330</v>
      </c>
    </row>
    <row r="66" spans="2:7" x14ac:dyDescent="0.3">
      <c r="B66" s="459" t="s">
        <v>349</v>
      </c>
      <c r="C66" s="459" t="s">
        <v>349</v>
      </c>
      <c r="D66" s="459" t="s">
        <v>349</v>
      </c>
      <c r="E66" s="459" t="s">
        <v>349</v>
      </c>
      <c r="F66" s="14">
        <v>0</v>
      </c>
      <c r="G66" s="14">
        <v>0</v>
      </c>
    </row>
    <row r="67" spans="2:7" x14ac:dyDescent="0.3">
      <c r="B67" s="458" t="s">
        <v>330</v>
      </c>
      <c r="C67" s="458" t="s">
        <v>330</v>
      </c>
      <c r="D67" s="458" t="s">
        <v>330</v>
      </c>
      <c r="E67" s="458" t="s">
        <v>330</v>
      </c>
      <c r="F67" s="4" t="s">
        <v>330</v>
      </c>
      <c r="G67" s="4" t="s">
        <v>330</v>
      </c>
    </row>
    <row r="68" spans="2:7" x14ac:dyDescent="0.3">
      <c r="B68" s="459" t="s">
        <v>350</v>
      </c>
      <c r="C68" s="459" t="s">
        <v>350</v>
      </c>
      <c r="D68" s="459" t="s">
        <v>350</v>
      </c>
      <c r="E68" s="459" t="s">
        <v>350</v>
      </c>
      <c r="F68" s="14">
        <v>0</v>
      </c>
      <c r="G68" s="14">
        <v>0</v>
      </c>
    </row>
    <row r="69" spans="2:7" x14ac:dyDescent="0.3">
      <c r="B69" s="458" t="s">
        <v>330</v>
      </c>
      <c r="C69" s="458" t="s">
        <v>330</v>
      </c>
      <c r="D69" s="458" t="s">
        <v>330</v>
      </c>
      <c r="E69" s="458" t="s">
        <v>330</v>
      </c>
      <c r="F69" s="4" t="s">
        <v>330</v>
      </c>
      <c r="G69" s="4" t="s">
        <v>330</v>
      </c>
    </row>
    <row r="70" spans="2:7" x14ac:dyDescent="0.3">
      <c r="B70" s="459" t="s">
        <v>351</v>
      </c>
      <c r="C70" s="459" t="s">
        <v>351</v>
      </c>
      <c r="D70" s="459" t="s">
        <v>351</v>
      </c>
      <c r="E70" s="459" t="s">
        <v>351</v>
      </c>
      <c r="F70" s="14">
        <v>0</v>
      </c>
      <c r="G70" s="14">
        <v>0</v>
      </c>
    </row>
    <row r="71" spans="2:7" x14ac:dyDescent="0.3">
      <c r="B71" s="458" t="s">
        <v>330</v>
      </c>
      <c r="C71" s="458" t="s">
        <v>330</v>
      </c>
      <c r="D71" s="458" t="s">
        <v>330</v>
      </c>
      <c r="E71" s="458" t="s">
        <v>330</v>
      </c>
      <c r="F71" s="4" t="s">
        <v>330</v>
      </c>
      <c r="G71" s="4" t="s">
        <v>330</v>
      </c>
    </row>
  </sheetData>
  <mergeCells count="66">
    <mergeCell ref="B3:G3"/>
    <mergeCell ref="B4:G4"/>
    <mergeCell ref="B5:G5"/>
    <mergeCell ref="B6:G6"/>
    <mergeCell ref="B7:E7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B2:G2"/>
    <mergeCell ref="D44:E44"/>
    <mergeCell ref="D47:E47"/>
    <mergeCell ref="D48:E48"/>
    <mergeCell ref="D49:E49"/>
    <mergeCell ref="D54:E54"/>
    <mergeCell ref="D35:E35"/>
    <mergeCell ref="D36:E36"/>
    <mergeCell ref="D37:E37"/>
    <mergeCell ref="D42:E42"/>
    <mergeCell ref="D43:E43"/>
    <mergeCell ref="D30:E30"/>
    <mergeCell ref="D31:E31"/>
    <mergeCell ref="D32:E32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55" t="s">
        <v>1677</v>
      </c>
      <c r="C2" s="456"/>
      <c r="D2" s="456"/>
      <c r="E2" s="456"/>
      <c r="F2" s="456"/>
      <c r="G2" s="456"/>
    </row>
    <row r="3" spans="2:7" x14ac:dyDescent="0.3">
      <c r="B3" s="461" t="s">
        <v>797</v>
      </c>
      <c r="C3" s="461" t="s">
        <v>352</v>
      </c>
      <c r="D3" s="461" t="s">
        <v>352</v>
      </c>
      <c r="E3" s="461" t="s">
        <v>352</v>
      </c>
      <c r="F3" s="461" t="s">
        <v>352</v>
      </c>
      <c r="G3" s="461" t="s">
        <v>352</v>
      </c>
    </row>
    <row r="4" spans="2:7" x14ac:dyDescent="0.3">
      <c r="B4" s="462" t="s">
        <v>339</v>
      </c>
      <c r="C4" s="462" t="s">
        <v>339</v>
      </c>
      <c r="D4" s="462" t="s">
        <v>339</v>
      </c>
      <c r="E4" s="462" t="s">
        <v>339</v>
      </c>
      <c r="F4" s="462" t="s">
        <v>339</v>
      </c>
      <c r="G4" s="462" t="s">
        <v>339</v>
      </c>
    </row>
    <row r="5" spans="2:7" x14ac:dyDescent="0.3">
      <c r="B5" s="462" t="s">
        <v>340</v>
      </c>
      <c r="C5" s="462" t="s">
        <v>340</v>
      </c>
      <c r="D5" s="462" t="s">
        <v>340</v>
      </c>
      <c r="E5" s="462" t="s">
        <v>340</v>
      </c>
      <c r="F5" s="462" t="s">
        <v>340</v>
      </c>
      <c r="G5" s="462" t="s">
        <v>340</v>
      </c>
    </row>
    <row r="6" spans="2:7" x14ac:dyDescent="0.3">
      <c r="B6" s="463" t="s">
        <v>341</v>
      </c>
      <c r="C6" s="463" t="s">
        <v>341</v>
      </c>
      <c r="D6" s="463" t="s">
        <v>341</v>
      </c>
      <c r="E6" s="463" t="s">
        <v>341</v>
      </c>
      <c r="F6" s="463" t="s">
        <v>341</v>
      </c>
      <c r="G6" s="463" t="s">
        <v>341</v>
      </c>
    </row>
    <row r="7" spans="2:7" x14ac:dyDescent="0.3">
      <c r="B7" s="464" t="s">
        <v>342</v>
      </c>
      <c r="C7" s="464" t="s">
        <v>342</v>
      </c>
      <c r="D7" s="464" t="s">
        <v>342</v>
      </c>
      <c r="E7" s="464" t="s">
        <v>342</v>
      </c>
      <c r="F7" s="17">
        <v>2026</v>
      </c>
      <c r="G7" s="17">
        <v>2025</v>
      </c>
    </row>
    <row r="8" spans="2:7" x14ac:dyDescent="0.3">
      <c r="B8" s="459" t="s">
        <v>343</v>
      </c>
      <c r="C8" s="459" t="s">
        <v>343</v>
      </c>
      <c r="D8" s="459" t="s">
        <v>343</v>
      </c>
      <c r="E8" s="459" t="s">
        <v>343</v>
      </c>
      <c r="F8" s="14" t="s">
        <v>330</v>
      </c>
      <c r="G8" s="14" t="s">
        <v>330</v>
      </c>
    </row>
    <row r="9" spans="2:7" x14ac:dyDescent="0.3">
      <c r="B9" s="19" t="s">
        <v>330</v>
      </c>
      <c r="C9" s="460" t="s">
        <v>353</v>
      </c>
      <c r="D9" s="460" t="s">
        <v>353</v>
      </c>
      <c r="E9" s="460" t="s">
        <v>353</v>
      </c>
      <c r="F9" s="14" t="s">
        <v>806</v>
      </c>
      <c r="G9" s="14" t="s">
        <v>1625</v>
      </c>
    </row>
    <row r="10" spans="2:7" x14ac:dyDescent="0.3">
      <c r="B10" s="20" t="s">
        <v>330</v>
      </c>
      <c r="C10" s="21" t="s">
        <v>330</v>
      </c>
      <c r="D10" s="457" t="s">
        <v>355</v>
      </c>
      <c r="E10" s="457" t="s">
        <v>355</v>
      </c>
      <c r="F10" s="4">
        <v>0</v>
      </c>
      <c r="G10" s="4">
        <v>0</v>
      </c>
    </row>
    <row r="11" spans="2:7" x14ac:dyDescent="0.3">
      <c r="B11" s="20" t="s">
        <v>330</v>
      </c>
      <c r="C11" s="21" t="s">
        <v>330</v>
      </c>
      <c r="D11" s="457" t="s">
        <v>356</v>
      </c>
      <c r="E11" s="457" t="s">
        <v>356</v>
      </c>
      <c r="F11" s="4">
        <v>0</v>
      </c>
      <c r="G11" s="4">
        <v>0</v>
      </c>
    </row>
    <row r="12" spans="2:7" x14ac:dyDescent="0.3">
      <c r="B12" s="20" t="s">
        <v>330</v>
      </c>
      <c r="C12" s="21" t="s">
        <v>330</v>
      </c>
      <c r="D12" s="457" t="s">
        <v>357</v>
      </c>
      <c r="E12" s="457" t="s">
        <v>357</v>
      </c>
      <c r="F12" s="4">
        <v>0</v>
      </c>
      <c r="G12" s="4">
        <v>0</v>
      </c>
    </row>
    <row r="13" spans="2:7" x14ac:dyDescent="0.3">
      <c r="B13" s="20" t="s">
        <v>330</v>
      </c>
      <c r="C13" s="21" t="s">
        <v>330</v>
      </c>
      <c r="D13" s="457" t="s">
        <v>358</v>
      </c>
      <c r="E13" s="457" t="s">
        <v>358</v>
      </c>
      <c r="F13" s="4">
        <v>0</v>
      </c>
      <c r="G13" s="4">
        <v>0</v>
      </c>
    </row>
    <row r="14" spans="2:7" x14ac:dyDescent="0.3">
      <c r="B14" s="20" t="s">
        <v>330</v>
      </c>
      <c r="C14" s="21" t="s">
        <v>330</v>
      </c>
      <c r="D14" s="457" t="s">
        <v>359</v>
      </c>
      <c r="E14" s="457" t="s">
        <v>359</v>
      </c>
      <c r="F14" s="4">
        <v>0</v>
      </c>
      <c r="G14" s="4">
        <v>0</v>
      </c>
    </row>
    <row r="15" spans="2:7" x14ac:dyDescent="0.3">
      <c r="B15" s="20" t="s">
        <v>330</v>
      </c>
      <c r="C15" s="21" t="s">
        <v>330</v>
      </c>
      <c r="D15" s="457" t="s">
        <v>360</v>
      </c>
      <c r="E15" s="457" t="s">
        <v>360</v>
      </c>
      <c r="F15" s="4">
        <v>0</v>
      </c>
      <c r="G15" s="4">
        <v>0</v>
      </c>
    </row>
    <row r="16" spans="2:7" x14ac:dyDescent="0.3">
      <c r="B16" s="20" t="s">
        <v>330</v>
      </c>
      <c r="C16" s="21" t="s">
        <v>330</v>
      </c>
      <c r="D16" s="457" t="s">
        <v>361</v>
      </c>
      <c r="E16" s="457" t="s">
        <v>361</v>
      </c>
      <c r="F16" s="4">
        <v>0</v>
      </c>
      <c r="G16" s="4">
        <v>0</v>
      </c>
    </row>
    <row r="17" spans="2:7" x14ac:dyDescent="0.3">
      <c r="B17" s="20" t="s">
        <v>330</v>
      </c>
      <c r="C17" s="21" t="s">
        <v>330</v>
      </c>
      <c r="D17" s="457" t="s">
        <v>362</v>
      </c>
      <c r="E17" s="457" t="s">
        <v>362</v>
      </c>
      <c r="F17" s="4">
        <v>0</v>
      </c>
      <c r="G17" s="4">
        <v>0</v>
      </c>
    </row>
    <row r="18" spans="2:7" x14ac:dyDescent="0.3">
      <c r="B18" s="20" t="s">
        <v>330</v>
      </c>
      <c r="C18" s="21" t="s">
        <v>330</v>
      </c>
      <c r="D18" s="457" t="s">
        <v>363</v>
      </c>
      <c r="E18" s="457" t="s">
        <v>363</v>
      </c>
      <c r="F18" s="4" t="s">
        <v>806</v>
      </c>
      <c r="G18" s="4" t="s">
        <v>1625</v>
      </c>
    </row>
    <row r="19" spans="2:7" x14ac:dyDescent="0.3">
      <c r="B19" s="20" t="s">
        <v>330</v>
      </c>
      <c r="C19" s="21" t="s">
        <v>330</v>
      </c>
      <c r="D19" s="457" t="s">
        <v>364</v>
      </c>
      <c r="E19" s="457" t="s">
        <v>364</v>
      </c>
      <c r="F19" s="4">
        <v>0</v>
      </c>
      <c r="G19" s="4">
        <v>0</v>
      </c>
    </row>
    <row r="20" spans="2:7" x14ac:dyDescent="0.3">
      <c r="B20" s="458" t="s">
        <v>330</v>
      </c>
      <c r="C20" s="458" t="s">
        <v>330</v>
      </c>
      <c r="D20" s="458" t="s">
        <v>330</v>
      </c>
      <c r="E20" s="458" t="s">
        <v>330</v>
      </c>
      <c r="F20" s="4" t="s">
        <v>330</v>
      </c>
      <c r="G20" s="4" t="s">
        <v>330</v>
      </c>
    </row>
    <row r="21" spans="2:7" x14ac:dyDescent="0.3">
      <c r="B21" s="19" t="s">
        <v>330</v>
      </c>
      <c r="C21" s="460" t="s">
        <v>354</v>
      </c>
      <c r="D21" s="460" t="s">
        <v>354</v>
      </c>
      <c r="E21" s="460" t="s">
        <v>354</v>
      </c>
      <c r="F21" s="14" t="s">
        <v>1518</v>
      </c>
      <c r="G21" s="14" t="s">
        <v>1626</v>
      </c>
    </row>
    <row r="22" spans="2:7" x14ac:dyDescent="0.3">
      <c r="B22" s="20" t="s">
        <v>330</v>
      </c>
      <c r="C22" s="21" t="s">
        <v>330</v>
      </c>
      <c r="D22" s="457" t="s">
        <v>365</v>
      </c>
      <c r="E22" s="457" t="s">
        <v>365</v>
      </c>
      <c r="F22" s="4" t="s">
        <v>1149</v>
      </c>
      <c r="G22" s="4" t="s">
        <v>1627</v>
      </c>
    </row>
    <row r="23" spans="2:7" x14ac:dyDescent="0.3">
      <c r="B23" s="20" t="s">
        <v>330</v>
      </c>
      <c r="C23" s="21" t="s">
        <v>330</v>
      </c>
      <c r="D23" s="457" t="s">
        <v>366</v>
      </c>
      <c r="E23" s="457" t="s">
        <v>366</v>
      </c>
      <c r="F23" s="4" t="s">
        <v>923</v>
      </c>
      <c r="G23" s="4" t="s">
        <v>1628</v>
      </c>
    </row>
    <row r="24" spans="2:7" x14ac:dyDescent="0.3">
      <c r="B24" s="20" t="s">
        <v>330</v>
      </c>
      <c r="C24" s="21" t="s">
        <v>330</v>
      </c>
      <c r="D24" s="457" t="s">
        <v>367</v>
      </c>
      <c r="E24" s="457" t="s">
        <v>367</v>
      </c>
      <c r="F24" s="4" t="s">
        <v>1164</v>
      </c>
      <c r="G24" s="4" t="s">
        <v>1629</v>
      </c>
    </row>
    <row r="25" spans="2:7" x14ac:dyDescent="0.3">
      <c r="B25" s="20" t="s">
        <v>330</v>
      </c>
      <c r="C25" s="21" t="s">
        <v>330</v>
      </c>
      <c r="D25" s="457" t="s">
        <v>368</v>
      </c>
      <c r="E25" s="457" t="s">
        <v>368</v>
      </c>
      <c r="F25" s="4">
        <v>0</v>
      </c>
      <c r="G25" s="4">
        <v>0</v>
      </c>
    </row>
    <row r="26" spans="2:7" x14ac:dyDescent="0.3">
      <c r="B26" s="20" t="s">
        <v>330</v>
      </c>
      <c r="C26" s="21" t="s">
        <v>330</v>
      </c>
      <c r="D26" s="457" t="s">
        <v>369</v>
      </c>
      <c r="E26" s="457" t="s">
        <v>369</v>
      </c>
      <c r="F26" s="4">
        <v>0</v>
      </c>
      <c r="G26" s="4">
        <v>0</v>
      </c>
    </row>
    <row r="27" spans="2:7" x14ac:dyDescent="0.3">
      <c r="B27" s="20" t="s">
        <v>330</v>
      </c>
      <c r="C27" s="21" t="s">
        <v>330</v>
      </c>
      <c r="D27" s="457" t="s">
        <v>370</v>
      </c>
      <c r="E27" s="457" t="s">
        <v>370</v>
      </c>
      <c r="F27" s="4">
        <v>0</v>
      </c>
      <c r="G27" s="4">
        <v>0</v>
      </c>
    </row>
    <row r="28" spans="2:7" x14ac:dyDescent="0.3">
      <c r="B28" s="20" t="s">
        <v>330</v>
      </c>
      <c r="C28" s="21" t="s">
        <v>330</v>
      </c>
      <c r="D28" s="457" t="s">
        <v>371</v>
      </c>
      <c r="E28" s="457" t="s">
        <v>371</v>
      </c>
      <c r="F28" s="4">
        <v>0</v>
      </c>
      <c r="G28" s="4">
        <v>0</v>
      </c>
    </row>
    <row r="29" spans="2:7" x14ac:dyDescent="0.3">
      <c r="B29" s="20" t="s">
        <v>330</v>
      </c>
      <c r="C29" s="21" t="s">
        <v>330</v>
      </c>
      <c r="D29" s="457" t="s">
        <v>372</v>
      </c>
      <c r="E29" s="457" t="s">
        <v>372</v>
      </c>
      <c r="F29" s="4">
        <v>0</v>
      </c>
      <c r="G29" s="4">
        <v>0</v>
      </c>
    </row>
    <row r="30" spans="2:7" x14ac:dyDescent="0.3">
      <c r="B30" s="20" t="s">
        <v>330</v>
      </c>
      <c r="C30" s="21" t="s">
        <v>330</v>
      </c>
      <c r="D30" s="457" t="s">
        <v>373</v>
      </c>
      <c r="E30" s="457" t="s">
        <v>373</v>
      </c>
      <c r="F30" s="4">
        <v>0</v>
      </c>
      <c r="G30" s="4">
        <v>0</v>
      </c>
    </row>
    <row r="31" spans="2:7" x14ac:dyDescent="0.3">
      <c r="B31" s="20" t="s">
        <v>330</v>
      </c>
      <c r="C31" s="21" t="s">
        <v>330</v>
      </c>
      <c r="D31" s="457" t="s">
        <v>374</v>
      </c>
      <c r="E31" s="457" t="s">
        <v>374</v>
      </c>
      <c r="F31" s="4">
        <v>0</v>
      </c>
      <c r="G31" s="4">
        <v>0</v>
      </c>
    </row>
    <row r="32" spans="2:7" x14ac:dyDescent="0.3">
      <c r="B32" s="20" t="s">
        <v>330</v>
      </c>
      <c r="C32" s="21" t="s">
        <v>330</v>
      </c>
      <c r="D32" s="457" t="s">
        <v>375</v>
      </c>
      <c r="E32" s="457" t="s">
        <v>375</v>
      </c>
      <c r="F32" s="4">
        <v>0</v>
      </c>
      <c r="G32" s="4">
        <v>0</v>
      </c>
    </row>
    <row r="33" spans="2:7" x14ac:dyDescent="0.3">
      <c r="B33" s="20" t="s">
        <v>330</v>
      </c>
      <c r="C33" s="21" t="s">
        <v>330</v>
      </c>
      <c r="D33" s="457" t="s">
        <v>376</v>
      </c>
      <c r="E33" s="457" t="s">
        <v>376</v>
      </c>
      <c r="F33" s="4">
        <v>0</v>
      </c>
      <c r="G33" s="4">
        <v>0</v>
      </c>
    </row>
    <row r="34" spans="2:7" x14ac:dyDescent="0.3">
      <c r="B34" s="20" t="s">
        <v>330</v>
      </c>
      <c r="C34" s="21" t="s">
        <v>330</v>
      </c>
      <c r="D34" s="457" t="s">
        <v>377</v>
      </c>
      <c r="E34" s="457" t="s">
        <v>377</v>
      </c>
      <c r="F34" s="4">
        <v>0</v>
      </c>
      <c r="G34" s="4">
        <v>0</v>
      </c>
    </row>
    <row r="35" spans="2:7" x14ac:dyDescent="0.3">
      <c r="B35" s="20" t="s">
        <v>330</v>
      </c>
      <c r="C35" s="21" t="s">
        <v>330</v>
      </c>
      <c r="D35" s="457" t="s">
        <v>378</v>
      </c>
      <c r="E35" s="457" t="s">
        <v>378</v>
      </c>
      <c r="F35" s="4">
        <v>0</v>
      </c>
      <c r="G35" s="4">
        <v>0</v>
      </c>
    </row>
    <row r="36" spans="2:7" x14ac:dyDescent="0.3">
      <c r="B36" s="20" t="s">
        <v>330</v>
      </c>
      <c r="C36" s="21" t="s">
        <v>330</v>
      </c>
      <c r="D36" s="457" t="s">
        <v>379</v>
      </c>
      <c r="E36" s="457" t="s">
        <v>379</v>
      </c>
      <c r="F36" s="4">
        <v>0</v>
      </c>
      <c r="G36" s="4">
        <v>0</v>
      </c>
    </row>
    <row r="37" spans="2:7" x14ac:dyDescent="0.3">
      <c r="B37" s="20" t="s">
        <v>330</v>
      </c>
      <c r="C37" s="21" t="s">
        <v>330</v>
      </c>
      <c r="D37" s="457" t="s">
        <v>380</v>
      </c>
      <c r="E37" s="457" t="s">
        <v>380</v>
      </c>
      <c r="F37" s="4">
        <v>0</v>
      </c>
      <c r="G37" s="4">
        <v>0</v>
      </c>
    </row>
    <row r="38" spans="2:7" x14ac:dyDescent="0.3">
      <c r="B38" s="459" t="s">
        <v>344</v>
      </c>
      <c r="C38" s="459" t="s">
        <v>344</v>
      </c>
      <c r="D38" s="459" t="s">
        <v>344</v>
      </c>
      <c r="E38" s="459" t="s">
        <v>344</v>
      </c>
      <c r="F38" s="14" t="s">
        <v>1177</v>
      </c>
      <c r="G38" s="14" t="s">
        <v>201</v>
      </c>
    </row>
    <row r="39" spans="2:7" x14ac:dyDescent="0.3">
      <c r="B39" s="458" t="s">
        <v>330</v>
      </c>
      <c r="C39" s="458" t="s">
        <v>330</v>
      </c>
      <c r="D39" s="458" t="s">
        <v>330</v>
      </c>
      <c r="E39" s="458" t="s">
        <v>330</v>
      </c>
      <c r="F39" s="4" t="s">
        <v>330</v>
      </c>
      <c r="G39" s="4" t="s">
        <v>330</v>
      </c>
    </row>
    <row r="40" spans="2:7" x14ac:dyDescent="0.3">
      <c r="B40" s="459" t="s">
        <v>345</v>
      </c>
      <c r="C40" s="459" t="s">
        <v>345</v>
      </c>
      <c r="D40" s="459" t="s">
        <v>345</v>
      </c>
      <c r="E40" s="459" t="s">
        <v>345</v>
      </c>
      <c r="F40" s="14" t="s">
        <v>330</v>
      </c>
      <c r="G40" s="14" t="s">
        <v>330</v>
      </c>
    </row>
    <row r="41" spans="2:7" x14ac:dyDescent="0.3">
      <c r="B41" s="19" t="s">
        <v>330</v>
      </c>
      <c r="C41" s="460" t="s">
        <v>353</v>
      </c>
      <c r="D41" s="460" t="s">
        <v>353</v>
      </c>
      <c r="E41" s="460" t="s">
        <v>353</v>
      </c>
      <c r="F41" s="14">
        <v>0</v>
      </c>
      <c r="G41" s="14">
        <v>0</v>
      </c>
    </row>
    <row r="42" spans="2:7" x14ac:dyDescent="0.3">
      <c r="B42" s="20" t="s">
        <v>330</v>
      </c>
      <c r="C42" s="21" t="s">
        <v>330</v>
      </c>
      <c r="D42" s="457" t="s">
        <v>381</v>
      </c>
      <c r="E42" s="457" t="s">
        <v>381</v>
      </c>
      <c r="F42" s="4">
        <v>0</v>
      </c>
      <c r="G42" s="4">
        <v>0</v>
      </c>
    </row>
    <row r="43" spans="2:7" x14ac:dyDescent="0.3">
      <c r="B43" s="20" t="s">
        <v>330</v>
      </c>
      <c r="C43" s="21" t="s">
        <v>330</v>
      </c>
      <c r="D43" s="457" t="s">
        <v>382</v>
      </c>
      <c r="E43" s="457" t="s">
        <v>382</v>
      </c>
      <c r="F43" s="4">
        <v>0</v>
      </c>
      <c r="G43" s="4">
        <v>0</v>
      </c>
    </row>
    <row r="44" spans="2:7" x14ac:dyDescent="0.3">
      <c r="B44" s="20" t="s">
        <v>330</v>
      </c>
      <c r="C44" s="21" t="s">
        <v>330</v>
      </c>
      <c r="D44" s="457" t="s">
        <v>383</v>
      </c>
      <c r="E44" s="457" t="s">
        <v>383</v>
      </c>
      <c r="F44" s="4">
        <v>0</v>
      </c>
      <c r="G44" s="4">
        <v>0</v>
      </c>
    </row>
    <row r="45" spans="2:7" x14ac:dyDescent="0.3">
      <c r="B45" s="458" t="s">
        <v>330</v>
      </c>
      <c r="C45" s="458" t="s">
        <v>330</v>
      </c>
      <c r="D45" s="458" t="s">
        <v>330</v>
      </c>
      <c r="E45" s="458" t="s">
        <v>330</v>
      </c>
      <c r="F45" s="4" t="s">
        <v>330</v>
      </c>
      <c r="G45" s="4" t="s">
        <v>330</v>
      </c>
    </row>
    <row r="46" spans="2:7" x14ac:dyDescent="0.3">
      <c r="B46" s="19" t="s">
        <v>330</v>
      </c>
      <c r="C46" s="460" t="s">
        <v>354</v>
      </c>
      <c r="D46" s="460" t="s">
        <v>354</v>
      </c>
      <c r="E46" s="460" t="s">
        <v>354</v>
      </c>
      <c r="F46" s="14" t="s">
        <v>1177</v>
      </c>
      <c r="G46" s="14" t="s">
        <v>201</v>
      </c>
    </row>
    <row r="47" spans="2:7" x14ac:dyDescent="0.3">
      <c r="B47" s="20" t="s">
        <v>330</v>
      </c>
      <c r="C47" s="21" t="s">
        <v>330</v>
      </c>
      <c r="D47" s="457" t="s">
        <v>381</v>
      </c>
      <c r="E47" s="457" t="s">
        <v>381</v>
      </c>
      <c r="F47" s="4">
        <v>0</v>
      </c>
      <c r="G47" s="4">
        <v>0</v>
      </c>
    </row>
    <row r="48" spans="2:7" x14ac:dyDescent="0.3">
      <c r="B48" s="20" t="s">
        <v>330</v>
      </c>
      <c r="C48" s="21" t="s">
        <v>330</v>
      </c>
      <c r="D48" s="457" t="s">
        <v>382</v>
      </c>
      <c r="E48" s="457" t="s">
        <v>382</v>
      </c>
      <c r="F48" s="4" t="s">
        <v>150</v>
      </c>
      <c r="G48" s="4" t="s">
        <v>974</v>
      </c>
    </row>
    <row r="49" spans="2:7" x14ac:dyDescent="0.3">
      <c r="B49" s="20" t="s">
        <v>330</v>
      </c>
      <c r="C49" s="21" t="s">
        <v>330</v>
      </c>
      <c r="D49" s="457" t="s">
        <v>384</v>
      </c>
      <c r="E49" s="457" t="s">
        <v>384</v>
      </c>
      <c r="F49" s="4" t="s">
        <v>178</v>
      </c>
      <c r="G49" s="4" t="s">
        <v>1126</v>
      </c>
    </row>
    <row r="50" spans="2:7" x14ac:dyDescent="0.3">
      <c r="B50" s="459" t="s">
        <v>346</v>
      </c>
      <c r="C50" s="459" t="s">
        <v>346</v>
      </c>
      <c r="D50" s="459" t="s">
        <v>346</v>
      </c>
      <c r="E50" s="459" t="s">
        <v>346</v>
      </c>
      <c r="F50" s="14" t="s">
        <v>1624</v>
      </c>
      <c r="G50" s="14" t="s">
        <v>1630</v>
      </c>
    </row>
    <row r="51" spans="2:7" x14ac:dyDescent="0.3">
      <c r="B51" s="458" t="s">
        <v>330</v>
      </c>
      <c r="C51" s="458" t="s">
        <v>330</v>
      </c>
      <c r="D51" s="458" t="s">
        <v>330</v>
      </c>
      <c r="E51" s="458" t="s">
        <v>330</v>
      </c>
      <c r="F51" s="4" t="s">
        <v>330</v>
      </c>
      <c r="G51" s="4" t="s">
        <v>330</v>
      </c>
    </row>
    <row r="52" spans="2:7" x14ac:dyDescent="0.3">
      <c r="B52" s="459" t="s">
        <v>347</v>
      </c>
      <c r="C52" s="459" t="s">
        <v>347</v>
      </c>
      <c r="D52" s="459" t="s">
        <v>347</v>
      </c>
      <c r="E52" s="459" t="s">
        <v>347</v>
      </c>
      <c r="F52" s="14" t="s">
        <v>330</v>
      </c>
      <c r="G52" s="14" t="s">
        <v>330</v>
      </c>
    </row>
    <row r="53" spans="2:7" x14ac:dyDescent="0.3">
      <c r="B53" s="19" t="s">
        <v>330</v>
      </c>
      <c r="C53" s="460" t="s">
        <v>353</v>
      </c>
      <c r="D53" s="460" t="s">
        <v>353</v>
      </c>
      <c r="E53" s="460" t="s">
        <v>353</v>
      </c>
      <c r="F53" s="14">
        <v>0</v>
      </c>
      <c r="G53" s="14">
        <v>0</v>
      </c>
    </row>
    <row r="54" spans="2:7" x14ac:dyDescent="0.3">
      <c r="B54" s="20" t="s">
        <v>330</v>
      </c>
      <c r="C54" s="21" t="s">
        <v>330</v>
      </c>
      <c r="D54" s="457" t="s">
        <v>385</v>
      </c>
      <c r="E54" s="457" t="s">
        <v>385</v>
      </c>
      <c r="F54" s="4">
        <v>0</v>
      </c>
      <c r="G54" s="4">
        <v>0</v>
      </c>
    </row>
    <row r="55" spans="2:7" x14ac:dyDescent="0.3">
      <c r="B55" s="20" t="s">
        <v>330</v>
      </c>
      <c r="C55" s="21" t="s">
        <v>330</v>
      </c>
      <c r="D55" s="21" t="s">
        <v>330</v>
      </c>
      <c r="E55" s="22" t="s">
        <v>389</v>
      </c>
      <c r="F55" s="4">
        <v>0</v>
      </c>
      <c r="G55" s="4">
        <v>0</v>
      </c>
    </row>
    <row r="56" spans="2:7" x14ac:dyDescent="0.3">
      <c r="B56" s="20" t="s">
        <v>330</v>
      </c>
      <c r="C56" s="21" t="s">
        <v>330</v>
      </c>
      <c r="D56" s="21" t="s">
        <v>330</v>
      </c>
      <c r="E56" s="22" t="s">
        <v>390</v>
      </c>
      <c r="F56" s="4">
        <v>0</v>
      </c>
      <c r="G56" s="4">
        <v>0</v>
      </c>
    </row>
    <row r="57" spans="2:7" x14ac:dyDescent="0.3">
      <c r="B57" s="20" t="s">
        <v>330</v>
      </c>
      <c r="C57" s="21" t="s">
        <v>330</v>
      </c>
      <c r="D57" s="457" t="s">
        <v>386</v>
      </c>
      <c r="E57" s="457" t="s">
        <v>386</v>
      </c>
      <c r="F57" s="4">
        <v>0</v>
      </c>
      <c r="G57" s="4">
        <v>0</v>
      </c>
    </row>
    <row r="58" spans="2:7" x14ac:dyDescent="0.3">
      <c r="B58" s="458" t="s">
        <v>330</v>
      </c>
      <c r="C58" s="458" t="s">
        <v>330</v>
      </c>
      <c r="D58" s="458" t="s">
        <v>330</v>
      </c>
      <c r="E58" s="458" t="s">
        <v>330</v>
      </c>
      <c r="F58" s="4" t="s">
        <v>330</v>
      </c>
      <c r="G58" s="4" t="s">
        <v>330</v>
      </c>
    </row>
    <row r="59" spans="2:7" x14ac:dyDescent="0.3">
      <c r="B59" s="19" t="s">
        <v>330</v>
      </c>
      <c r="C59" s="460" t="s">
        <v>354</v>
      </c>
      <c r="D59" s="460" t="s">
        <v>354</v>
      </c>
      <c r="E59" s="460" t="s">
        <v>354</v>
      </c>
      <c r="F59" s="14">
        <v>0</v>
      </c>
      <c r="G59" s="14">
        <v>0</v>
      </c>
    </row>
    <row r="60" spans="2:7" x14ac:dyDescent="0.3">
      <c r="B60" s="20" t="s">
        <v>330</v>
      </c>
      <c r="C60" s="21" t="s">
        <v>330</v>
      </c>
      <c r="D60" s="457" t="s">
        <v>387</v>
      </c>
      <c r="E60" s="457" t="s">
        <v>387</v>
      </c>
      <c r="F60" s="4">
        <v>0</v>
      </c>
      <c r="G60" s="4">
        <v>0</v>
      </c>
    </row>
    <row r="61" spans="2:7" x14ac:dyDescent="0.3">
      <c r="B61" s="20" t="s">
        <v>330</v>
      </c>
      <c r="C61" s="21" t="s">
        <v>330</v>
      </c>
      <c r="D61" s="21" t="s">
        <v>330</v>
      </c>
      <c r="E61" s="22" t="s">
        <v>389</v>
      </c>
      <c r="F61" s="4">
        <v>0</v>
      </c>
      <c r="G61" s="4">
        <v>0</v>
      </c>
    </row>
    <row r="62" spans="2:7" x14ac:dyDescent="0.3">
      <c r="B62" s="20" t="s">
        <v>330</v>
      </c>
      <c r="C62" s="21" t="s">
        <v>330</v>
      </c>
      <c r="D62" s="21" t="s">
        <v>330</v>
      </c>
      <c r="E62" s="22" t="s">
        <v>390</v>
      </c>
      <c r="F62" s="4">
        <v>0</v>
      </c>
      <c r="G62" s="4">
        <v>0</v>
      </c>
    </row>
    <row r="63" spans="2:7" x14ac:dyDescent="0.3">
      <c r="B63" s="20" t="s">
        <v>330</v>
      </c>
      <c r="C63" s="21" t="s">
        <v>330</v>
      </c>
      <c r="D63" s="457" t="s">
        <v>388</v>
      </c>
      <c r="E63" s="457" t="s">
        <v>388</v>
      </c>
      <c r="F63" s="4">
        <v>0</v>
      </c>
      <c r="G63" s="4">
        <v>0</v>
      </c>
    </row>
    <row r="64" spans="2:7" x14ac:dyDescent="0.3">
      <c r="B64" s="459" t="s">
        <v>348</v>
      </c>
      <c r="C64" s="459" t="s">
        <v>348</v>
      </c>
      <c r="D64" s="459" t="s">
        <v>348</v>
      </c>
      <c r="E64" s="459" t="s">
        <v>348</v>
      </c>
      <c r="F64" s="14">
        <v>0</v>
      </c>
      <c r="G64" s="14">
        <v>0</v>
      </c>
    </row>
    <row r="65" spans="2:7" x14ac:dyDescent="0.3">
      <c r="B65" s="458" t="s">
        <v>330</v>
      </c>
      <c r="C65" s="458" t="s">
        <v>330</v>
      </c>
      <c r="D65" s="458" t="s">
        <v>330</v>
      </c>
      <c r="E65" s="458" t="s">
        <v>330</v>
      </c>
      <c r="F65" s="4" t="s">
        <v>330</v>
      </c>
      <c r="G65" s="4" t="s">
        <v>330</v>
      </c>
    </row>
    <row r="66" spans="2:7" x14ac:dyDescent="0.3">
      <c r="B66" s="459" t="s">
        <v>349</v>
      </c>
      <c r="C66" s="459" t="s">
        <v>349</v>
      </c>
      <c r="D66" s="459" t="s">
        <v>349</v>
      </c>
      <c r="E66" s="459" t="s">
        <v>349</v>
      </c>
      <c r="F66" s="14">
        <v>0</v>
      </c>
      <c r="G66" s="14">
        <v>0</v>
      </c>
    </row>
    <row r="67" spans="2:7" x14ac:dyDescent="0.3">
      <c r="B67" s="458" t="s">
        <v>330</v>
      </c>
      <c r="C67" s="458" t="s">
        <v>330</v>
      </c>
      <c r="D67" s="458" t="s">
        <v>330</v>
      </c>
      <c r="E67" s="458" t="s">
        <v>330</v>
      </c>
      <c r="F67" s="4" t="s">
        <v>330</v>
      </c>
      <c r="G67" s="4" t="s">
        <v>330</v>
      </c>
    </row>
    <row r="68" spans="2:7" x14ac:dyDescent="0.3">
      <c r="B68" s="459" t="s">
        <v>350</v>
      </c>
      <c r="C68" s="459" t="s">
        <v>350</v>
      </c>
      <c r="D68" s="459" t="s">
        <v>350</v>
      </c>
      <c r="E68" s="459" t="s">
        <v>350</v>
      </c>
      <c r="F68" s="14">
        <v>0</v>
      </c>
      <c r="G68" s="14">
        <v>0</v>
      </c>
    </row>
    <row r="69" spans="2:7" x14ac:dyDescent="0.3">
      <c r="B69" s="458" t="s">
        <v>330</v>
      </c>
      <c r="C69" s="458" t="s">
        <v>330</v>
      </c>
      <c r="D69" s="458" t="s">
        <v>330</v>
      </c>
      <c r="E69" s="458" t="s">
        <v>330</v>
      </c>
      <c r="F69" s="4" t="s">
        <v>330</v>
      </c>
      <c r="G69" s="4" t="s">
        <v>330</v>
      </c>
    </row>
    <row r="70" spans="2:7" x14ac:dyDescent="0.3">
      <c r="B70" s="459" t="s">
        <v>351</v>
      </c>
      <c r="C70" s="459" t="s">
        <v>351</v>
      </c>
      <c r="D70" s="459" t="s">
        <v>351</v>
      </c>
      <c r="E70" s="459" t="s">
        <v>351</v>
      </c>
      <c r="F70" s="14">
        <v>0</v>
      </c>
      <c r="G70" s="14">
        <v>0</v>
      </c>
    </row>
    <row r="71" spans="2:7" x14ac:dyDescent="0.3">
      <c r="B71" s="458" t="s">
        <v>330</v>
      </c>
      <c r="C71" s="458" t="s">
        <v>330</v>
      </c>
      <c r="D71" s="458" t="s">
        <v>330</v>
      </c>
      <c r="E71" s="458" t="s">
        <v>330</v>
      </c>
      <c r="F71" s="4" t="s">
        <v>330</v>
      </c>
      <c r="G71" s="4" t="s">
        <v>330</v>
      </c>
    </row>
  </sheetData>
  <mergeCells count="66">
    <mergeCell ref="B3:G3"/>
    <mergeCell ref="B4:G4"/>
    <mergeCell ref="B5:G5"/>
    <mergeCell ref="B6:G6"/>
    <mergeCell ref="B7:E7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B2:G2"/>
    <mergeCell ref="D44:E44"/>
    <mergeCell ref="D47:E47"/>
    <mergeCell ref="D48:E48"/>
    <mergeCell ref="D49:E49"/>
    <mergeCell ref="D54:E54"/>
    <mergeCell ref="D35:E35"/>
    <mergeCell ref="D36:E36"/>
    <mergeCell ref="D37:E37"/>
    <mergeCell ref="D42:E42"/>
    <mergeCell ref="D43:E43"/>
    <mergeCell ref="D30:E30"/>
    <mergeCell ref="D31:E31"/>
    <mergeCell ref="D32:E32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6"/>
  <sheetViews>
    <sheetView showGridLines="0" workbookViewId="0"/>
  </sheetViews>
  <sheetFormatPr baseColWidth="10" defaultRowHeight="14.4" x14ac:dyDescent="0.3"/>
  <cols>
    <col min="2" max="2" width="43.88671875" customWidth="1"/>
    <col min="3" max="3" width="15.109375" customWidth="1"/>
  </cols>
  <sheetData>
    <row r="2" spans="2:3" x14ac:dyDescent="0.3">
      <c r="B2" s="455" t="s">
        <v>1648</v>
      </c>
      <c r="C2" s="456"/>
    </row>
    <row r="3" spans="2:3" x14ac:dyDescent="0.3">
      <c r="B3" s="1" t="s">
        <v>308</v>
      </c>
      <c r="C3" s="1" t="s">
        <v>4</v>
      </c>
    </row>
    <row r="4" spans="2:3" x14ac:dyDescent="0.3">
      <c r="B4" s="6" t="s">
        <v>0</v>
      </c>
      <c r="C4" s="8" t="s">
        <v>7</v>
      </c>
    </row>
    <row r="5" spans="2:3" x14ac:dyDescent="0.3">
      <c r="B5" s="2" t="s">
        <v>309</v>
      </c>
      <c r="C5" s="4" t="s">
        <v>311</v>
      </c>
    </row>
    <row r="6" spans="2:3" x14ac:dyDescent="0.3">
      <c r="B6" s="2" t="s">
        <v>310</v>
      </c>
      <c r="C6" s="4" t="s">
        <v>199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55" t="s">
        <v>1677</v>
      </c>
      <c r="C2" s="456"/>
      <c r="D2" s="456"/>
      <c r="E2" s="456"/>
      <c r="F2" s="456"/>
      <c r="G2" s="456"/>
    </row>
    <row r="3" spans="2:7" x14ac:dyDescent="0.3">
      <c r="B3" s="461" t="s">
        <v>798</v>
      </c>
      <c r="C3" s="461" t="s">
        <v>352</v>
      </c>
      <c r="D3" s="461" t="s">
        <v>352</v>
      </c>
      <c r="E3" s="461" t="s">
        <v>352</v>
      </c>
      <c r="F3" s="461" t="s">
        <v>352</v>
      </c>
      <c r="G3" s="461" t="s">
        <v>352</v>
      </c>
    </row>
    <row r="4" spans="2:7" x14ac:dyDescent="0.3">
      <c r="B4" s="462" t="s">
        <v>339</v>
      </c>
      <c r="C4" s="462" t="s">
        <v>339</v>
      </c>
      <c r="D4" s="462" t="s">
        <v>339</v>
      </c>
      <c r="E4" s="462" t="s">
        <v>339</v>
      </c>
      <c r="F4" s="462" t="s">
        <v>339</v>
      </c>
      <c r="G4" s="462" t="s">
        <v>339</v>
      </c>
    </row>
    <row r="5" spans="2:7" x14ac:dyDescent="0.3">
      <c r="B5" s="462" t="s">
        <v>340</v>
      </c>
      <c r="C5" s="462" t="s">
        <v>340</v>
      </c>
      <c r="D5" s="462" t="s">
        <v>340</v>
      </c>
      <c r="E5" s="462" t="s">
        <v>340</v>
      </c>
      <c r="F5" s="462" t="s">
        <v>340</v>
      </c>
      <c r="G5" s="462" t="s">
        <v>340</v>
      </c>
    </row>
    <row r="6" spans="2:7" x14ac:dyDescent="0.3">
      <c r="B6" s="463" t="s">
        <v>341</v>
      </c>
      <c r="C6" s="463" t="s">
        <v>341</v>
      </c>
      <c r="D6" s="463" t="s">
        <v>341</v>
      </c>
      <c r="E6" s="463" t="s">
        <v>341</v>
      </c>
      <c r="F6" s="463" t="s">
        <v>341</v>
      </c>
      <c r="G6" s="463" t="s">
        <v>341</v>
      </c>
    </row>
    <row r="7" spans="2:7" x14ac:dyDescent="0.3">
      <c r="B7" s="464" t="s">
        <v>342</v>
      </c>
      <c r="C7" s="464" t="s">
        <v>342</v>
      </c>
      <c r="D7" s="464" t="s">
        <v>342</v>
      </c>
      <c r="E7" s="464" t="s">
        <v>342</v>
      </c>
      <c r="F7" s="17">
        <v>2026</v>
      </c>
      <c r="G7" s="17">
        <v>2025</v>
      </c>
    </row>
    <row r="8" spans="2:7" x14ac:dyDescent="0.3">
      <c r="B8" s="459" t="s">
        <v>343</v>
      </c>
      <c r="C8" s="459" t="s">
        <v>343</v>
      </c>
      <c r="D8" s="459" t="s">
        <v>343</v>
      </c>
      <c r="E8" s="459" t="s">
        <v>343</v>
      </c>
      <c r="F8" s="14" t="s">
        <v>330</v>
      </c>
      <c r="G8" s="14" t="s">
        <v>330</v>
      </c>
    </row>
    <row r="9" spans="2:7" x14ac:dyDescent="0.3">
      <c r="B9" s="19" t="s">
        <v>330</v>
      </c>
      <c r="C9" s="460" t="s">
        <v>353</v>
      </c>
      <c r="D9" s="460" t="s">
        <v>353</v>
      </c>
      <c r="E9" s="460" t="s">
        <v>353</v>
      </c>
      <c r="F9" s="14" t="s">
        <v>807</v>
      </c>
      <c r="G9" s="14" t="s">
        <v>1632</v>
      </c>
    </row>
    <row r="10" spans="2:7" x14ac:dyDescent="0.3">
      <c r="B10" s="20" t="s">
        <v>330</v>
      </c>
      <c r="C10" s="21" t="s">
        <v>330</v>
      </c>
      <c r="D10" s="457" t="s">
        <v>355</v>
      </c>
      <c r="E10" s="457" t="s">
        <v>355</v>
      </c>
      <c r="F10" s="4">
        <v>0</v>
      </c>
      <c r="G10" s="4">
        <v>0</v>
      </c>
    </row>
    <row r="11" spans="2:7" x14ac:dyDescent="0.3">
      <c r="B11" s="20" t="s">
        <v>330</v>
      </c>
      <c r="C11" s="21" t="s">
        <v>330</v>
      </c>
      <c r="D11" s="457" t="s">
        <v>356</v>
      </c>
      <c r="E11" s="457" t="s">
        <v>356</v>
      </c>
      <c r="F11" s="4">
        <v>0</v>
      </c>
      <c r="G11" s="4">
        <v>0</v>
      </c>
    </row>
    <row r="12" spans="2:7" x14ac:dyDescent="0.3">
      <c r="B12" s="20" t="s">
        <v>330</v>
      </c>
      <c r="C12" s="21" t="s">
        <v>330</v>
      </c>
      <c r="D12" s="457" t="s">
        <v>357</v>
      </c>
      <c r="E12" s="457" t="s">
        <v>357</v>
      </c>
      <c r="F12" s="4">
        <v>0</v>
      </c>
      <c r="G12" s="4">
        <v>0</v>
      </c>
    </row>
    <row r="13" spans="2:7" x14ac:dyDescent="0.3">
      <c r="B13" s="20" t="s">
        <v>330</v>
      </c>
      <c r="C13" s="21" t="s">
        <v>330</v>
      </c>
      <c r="D13" s="457" t="s">
        <v>358</v>
      </c>
      <c r="E13" s="457" t="s">
        <v>358</v>
      </c>
      <c r="F13" s="4">
        <v>0</v>
      </c>
      <c r="G13" s="4">
        <v>0</v>
      </c>
    </row>
    <row r="14" spans="2:7" x14ac:dyDescent="0.3">
      <c r="B14" s="20" t="s">
        <v>330</v>
      </c>
      <c r="C14" s="21" t="s">
        <v>330</v>
      </c>
      <c r="D14" s="457" t="s">
        <v>359</v>
      </c>
      <c r="E14" s="457" t="s">
        <v>359</v>
      </c>
      <c r="F14" s="4">
        <v>0</v>
      </c>
      <c r="G14" s="4">
        <v>0</v>
      </c>
    </row>
    <row r="15" spans="2:7" x14ac:dyDescent="0.3">
      <c r="B15" s="20" t="s">
        <v>330</v>
      </c>
      <c r="C15" s="21" t="s">
        <v>330</v>
      </c>
      <c r="D15" s="457" t="s">
        <v>360</v>
      </c>
      <c r="E15" s="457" t="s">
        <v>360</v>
      </c>
      <c r="F15" s="4">
        <v>0</v>
      </c>
      <c r="G15" s="4">
        <v>0</v>
      </c>
    </row>
    <row r="16" spans="2:7" x14ac:dyDescent="0.3">
      <c r="B16" s="20" t="s">
        <v>330</v>
      </c>
      <c r="C16" s="21" t="s">
        <v>330</v>
      </c>
      <c r="D16" s="457" t="s">
        <v>361</v>
      </c>
      <c r="E16" s="457" t="s">
        <v>361</v>
      </c>
      <c r="F16" s="4">
        <v>0</v>
      </c>
      <c r="G16" s="4">
        <v>0</v>
      </c>
    </row>
    <row r="17" spans="2:7" x14ac:dyDescent="0.3">
      <c r="B17" s="20" t="s">
        <v>330</v>
      </c>
      <c r="C17" s="21" t="s">
        <v>330</v>
      </c>
      <c r="D17" s="457" t="s">
        <v>362</v>
      </c>
      <c r="E17" s="457" t="s">
        <v>362</v>
      </c>
      <c r="F17" s="4">
        <v>0</v>
      </c>
      <c r="G17" s="4">
        <v>0</v>
      </c>
    </row>
    <row r="18" spans="2:7" x14ac:dyDescent="0.3">
      <c r="B18" s="20" t="s">
        <v>330</v>
      </c>
      <c r="C18" s="21" t="s">
        <v>330</v>
      </c>
      <c r="D18" s="457" t="s">
        <v>363</v>
      </c>
      <c r="E18" s="457" t="s">
        <v>363</v>
      </c>
      <c r="F18" s="4" t="s">
        <v>807</v>
      </c>
      <c r="G18" s="4" t="s">
        <v>1632</v>
      </c>
    </row>
    <row r="19" spans="2:7" x14ac:dyDescent="0.3">
      <c r="B19" s="20" t="s">
        <v>330</v>
      </c>
      <c r="C19" s="21" t="s">
        <v>330</v>
      </c>
      <c r="D19" s="457" t="s">
        <v>364</v>
      </c>
      <c r="E19" s="457" t="s">
        <v>364</v>
      </c>
      <c r="F19" s="4">
        <v>0</v>
      </c>
      <c r="G19" s="4">
        <v>0</v>
      </c>
    </row>
    <row r="20" spans="2:7" x14ac:dyDescent="0.3">
      <c r="B20" s="458" t="s">
        <v>330</v>
      </c>
      <c r="C20" s="458" t="s">
        <v>330</v>
      </c>
      <c r="D20" s="458" t="s">
        <v>330</v>
      </c>
      <c r="E20" s="458" t="s">
        <v>330</v>
      </c>
      <c r="F20" s="4" t="s">
        <v>330</v>
      </c>
      <c r="G20" s="4" t="s">
        <v>330</v>
      </c>
    </row>
    <row r="21" spans="2:7" x14ac:dyDescent="0.3">
      <c r="B21" s="19" t="s">
        <v>330</v>
      </c>
      <c r="C21" s="460" t="s">
        <v>354</v>
      </c>
      <c r="D21" s="460" t="s">
        <v>354</v>
      </c>
      <c r="E21" s="460" t="s">
        <v>354</v>
      </c>
      <c r="F21" s="14" t="s">
        <v>1519</v>
      </c>
      <c r="G21" s="14" t="s">
        <v>1633</v>
      </c>
    </row>
    <row r="22" spans="2:7" x14ac:dyDescent="0.3">
      <c r="B22" s="20" t="s">
        <v>330</v>
      </c>
      <c r="C22" s="21" t="s">
        <v>330</v>
      </c>
      <c r="D22" s="457" t="s">
        <v>365</v>
      </c>
      <c r="E22" s="457" t="s">
        <v>365</v>
      </c>
      <c r="F22" s="4" t="s">
        <v>1178</v>
      </c>
      <c r="G22" s="4" t="s">
        <v>1634</v>
      </c>
    </row>
    <row r="23" spans="2:7" x14ac:dyDescent="0.3">
      <c r="B23" s="20" t="s">
        <v>330</v>
      </c>
      <c r="C23" s="21" t="s">
        <v>330</v>
      </c>
      <c r="D23" s="457" t="s">
        <v>366</v>
      </c>
      <c r="E23" s="457" t="s">
        <v>366</v>
      </c>
      <c r="F23" s="4" t="s">
        <v>1193</v>
      </c>
      <c r="G23" s="4" t="s">
        <v>1635</v>
      </c>
    </row>
    <row r="24" spans="2:7" x14ac:dyDescent="0.3">
      <c r="B24" s="20" t="s">
        <v>330</v>
      </c>
      <c r="C24" s="21" t="s">
        <v>330</v>
      </c>
      <c r="D24" s="457" t="s">
        <v>367</v>
      </c>
      <c r="E24" s="457" t="s">
        <v>367</v>
      </c>
      <c r="F24" s="4" t="s">
        <v>1211</v>
      </c>
      <c r="G24" s="4" t="s">
        <v>1636</v>
      </c>
    </row>
    <row r="25" spans="2:7" x14ac:dyDescent="0.3">
      <c r="B25" s="20" t="s">
        <v>330</v>
      </c>
      <c r="C25" s="21" t="s">
        <v>330</v>
      </c>
      <c r="D25" s="457" t="s">
        <v>368</v>
      </c>
      <c r="E25" s="457" t="s">
        <v>368</v>
      </c>
      <c r="F25" s="4">
        <v>0</v>
      </c>
      <c r="G25" s="4">
        <v>0</v>
      </c>
    </row>
    <row r="26" spans="2:7" x14ac:dyDescent="0.3">
      <c r="B26" s="20" t="s">
        <v>330</v>
      </c>
      <c r="C26" s="21" t="s">
        <v>330</v>
      </c>
      <c r="D26" s="457" t="s">
        <v>369</v>
      </c>
      <c r="E26" s="457" t="s">
        <v>369</v>
      </c>
      <c r="F26" s="4">
        <v>0</v>
      </c>
      <c r="G26" s="4">
        <v>0</v>
      </c>
    </row>
    <row r="27" spans="2:7" x14ac:dyDescent="0.3">
      <c r="B27" s="20" t="s">
        <v>330</v>
      </c>
      <c r="C27" s="21" t="s">
        <v>330</v>
      </c>
      <c r="D27" s="457" t="s">
        <v>370</v>
      </c>
      <c r="E27" s="457" t="s">
        <v>370</v>
      </c>
      <c r="F27" s="4" t="s">
        <v>681</v>
      </c>
      <c r="G27" s="4" t="s">
        <v>681</v>
      </c>
    </row>
    <row r="28" spans="2:7" x14ac:dyDescent="0.3">
      <c r="B28" s="20" t="s">
        <v>330</v>
      </c>
      <c r="C28" s="21" t="s">
        <v>330</v>
      </c>
      <c r="D28" s="457" t="s">
        <v>371</v>
      </c>
      <c r="E28" s="457" t="s">
        <v>371</v>
      </c>
      <c r="F28" s="4">
        <v>0</v>
      </c>
      <c r="G28" s="4">
        <v>0</v>
      </c>
    </row>
    <row r="29" spans="2:7" x14ac:dyDescent="0.3">
      <c r="B29" s="20" t="s">
        <v>330</v>
      </c>
      <c r="C29" s="21" t="s">
        <v>330</v>
      </c>
      <c r="D29" s="457" t="s">
        <v>372</v>
      </c>
      <c r="E29" s="457" t="s">
        <v>372</v>
      </c>
      <c r="F29" s="4">
        <v>0</v>
      </c>
      <c r="G29" s="4">
        <v>0</v>
      </c>
    </row>
    <row r="30" spans="2:7" x14ac:dyDescent="0.3">
      <c r="B30" s="20" t="s">
        <v>330</v>
      </c>
      <c r="C30" s="21" t="s">
        <v>330</v>
      </c>
      <c r="D30" s="457" t="s">
        <v>373</v>
      </c>
      <c r="E30" s="457" t="s">
        <v>373</v>
      </c>
      <c r="F30" s="4">
        <v>0</v>
      </c>
      <c r="G30" s="4">
        <v>0</v>
      </c>
    </row>
    <row r="31" spans="2:7" x14ac:dyDescent="0.3">
      <c r="B31" s="20" t="s">
        <v>330</v>
      </c>
      <c r="C31" s="21" t="s">
        <v>330</v>
      </c>
      <c r="D31" s="457" t="s">
        <v>374</v>
      </c>
      <c r="E31" s="457" t="s">
        <v>374</v>
      </c>
      <c r="F31" s="4">
        <v>0</v>
      </c>
      <c r="G31" s="4">
        <v>0</v>
      </c>
    </row>
    <row r="32" spans="2:7" x14ac:dyDescent="0.3">
      <c r="B32" s="20" t="s">
        <v>330</v>
      </c>
      <c r="C32" s="21" t="s">
        <v>330</v>
      </c>
      <c r="D32" s="457" t="s">
        <v>375</v>
      </c>
      <c r="E32" s="457" t="s">
        <v>375</v>
      </c>
      <c r="F32" s="4">
        <v>0</v>
      </c>
      <c r="G32" s="4">
        <v>0</v>
      </c>
    </row>
    <row r="33" spans="2:7" x14ac:dyDescent="0.3">
      <c r="B33" s="20" t="s">
        <v>330</v>
      </c>
      <c r="C33" s="21" t="s">
        <v>330</v>
      </c>
      <c r="D33" s="457" t="s">
        <v>376</v>
      </c>
      <c r="E33" s="457" t="s">
        <v>376</v>
      </c>
      <c r="F33" s="4">
        <v>0</v>
      </c>
      <c r="G33" s="4">
        <v>0</v>
      </c>
    </row>
    <row r="34" spans="2:7" x14ac:dyDescent="0.3">
      <c r="B34" s="20" t="s">
        <v>330</v>
      </c>
      <c r="C34" s="21" t="s">
        <v>330</v>
      </c>
      <c r="D34" s="457" t="s">
        <v>377</v>
      </c>
      <c r="E34" s="457" t="s">
        <v>377</v>
      </c>
      <c r="F34" s="4">
        <v>0</v>
      </c>
      <c r="G34" s="4">
        <v>0</v>
      </c>
    </row>
    <row r="35" spans="2:7" x14ac:dyDescent="0.3">
      <c r="B35" s="20" t="s">
        <v>330</v>
      </c>
      <c r="C35" s="21" t="s">
        <v>330</v>
      </c>
      <c r="D35" s="457" t="s">
        <v>378</v>
      </c>
      <c r="E35" s="457" t="s">
        <v>378</v>
      </c>
      <c r="F35" s="4">
        <v>0</v>
      </c>
      <c r="G35" s="4">
        <v>0</v>
      </c>
    </row>
    <row r="36" spans="2:7" x14ac:dyDescent="0.3">
      <c r="B36" s="20" t="s">
        <v>330</v>
      </c>
      <c r="C36" s="21" t="s">
        <v>330</v>
      </c>
      <c r="D36" s="457" t="s">
        <v>379</v>
      </c>
      <c r="E36" s="457" t="s">
        <v>379</v>
      </c>
      <c r="F36" s="4">
        <v>0</v>
      </c>
      <c r="G36" s="4">
        <v>0</v>
      </c>
    </row>
    <row r="37" spans="2:7" x14ac:dyDescent="0.3">
      <c r="B37" s="20" t="s">
        <v>330</v>
      </c>
      <c r="C37" s="21" t="s">
        <v>330</v>
      </c>
      <c r="D37" s="457" t="s">
        <v>380</v>
      </c>
      <c r="E37" s="457" t="s">
        <v>380</v>
      </c>
      <c r="F37" s="4">
        <v>0</v>
      </c>
      <c r="G37" s="4">
        <v>0</v>
      </c>
    </row>
    <row r="38" spans="2:7" x14ac:dyDescent="0.3">
      <c r="B38" s="459" t="s">
        <v>344</v>
      </c>
      <c r="C38" s="459" t="s">
        <v>344</v>
      </c>
      <c r="D38" s="459" t="s">
        <v>344</v>
      </c>
      <c r="E38" s="459" t="s">
        <v>344</v>
      </c>
      <c r="F38" s="14" t="s">
        <v>974</v>
      </c>
      <c r="G38" s="14" t="s">
        <v>1637</v>
      </c>
    </row>
    <row r="39" spans="2:7" x14ac:dyDescent="0.3">
      <c r="B39" s="458" t="s">
        <v>330</v>
      </c>
      <c r="C39" s="458" t="s">
        <v>330</v>
      </c>
      <c r="D39" s="458" t="s">
        <v>330</v>
      </c>
      <c r="E39" s="458" t="s">
        <v>330</v>
      </c>
      <c r="F39" s="4" t="s">
        <v>330</v>
      </c>
      <c r="G39" s="4" t="s">
        <v>330</v>
      </c>
    </row>
    <row r="40" spans="2:7" x14ac:dyDescent="0.3">
      <c r="B40" s="459" t="s">
        <v>345</v>
      </c>
      <c r="C40" s="459" t="s">
        <v>345</v>
      </c>
      <c r="D40" s="459" t="s">
        <v>345</v>
      </c>
      <c r="E40" s="459" t="s">
        <v>345</v>
      </c>
      <c r="F40" s="14" t="s">
        <v>330</v>
      </c>
      <c r="G40" s="14" t="s">
        <v>330</v>
      </c>
    </row>
    <row r="41" spans="2:7" x14ac:dyDescent="0.3">
      <c r="B41" s="19" t="s">
        <v>330</v>
      </c>
      <c r="C41" s="460" t="s">
        <v>353</v>
      </c>
      <c r="D41" s="460" t="s">
        <v>353</v>
      </c>
      <c r="E41" s="460" t="s">
        <v>353</v>
      </c>
      <c r="F41" s="14">
        <v>0</v>
      </c>
      <c r="G41" s="14">
        <v>0</v>
      </c>
    </row>
    <row r="42" spans="2:7" x14ac:dyDescent="0.3">
      <c r="B42" s="20" t="s">
        <v>330</v>
      </c>
      <c r="C42" s="21" t="s">
        <v>330</v>
      </c>
      <c r="D42" s="457" t="s">
        <v>381</v>
      </c>
      <c r="E42" s="457" t="s">
        <v>381</v>
      </c>
      <c r="F42" s="4">
        <v>0</v>
      </c>
      <c r="G42" s="4">
        <v>0</v>
      </c>
    </row>
    <row r="43" spans="2:7" x14ac:dyDescent="0.3">
      <c r="B43" s="20" t="s">
        <v>330</v>
      </c>
      <c r="C43" s="21" t="s">
        <v>330</v>
      </c>
      <c r="D43" s="457" t="s">
        <v>382</v>
      </c>
      <c r="E43" s="457" t="s">
        <v>382</v>
      </c>
      <c r="F43" s="4">
        <v>0</v>
      </c>
      <c r="G43" s="4">
        <v>0</v>
      </c>
    </row>
    <row r="44" spans="2:7" x14ac:dyDescent="0.3">
      <c r="B44" s="20" t="s">
        <v>330</v>
      </c>
      <c r="C44" s="21" t="s">
        <v>330</v>
      </c>
      <c r="D44" s="457" t="s">
        <v>383</v>
      </c>
      <c r="E44" s="457" t="s">
        <v>383</v>
      </c>
      <c r="F44" s="4">
        <v>0</v>
      </c>
      <c r="G44" s="4">
        <v>0</v>
      </c>
    </row>
    <row r="45" spans="2:7" x14ac:dyDescent="0.3">
      <c r="B45" s="458" t="s">
        <v>330</v>
      </c>
      <c r="C45" s="458" t="s">
        <v>330</v>
      </c>
      <c r="D45" s="458" t="s">
        <v>330</v>
      </c>
      <c r="E45" s="458" t="s">
        <v>330</v>
      </c>
      <c r="F45" s="4" t="s">
        <v>330</v>
      </c>
      <c r="G45" s="4" t="s">
        <v>330</v>
      </c>
    </row>
    <row r="46" spans="2:7" x14ac:dyDescent="0.3">
      <c r="B46" s="19" t="s">
        <v>330</v>
      </c>
      <c r="C46" s="460" t="s">
        <v>354</v>
      </c>
      <c r="D46" s="460" t="s">
        <v>354</v>
      </c>
      <c r="E46" s="460" t="s">
        <v>354</v>
      </c>
      <c r="F46" s="14" t="s">
        <v>974</v>
      </c>
      <c r="G46" s="14" t="s">
        <v>1637</v>
      </c>
    </row>
    <row r="47" spans="2:7" x14ac:dyDescent="0.3">
      <c r="B47" s="20" t="s">
        <v>330</v>
      </c>
      <c r="C47" s="21" t="s">
        <v>330</v>
      </c>
      <c r="D47" s="457" t="s">
        <v>381</v>
      </c>
      <c r="E47" s="457" t="s">
        <v>381</v>
      </c>
      <c r="F47" s="4">
        <v>0</v>
      </c>
      <c r="G47" s="4">
        <v>0</v>
      </c>
    </row>
    <row r="48" spans="2:7" x14ac:dyDescent="0.3">
      <c r="B48" s="20" t="s">
        <v>330</v>
      </c>
      <c r="C48" s="21" t="s">
        <v>330</v>
      </c>
      <c r="D48" s="457" t="s">
        <v>382</v>
      </c>
      <c r="E48" s="457" t="s">
        <v>382</v>
      </c>
      <c r="F48" s="4" t="s">
        <v>974</v>
      </c>
      <c r="G48" s="4" t="s">
        <v>1637</v>
      </c>
    </row>
    <row r="49" spans="2:7" x14ac:dyDescent="0.3">
      <c r="B49" s="20" t="s">
        <v>330</v>
      </c>
      <c r="C49" s="21" t="s">
        <v>330</v>
      </c>
      <c r="D49" s="457" t="s">
        <v>384</v>
      </c>
      <c r="E49" s="457" t="s">
        <v>384</v>
      </c>
      <c r="F49" s="4">
        <v>0</v>
      </c>
      <c r="G49" s="4">
        <v>0</v>
      </c>
    </row>
    <row r="50" spans="2:7" x14ac:dyDescent="0.3">
      <c r="B50" s="459" t="s">
        <v>346</v>
      </c>
      <c r="C50" s="459" t="s">
        <v>346</v>
      </c>
      <c r="D50" s="459" t="s">
        <v>346</v>
      </c>
      <c r="E50" s="459" t="s">
        <v>346</v>
      </c>
      <c r="F50" s="14" t="s">
        <v>1631</v>
      </c>
      <c r="G50" s="14" t="s">
        <v>1638</v>
      </c>
    </row>
    <row r="51" spans="2:7" x14ac:dyDescent="0.3">
      <c r="B51" s="458" t="s">
        <v>330</v>
      </c>
      <c r="C51" s="458" t="s">
        <v>330</v>
      </c>
      <c r="D51" s="458" t="s">
        <v>330</v>
      </c>
      <c r="E51" s="458" t="s">
        <v>330</v>
      </c>
      <c r="F51" s="4" t="s">
        <v>330</v>
      </c>
      <c r="G51" s="4" t="s">
        <v>330</v>
      </c>
    </row>
    <row r="52" spans="2:7" x14ac:dyDescent="0.3">
      <c r="B52" s="459" t="s">
        <v>347</v>
      </c>
      <c r="C52" s="459" t="s">
        <v>347</v>
      </c>
      <c r="D52" s="459" t="s">
        <v>347</v>
      </c>
      <c r="E52" s="459" t="s">
        <v>347</v>
      </c>
      <c r="F52" s="14" t="s">
        <v>330</v>
      </c>
      <c r="G52" s="14" t="s">
        <v>330</v>
      </c>
    </row>
    <row r="53" spans="2:7" x14ac:dyDescent="0.3">
      <c r="B53" s="19" t="s">
        <v>330</v>
      </c>
      <c r="C53" s="460" t="s">
        <v>353</v>
      </c>
      <c r="D53" s="460" t="s">
        <v>353</v>
      </c>
      <c r="E53" s="460" t="s">
        <v>353</v>
      </c>
      <c r="F53" s="14">
        <v>0</v>
      </c>
      <c r="G53" s="14">
        <v>0</v>
      </c>
    </row>
    <row r="54" spans="2:7" x14ac:dyDescent="0.3">
      <c r="B54" s="20" t="s">
        <v>330</v>
      </c>
      <c r="C54" s="21" t="s">
        <v>330</v>
      </c>
      <c r="D54" s="457" t="s">
        <v>385</v>
      </c>
      <c r="E54" s="457" t="s">
        <v>385</v>
      </c>
      <c r="F54" s="4">
        <v>0</v>
      </c>
      <c r="G54" s="4">
        <v>0</v>
      </c>
    </row>
    <row r="55" spans="2:7" x14ac:dyDescent="0.3">
      <c r="B55" s="20" t="s">
        <v>330</v>
      </c>
      <c r="C55" s="21" t="s">
        <v>330</v>
      </c>
      <c r="D55" s="21" t="s">
        <v>330</v>
      </c>
      <c r="E55" s="22" t="s">
        <v>389</v>
      </c>
      <c r="F55" s="4">
        <v>0</v>
      </c>
      <c r="G55" s="4">
        <v>0</v>
      </c>
    </row>
    <row r="56" spans="2:7" x14ac:dyDescent="0.3">
      <c r="B56" s="20" t="s">
        <v>330</v>
      </c>
      <c r="C56" s="21" t="s">
        <v>330</v>
      </c>
      <c r="D56" s="21" t="s">
        <v>330</v>
      </c>
      <c r="E56" s="22" t="s">
        <v>390</v>
      </c>
      <c r="F56" s="4">
        <v>0</v>
      </c>
      <c r="G56" s="4">
        <v>0</v>
      </c>
    </row>
    <row r="57" spans="2:7" x14ac:dyDescent="0.3">
      <c r="B57" s="20" t="s">
        <v>330</v>
      </c>
      <c r="C57" s="21" t="s">
        <v>330</v>
      </c>
      <c r="D57" s="457" t="s">
        <v>386</v>
      </c>
      <c r="E57" s="457" t="s">
        <v>386</v>
      </c>
      <c r="F57" s="4">
        <v>0</v>
      </c>
      <c r="G57" s="4">
        <v>0</v>
      </c>
    </row>
    <row r="58" spans="2:7" x14ac:dyDescent="0.3">
      <c r="B58" s="458" t="s">
        <v>330</v>
      </c>
      <c r="C58" s="458" t="s">
        <v>330</v>
      </c>
      <c r="D58" s="458" t="s">
        <v>330</v>
      </c>
      <c r="E58" s="458" t="s">
        <v>330</v>
      </c>
      <c r="F58" s="4" t="s">
        <v>330</v>
      </c>
      <c r="G58" s="4" t="s">
        <v>330</v>
      </c>
    </row>
    <row r="59" spans="2:7" x14ac:dyDescent="0.3">
      <c r="B59" s="19" t="s">
        <v>330</v>
      </c>
      <c r="C59" s="460" t="s">
        <v>354</v>
      </c>
      <c r="D59" s="460" t="s">
        <v>354</v>
      </c>
      <c r="E59" s="460" t="s">
        <v>354</v>
      </c>
      <c r="F59" s="14">
        <v>0</v>
      </c>
      <c r="G59" s="14">
        <v>0</v>
      </c>
    </row>
    <row r="60" spans="2:7" x14ac:dyDescent="0.3">
      <c r="B60" s="20" t="s">
        <v>330</v>
      </c>
      <c r="C60" s="21" t="s">
        <v>330</v>
      </c>
      <c r="D60" s="457" t="s">
        <v>387</v>
      </c>
      <c r="E60" s="457" t="s">
        <v>387</v>
      </c>
      <c r="F60" s="4">
        <v>0</v>
      </c>
      <c r="G60" s="4">
        <v>0</v>
      </c>
    </row>
    <row r="61" spans="2:7" x14ac:dyDescent="0.3">
      <c r="B61" s="20" t="s">
        <v>330</v>
      </c>
      <c r="C61" s="21" t="s">
        <v>330</v>
      </c>
      <c r="D61" s="21" t="s">
        <v>330</v>
      </c>
      <c r="E61" s="22" t="s">
        <v>389</v>
      </c>
      <c r="F61" s="4">
        <v>0</v>
      </c>
      <c r="G61" s="4">
        <v>0</v>
      </c>
    </row>
    <row r="62" spans="2:7" x14ac:dyDescent="0.3">
      <c r="B62" s="20" t="s">
        <v>330</v>
      </c>
      <c r="C62" s="21" t="s">
        <v>330</v>
      </c>
      <c r="D62" s="21" t="s">
        <v>330</v>
      </c>
      <c r="E62" s="22" t="s">
        <v>390</v>
      </c>
      <c r="F62" s="4">
        <v>0</v>
      </c>
      <c r="G62" s="4">
        <v>0</v>
      </c>
    </row>
    <row r="63" spans="2:7" x14ac:dyDescent="0.3">
      <c r="B63" s="20" t="s">
        <v>330</v>
      </c>
      <c r="C63" s="21" t="s">
        <v>330</v>
      </c>
      <c r="D63" s="457" t="s">
        <v>388</v>
      </c>
      <c r="E63" s="457" t="s">
        <v>388</v>
      </c>
      <c r="F63" s="4">
        <v>0</v>
      </c>
      <c r="G63" s="4">
        <v>0</v>
      </c>
    </row>
    <row r="64" spans="2:7" x14ac:dyDescent="0.3">
      <c r="B64" s="459" t="s">
        <v>348</v>
      </c>
      <c r="C64" s="459" t="s">
        <v>348</v>
      </c>
      <c r="D64" s="459" t="s">
        <v>348</v>
      </c>
      <c r="E64" s="459" t="s">
        <v>348</v>
      </c>
      <c r="F64" s="14">
        <v>0</v>
      </c>
      <c r="G64" s="14">
        <v>0</v>
      </c>
    </row>
    <row r="65" spans="2:7" x14ac:dyDescent="0.3">
      <c r="B65" s="458" t="s">
        <v>330</v>
      </c>
      <c r="C65" s="458" t="s">
        <v>330</v>
      </c>
      <c r="D65" s="458" t="s">
        <v>330</v>
      </c>
      <c r="E65" s="458" t="s">
        <v>330</v>
      </c>
      <c r="F65" s="4" t="s">
        <v>330</v>
      </c>
      <c r="G65" s="4" t="s">
        <v>330</v>
      </c>
    </row>
    <row r="66" spans="2:7" x14ac:dyDescent="0.3">
      <c r="B66" s="459" t="s">
        <v>349</v>
      </c>
      <c r="C66" s="459" t="s">
        <v>349</v>
      </c>
      <c r="D66" s="459" t="s">
        <v>349</v>
      </c>
      <c r="E66" s="459" t="s">
        <v>349</v>
      </c>
      <c r="F66" s="14">
        <v>0</v>
      </c>
      <c r="G66" s="14">
        <v>0</v>
      </c>
    </row>
    <row r="67" spans="2:7" x14ac:dyDescent="0.3">
      <c r="B67" s="458" t="s">
        <v>330</v>
      </c>
      <c r="C67" s="458" t="s">
        <v>330</v>
      </c>
      <c r="D67" s="458" t="s">
        <v>330</v>
      </c>
      <c r="E67" s="458" t="s">
        <v>330</v>
      </c>
      <c r="F67" s="4" t="s">
        <v>330</v>
      </c>
      <c r="G67" s="4" t="s">
        <v>330</v>
      </c>
    </row>
    <row r="68" spans="2:7" x14ac:dyDescent="0.3">
      <c r="B68" s="459" t="s">
        <v>350</v>
      </c>
      <c r="C68" s="459" t="s">
        <v>350</v>
      </c>
      <c r="D68" s="459" t="s">
        <v>350</v>
      </c>
      <c r="E68" s="459" t="s">
        <v>350</v>
      </c>
      <c r="F68" s="14">
        <v>0</v>
      </c>
      <c r="G68" s="14">
        <v>0</v>
      </c>
    </row>
    <row r="69" spans="2:7" x14ac:dyDescent="0.3">
      <c r="B69" s="458" t="s">
        <v>330</v>
      </c>
      <c r="C69" s="458" t="s">
        <v>330</v>
      </c>
      <c r="D69" s="458" t="s">
        <v>330</v>
      </c>
      <c r="E69" s="458" t="s">
        <v>330</v>
      </c>
      <c r="F69" s="4" t="s">
        <v>330</v>
      </c>
      <c r="G69" s="4" t="s">
        <v>330</v>
      </c>
    </row>
    <row r="70" spans="2:7" x14ac:dyDescent="0.3">
      <c r="B70" s="459" t="s">
        <v>351</v>
      </c>
      <c r="C70" s="459" t="s">
        <v>351</v>
      </c>
      <c r="D70" s="459" t="s">
        <v>351</v>
      </c>
      <c r="E70" s="459" t="s">
        <v>351</v>
      </c>
      <c r="F70" s="14">
        <v>0</v>
      </c>
      <c r="G70" s="14">
        <v>0</v>
      </c>
    </row>
    <row r="71" spans="2:7" x14ac:dyDescent="0.3">
      <c r="B71" s="458" t="s">
        <v>330</v>
      </c>
      <c r="C71" s="458" t="s">
        <v>330</v>
      </c>
      <c r="D71" s="458" t="s">
        <v>330</v>
      </c>
      <c r="E71" s="458" t="s">
        <v>330</v>
      </c>
      <c r="F71" s="4" t="s">
        <v>330</v>
      </c>
      <c r="G71" s="4" t="s">
        <v>330</v>
      </c>
    </row>
  </sheetData>
  <mergeCells count="66">
    <mergeCell ref="B3:G3"/>
    <mergeCell ref="B4:G4"/>
    <mergeCell ref="B5:G5"/>
    <mergeCell ref="B6:G6"/>
    <mergeCell ref="B7:E7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B2:G2"/>
    <mergeCell ref="D44:E44"/>
    <mergeCell ref="D47:E47"/>
    <mergeCell ref="D48:E48"/>
    <mergeCell ref="D49:E49"/>
    <mergeCell ref="D54:E54"/>
    <mergeCell ref="D35:E35"/>
    <mergeCell ref="D36:E36"/>
    <mergeCell ref="D37:E37"/>
    <mergeCell ref="D42:E42"/>
    <mergeCell ref="D43:E43"/>
    <mergeCell ref="D30:E30"/>
    <mergeCell ref="D31:E31"/>
    <mergeCell ref="D32:E32"/>
  </mergeCells>
  <pageMargins left="0.7" right="0.7" top="0.75" bottom="0.75" header="0.3" footer="0.3"/>
  <pageSetup paperSize="9"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55" t="s">
        <v>1677</v>
      </c>
      <c r="C2" s="456"/>
      <c r="D2" s="456"/>
      <c r="E2" s="456"/>
      <c r="F2" s="456"/>
      <c r="G2" s="456"/>
    </row>
    <row r="3" spans="2:7" x14ac:dyDescent="0.3">
      <c r="B3" s="461" t="s">
        <v>799</v>
      </c>
      <c r="C3" s="461" t="s">
        <v>352</v>
      </c>
      <c r="D3" s="461" t="s">
        <v>352</v>
      </c>
      <c r="E3" s="461" t="s">
        <v>352</v>
      </c>
      <c r="F3" s="461" t="s">
        <v>352</v>
      </c>
      <c r="G3" s="461" t="s">
        <v>352</v>
      </c>
    </row>
    <row r="4" spans="2:7" x14ac:dyDescent="0.3">
      <c r="B4" s="462" t="s">
        <v>339</v>
      </c>
      <c r="C4" s="462" t="s">
        <v>339</v>
      </c>
      <c r="D4" s="462" t="s">
        <v>339</v>
      </c>
      <c r="E4" s="462" t="s">
        <v>339</v>
      </c>
      <c r="F4" s="462" t="s">
        <v>339</v>
      </c>
      <c r="G4" s="462" t="s">
        <v>339</v>
      </c>
    </row>
    <row r="5" spans="2:7" x14ac:dyDescent="0.3">
      <c r="B5" s="462" t="s">
        <v>340</v>
      </c>
      <c r="C5" s="462" t="s">
        <v>340</v>
      </c>
      <c r="D5" s="462" t="s">
        <v>340</v>
      </c>
      <c r="E5" s="462" t="s">
        <v>340</v>
      </c>
      <c r="F5" s="462" t="s">
        <v>340</v>
      </c>
      <c r="G5" s="462" t="s">
        <v>340</v>
      </c>
    </row>
    <row r="6" spans="2:7" x14ac:dyDescent="0.3">
      <c r="B6" s="463" t="s">
        <v>341</v>
      </c>
      <c r="C6" s="463" t="s">
        <v>341</v>
      </c>
      <c r="D6" s="463" t="s">
        <v>341</v>
      </c>
      <c r="E6" s="463" t="s">
        <v>341</v>
      </c>
      <c r="F6" s="463" t="s">
        <v>341</v>
      </c>
      <c r="G6" s="463" t="s">
        <v>341</v>
      </c>
    </row>
    <row r="7" spans="2:7" x14ac:dyDescent="0.3">
      <c r="B7" s="464" t="s">
        <v>342</v>
      </c>
      <c r="C7" s="464" t="s">
        <v>342</v>
      </c>
      <c r="D7" s="464" t="s">
        <v>342</v>
      </c>
      <c r="E7" s="464" t="s">
        <v>342</v>
      </c>
      <c r="F7" s="17">
        <v>2026</v>
      </c>
      <c r="G7" s="17">
        <v>2025</v>
      </c>
    </row>
    <row r="8" spans="2:7" x14ac:dyDescent="0.3">
      <c r="B8" s="459" t="s">
        <v>343</v>
      </c>
      <c r="C8" s="459" t="s">
        <v>343</v>
      </c>
      <c r="D8" s="459" t="s">
        <v>343</v>
      </c>
      <c r="E8" s="459" t="s">
        <v>343</v>
      </c>
      <c r="F8" s="14" t="s">
        <v>330</v>
      </c>
      <c r="G8" s="14" t="s">
        <v>330</v>
      </c>
    </row>
    <row r="9" spans="2:7" x14ac:dyDescent="0.3">
      <c r="B9" s="19" t="s">
        <v>330</v>
      </c>
      <c r="C9" s="460" t="s">
        <v>353</v>
      </c>
      <c r="D9" s="460" t="s">
        <v>353</v>
      </c>
      <c r="E9" s="460" t="s">
        <v>353</v>
      </c>
      <c r="F9" s="14" t="s">
        <v>808</v>
      </c>
      <c r="G9" s="14" t="s">
        <v>1639</v>
      </c>
    </row>
    <row r="10" spans="2:7" x14ac:dyDescent="0.3">
      <c r="B10" s="20" t="s">
        <v>330</v>
      </c>
      <c r="C10" s="21" t="s">
        <v>330</v>
      </c>
      <c r="D10" s="457" t="s">
        <v>355</v>
      </c>
      <c r="E10" s="457" t="s">
        <v>355</v>
      </c>
      <c r="F10" s="4">
        <v>0</v>
      </c>
      <c r="G10" s="4">
        <v>0</v>
      </c>
    </row>
    <row r="11" spans="2:7" x14ac:dyDescent="0.3">
      <c r="B11" s="20" t="s">
        <v>330</v>
      </c>
      <c r="C11" s="21" t="s">
        <v>330</v>
      </c>
      <c r="D11" s="457" t="s">
        <v>356</v>
      </c>
      <c r="E11" s="457" t="s">
        <v>356</v>
      </c>
      <c r="F11" s="4">
        <v>0</v>
      </c>
      <c r="G11" s="4">
        <v>0</v>
      </c>
    </row>
    <row r="12" spans="2:7" x14ac:dyDescent="0.3">
      <c r="B12" s="20" t="s">
        <v>330</v>
      </c>
      <c r="C12" s="21" t="s">
        <v>330</v>
      </c>
      <c r="D12" s="457" t="s">
        <v>357</v>
      </c>
      <c r="E12" s="457" t="s">
        <v>357</v>
      </c>
      <c r="F12" s="4">
        <v>0</v>
      </c>
      <c r="G12" s="4">
        <v>0</v>
      </c>
    </row>
    <row r="13" spans="2:7" x14ac:dyDescent="0.3">
      <c r="B13" s="20" t="s">
        <v>330</v>
      </c>
      <c r="C13" s="21" t="s">
        <v>330</v>
      </c>
      <c r="D13" s="457" t="s">
        <v>358</v>
      </c>
      <c r="E13" s="457" t="s">
        <v>358</v>
      </c>
      <c r="F13" s="4">
        <v>0</v>
      </c>
      <c r="G13" s="4">
        <v>0</v>
      </c>
    </row>
    <row r="14" spans="2:7" x14ac:dyDescent="0.3">
      <c r="B14" s="20" t="s">
        <v>330</v>
      </c>
      <c r="C14" s="21" t="s">
        <v>330</v>
      </c>
      <c r="D14" s="457" t="s">
        <v>359</v>
      </c>
      <c r="E14" s="457" t="s">
        <v>359</v>
      </c>
      <c r="F14" s="4">
        <v>0</v>
      </c>
      <c r="G14" s="4">
        <v>0</v>
      </c>
    </row>
    <row r="15" spans="2:7" x14ac:dyDescent="0.3">
      <c r="B15" s="20" t="s">
        <v>330</v>
      </c>
      <c r="C15" s="21" t="s">
        <v>330</v>
      </c>
      <c r="D15" s="457" t="s">
        <v>360</v>
      </c>
      <c r="E15" s="457" t="s">
        <v>360</v>
      </c>
      <c r="F15" s="4">
        <v>0</v>
      </c>
      <c r="G15" s="4">
        <v>0</v>
      </c>
    </row>
    <row r="16" spans="2:7" x14ac:dyDescent="0.3">
      <c r="B16" s="20" t="s">
        <v>330</v>
      </c>
      <c r="C16" s="21" t="s">
        <v>330</v>
      </c>
      <c r="D16" s="457" t="s">
        <v>361</v>
      </c>
      <c r="E16" s="457" t="s">
        <v>361</v>
      </c>
      <c r="F16" s="4">
        <v>0</v>
      </c>
      <c r="G16" s="4">
        <v>0</v>
      </c>
    </row>
    <row r="17" spans="2:7" x14ac:dyDescent="0.3">
      <c r="B17" s="20" t="s">
        <v>330</v>
      </c>
      <c r="C17" s="21" t="s">
        <v>330</v>
      </c>
      <c r="D17" s="457" t="s">
        <v>362</v>
      </c>
      <c r="E17" s="457" t="s">
        <v>362</v>
      </c>
      <c r="F17" s="4">
        <v>0</v>
      </c>
      <c r="G17" s="4">
        <v>0</v>
      </c>
    </row>
    <row r="18" spans="2:7" x14ac:dyDescent="0.3">
      <c r="B18" s="20" t="s">
        <v>330</v>
      </c>
      <c r="C18" s="21" t="s">
        <v>330</v>
      </c>
      <c r="D18" s="457" t="s">
        <v>363</v>
      </c>
      <c r="E18" s="457" t="s">
        <v>363</v>
      </c>
      <c r="F18" s="4" t="s">
        <v>808</v>
      </c>
      <c r="G18" s="4" t="s">
        <v>1639</v>
      </c>
    </row>
    <row r="19" spans="2:7" x14ac:dyDescent="0.3">
      <c r="B19" s="20" t="s">
        <v>330</v>
      </c>
      <c r="C19" s="21" t="s">
        <v>330</v>
      </c>
      <c r="D19" s="457" t="s">
        <v>364</v>
      </c>
      <c r="E19" s="457" t="s">
        <v>364</v>
      </c>
      <c r="F19" s="4">
        <v>0</v>
      </c>
      <c r="G19" s="4">
        <v>0</v>
      </c>
    </row>
    <row r="20" spans="2:7" x14ac:dyDescent="0.3">
      <c r="B20" s="458" t="s">
        <v>330</v>
      </c>
      <c r="C20" s="458" t="s">
        <v>330</v>
      </c>
      <c r="D20" s="458" t="s">
        <v>330</v>
      </c>
      <c r="E20" s="458" t="s">
        <v>330</v>
      </c>
      <c r="F20" s="4" t="s">
        <v>330</v>
      </c>
      <c r="G20" s="4" t="s">
        <v>330</v>
      </c>
    </row>
    <row r="21" spans="2:7" x14ac:dyDescent="0.3">
      <c r="B21" s="19" t="s">
        <v>330</v>
      </c>
      <c r="C21" s="460" t="s">
        <v>354</v>
      </c>
      <c r="D21" s="460" t="s">
        <v>354</v>
      </c>
      <c r="E21" s="460" t="s">
        <v>354</v>
      </c>
      <c r="F21" s="14" t="s">
        <v>808</v>
      </c>
      <c r="G21" s="14" t="s">
        <v>1639</v>
      </c>
    </row>
    <row r="22" spans="2:7" x14ac:dyDescent="0.3">
      <c r="B22" s="20" t="s">
        <v>330</v>
      </c>
      <c r="C22" s="21" t="s">
        <v>330</v>
      </c>
      <c r="D22" s="457" t="s">
        <v>365</v>
      </c>
      <c r="E22" s="457" t="s">
        <v>365</v>
      </c>
      <c r="F22" s="4" t="s">
        <v>1226</v>
      </c>
      <c r="G22" s="4" t="s">
        <v>1226</v>
      </c>
    </row>
    <row r="23" spans="2:7" x14ac:dyDescent="0.3">
      <c r="B23" s="20" t="s">
        <v>330</v>
      </c>
      <c r="C23" s="21" t="s">
        <v>330</v>
      </c>
      <c r="D23" s="457" t="s">
        <v>366</v>
      </c>
      <c r="E23" s="457" t="s">
        <v>366</v>
      </c>
      <c r="F23" s="4" t="s">
        <v>1241</v>
      </c>
      <c r="G23" s="4" t="s">
        <v>1241</v>
      </c>
    </row>
    <row r="24" spans="2:7" x14ac:dyDescent="0.3">
      <c r="B24" s="20" t="s">
        <v>330</v>
      </c>
      <c r="C24" s="21" t="s">
        <v>330</v>
      </c>
      <c r="D24" s="457" t="s">
        <v>367</v>
      </c>
      <c r="E24" s="457" t="s">
        <v>367</v>
      </c>
      <c r="F24" s="4" t="s">
        <v>1263</v>
      </c>
      <c r="G24" s="4" t="s">
        <v>1263</v>
      </c>
    </row>
    <row r="25" spans="2:7" x14ac:dyDescent="0.3">
      <c r="B25" s="20" t="s">
        <v>330</v>
      </c>
      <c r="C25" s="21" t="s">
        <v>330</v>
      </c>
      <c r="D25" s="457" t="s">
        <v>368</v>
      </c>
      <c r="E25" s="457" t="s">
        <v>368</v>
      </c>
      <c r="F25" s="4">
        <v>0</v>
      </c>
      <c r="G25" s="4">
        <v>0</v>
      </c>
    </row>
    <row r="26" spans="2:7" x14ac:dyDescent="0.3">
      <c r="B26" s="20" t="s">
        <v>330</v>
      </c>
      <c r="C26" s="21" t="s">
        <v>330</v>
      </c>
      <c r="D26" s="457" t="s">
        <v>369</v>
      </c>
      <c r="E26" s="457" t="s">
        <v>369</v>
      </c>
      <c r="F26" s="4">
        <v>0</v>
      </c>
      <c r="G26" s="4">
        <v>0</v>
      </c>
    </row>
    <row r="27" spans="2:7" x14ac:dyDescent="0.3">
      <c r="B27" s="20" t="s">
        <v>330</v>
      </c>
      <c r="C27" s="21" t="s">
        <v>330</v>
      </c>
      <c r="D27" s="457" t="s">
        <v>370</v>
      </c>
      <c r="E27" s="457" t="s">
        <v>370</v>
      </c>
      <c r="F27" s="4">
        <v>0</v>
      </c>
      <c r="G27" s="4">
        <v>0</v>
      </c>
    </row>
    <row r="28" spans="2:7" x14ac:dyDescent="0.3">
      <c r="B28" s="20" t="s">
        <v>330</v>
      </c>
      <c r="C28" s="21" t="s">
        <v>330</v>
      </c>
      <c r="D28" s="457" t="s">
        <v>371</v>
      </c>
      <c r="E28" s="457" t="s">
        <v>371</v>
      </c>
      <c r="F28" s="4" t="s">
        <v>1026</v>
      </c>
      <c r="G28" s="4" t="s">
        <v>1640</v>
      </c>
    </row>
    <row r="29" spans="2:7" x14ac:dyDescent="0.3">
      <c r="B29" s="20" t="s">
        <v>330</v>
      </c>
      <c r="C29" s="21" t="s">
        <v>330</v>
      </c>
      <c r="D29" s="457" t="s">
        <v>372</v>
      </c>
      <c r="E29" s="457" t="s">
        <v>372</v>
      </c>
      <c r="F29" s="4">
        <v>0</v>
      </c>
      <c r="G29" s="4">
        <v>0</v>
      </c>
    </row>
    <row r="30" spans="2:7" x14ac:dyDescent="0.3">
      <c r="B30" s="20" t="s">
        <v>330</v>
      </c>
      <c r="C30" s="21" t="s">
        <v>330</v>
      </c>
      <c r="D30" s="457" t="s">
        <v>373</v>
      </c>
      <c r="E30" s="457" t="s">
        <v>373</v>
      </c>
      <c r="F30" s="4">
        <v>0</v>
      </c>
      <c r="G30" s="4">
        <v>0</v>
      </c>
    </row>
    <row r="31" spans="2:7" x14ac:dyDescent="0.3">
      <c r="B31" s="20" t="s">
        <v>330</v>
      </c>
      <c r="C31" s="21" t="s">
        <v>330</v>
      </c>
      <c r="D31" s="457" t="s">
        <v>374</v>
      </c>
      <c r="E31" s="457" t="s">
        <v>374</v>
      </c>
      <c r="F31" s="4">
        <v>0</v>
      </c>
      <c r="G31" s="4">
        <v>0</v>
      </c>
    </row>
    <row r="32" spans="2:7" x14ac:dyDescent="0.3">
      <c r="B32" s="20" t="s">
        <v>330</v>
      </c>
      <c r="C32" s="21" t="s">
        <v>330</v>
      </c>
      <c r="D32" s="457" t="s">
        <v>375</v>
      </c>
      <c r="E32" s="457" t="s">
        <v>375</v>
      </c>
      <c r="F32" s="4">
        <v>0</v>
      </c>
      <c r="G32" s="4">
        <v>0</v>
      </c>
    </row>
    <row r="33" spans="2:7" x14ac:dyDescent="0.3">
      <c r="B33" s="20" t="s">
        <v>330</v>
      </c>
      <c r="C33" s="21" t="s">
        <v>330</v>
      </c>
      <c r="D33" s="457" t="s">
        <v>376</v>
      </c>
      <c r="E33" s="457" t="s">
        <v>376</v>
      </c>
      <c r="F33" s="4">
        <v>0</v>
      </c>
      <c r="G33" s="4">
        <v>0</v>
      </c>
    </row>
    <row r="34" spans="2:7" x14ac:dyDescent="0.3">
      <c r="B34" s="20" t="s">
        <v>330</v>
      </c>
      <c r="C34" s="21" t="s">
        <v>330</v>
      </c>
      <c r="D34" s="457" t="s">
        <v>377</v>
      </c>
      <c r="E34" s="457" t="s">
        <v>377</v>
      </c>
      <c r="F34" s="4">
        <v>0</v>
      </c>
      <c r="G34" s="4">
        <v>0</v>
      </c>
    </row>
    <row r="35" spans="2:7" x14ac:dyDescent="0.3">
      <c r="B35" s="20" t="s">
        <v>330</v>
      </c>
      <c r="C35" s="21" t="s">
        <v>330</v>
      </c>
      <c r="D35" s="457" t="s">
        <v>378</v>
      </c>
      <c r="E35" s="457" t="s">
        <v>378</v>
      </c>
      <c r="F35" s="4">
        <v>0</v>
      </c>
      <c r="G35" s="4">
        <v>0</v>
      </c>
    </row>
    <row r="36" spans="2:7" x14ac:dyDescent="0.3">
      <c r="B36" s="20" t="s">
        <v>330</v>
      </c>
      <c r="C36" s="21" t="s">
        <v>330</v>
      </c>
      <c r="D36" s="457" t="s">
        <v>379</v>
      </c>
      <c r="E36" s="457" t="s">
        <v>379</v>
      </c>
      <c r="F36" s="4">
        <v>0</v>
      </c>
      <c r="G36" s="4">
        <v>0</v>
      </c>
    </row>
    <row r="37" spans="2:7" x14ac:dyDescent="0.3">
      <c r="B37" s="20" t="s">
        <v>330</v>
      </c>
      <c r="C37" s="21" t="s">
        <v>330</v>
      </c>
      <c r="D37" s="457" t="s">
        <v>380</v>
      </c>
      <c r="E37" s="457" t="s">
        <v>380</v>
      </c>
      <c r="F37" s="4">
        <v>0</v>
      </c>
      <c r="G37" s="4">
        <v>0</v>
      </c>
    </row>
    <row r="38" spans="2:7" x14ac:dyDescent="0.3">
      <c r="B38" s="459" t="s">
        <v>344</v>
      </c>
      <c r="C38" s="459" t="s">
        <v>344</v>
      </c>
      <c r="D38" s="459" t="s">
        <v>344</v>
      </c>
      <c r="E38" s="459" t="s">
        <v>344</v>
      </c>
      <c r="F38" s="14">
        <v>0</v>
      </c>
      <c r="G38" s="14">
        <v>0</v>
      </c>
    </row>
    <row r="39" spans="2:7" x14ac:dyDescent="0.3">
      <c r="B39" s="458" t="s">
        <v>330</v>
      </c>
      <c r="C39" s="458" t="s">
        <v>330</v>
      </c>
      <c r="D39" s="458" t="s">
        <v>330</v>
      </c>
      <c r="E39" s="458" t="s">
        <v>330</v>
      </c>
      <c r="F39" s="4" t="s">
        <v>330</v>
      </c>
      <c r="G39" s="4" t="s">
        <v>330</v>
      </c>
    </row>
    <row r="40" spans="2:7" x14ac:dyDescent="0.3">
      <c r="B40" s="459" t="s">
        <v>345</v>
      </c>
      <c r="C40" s="459" t="s">
        <v>345</v>
      </c>
      <c r="D40" s="459" t="s">
        <v>345</v>
      </c>
      <c r="E40" s="459" t="s">
        <v>345</v>
      </c>
      <c r="F40" s="14" t="s">
        <v>330</v>
      </c>
      <c r="G40" s="14" t="s">
        <v>330</v>
      </c>
    </row>
    <row r="41" spans="2:7" x14ac:dyDescent="0.3">
      <c r="B41" s="19" t="s">
        <v>330</v>
      </c>
      <c r="C41" s="460" t="s">
        <v>353</v>
      </c>
      <c r="D41" s="460" t="s">
        <v>353</v>
      </c>
      <c r="E41" s="460" t="s">
        <v>353</v>
      </c>
      <c r="F41" s="14">
        <v>0</v>
      </c>
      <c r="G41" s="14">
        <v>0</v>
      </c>
    </row>
    <row r="42" spans="2:7" x14ac:dyDescent="0.3">
      <c r="B42" s="20" t="s">
        <v>330</v>
      </c>
      <c r="C42" s="21" t="s">
        <v>330</v>
      </c>
      <c r="D42" s="457" t="s">
        <v>381</v>
      </c>
      <c r="E42" s="457" t="s">
        <v>381</v>
      </c>
      <c r="F42" s="4">
        <v>0</v>
      </c>
      <c r="G42" s="4">
        <v>0</v>
      </c>
    </row>
    <row r="43" spans="2:7" x14ac:dyDescent="0.3">
      <c r="B43" s="20" t="s">
        <v>330</v>
      </c>
      <c r="C43" s="21" t="s">
        <v>330</v>
      </c>
      <c r="D43" s="457" t="s">
        <v>382</v>
      </c>
      <c r="E43" s="457" t="s">
        <v>382</v>
      </c>
      <c r="F43" s="4">
        <v>0</v>
      </c>
      <c r="G43" s="4">
        <v>0</v>
      </c>
    </row>
    <row r="44" spans="2:7" x14ac:dyDescent="0.3">
      <c r="B44" s="20" t="s">
        <v>330</v>
      </c>
      <c r="C44" s="21" t="s">
        <v>330</v>
      </c>
      <c r="D44" s="457" t="s">
        <v>383</v>
      </c>
      <c r="E44" s="457" t="s">
        <v>383</v>
      </c>
      <c r="F44" s="4">
        <v>0</v>
      </c>
      <c r="G44" s="4">
        <v>0</v>
      </c>
    </row>
    <row r="45" spans="2:7" x14ac:dyDescent="0.3">
      <c r="B45" s="458" t="s">
        <v>330</v>
      </c>
      <c r="C45" s="458" t="s">
        <v>330</v>
      </c>
      <c r="D45" s="458" t="s">
        <v>330</v>
      </c>
      <c r="E45" s="458" t="s">
        <v>330</v>
      </c>
      <c r="F45" s="4" t="s">
        <v>330</v>
      </c>
      <c r="G45" s="4" t="s">
        <v>330</v>
      </c>
    </row>
    <row r="46" spans="2:7" x14ac:dyDescent="0.3">
      <c r="B46" s="19" t="s">
        <v>330</v>
      </c>
      <c r="C46" s="460" t="s">
        <v>354</v>
      </c>
      <c r="D46" s="460" t="s">
        <v>354</v>
      </c>
      <c r="E46" s="460" t="s">
        <v>354</v>
      </c>
      <c r="F46" s="14">
        <v>0</v>
      </c>
      <c r="G46" s="14">
        <v>0</v>
      </c>
    </row>
    <row r="47" spans="2:7" x14ac:dyDescent="0.3">
      <c r="B47" s="20" t="s">
        <v>330</v>
      </c>
      <c r="C47" s="21" t="s">
        <v>330</v>
      </c>
      <c r="D47" s="457" t="s">
        <v>381</v>
      </c>
      <c r="E47" s="457" t="s">
        <v>381</v>
      </c>
      <c r="F47" s="4">
        <v>0</v>
      </c>
      <c r="G47" s="4">
        <v>0</v>
      </c>
    </row>
    <row r="48" spans="2:7" x14ac:dyDescent="0.3">
      <c r="B48" s="20" t="s">
        <v>330</v>
      </c>
      <c r="C48" s="21" t="s">
        <v>330</v>
      </c>
      <c r="D48" s="457" t="s">
        <v>382</v>
      </c>
      <c r="E48" s="457" t="s">
        <v>382</v>
      </c>
      <c r="F48" s="4">
        <v>0</v>
      </c>
      <c r="G48" s="4">
        <v>0</v>
      </c>
    </row>
    <row r="49" spans="2:7" x14ac:dyDescent="0.3">
      <c r="B49" s="20" t="s">
        <v>330</v>
      </c>
      <c r="C49" s="21" t="s">
        <v>330</v>
      </c>
      <c r="D49" s="457" t="s">
        <v>384</v>
      </c>
      <c r="E49" s="457" t="s">
        <v>384</v>
      </c>
      <c r="F49" s="4">
        <v>0</v>
      </c>
      <c r="G49" s="4">
        <v>0</v>
      </c>
    </row>
    <row r="50" spans="2:7" x14ac:dyDescent="0.3">
      <c r="B50" s="459" t="s">
        <v>346</v>
      </c>
      <c r="C50" s="459" t="s">
        <v>346</v>
      </c>
      <c r="D50" s="459" t="s">
        <v>346</v>
      </c>
      <c r="E50" s="459" t="s">
        <v>346</v>
      </c>
      <c r="F50" s="14">
        <v>0</v>
      </c>
      <c r="G50" s="14">
        <v>0</v>
      </c>
    </row>
    <row r="51" spans="2:7" x14ac:dyDescent="0.3">
      <c r="B51" s="458" t="s">
        <v>330</v>
      </c>
      <c r="C51" s="458" t="s">
        <v>330</v>
      </c>
      <c r="D51" s="458" t="s">
        <v>330</v>
      </c>
      <c r="E51" s="458" t="s">
        <v>330</v>
      </c>
      <c r="F51" s="4" t="s">
        <v>330</v>
      </c>
      <c r="G51" s="4" t="s">
        <v>330</v>
      </c>
    </row>
    <row r="52" spans="2:7" x14ac:dyDescent="0.3">
      <c r="B52" s="459" t="s">
        <v>347</v>
      </c>
      <c r="C52" s="459" t="s">
        <v>347</v>
      </c>
      <c r="D52" s="459" t="s">
        <v>347</v>
      </c>
      <c r="E52" s="459" t="s">
        <v>347</v>
      </c>
      <c r="F52" s="14" t="s">
        <v>330</v>
      </c>
      <c r="G52" s="14" t="s">
        <v>330</v>
      </c>
    </row>
    <row r="53" spans="2:7" x14ac:dyDescent="0.3">
      <c r="B53" s="19" t="s">
        <v>330</v>
      </c>
      <c r="C53" s="460" t="s">
        <v>353</v>
      </c>
      <c r="D53" s="460" t="s">
        <v>353</v>
      </c>
      <c r="E53" s="460" t="s">
        <v>353</v>
      </c>
      <c r="F53" s="14">
        <v>0</v>
      </c>
      <c r="G53" s="14">
        <v>0</v>
      </c>
    </row>
    <row r="54" spans="2:7" x14ac:dyDescent="0.3">
      <c r="B54" s="20" t="s">
        <v>330</v>
      </c>
      <c r="C54" s="21" t="s">
        <v>330</v>
      </c>
      <c r="D54" s="457" t="s">
        <v>385</v>
      </c>
      <c r="E54" s="457" t="s">
        <v>385</v>
      </c>
      <c r="F54" s="4">
        <v>0</v>
      </c>
      <c r="G54" s="4">
        <v>0</v>
      </c>
    </row>
    <row r="55" spans="2:7" x14ac:dyDescent="0.3">
      <c r="B55" s="20" t="s">
        <v>330</v>
      </c>
      <c r="C55" s="21" t="s">
        <v>330</v>
      </c>
      <c r="D55" s="21" t="s">
        <v>330</v>
      </c>
      <c r="E55" s="22" t="s">
        <v>389</v>
      </c>
      <c r="F55" s="4">
        <v>0</v>
      </c>
      <c r="G55" s="4">
        <v>0</v>
      </c>
    </row>
    <row r="56" spans="2:7" x14ac:dyDescent="0.3">
      <c r="B56" s="20" t="s">
        <v>330</v>
      </c>
      <c r="C56" s="21" t="s">
        <v>330</v>
      </c>
      <c r="D56" s="21" t="s">
        <v>330</v>
      </c>
      <c r="E56" s="22" t="s">
        <v>390</v>
      </c>
      <c r="F56" s="4">
        <v>0</v>
      </c>
      <c r="G56" s="4">
        <v>0</v>
      </c>
    </row>
    <row r="57" spans="2:7" x14ac:dyDescent="0.3">
      <c r="B57" s="20" t="s">
        <v>330</v>
      </c>
      <c r="C57" s="21" t="s">
        <v>330</v>
      </c>
      <c r="D57" s="457" t="s">
        <v>386</v>
      </c>
      <c r="E57" s="457" t="s">
        <v>386</v>
      </c>
      <c r="F57" s="4">
        <v>0</v>
      </c>
      <c r="G57" s="4">
        <v>0</v>
      </c>
    </row>
    <row r="58" spans="2:7" x14ac:dyDescent="0.3">
      <c r="B58" s="458" t="s">
        <v>330</v>
      </c>
      <c r="C58" s="458" t="s">
        <v>330</v>
      </c>
      <c r="D58" s="458" t="s">
        <v>330</v>
      </c>
      <c r="E58" s="458" t="s">
        <v>330</v>
      </c>
      <c r="F58" s="4" t="s">
        <v>330</v>
      </c>
      <c r="G58" s="4" t="s">
        <v>330</v>
      </c>
    </row>
    <row r="59" spans="2:7" x14ac:dyDescent="0.3">
      <c r="B59" s="19" t="s">
        <v>330</v>
      </c>
      <c r="C59" s="460" t="s">
        <v>354</v>
      </c>
      <c r="D59" s="460" t="s">
        <v>354</v>
      </c>
      <c r="E59" s="460" t="s">
        <v>354</v>
      </c>
      <c r="F59" s="14">
        <v>0</v>
      </c>
      <c r="G59" s="14">
        <v>0</v>
      </c>
    </row>
    <row r="60" spans="2:7" x14ac:dyDescent="0.3">
      <c r="B60" s="20" t="s">
        <v>330</v>
      </c>
      <c r="C60" s="21" t="s">
        <v>330</v>
      </c>
      <c r="D60" s="457" t="s">
        <v>387</v>
      </c>
      <c r="E60" s="457" t="s">
        <v>387</v>
      </c>
      <c r="F60" s="4">
        <v>0</v>
      </c>
      <c r="G60" s="4">
        <v>0</v>
      </c>
    </row>
    <row r="61" spans="2:7" x14ac:dyDescent="0.3">
      <c r="B61" s="20" t="s">
        <v>330</v>
      </c>
      <c r="C61" s="21" t="s">
        <v>330</v>
      </c>
      <c r="D61" s="21" t="s">
        <v>330</v>
      </c>
      <c r="E61" s="22" t="s">
        <v>389</v>
      </c>
      <c r="F61" s="4">
        <v>0</v>
      </c>
      <c r="G61" s="4">
        <v>0</v>
      </c>
    </row>
    <row r="62" spans="2:7" x14ac:dyDescent="0.3">
      <c r="B62" s="20" t="s">
        <v>330</v>
      </c>
      <c r="C62" s="21" t="s">
        <v>330</v>
      </c>
      <c r="D62" s="21" t="s">
        <v>330</v>
      </c>
      <c r="E62" s="22" t="s">
        <v>390</v>
      </c>
      <c r="F62" s="4">
        <v>0</v>
      </c>
      <c r="G62" s="4">
        <v>0</v>
      </c>
    </row>
    <row r="63" spans="2:7" x14ac:dyDescent="0.3">
      <c r="B63" s="20" t="s">
        <v>330</v>
      </c>
      <c r="C63" s="21" t="s">
        <v>330</v>
      </c>
      <c r="D63" s="457" t="s">
        <v>388</v>
      </c>
      <c r="E63" s="457" t="s">
        <v>388</v>
      </c>
      <c r="F63" s="4">
        <v>0</v>
      </c>
      <c r="G63" s="4">
        <v>0</v>
      </c>
    </row>
    <row r="64" spans="2:7" x14ac:dyDescent="0.3">
      <c r="B64" s="459" t="s">
        <v>348</v>
      </c>
      <c r="C64" s="459" t="s">
        <v>348</v>
      </c>
      <c r="D64" s="459" t="s">
        <v>348</v>
      </c>
      <c r="E64" s="459" t="s">
        <v>348</v>
      </c>
      <c r="F64" s="14">
        <v>0</v>
      </c>
      <c r="G64" s="14">
        <v>0</v>
      </c>
    </row>
    <row r="65" spans="2:7" x14ac:dyDescent="0.3">
      <c r="B65" s="458" t="s">
        <v>330</v>
      </c>
      <c r="C65" s="458" t="s">
        <v>330</v>
      </c>
      <c r="D65" s="458" t="s">
        <v>330</v>
      </c>
      <c r="E65" s="458" t="s">
        <v>330</v>
      </c>
      <c r="F65" s="4" t="s">
        <v>330</v>
      </c>
      <c r="G65" s="4" t="s">
        <v>330</v>
      </c>
    </row>
    <row r="66" spans="2:7" x14ac:dyDescent="0.3">
      <c r="B66" s="459" t="s">
        <v>349</v>
      </c>
      <c r="C66" s="459" t="s">
        <v>349</v>
      </c>
      <c r="D66" s="459" t="s">
        <v>349</v>
      </c>
      <c r="E66" s="459" t="s">
        <v>349</v>
      </c>
      <c r="F66" s="14">
        <v>0</v>
      </c>
      <c r="G66" s="14">
        <v>0</v>
      </c>
    </row>
    <row r="67" spans="2:7" x14ac:dyDescent="0.3">
      <c r="B67" s="458" t="s">
        <v>330</v>
      </c>
      <c r="C67" s="458" t="s">
        <v>330</v>
      </c>
      <c r="D67" s="458" t="s">
        <v>330</v>
      </c>
      <c r="E67" s="458" t="s">
        <v>330</v>
      </c>
      <c r="F67" s="4" t="s">
        <v>330</v>
      </c>
      <c r="G67" s="4" t="s">
        <v>330</v>
      </c>
    </row>
    <row r="68" spans="2:7" x14ac:dyDescent="0.3">
      <c r="B68" s="459" t="s">
        <v>350</v>
      </c>
      <c r="C68" s="459" t="s">
        <v>350</v>
      </c>
      <c r="D68" s="459" t="s">
        <v>350</v>
      </c>
      <c r="E68" s="459" t="s">
        <v>350</v>
      </c>
      <c r="F68" s="14">
        <v>0</v>
      </c>
      <c r="G68" s="14">
        <v>0</v>
      </c>
    </row>
    <row r="69" spans="2:7" x14ac:dyDescent="0.3">
      <c r="B69" s="458" t="s">
        <v>330</v>
      </c>
      <c r="C69" s="458" t="s">
        <v>330</v>
      </c>
      <c r="D69" s="458" t="s">
        <v>330</v>
      </c>
      <c r="E69" s="458" t="s">
        <v>330</v>
      </c>
      <c r="F69" s="4" t="s">
        <v>330</v>
      </c>
      <c r="G69" s="4" t="s">
        <v>330</v>
      </c>
    </row>
    <row r="70" spans="2:7" x14ac:dyDescent="0.3">
      <c r="B70" s="459" t="s">
        <v>351</v>
      </c>
      <c r="C70" s="459" t="s">
        <v>351</v>
      </c>
      <c r="D70" s="459" t="s">
        <v>351</v>
      </c>
      <c r="E70" s="459" t="s">
        <v>351</v>
      </c>
      <c r="F70" s="14">
        <v>0</v>
      </c>
      <c r="G70" s="14">
        <v>0</v>
      </c>
    </row>
    <row r="71" spans="2:7" x14ac:dyDescent="0.3">
      <c r="B71" s="458" t="s">
        <v>330</v>
      </c>
      <c r="C71" s="458" t="s">
        <v>330</v>
      </c>
      <c r="D71" s="458" t="s">
        <v>330</v>
      </c>
      <c r="E71" s="458" t="s">
        <v>330</v>
      </c>
      <c r="F71" s="4" t="s">
        <v>330</v>
      </c>
      <c r="G71" s="4" t="s">
        <v>330</v>
      </c>
    </row>
  </sheetData>
  <mergeCells count="66">
    <mergeCell ref="B3:G3"/>
    <mergeCell ref="B4:G4"/>
    <mergeCell ref="B5:G5"/>
    <mergeCell ref="B6:G6"/>
    <mergeCell ref="B7:E7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B2:G2"/>
    <mergeCell ref="D44:E44"/>
    <mergeCell ref="D47:E47"/>
    <mergeCell ref="D48:E48"/>
    <mergeCell ref="D49:E49"/>
    <mergeCell ref="D54:E54"/>
    <mergeCell ref="D35:E35"/>
    <mergeCell ref="D36:E36"/>
    <mergeCell ref="D37:E37"/>
    <mergeCell ref="D42:E42"/>
    <mergeCell ref="D43:E43"/>
    <mergeCell ref="D30:E30"/>
    <mergeCell ref="D31:E31"/>
    <mergeCell ref="D32:E32"/>
  </mergeCells>
  <pageMargins left="0.7" right="0.7" top="0.75" bottom="0.75" header="0.3" footer="0.3"/>
  <pageSetup paperSize="9"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55" t="s">
        <v>1677</v>
      </c>
      <c r="C2" s="456"/>
      <c r="D2" s="456"/>
      <c r="E2" s="456"/>
      <c r="F2" s="456"/>
      <c r="G2" s="456"/>
    </row>
    <row r="3" spans="2:7" x14ac:dyDescent="0.3">
      <c r="B3" s="461" t="s">
        <v>800</v>
      </c>
      <c r="C3" s="461" t="s">
        <v>352</v>
      </c>
      <c r="D3" s="461" t="s">
        <v>352</v>
      </c>
      <c r="E3" s="461" t="s">
        <v>352</v>
      </c>
      <c r="F3" s="461" t="s">
        <v>352</v>
      </c>
      <c r="G3" s="461" t="s">
        <v>352</v>
      </c>
    </row>
    <row r="4" spans="2:7" x14ac:dyDescent="0.3">
      <c r="B4" s="462" t="s">
        <v>339</v>
      </c>
      <c r="C4" s="462" t="s">
        <v>339</v>
      </c>
      <c r="D4" s="462" t="s">
        <v>339</v>
      </c>
      <c r="E4" s="462" t="s">
        <v>339</v>
      </c>
      <c r="F4" s="462" t="s">
        <v>339</v>
      </c>
      <c r="G4" s="462" t="s">
        <v>339</v>
      </c>
    </row>
    <row r="5" spans="2:7" x14ac:dyDescent="0.3">
      <c r="B5" s="462" t="s">
        <v>340</v>
      </c>
      <c r="C5" s="462" t="s">
        <v>340</v>
      </c>
      <c r="D5" s="462" t="s">
        <v>340</v>
      </c>
      <c r="E5" s="462" t="s">
        <v>340</v>
      </c>
      <c r="F5" s="462" t="s">
        <v>340</v>
      </c>
      <c r="G5" s="462" t="s">
        <v>340</v>
      </c>
    </row>
    <row r="6" spans="2:7" x14ac:dyDescent="0.3">
      <c r="B6" s="463" t="s">
        <v>341</v>
      </c>
      <c r="C6" s="463" t="s">
        <v>341</v>
      </c>
      <c r="D6" s="463" t="s">
        <v>341</v>
      </c>
      <c r="E6" s="463" t="s">
        <v>341</v>
      </c>
      <c r="F6" s="463" t="s">
        <v>341</v>
      </c>
      <c r="G6" s="463" t="s">
        <v>341</v>
      </c>
    </row>
    <row r="7" spans="2:7" x14ac:dyDescent="0.3">
      <c r="B7" s="464" t="s">
        <v>342</v>
      </c>
      <c r="C7" s="464" t="s">
        <v>342</v>
      </c>
      <c r="D7" s="464" t="s">
        <v>342</v>
      </c>
      <c r="E7" s="464" t="s">
        <v>342</v>
      </c>
      <c r="F7" s="17">
        <v>2026</v>
      </c>
      <c r="G7" s="17">
        <v>2025</v>
      </c>
    </row>
    <row r="8" spans="2:7" x14ac:dyDescent="0.3">
      <c r="B8" s="459" t="s">
        <v>343</v>
      </c>
      <c r="C8" s="459" t="s">
        <v>343</v>
      </c>
      <c r="D8" s="459" t="s">
        <v>343</v>
      </c>
      <c r="E8" s="459" t="s">
        <v>343</v>
      </c>
      <c r="F8" s="14" t="s">
        <v>330</v>
      </c>
      <c r="G8" s="14" t="s">
        <v>330</v>
      </c>
    </row>
    <row r="9" spans="2:7" x14ac:dyDescent="0.3">
      <c r="B9" s="19" t="s">
        <v>330</v>
      </c>
      <c r="C9" s="460" t="s">
        <v>353</v>
      </c>
      <c r="D9" s="460" t="s">
        <v>353</v>
      </c>
      <c r="E9" s="460" t="s">
        <v>353</v>
      </c>
      <c r="F9" s="14" t="s">
        <v>809</v>
      </c>
      <c r="G9" s="14" t="s">
        <v>1642</v>
      </c>
    </row>
    <row r="10" spans="2:7" x14ac:dyDescent="0.3">
      <c r="B10" s="20" t="s">
        <v>330</v>
      </c>
      <c r="C10" s="21" t="s">
        <v>330</v>
      </c>
      <c r="D10" s="457" t="s">
        <v>355</v>
      </c>
      <c r="E10" s="457" t="s">
        <v>355</v>
      </c>
      <c r="F10" s="4">
        <v>0</v>
      </c>
      <c r="G10" s="4">
        <v>0</v>
      </c>
    </row>
    <row r="11" spans="2:7" x14ac:dyDescent="0.3">
      <c r="B11" s="20" t="s">
        <v>330</v>
      </c>
      <c r="C11" s="21" t="s">
        <v>330</v>
      </c>
      <c r="D11" s="457" t="s">
        <v>356</v>
      </c>
      <c r="E11" s="457" t="s">
        <v>356</v>
      </c>
      <c r="F11" s="4">
        <v>0</v>
      </c>
      <c r="G11" s="4">
        <v>0</v>
      </c>
    </row>
    <row r="12" spans="2:7" x14ac:dyDescent="0.3">
      <c r="B12" s="20" t="s">
        <v>330</v>
      </c>
      <c r="C12" s="21" t="s">
        <v>330</v>
      </c>
      <c r="D12" s="457" t="s">
        <v>357</v>
      </c>
      <c r="E12" s="457" t="s">
        <v>357</v>
      </c>
      <c r="F12" s="4">
        <v>0</v>
      </c>
      <c r="G12" s="4">
        <v>0</v>
      </c>
    </row>
    <row r="13" spans="2:7" x14ac:dyDescent="0.3">
      <c r="B13" s="20" t="s">
        <v>330</v>
      </c>
      <c r="C13" s="21" t="s">
        <v>330</v>
      </c>
      <c r="D13" s="457" t="s">
        <v>358</v>
      </c>
      <c r="E13" s="457" t="s">
        <v>358</v>
      </c>
      <c r="F13" s="4">
        <v>0</v>
      </c>
      <c r="G13" s="4">
        <v>0</v>
      </c>
    </row>
    <row r="14" spans="2:7" x14ac:dyDescent="0.3">
      <c r="B14" s="20" t="s">
        <v>330</v>
      </c>
      <c r="C14" s="21" t="s">
        <v>330</v>
      </c>
      <c r="D14" s="457" t="s">
        <v>359</v>
      </c>
      <c r="E14" s="457" t="s">
        <v>359</v>
      </c>
      <c r="F14" s="4">
        <v>0</v>
      </c>
      <c r="G14" s="4">
        <v>0</v>
      </c>
    </row>
    <row r="15" spans="2:7" x14ac:dyDescent="0.3">
      <c r="B15" s="20" t="s">
        <v>330</v>
      </c>
      <c r="C15" s="21" t="s">
        <v>330</v>
      </c>
      <c r="D15" s="457" t="s">
        <v>360</v>
      </c>
      <c r="E15" s="457" t="s">
        <v>360</v>
      </c>
      <c r="F15" s="4">
        <v>0</v>
      </c>
      <c r="G15" s="4">
        <v>0</v>
      </c>
    </row>
    <row r="16" spans="2:7" x14ac:dyDescent="0.3">
      <c r="B16" s="20" t="s">
        <v>330</v>
      </c>
      <c r="C16" s="21" t="s">
        <v>330</v>
      </c>
      <c r="D16" s="457" t="s">
        <v>361</v>
      </c>
      <c r="E16" s="457" t="s">
        <v>361</v>
      </c>
      <c r="F16" s="4">
        <v>0</v>
      </c>
      <c r="G16" s="4">
        <v>0</v>
      </c>
    </row>
    <row r="17" spans="2:7" x14ac:dyDescent="0.3">
      <c r="B17" s="20" t="s">
        <v>330</v>
      </c>
      <c r="C17" s="21" t="s">
        <v>330</v>
      </c>
      <c r="D17" s="457" t="s">
        <v>362</v>
      </c>
      <c r="E17" s="457" t="s">
        <v>362</v>
      </c>
      <c r="F17" s="4">
        <v>0</v>
      </c>
      <c r="G17" s="4">
        <v>0</v>
      </c>
    </row>
    <row r="18" spans="2:7" x14ac:dyDescent="0.3">
      <c r="B18" s="20" t="s">
        <v>330</v>
      </c>
      <c r="C18" s="21" t="s">
        <v>330</v>
      </c>
      <c r="D18" s="457" t="s">
        <v>363</v>
      </c>
      <c r="E18" s="457" t="s">
        <v>363</v>
      </c>
      <c r="F18" s="4" t="s">
        <v>809</v>
      </c>
      <c r="G18" s="4" t="s">
        <v>1642</v>
      </c>
    </row>
    <row r="19" spans="2:7" x14ac:dyDescent="0.3">
      <c r="B19" s="20" t="s">
        <v>330</v>
      </c>
      <c r="C19" s="21" t="s">
        <v>330</v>
      </c>
      <c r="D19" s="457" t="s">
        <v>364</v>
      </c>
      <c r="E19" s="457" t="s">
        <v>364</v>
      </c>
      <c r="F19" s="4">
        <v>0</v>
      </c>
      <c r="G19" s="4">
        <v>0</v>
      </c>
    </row>
    <row r="20" spans="2:7" x14ac:dyDescent="0.3">
      <c r="B20" s="458" t="s">
        <v>330</v>
      </c>
      <c r="C20" s="458" t="s">
        <v>330</v>
      </c>
      <c r="D20" s="458" t="s">
        <v>330</v>
      </c>
      <c r="E20" s="458" t="s">
        <v>330</v>
      </c>
      <c r="F20" s="4" t="s">
        <v>330</v>
      </c>
      <c r="G20" s="4" t="s">
        <v>330</v>
      </c>
    </row>
    <row r="21" spans="2:7" x14ac:dyDescent="0.3">
      <c r="B21" s="19" t="s">
        <v>330</v>
      </c>
      <c r="C21" s="460" t="s">
        <v>354</v>
      </c>
      <c r="D21" s="460" t="s">
        <v>354</v>
      </c>
      <c r="E21" s="460" t="s">
        <v>354</v>
      </c>
      <c r="F21" s="14" t="s">
        <v>1520</v>
      </c>
      <c r="G21" s="14" t="s">
        <v>1642</v>
      </c>
    </row>
    <row r="22" spans="2:7" x14ac:dyDescent="0.3">
      <c r="B22" s="20" t="s">
        <v>330</v>
      </c>
      <c r="C22" s="21" t="s">
        <v>330</v>
      </c>
      <c r="D22" s="457" t="s">
        <v>365</v>
      </c>
      <c r="E22" s="457" t="s">
        <v>365</v>
      </c>
      <c r="F22" s="4" t="s">
        <v>1291</v>
      </c>
      <c r="G22" s="4" t="s">
        <v>1643</v>
      </c>
    </row>
    <row r="23" spans="2:7" x14ac:dyDescent="0.3">
      <c r="B23" s="20" t="s">
        <v>330</v>
      </c>
      <c r="C23" s="21" t="s">
        <v>330</v>
      </c>
      <c r="D23" s="457" t="s">
        <v>366</v>
      </c>
      <c r="E23" s="457" t="s">
        <v>366</v>
      </c>
      <c r="F23" s="4" t="s">
        <v>1303</v>
      </c>
      <c r="G23" s="4" t="s">
        <v>1303</v>
      </c>
    </row>
    <row r="24" spans="2:7" x14ac:dyDescent="0.3">
      <c r="B24" s="20" t="s">
        <v>330</v>
      </c>
      <c r="C24" s="21" t="s">
        <v>330</v>
      </c>
      <c r="D24" s="457" t="s">
        <v>367</v>
      </c>
      <c r="E24" s="457" t="s">
        <v>367</v>
      </c>
      <c r="F24" s="4" t="s">
        <v>1330</v>
      </c>
      <c r="G24" s="4" t="s">
        <v>1644</v>
      </c>
    </row>
    <row r="25" spans="2:7" x14ac:dyDescent="0.3">
      <c r="B25" s="20" t="s">
        <v>330</v>
      </c>
      <c r="C25" s="21" t="s">
        <v>330</v>
      </c>
      <c r="D25" s="457" t="s">
        <v>368</v>
      </c>
      <c r="E25" s="457" t="s">
        <v>368</v>
      </c>
      <c r="F25" s="4">
        <v>0</v>
      </c>
      <c r="G25" s="4">
        <v>0</v>
      </c>
    </row>
    <row r="26" spans="2:7" x14ac:dyDescent="0.3">
      <c r="B26" s="20" t="s">
        <v>330</v>
      </c>
      <c r="C26" s="21" t="s">
        <v>330</v>
      </c>
      <c r="D26" s="457" t="s">
        <v>369</v>
      </c>
      <c r="E26" s="457" t="s">
        <v>369</v>
      </c>
      <c r="F26" s="4">
        <v>0</v>
      </c>
      <c r="G26" s="4">
        <v>0</v>
      </c>
    </row>
    <row r="27" spans="2:7" x14ac:dyDescent="0.3">
      <c r="B27" s="20" t="s">
        <v>330</v>
      </c>
      <c r="C27" s="21" t="s">
        <v>330</v>
      </c>
      <c r="D27" s="457" t="s">
        <v>370</v>
      </c>
      <c r="E27" s="457" t="s">
        <v>370</v>
      </c>
      <c r="F27" s="4">
        <v>0</v>
      </c>
      <c r="G27" s="4">
        <v>0</v>
      </c>
    </row>
    <row r="28" spans="2:7" x14ac:dyDescent="0.3">
      <c r="B28" s="20" t="s">
        <v>330</v>
      </c>
      <c r="C28" s="21" t="s">
        <v>330</v>
      </c>
      <c r="D28" s="457" t="s">
        <v>371</v>
      </c>
      <c r="E28" s="457" t="s">
        <v>371</v>
      </c>
      <c r="F28" s="4">
        <v>0</v>
      </c>
      <c r="G28" s="4">
        <v>0</v>
      </c>
    </row>
    <row r="29" spans="2:7" x14ac:dyDescent="0.3">
      <c r="B29" s="20" t="s">
        <v>330</v>
      </c>
      <c r="C29" s="21" t="s">
        <v>330</v>
      </c>
      <c r="D29" s="457" t="s">
        <v>372</v>
      </c>
      <c r="E29" s="457" t="s">
        <v>372</v>
      </c>
      <c r="F29" s="4">
        <v>0</v>
      </c>
      <c r="G29" s="4">
        <v>0</v>
      </c>
    </row>
    <row r="30" spans="2:7" x14ac:dyDescent="0.3">
      <c r="B30" s="20" t="s">
        <v>330</v>
      </c>
      <c r="C30" s="21" t="s">
        <v>330</v>
      </c>
      <c r="D30" s="457" t="s">
        <v>373</v>
      </c>
      <c r="E30" s="457" t="s">
        <v>373</v>
      </c>
      <c r="F30" s="4">
        <v>0</v>
      </c>
      <c r="G30" s="4">
        <v>0</v>
      </c>
    </row>
    <row r="31" spans="2:7" x14ac:dyDescent="0.3">
      <c r="B31" s="20" t="s">
        <v>330</v>
      </c>
      <c r="C31" s="21" t="s">
        <v>330</v>
      </c>
      <c r="D31" s="457" t="s">
        <v>374</v>
      </c>
      <c r="E31" s="457" t="s">
        <v>374</v>
      </c>
      <c r="F31" s="4">
        <v>0</v>
      </c>
      <c r="G31" s="4">
        <v>0</v>
      </c>
    </row>
    <row r="32" spans="2:7" x14ac:dyDescent="0.3">
      <c r="B32" s="20" t="s">
        <v>330</v>
      </c>
      <c r="C32" s="21" t="s">
        <v>330</v>
      </c>
      <c r="D32" s="457" t="s">
        <v>375</v>
      </c>
      <c r="E32" s="457" t="s">
        <v>375</v>
      </c>
      <c r="F32" s="4">
        <v>0</v>
      </c>
      <c r="G32" s="4">
        <v>0</v>
      </c>
    </row>
    <row r="33" spans="2:7" x14ac:dyDescent="0.3">
      <c r="B33" s="20" t="s">
        <v>330</v>
      </c>
      <c r="C33" s="21" t="s">
        <v>330</v>
      </c>
      <c r="D33" s="457" t="s">
        <v>376</v>
      </c>
      <c r="E33" s="457" t="s">
        <v>376</v>
      </c>
      <c r="F33" s="4">
        <v>0</v>
      </c>
      <c r="G33" s="4">
        <v>0</v>
      </c>
    </row>
    <row r="34" spans="2:7" x14ac:dyDescent="0.3">
      <c r="B34" s="20" t="s">
        <v>330</v>
      </c>
      <c r="C34" s="21" t="s">
        <v>330</v>
      </c>
      <c r="D34" s="457" t="s">
        <v>377</v>
      </c>
      <c r="E34" s="457" t="s">
        <v>377</v>
      </c>
      <c r="F34" s="4">
        <v>0</v>
      </c>
      <c r="G34" s="4">
        <v>0</v>
      </c>
    </row>
    <row r="35" spans="2:7" x14ac:dyDescent="0.3">
      <c r="B35" s="20" t="s">
        <v>330</v>
      </c>
      <c r="C35" s="21" t="s">
        <v>330</v>
      </c>
      <c r="D35" s="457" t="s">
        <v>378</v>
      </c>
      <c r="E35" s="457" t="s">
        <v>378</v>
      </c>
      <c r="F35" s="4">
        <v>0</v>
      </c>
      <c r="G35" s="4">
        <v>0</v>
      </c>
    </row>
    <row r="36" spans="2:7" x14ac:dyDescent="0.3">
      <c r="B36" s="20" t="s">
        <v>330</v>
      </c>
      <c r="C36" s="21" t="s">
        <v>330</v>
      </c>
      <c r="D36" s="457" t="s">
        <v>379</v>
      </c>
      <c r="E36" s="457" t="s">
        <v>379</v>
      </c>
      <c r="F36" s="4">
        <v>0</v>
      </c>
      <c r="G36" s="4">
        <v>0</v>
      </c>
    </row>
    <row r="37" spans="2:7" x14ac:dyDescent="0.3">
      <c r="B37" s="20" t="s">
        <v>330</v>
      </c>
      <c r="C37" s="21" t="s">
        <v>330</v>
      </c>
      <c r="D37" s="457" t="s">
        <v>380</v>
      </c>
      <c r="E37" s="457" t="s">
        <v>380</v>
      </c>
      <c r="F37" s="4">
        <v>0</v>
      </c>
      <c r="G37" s="4">
        <v>0</v>
      </c>
    </row>
    <row r="38" spans="2:7" x14ac:dyDescent="0.3">
      <c r="B38" s="459" t="s">
        <v>344</v>
      </c>
      <c r="C38" s="459" t="s">
        <v>344</v>
      </c>
      <c r="D38" s="459" t="s">
        <v>344</v>
      </c>
      <c r="E38" s="459" t="s">
        <v>344</v>
      </c>
      <c r="F38" s="14" t="s">
        <v>1522</v>
      </c>
      <c r="G38" s="14">
        <v>0</v>
      </c>
    </row>
    <row r="39" spans="2:7" x14ac:dyDescent="0.3">
      <c r="B39" s="458" t="s">
        <v>330</v>
      </c>
      <c r="C39" s="458" t="s">
        <v>330</v>
      </c>
      <c r="D39" s="458" t="s">
        <v>330</v>
      </c>
      <c r="E39" s="458" t="s">
        <v>330</v>
      </c>
      <c r="F39" s="4" t="s">
        <v>330</v>
      </c>
      <c r="G39" s="4" t="s">
        <v>330</v>
      </c>
    </row>
    <row r="40" spans="2:7" x14ac:dyDescent="0.3">
      <c r="B40" s="459" t="s">
        <v>345</v>
      </c>
      <c r="C40" s="459" t="s">
        <v>345</v>
      </c>
      <c r="D40" s="459" t="s">
        <v>345</v>
      </c>
      <c r="E40" s="459" t="s">
        <v>345</v>
      </c>
      <c r="F40" s="14" t="s">
        <v>330</v>
      </c>
      <c r="G40" s="14" t="s">
        <v>330</v>
      </c>
    </row>
    <row r="41" spans="2:7" x14ac:dyDescent="0.3">
      <c r="B41" s="19" t="s">
        <v>330</v>
      </c>
      <c r="C41" s="460" t="s">
        <v>353</v>
      </c>
      <c r="D41" s="460" t="s">
        <v>353</v>
      </c>
      <c r="E41" s="460" t="s">
        <v>353</v>
      </c>
      <c r="F41" s="14">
        <v>0</v>
      </c>
      <c r="G41" s="14">
        <v>0</v>
      </c>
    </row>
    <row r="42" spans="2:7" x14ac:dyDescent="0.3">
      <c r="B42" s="20" t="s">
        <v>330</v>
      </c>
      <c r="C42" s="21" t="s">
        <v>330</v>
      </c>
      <c r="D42" s="457" t="s">
        <v>381</v>
      </c>
      <c r="E42" s="457" t="s">
        <v>381</v>
      </c>
      <c r="F42" s="4">
        <v>0</v>
      </c>
      <c r="G42" s="4">
        <v>0</v>
      </c>
    </row>
    <row r="43" spans="2:7" x14ac:dyDescent="0.3">
      <c r="B43" s="20" t="s">
        <v>330</v>
      </c>
      <c r="C43" s="21" t="s">
        <v>330</v>
      </c>
      <c r="D43" s="457" t="s">
        <v>382</v>
      </c>
      <c r="E43" s="457" t="s">
        <v>382</v>
      </c>
      <c r="F43" s="4">
        <v>0</v>
      </c>
      <c r="G43" s="4">
        <v>0</v>
      </c>
    </row>
    <row r="44" spans="2:7" x14ac:dyDescent="0.3">
      <c r="B44" s="20" t="s">
        <v>330</v>
      </c>
      <c r="C44" s="21" t="s">
        <v>330</v>
      </c>
      <c r="D44" s="457" t="s">
        <v>383</v>
      </c>
      <c r="E44" s="457" t="s">
        <v>383</v>
      </c>
      <c r="F44" s="4">
        <v>0</v>
      </c>
      <c r="G44" s="4">
        <v>0</v>
      </c>
    </row>
    <row r="45" spans="2:7" x14ac:dyDescent="0.3">
      <c r="B45" s="458" t="s">
        <v>330</v>
      </c>
      <c r="C45" s="458" t="s">
        <v>330</v>
      </c>
      <c r="D45" s="458" t="s">
        <v>330</v>
      </c>
      <c r="E45" s="458" t="s">
        <v>330</v>
      </c>
      <c r="F45" s="4" t="s">
        <v>330</v>
      </c>
      <c r="G45" s="4" t="s">
        <v>330</v>
      </c>
    </row>
    <row r="46" spans="2:7" x14ac:dyDescent="0.3">
      <c r="B46" s="19" t="s">
        <v>330</v>
      </c>
      <c r="C46" s="460" t="s">
        <v>354</v>
      </c>
      <c r="D46" s="460" t="s">
        <v>354</v>
      </c>
      <c r="E46" s="460" t="s">
        <v>354</v>
      </c>
      <c r="F46" s="14" t="s">
        <v>1522</v>
      </c>
      <c r="G46" s="14">
        <v>0</v>
      </c>
    </row>
    <row r="47" spans="2:7" x14ac:dyDescent="0.3">
      <c r="B47" s="20" t="s">
        <v>330</v>
      </c>
      <c r="C47" s="21" t="s">
        <v>330</v>
      </c>
      <c r="D47" s="457" t="s">
        <v>381</v>
      </c>
      <c r="E47" s="457" t="s">
        <v>381</v>
      </c>
      <c r="F47" s="4" t="s">
        <v>1043</v>
      </c>
      <c r="G47" s="4">
        <v>0</v>
      </c>
    </row>
    <row r="48" spans="2:7" x14ac:dyDescent="0.3">
      <c r="B48" s="20" t="s">
        <v>330</v>
      </c>
      <c r="C48" s="21" t="s">
        <v>330</v>
      </c>
      <c r="D48" s="457" t="s">
        <v>382</v>
      </c>
      <c r="E48" s="457" t="s">
        <v>382</v>
      </c>
      <c r="F48" s="4" t="s">
        <v>1353</v>
      </c>
      <c r="G48" s="4">
        <v>0</v>
      </c>
    </row>
    <row r="49" spans="2:7" x14ac:dyDescent="0.3">
      <c r="B49" s="20" t="s">
        <v>330</v>
      </c>
      <c r="C49" s="21" t="s">
        <v>330</v>
      </c>
      <c r="D49" s="457" t="s">
        <v>384</v>
      </c>
      <c r="E49" s="457" t="s">
        <v>384</v>
      </c>
      <c r="F49" s="4">
        <v>0</v>
      </c>
      <c r="G49" s="4">
        <v>0</v>
      </c>
    </row>
    <row r="50" spans="2:7" x14ac:dyDescent="0.3">
      <c r="B50" s="459" t="s">
        <v>346</v>
      </c>
      <c r="C50" s="459" t="s">
        <v>346</v>
      </c>
      <c r="D50" s="459" t="s">
        <v>346</v>
      </c>
      <c r="E50" s="459" t="s">
        <v>346</v>
      </c>
      <c r="F50" s="14" t="s">
        <v>1641</v>
      </c>
      <c r="G50" s="14">
        <v>0</v>
      </c>
    </row>
    <row r="51" spans="2:7" x14ac:dyDescent="0.3">
      <c r="B51" s="458" t="s">
        <v>330</v>
      </c>
      <c r="C51" s="458" t="s">
        <v>330</v>
      </c>
      <c r="D51" s="458" t="s">
        <v>330</v>
      </c>
      <c r="E51" s="458" t="s">
        <v>330</v>
      </c>
      <c r="F51" s="4" t="s">
        <v>330</v>
      </c>
      <c r="G51" s="4" t="s">
        <v>330</v>
      </c>
    </row>
    <row r="52" spans="2:7" x14ac:dyDescent="0.3">
      <c r="B52" s="459" t="s">
        <v>347</v>
      </c>
      <c r="C52" s="459" t="s">
        <v>347</v>
      </c>
      <c r="D52" s="459" t="s">
        <v>347</v>
      </c>
      <c r="E52" s="459" t="s">
        <v>347</v>
      </c>
      <c r="F52" s="14" t="s">
        <v>330</v>
      </c>
      <c r="G52" s="14" t="s">
        <v>330</v>
      </c>
    </row>
    <row r="53" spans="2:7" x14ac:dyDescent="0.3">
      <c r="B53" s="19" t="s">
        <v>330</v>
      </c>
      <c r="C53" s="460" t="s">
        <v>353</v>
      </c>
      <c r="D53" s="460" t="s">
        <v>353</v>
      </c>
      <c r="E53" s="460" t="s">
        <v>353</v>
      </c>
      <c r="F53" s="14">
        <v>0</v>
      </c>
      <c r="G53" s="14">
        <v>0</v>
      </c>
    </row>
    <row r="54" spans="2:7" x14ac:dyDescent="0.3">
      <c r="B54" s="20" t="s">
        <v>330</v>
      </c>
      <c r="C54" s="21" t="s">
        <v>330</v>
      </c>
      <c r="D54" s="457" t="s">
        <v>385</v>
      </c>
      <c r="E54" s="457" t="s">
        <v>385</v>
      </c>
      <c r="F54" s="4">
        <v>0</v>
      </c>
      <c r="G54" s="4">
        <v>0</v>
      </c>
    </row>
    <row r="55" spans="2:7" x14ac:dyDescent="0.3">
      <c r="B55" s="20" t="s">
        <v>330</v>
      </c>
      <c r="C55" s="21" t="s">
        <v>330</v>
      </c>
      <c r="D55" s="21" t="s">
        <v>330</v>
      </c>
      <c r="E55" s="22" t="s">
        <v>389</v>
      </c>
      <c r="F55" s="4">
        <v>0</v>
      </c>
      <c r="G55" s="4">
        <v>0</v>
      </c>
    </row>
    <row r="56" spans="2:7" x14ac:dyDescent="0.3">
      <c r="B56" s="20" t="s">
        <v>330</v>
      </c>
      <c r="C56" s="21" t="s">
        <v>330</v>
      </c>
      <c r="D56" s="21" t="s">
        <v>330</v>
      </c>
      <c r="E56" s="22" t="s">
        <v>390</v>
      </c>
      <c r="F56" s="4">
        <v>0</v>
      </c>
      <c r="G56" s="4">
        <v>0</v>
      </c>
    </row>
    <row r="57" spans="2:7" x14ac:dyDescent="0.3">
      <c r="B57" s="20" t="s">
        <v>330</v>
      </c>
      <c r="C57" s="21" t="s">
        <v>330</v>
      </c>
      <c r="D57" s="457" t="s">
        <v>386</v>
      </c>
      <c r="E57" s="457" t="s">
        <v>386</v>
      </c>
      <c r="F57" s="4">
        <v>0</v>
      </c>
      <c r="G57" s="4">
        <v>0</v>
      </c>
    </row>
    <row r="58" spans="2:7" x14ac:dyDescent="0.3">
      <c r="B58" s="458" t="s">
        <v>330</v>
      </c>
      <c r="C58" s="458" t="s">
        <v>330</v>
      </c>
      <c r="D58" s="458" t="s">
        <v>330</v>
      </c>
      <c r="E58" s="458" t="s">
        <v>330</v>
      </c>
      <c r="F58" s="4" t="s">
        <v>330</v>
      </c>
      <c r="G58" s="4" t="s">
        <v>330</v>
      </c>
    </row>
    <row r="59" spans="2:7" x14ac:dyDescent="0.3">
      <c r="B59" s="19" t="s">
        <v>330</v>
      </c>
      <c r="C59" s="460" t="s">
        <v>354</v>
      </c>
      <c r="D59" s="460" t="s">
        <v>354</v>
      </c>
      <c r="E59" s="460" t="s">
        <v>354</v>
      </c>
      <c r="F59" s="14">
        <v>0</v>
      </c>
      <c r="G59" s="14">
        <v>0</v>
      </c>
    </row>
    <row r="60" spans="2:7" x14ac:dyDescent="0.3">
      <c r="B60" s="20" t="s">
        <v>330</v>
      </c>
      <c r="C60" s="21" t="s">
        <v>330</v>
      </c>
      <c r="D60" s="457" t="s">
        <v>387</v>
      </c>
      <c r="E60" s="457" t="s">
        <v>387</v>
      </c>
      <c r="F60" s="4">
        <v>0</v>
      </c>
      <c r="G60" s="4">
        <v>0</v>
      </c>
    </row>
    <row r="61" spans="2:7" x14ac:dyDescent="0.3">
      <c r="B61" s="20" t="s">
        <v>330</v>
      </c>
      <c r="C61" s="21" t="s">
        <v>330</v>
      </c>
      <c r="D61" s="21" t="s">
        <v>330</v>
      </c>
      <c r="E61" s="22" t="s">
        <v>389</v>
      </c>
      <c r="F61" s="4">
        <v>0</v>
      </c>
      <c r="G61" s="4">
        <v>0</v>
      </c>
    </row>
    <row r="62" spans="2:7" x14ac:dyDescent="0.3">
      <c r="B62" s="20" t="s">
        <v>330</v>
      </c>
      <c r="C62" s="21" t="s">
        <v>330</v>
      </c>
      <c r="D62" s="21" t="s">
        <v>330</v>
      </c>
      <c r="E62" s="22" t="s">
        <v>390</v>
      </c>
      <c r="F62" s="4">
        <v>0</v>
      </c>
      <c r="G62" s="4">
        <v>0</v>
      </c>
    </row>
    <row r="63" spans="2:7" x14ac:dyDescent="0.3">
      <c r="B63" s="20" t="s">
        <v>330</v>
      </c>
      <c r="C63" s="21" t="s">
        <v>330</v>
      </c>
      <c r="D63" s="457" t="s">
        <v>388</v>
      </c>
      <c r="E63" s="457" t="s">
        <v>388</v>
      </c>
      <c r="F63" s="4">
        <v>0</v>
      </c>
      <c r="G63" s="4">
        <v>0</v>
      </c>
    </row>
    <row r="64" spans="2:7" x14ac:dyDescent="0.3">
      <c r="B64" s="459" t="s">
        <v>348</v>
      </c>
      <c r="C64" s="459" t="s">
        <v>348</v>
      </c>
      <c r="D64" s="459" t="s">
        <v>348</v>
      </c>
      <c r="E64" s="459" t="s">
        <v>348</v>
      </c>
      <c r="F64" s="14">
        <v>0</v>
      </c>
      <c r="G64" s="14">
        <v>0</v>
      </c>
    </row>
    <row r="65" spans="2:7" x14ac:dyDescent="0.3">
      <c r="B65" s="458" t="s">
        <v>330</v>
      </c>
      <c r="C65" s="458" t="s">
        <v>330</v>
      </c>
      <c r="D65" s="458" t="s">
        <v>330</v>
      </c>
      <c r="E65" s="458" t="s">
        <v>330</v>
      </c>
      <c r="F65" s="4" t="s">
        <v>330</v>
      </c>
      <c r="G65" s="4" t="s">
        <v>330</v>
      </c>
    </row>
    <row r="66" spans="2:7" x14ac:dyDescent="0.3">
      <c r="B66" s="459" t="s">
        <v>349</v>
      </c>
      <c r="C66" s="459" t="s">
        <v>349</v>
      </c>
      <c r="D66" s="459" t="s">
        <v>349</v>
      </c>
      <c r="E66" s="459" t="s">
        <v>349</v>
      </c>
      <c r="F66" s="14">
        <v>0</v>
      </c>
      <c r="G66" s="14">
        <v>0</v>
      </c>
    </row>
    <row r="67" spans="2:7" x14ac:dyDescent="0.3">
      <c r="B67" s="458" t="s">
        <v>330</v>
      </c>
      <c r="C67" s="458" t="s">
        <v>330</v>
      </c>
      <c r="D67" s="458" t="s">
        <v>330</v>
      </c>
      <c r="E67" s="458" t="s">
        <v>330</v>
      </c>
      <c r="F67" s="4" t="s">
        <v>330</v>
      </c>
      <c r="G67" s="4" t="s">
        <v>330</v>
      </c>
    </row>
    <row r="68" spans="2:7" x14ac:dyDescent="0.3">
      <c r="B68" s="459" t="s">
        <v>350</v>
      </c>
      <c r="C68" s="459" t="s">
        <v>350</v>
      </c>
      <c r="D68" s="459" t="s">
        <v>350</v>
      </c>
      <c r="E68" s="459" t="s">
        <v>350</v>
      </c>
      <c r="F68" s="14">
        <v>0</v>
      </c>
      <c r="G68" s="14">
        <v>0</v>
      </c>
    </row>
    <row r="69" spans="2:7" x14ac:dyDescent="0.3">
      <c r="B69" s="458" t="s">
        <v>330</v>
      </c>
      <c r="C69" s="458" t="s">
        <v>330</v>
      </c>
      <c r="D69" s="458" t="s">
        <v>330</v>
      </c>
      <c r="E69" s="458" t="s">
        <v>330</v>
      </c>
      <c r="F69" s="4" t="s">
        <v>330</v>
      </c>
      <c r="G69" s="4" t="s">
        <v>330</v>
      </c>
    </row>
    <row r="70" spans="2:7" x14ac:dyDescent="0.3">
      <c r="B70" s="459" t="s">
        <v>351</v>
      </c>
      <c r="C70" s="459" t="s">
        <v>351</v>
      </c>
      <c r="D70" s="459" t="s">
        <v>351</v>
      </c>
      <c r="E70" s="459" t="s">
        <v>351</v>
      </c>
      <c r="F70" s="14">
        <v>0</v>
      </c>
      <c r="G70" s="14">
        <v>0</v>
      </c>
    </row>
    <row r="71" spans="2:7" x14ac:dyDescent="0.3">
      <c r="B71" s="458" t="s">
        <v>330</v>
      </c>
      <c r="C71" s="458" t="s">
        <v>330</v>
      </c>
      <c r="D71" s="458" t="s">
        <v>330</v>
      </c>
      <c r="E71" s="458" t="s">
        <v>330</v>
      </c>
      <c r="F71" s="4" t="s">
        <v>330</v>
      </c>
      <c r="G71" s="4" t="s">
        <v>330</v>
      </c>
    </row>
  </sheetData>
  <mergeCells count="66">
    <mergeCell ref="B3:G3"/>
    <mergeCell ref="B4:G4"/>
    <mergeCell ref="B5:G5"/>
    <mergeCell ref="B6:G6"/>
    <mergeCell ref="B7:E7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B2:G2"/>
    <mergeCell ref="D44:E44"/>
    <mergeCell ref="D47:E47"/>
    <mergeCell ref="D48:E48"/>
    <mergeCell ref="D49:E49"/>
    <mergeCell ref="D54:E54"/>
    <mergeCell ref="D35:E35"/>
    <mergeCell ref="D36:E36"/>
    <mergeCell ref="D37:E37"/>
    <mergeCell ref="D42:E42"/>
    <mergeCell ref="D43:E43"/>
    <mergeCell ref="D30:E30"/>
    <mergeCell ref="D31:E31"/>
    <mergeCell ref="D32:E32"/>
  </mergeCells>
  <pageMargins left="0.7" right="0.7" top="0.75" bottom="0.75" header="0.3" footer="0.3"/>
  <pageSetup paperSize="9"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7780D-8F85-4F7F-8202-927627F512BA}">
  <sheetPr>
    <pageSetUpPr fitToPage="1"/>
  </sheetPr>
  <dimension ref="A1:H33"/>
  <sheetViews>
    <sheetView topLeftCell="A6" zoomScale="69" zoomScaleNormal="145" zoomScalePageLayoutView="55" workbookViewId="0">
      <selection activeCell="F16" sqref="F16"/>
    </sheetView>
  </sheetViews>
  <sheetFormatPr baseColWidth="10" defaultRowHeight="14.4" x14ac:dyDescent="0.3"/>
  <cols>
    <col min="1" max="1" width="12.44140625" style="32" bestFit="1" customWidth="1"/>
    <col min="2" max="2" width="79.109375" style="32" customWidth="1"/>
    <col min="3" max="3" width="14.88671875" style="32" customWidth="1"/>
    <col min="4" max="4" width="13.5546875" style="32" customWidth="1"/>
    <col min="5" max="5" width="14.33203125" style="32" customWidth="1"/>
    <col min="6" max="6" width="13.21875" style="32" customWidth="1"/>
    <col min="7" max="7" width="13.88671875" style="32" customWidth="1"/>
    <col min="8" max="8" width="17.109375" style="32" customWidth="1"/>
    <col min="9" max="16384" width="11.5546875" style="27"/>
  </cols>
  <sheetData>
    <row r="1" spans="1:8" s="24" customFormat="1" ht="15.6" x14ac:dyDescent="0.3">
      <c r="A1" s="23"/>
      <c r="B1" s="23"/>
      <c r="C1" s="23"/>
      <c r="D1" s="23"/>
      <c r="E1" s="23"/>
      <c r="F1" s="23"/>
      <c r="G1" s="23"/>
      <c r="H1" s="23"/>
    </row>
    <row r="2" spans="1:8" s="24" customFormat="1" ht="15.6" x14ac:dyDescent="0.3">
      <c r="A2" s="23"/>
      <c r="B2" s="23"/>
      <c r="C2" s="23"/>
      <c r="D2" s="23"/>
      <c r="E2" s="23"/>
      <c r="F2" s="23"/>
      <c r="G2" s="23"/>
      <c r="H2" s="23"/>
    </row>
    <row r="3" spans="1:8" s="24" customFormat="1" ht="15.6" x14ac:dyDescent="0.3">
      <c r="A3" s="467" t="s">
        <v>1678</v>
      </c>
      <c r="B3" s="467"/>
      <c r="C3" s="467"/>
      <c r="D3" s="467"/>
      <c r="E3" s="467"/>
      <c r="F3" s="467"/>
      <c r="G3" s="467"/>
      <c r="H3" s="467"/>
    </row>
    <row r="4" spans="1:8" s="24" customFormat="1" ht="15.6" x14ac:dyDescent="0.3">
      <c r="A4" s="467" t="s">
        <v>1679</v>
      </c>
      <c r="B4" s="467"/>
      <c r="C4" s="467"/>
      <c r="D4" s="467"/>
      <c r="E4" s="467"/>
      <c r="F4" s="467"/>
      <c r="G4" s="467"/>
      <c r="H4" s="467"/>
    </row>
    <row r="5" spans="1:8" s="24" customFormat="1" ht="15.6" x14ac:dyDescent="0.3">
      <c r="A5" s="467" t="s">
        <v>1680</v>
      </c>
      <c r="B5" s="467"/>
      <c r="C5" s="467"/>
      <c r="D5" s="467"/>
      <c r="E5" s="467"/>
      <c r="F5" s="467"/>
      <c r="G5" s="467"/>
      <c r="H5" s="467"/>
    </row>
    <row r="6" spans="1:8" s="24" customFormat="1" ht="15.6" x14ac:dyDescent="0.3">
      <c r="A6" s="26"/>
      <c r="B6" s="26"/>
      <c r="C6" s="26"/>
      <c r="D6" s="26"/>
      <c r="E6" s="26"/>
      <c r="F6" s="26"/>
      <c r="G6" s="26"/>
      <c r="H6" s="25"/>
    </row>
    <row r="7" spans="1:8" ht="14.4" customHeight="1" x14ac:dyDescent="0.3">
      <c r="A7" s="465" t="s">
        <v>1681</v>
      </c>
      <c r="B7" s="465" t="s">
        <v>0</v>
      </c>
      <c r="C7" s="465" t="s">
        <v>1682</v>
      </c>
      <c r="D7" s="465"/>
      <c r="E7" s="465"/>
      <c r="F7" s="465"/>
      <c r="G7" s="465" t="s">
        <v>1683</v>
      </c>
      <c r="H7" s="465"/>
    </row>
    <row r="8" spans="1:8" ht="39.6" x14ac:dyDescent="0.3">
      <c r="A8" s="466"/>
      <c r="B8" s="466"/>
      <c r="C8" s="28" t="s">
        <v>1684</v>
      </c>
      <c r="D8" s="28" t="s">
        <v>1685</v>
      </c>
      <c r="E8" s="28" t="s">
        <v>1686</v>
      </c>
      <c r="F8" s="28" t="s">
        <v>1687</v>
      </c>
      <c r="G8" s="28" t="s">
        <v>1688</v>
      </c>
      <c r="H8" s="28" t="s">
        <v>1689</v>
      </c>
    </row>
    <row r="9" spans="1:8" x14ac:dyDescent="0.3">
      <c r="A9" s="29" t="s">
        <v>1690</v>
      </c>
      <c r="B9" s="29" t="s">
        <v>1</v>
      </c>
      <c r="C9" s="30">
        <v>170</v>
      </c>
      <c r="D9" s="30">
        <v>26</v>
      </c>
      <c r="E9" s="30">
        <v>0</v>
      </c>
      <c r="F9" s="30">
        <f>SUM(C9:E9)</f>
        <v>196</v>
      </c>
      <c r="G9" s="30">
        <v>5</v>
      </c>
      <c r="H9" s="30">
        <v>43</v>
      </c>
    </row>
    <row r="10" spans="1:8" x14ac:dyDescent="0.3">
      <c r="A10" s="29" t="s">
        <v>1691</v>
      </c>
      <c r="B10" s="29" t="s">
        <v>2</v>
      </c>
      <c r="C10" s="30">
        <v>204</v>
      </c>
      <c r="D10" s="30">
        <v>75</v>
      </c>
      <c r="E10" s="30">
        <v>0</v>
      </c>
      <c r="F10" s="30">
        <f>SUM(C10:E10)</f>
        <v>279</v>
      </c>
      <c r="G10" s="30">
        <v>25</v>
      </c>
      <c r="H10" s="30">
        <v>0</v>
      </c>
    </row>
    <row r="11" spans="1:8" x14ac:dyDescent="0.3">
      <c r="A11" s="466" t="s">
        <v>112</v>
      </c>
      <c r="B11" s="466"/>
      <c r="C11" s="31">
        <f>SUM(C9:C10)</f>
        <v>374</v>
      </c>
      <c r="D11" s="31">
        <f t="shared" ref="D11:H11" si="0">SUM(D9:D10)</f>
        <v>101</v>
      </c>
      <c r="E11" s="31">
        <f t="shared" si="0"/>
        <v>0</v>
      </c>
      <c r="F11" s="31">
        <f t="shared" si="0"/>
        <v>475</v>
      </c>
      <c r="G11" s="31">
        <f t="shared" si="0"/>
        <v>30</v>
      </c>
      <c r="H11" s="31">
        <f t="shared" si="0"/>
        <v>43</v>
      </c>
    </row>
    <row r="12" spans="1:8" x14ac:dyDescent="0.3">
      <c r="C12" s="33"/>
      <c r="D12" s="33"/>
      <c r="E12" s="33"/>
      <c r="F12" s="33"/>
      <c r="G12" s="33"/>
      <c r="H12" s="33"/>
    </row>
    <row r="13" spans="1:8" x14ac:dyDescent="0.3">
      <c r="A13" s="465" t="s">
        <v>1681</v>
      </c>
      <c r="B13" s="465" t="s">
        <v>418</v>
      </c>
      <c r="C13" s="465" t="s">
        <v>1682</v>
      </c>
      <c r="D13" s="465"/>
      <c r="E13" s="465"/>
      <c r="F13" s="465"/>
      <c r="G13" s="465" t="s">
        <v>1683</v>
      </c>
      <c r="H13" s="465"/>
    </row>
    <row r="14" spans="1:8" ht="39.6" x14ac:dyDescent="0.3">
      <c r="A14" s="466"/>
      <c r="B14" s="466"/>
      <c r="C14" s="28" t="s">
        <v>1684</v>
      </c>
      <c r="D14" s="28" t="s">
        <v>1685</v>
      </c>
      <c r="E14" s="28" t="s">
        <v>1686</v>
      </c>
      <c r="F14" s="28" t="s">
        <v>1687</v>
      </c>
      <c r="G14" s="28" t="s">
        <v>1688</v>
      </c>
      <c r="H14" s="28" t="s">
        <v>1689</v>
      </c>
    </row>
    <row r="15" spans="1:8" x14ac:dyDescent="0.3">
      <c r="A15" s="29" t="s">
        <v>1692</v>
      </c>
      <c r="B15" s="29" t="s">
        <v>419</v>
      </c>
      <c r="C15" s="30">
        <v>761</v>
      </c>
      <c r="D15" s="30">
        <v>447</v>
      </c>
      <c r="E15" s="30">
        <v>0</v>
      </c>
      <c r="F15" s="30">
        <f t="shared" ref="F15:F17" si="1">SUM(C15:E15)</f>
        <v>1208</v>
      </c>
      <c r="G15" s="30">
        <v>0</v>
      </c>
      <c r="H15" s="30">
        <v>0</v>
      </c>
    </row>
    <row r="16" spans="1:8" x14ac:dyDescent="0.3">
      <c r="A16" s="29" t="s">
        <v>1693</v>
      </c>
      <c r="B16" s="29" t="s">
        <v>420</v>
      </c>
      <c r="C16" s="30">
        <v>40</v>
      </c>
      <c r="D16" s="30">
        <v>0</v>
      </c>
      <c r="E16" s="30">
        <v>0</v>
      </c>
      <c r="F16" s="30">
        <f t="shared" si="1"/>
        <v>40</v>
      </c>
      <c r="G16" s="30">
        <v>2</v>
      </c>
      <c r="H16" s="30">
        <v>0</v>
      </c>
    </row>
    <row r="17" spans="1:8" x14ac:dyDescent="0.3">
      <c r="A17" s="29" t="s">
        <v>1694</v>
      </c>
      <c r="B17" s="29" t="s">
        <v>421</v>
      </c>
      <c r="C17" s="30">
        <v>340</v>
      </c>
      <c r="D17" s="30">
        <v>34</v>
      </c>
      <c r="E17" s="30">
        <v>0</v>
      </c>
      <c r="F17" s="30">
        <f t="shared" si="1"/>
        <v>374</v>
      </c>
      <c r="G17" s="30">
        <v>0</v>
      </c>
      <c r="H17" s="30">
        <v>0</v>
      </c>
    </row>
    <row r="18" spans="1:8" x14ac:dyDescent="0.3">
      <c r="A18" s="466" t="s">
        <v>440</v>
      </c>
      <c r="B18" s="466"/>
      <c r="C18" s="31">
        <f>SUM(C15:C17)</f>
        <v>1141</v>
      </c>
      <c r="D18" s="31">
        <f t="shared" ref="D18:H18" si="2">SUM(D15:D17)</f>
        <v>481</v>
      </c>
      <c r="E18" s="31">
        <f t="shared" si="2"/>
        <v>0</v>
      </c>
      <c r="F18" s="31">
        <f t="shared" si="2"/>
        <v>1622</v>
      </c>
      <c r="G18" s="31">
        <f t="shared" si="2"/>
        <v>2</v>
      </c>
      <c r="H18" s="31">
        <f t="shared" si="2"/>
        <v>0</v>
      </c>
    </row>
    <row r="19" spans="1:8" x14ac:dyDescent="0.3">
      <c r="C19" s="33"/>
      <c r="D19" s="33"/>
      <c r="E19" s="33"/>
      <c r="F19" s="33"/>
      <c r="G19" s="33"/>
      <c r="H19" s="33"/>
    </row>
    <row r="20" spans="1:8" x14ac:dyDescent="0.3">
      <c r="A20" s="465" t="s">
        <v>1681</v>
      </c>
      <c r="B20" s="465" t="s">
        <v>793</v>
      </c>
      <c r="C20" s="465" t="s">
        <v>1682</v>
      </c>
      <c r="D20" s="465"/>
      <c r="E20" s="465"/>
      <c r="F20" s="465"/>
      <c r="G20" s="465" t="s">
        <v>1683</v>
      </c>
      <c r="H20" s="465"/>
    </row>
    <row r="21" spans="1:8" ht="39.6" x14ac:dyDescent="0.3">
      <c r="A21" s="466"/>
      <c r="B21" s="466"/>
      <c r="C21" s="28" t="s">
        <v>1684</v>
      </c>
      <c r="D21" s="28" t="s">
        <v>1685</v>
      </c>
      <c r="E21" s="28" t="s">
        <v>1686</v>
      </c>
      <c r="F21" s="28" t="s">
        <v>1687</v>
      </c>
      <c r="G21" s="28" t="s">
        <v>1688</v>
      </c>
      <c r="H21" s="28" t="s">
        <v>1689</v>
      </c>
    </row>
    <row r="22" spans="1:8" ht="26.4" x14ac:dyDescent="0.3">
      <c r="A22" s="29" t="s">
        <v>1695</v>
      </c>
      <c r="B22" s="29" t="s">
        <v>794</v>
      </c>
      <c r="C22" s="30">
        <v>23</v>
      </c>
      <c r="D22" s="30">
        <v>0</v>
      </c>
      <c r="E22" s="30">
        <v>0</v>
      </c>
      <c r="F22" s="30">
        <f t="shared" ref="F22:F30" si="3">SUM(C22:E22)</f>
        <v>23</v>
      </c>
      <c r="G22" s="30">
        <v>0</v>
      </c>
      <c r="H22" s="30">
        <v>0</v>
      </c>
    </row>
    <row r="23" spans="1:8" x14ac:dyDescent="0.3">
      <c r="A23" s="29" t="s">
        <v>1696</v>
      </c>
      <c r="B23" s="29" t="s">
        <v>795</v>
      </c>
      <c r="C23" s="30">
        <v>61</v>
      </c>
      <c r="D23" s="30">
        <v>141</v>
      </c>
      <c r="E23" s="30">
        <v>0</v>
      </c>
      <c r="F23" s="30">
        <f t="shared" si="3"/>
        <v>202</v>
      </c>
      <c r="G23" s="30">
        <v>0</v>
      </c>
      <c r="H23" s="30">
        <v>183</v>
      </c>
    </row>
    <row r="24" spans="1:8" x14ac:dyDescent="0.3">
      <c r="A24" s="29" t="s">
        <v>1697</v>
      </c>
      <c r="B24" s="29" t="s">
        <v>796</v>
      </c>
      <c r="C24" s="30">
        <v>99</v>
      </c>
      <c r="D24" s="30">
        <v>0</v>
      </c>
      <c r="E24" s="30">
        <v>10</v>
      </c>
      <c r="F24" s="30">
        <f t="shared" si="3"/>
        <v>109</v>
      </c>
      <c r="G24" s="30">
        <v>12</v>
      </c>
      <c r="H24" s="30">
        <v>0</v>
      </c>
    </row>
    <row r="25" spans="1:8" x14ac:dyDescent="0.3">
      <c r="A25" s="34" t="s">
        <v>1698</v>
      </c>
      <c r="B25" s="34" t="str">
        <f>UPPER("Fiscalía Especializada en Combate a la Corrupción del Estado de Yucatán")</f>
        <v>FISCALÍA ESPECIALIZADA EN COMBATE A LA CORRUPCIÓN DEL ESTADO DE YUCATÁN</v>
      </c>
      <c r="C25" s="35">
        <v>44</v>
      </c>
      <c r="D25" s="35">
        <v>0</v>
      </c>
      <c r="E25" s="35">
        <v>0</v>
      </c>
      <c r="F25" s="35">
        <f t="shared" si="3"/>
        <v>44</v>
      </c>
      <c r="G25" s="35">
        <v>1</v>
      </c>
      <c r="H25" s="35">
        <v>0</v>
      </c>
    </row>
    <row r="26" spans="1:8" x14ac:dyDescent="0.3">
      <c r="A26" s="29" t="s">
        <v>1699</v>
      </c>
      <c r="B26" s="29" t="s">
        <v>798</v>
      </c>
      <c r="C26" s="30">
        <v>1301</v>
      </c>
      <c r="D26" s="30">
        <v>0</v>
      </c>
      <c r="E26" s="30">
        <v>0</v>
      </c>
      <c r="F26" s="30">
        <f t="shared" si="3"/>
        <v>1301</v>
      </c>
      <c r="G26" s="30">
        <v>4</v>
      </c>
      <c r="H26" s="30">
        <v>0</v>
      </c>
    </row>
    <row r="27" spans="1:8" x14ac:dyDescent="0.3">
      <c r="A27" s="29" t="s">
        <v>1700</v>
      </c>
      <c r="B27" s="29" t="s">
        <v>799</v>
      </c>
      <c r="C27" s="30">
        <v>153</v>
      </c>
      <c r="D27" s="30">
        <v>0</v>
      </c>
      <c r="E27" s="30">
        <v>0</v>
      </c>
      <c r="F27" s="30">
        <f t="shared" si="3"/>
        <v>153</v>
      </c>
      <c r="G27" s="30">
        <v>14</v>
      </c>
      <c r="H27" s="30">
        <v>0</v>
      </c>
    </row>
    <row r="28" spans="1:8" x14ac:dyDescent="0.3">
      <c r="A28" s="29" t="s">
        <v>1701</v>
      </c>
      <c r="B28" s="29" t="s">
        <v>801</v>
      </c>
      <c r="C28" s="30">
        <v>40</v>
      </c>
      <c r="D28" s="30">
        <v>0</v>
      </c>
      <c r="E28" s="30">
        <v>0</v>
      </c>
      <c r="F28" s="30">
        <f t="shared" si="3"/>
        <v>40</v>
      </c>
      <c r="G28" s="30">
        <v>0</v>
      </c>
      <c r="H28" s="30">
        <v>0</v>
      </c>
    </row>
    <row r="29" spans="1:8" x14ac:dyDescent="0.3">
      <c r="A29" s="29" t="s">
        <v>1702</v>
      </c>
      <c r="B29" s="29" t="s">
        <v>800</v>
      </c>
      <c r="C29" s="30">
        <v>16</v>
      </c>
      <c r="D29" s="30">
        <v>57</v>
      </c>
      <c r="E29" s="30">
        <v>0</v>
      </c>
      <c r="F29" s="30">
        <f t="shared" si="3"/>
        <v>73</v>
      </c>
      <c r="G29" s="30">
        <v>0</v>
      </c>
      <c r="H29" s="30">
        <v>0</v>
      </c>
    </row>
    <row r="30" spans="1:8" x14ac:dyDescent="0.3">
      <c r="A30" s="29" t="s">
        <v>1703</v>
      </c>
      <c r="B30" s="29" t="s">
        <v>802</v>
      </c>
      <c r="C30" s="30">
        <v>0</v>
      </c>
      <c r="D30" s="30">
        <v>2232</v>
      </c>
      <c r="E30" s="30">
        <v>1692</v>
      </c>
      <c r="F30" s="30">
        <f t="shared" si="3"/>
        <v>3924</v>
      </c>
      <c r="G30" s="30">
        <v>0</v>
      </c>
      <c r="H30" s="30">
        <v>0</v>
      </c>
    </row>
    <row r="31" spans="1:8" x14ac:dyDescent="0.3">
      <c r="A31" s="466" t="s">
        <v>888</v>
      </c>
      <c r="B31" s="466"/>
      <c r="C31" s="31">
        <f t="shared" ref="C31:H31" si="4">SUM(C22:C30)</f>
        <v>1737</v>
      </c>
      <c r="D31" s="31">
        <f t="shared" si="4"/>
        <v>2430</v>
      </c>
      <c r="E31" s="31">
        <f t="shared" si="4"/>
        <v>1702</v>
      </c>
      <c r="F31" s="31">
        <f t="shared" si="4"/>
        <v>5869</v>
      </c>
      <c r="G31" s="31">
        <f t="shared" si="4"/>
        <v>31</v>
      </c>
      <c r="H31" s="31">
        <f t="shared" si="4"/>
        <v>183</v>
      </c>
    </row>
    <row r="32" spans="1:8" x14ac:dyDescent="0.3">
      <c r="A32" s="36"/>
      <c r="B32" s="36"/>
      <c r="C32" s="37"/>
      <c r="D32" s="37"/>
      <c r="E32" s="37"/>
      <c r="F32" s="37"/>
      <c r="G32" s="37"/>
      <c r="H32" s="37"/>
    </row>
    <row r="33" spans="1:8" x14ac:dyDescent="0.3">
      <c r="A33" s="466" t="s">
        <v>1704</v>
      </c>
      <c r="B33" s="466"/>
      <c r="C33" s="31">
        <f t="shared" ref="C33:H33" si="5">C11+C18+C31</f>
        <v>3252</v>
      </c>
      <c r="D33" s="31">
        <f t="shared" si="5"/>
        <v>3012</v>
      </c>
      <c r="E33" s="31">
        <f t="shared" si="5"/>
        <v>1702</v>
      </c>
      <c r="F33" s="31">
        <f t="shared" si="5"/>
        <v>7966</v>
      </c>
      <c r="G33" s="31">
        <f t="shared" si="5"/>
        <v>63</v>
      </c>
      <c r="H33" s="31">
        <f t="shared" si="5"/>
        <v>226</v>
      </c>
    </row>
  </sheetData>
  <mergeCells count="19">
    <mergeCell ref="G13:H13"/>
    <mergeCell ref="A18:B18"/>
    <mergeCell ref="A3:H3"/>
    <mergeCell ref="A4:H4"/>
    <mergeCell ref="A5:H5"/>
    <mergeCell ref="A7:A8"/>
    <mergeCell ref="B7:B8"/>
    <mergeCell ref="C7:F7"/>
    <mergeCell ref="G7:H7"/>
    <mergeCell ref="A33:B33"/>
    <mergeCell ref="A11:B11"/>
    <mergeCell ref="A13:A14"/>
    <mergeCell ref="B13:B14"/>
    <mergeCell ref="C13:F13"/>
    <mergeCell ref="A20:A21"/>
    <mergeCell ref="B20:B21"/>
    <mergeCell ref="C20:F20"/>
    <mergeCell ref="G20:H20"/>
    <mergeCell ref="A31:B31"/>
  </mergeCells>
  <printOptions horizontalCentered="1"/>
  <pageMargins left="0.47250000000000003" right="0.47250000000000003" top="1.1025" bottom="0.47250000000000003" header="0.31500000000000006" footer="0.31500000000000006"/>
  <pageSetup scale="71" orientation="landscape" r:id="rId1"/>
  <headerFooter scaleWithDoc="0" alignWithMargins="0">
    <oddHeader>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C471-1825-4B81-BBC8-99A7E10C38F5}">
  <dimension ref="A1:F82"/>
  <sheetViews>
    <sheetView zoomScale="85" zoomScaleNormal="85" zoomScalePageLayoutView="85" workbookViewId="0">
      <selection activeCell="A33" sqref="A33:B33"/>
    </sheetView>
  </sheetViews>
  <sheetFormatPr baseColWidth="10" defaultRowHeight="14.4" x14ac:dyDescent="0.3"/>
  <cols>
    <col min="1" max="1" width="29.5546875" style="82" customWidth="1"/>
    <col min="2" max="2" width="59.6640625" style="82" customWidth="1"/>
    <col min="3" max="3" width="23.109375" style="83" customWidth="1"/>
    <col min="4" max="4" width="24.33203125" style="83" customWidth="1"/>
    <col min="5" max="5" width="24.44140625" style="83" customWidth="1"/>
    <col min="6" max="8" width="26.44140625" style="50" customWidth="1"/>
    <col min="9" max="16384" width="11.5546875" style="50"/>
  </cols>
  <sheetData>
    <row r="1" spans="1:6" s="41" customFormat="1" ht="15.6" x14ac:dyDescent="0.3">
      <c r="A1" s="38"/>
      <c r="B1" s="38"/>
      <c r="C1" s="39"/>
      <c r="D1" s="39"/>
      <c r="E1" s="39"/>
      <c r="F1" s="40"/>
    </row>
    <row r="2" spans="1:6" s="41" customFormat="1" ht="15.6" x14ac:dyDescent="0.3">
      <c r="A2" s="471" t="s">
        <v>0</v>
      </c>
      <c r="B2" s="471" t="s">
        <v>1705</v>
      </c>
      <c r="C2" s="471" t="s">
        <v>1705</v>
      </c>
      <c r="D2" s="471" t="s">
        <v>1705</v>
      </c>
      <c r="E2" s="471" t="s">
        <v>1705</v>
      </c>
      <c r="F2" s="40"/>
    </row>
    <row r="3" spans="1:6" s="41" customFormat="1" ht="15.6" x14ac:dyDescent="0.3">
      <c r="A3" s="471" t="s">
        <v>1</v>
      </c>
      <c r="B3" s="471" t="s">
        <v>1706</v>
      </c>
      <c r="C3" s="471" t="s">
        <v>1706</v>
      </c>
      <c r="D3" s="471" t="s">
        <v>1706</v>
      </c>
      <c r="E3" s="471" t="s">
        <v>1706</v>
      </c>
      <c r="F3" s="40"/>
    </row>
    <row r="4" spans="1:6" s="41" customFormat="1" ht="15.6" x14ac:dyDescent="0.3">
      <c r="A4" s="471" t="s">
        <v>1679</v>
      </c>
      <c r="B4" s="471" t="s">
        <v>1707</v>
      </c>
      <c r="C4" s="471" t="s">
        <v>1707</v>
      </c>
      <c r="D4" s="471" t="s">
        <v>1707</v>
      </c>
      <c r="E4" s="471" t="s">
        <v>1707</v>
      </c>
      <c r="F4" s="40"/>
    </row>
    <row r="5" spans="1:6" s="41" customFormat="1" ht="15.6" x14ac:dyDescent="0.3">
      <c r="A5" s="471" t="s">
        <v>1708</v>
      </c>
      <c r="B5" s="471" t="s">
        <v>1708</v>
      </c>
      <c r="C5" s="471" t="s">
        <v>1708</v>
      </c>
      <c r="D5" s="471" t="s">
        <v>1708</v>
      </c>
      <c r="E5" s="471" t="s">
        <v>1708</v>
      </c>
      <c r="F5" s="40"/>
    </row>
    <row r="6" spans="1:6" s="41" customFormat="1" ht="15.6" x14ac:dyDescent="0.3">
      <c r="A6" s="472" t="s">
        <v>1709</v>
      </c>
      <c r="B6" s="472" t="s">
        <v>1709</v>
      </c>
      <c r="C6" s="472" t="s">
        <v>1709</v>
      </c>
      <c r="D6" s="472" t="s">
        <v>1709</v>
      </c>
      <c r="E6" s="472" t="s">
        <v>1709</v>
      </c>
      <c r="F6" s="40"/>
    </row>
    <row r="7" spans="1:6" s="45" customFormat="1" x14ac:dyDescent="0.3">
      <c r="A7" s="42" t="s">
        <v>330</v>
      </c>
      <c r="B7" s="42" t="s">
        <v>330</v>
      </c>
      <c r="C7" s="43" t="s">
        <v>330</v>
      </c>
      <c r="D7" s="43" t="s">
        <v>330</v>
      </c>
      <c r="E7" s="43" t="s">
        <v>330</v>
      </c>
      <c r="F7" s="44"/>
    </row>
    <row r="8" spans="1:6" s="45" customFormat="1" x14ac:dyDescent="0.3">
      <c r="A8" s="473" t="s">
        <v>1710</v>
      </c>
      <c r="B8" s="473" t="s">
        <v>1711</v>
      </c>
      <c r="C8" s="474" t="s">
        <v>1712</v>
      </c>
      <c r="D8" s="474" t="s">
        <v>1713</v>
      </c>
      <c r="E8" s="474" t="s">
        <v>1713</v>
      </c>
      <c r="F8" s="44"/>
    </row>
    <row r="9" spans="1:6" s="45" customFormat="1" x14ac:dyDescent="0.3">
      <c r="A9" s="473" t="s">
        <v>1714</v>
      </c>
      <c r="B9" s="473" t="s">
        <v>1711</v>
      </c>
      <c r="C9" s="474" t="s">
        <v>1712</v>
      </c>
      <c r="D9" s="46" t="s">
        <v>1715</v>
      </c>
      <c r="E9" s="46" t="s">
        <v>1716</v>
      </c>
      <c r="F9" s="44"/>
    </row>
    <row r="10" spans="1:6" x14ac:dyDescent="0.3">
      <c r="A10" s="47" t="s">
        <v>330</v>
      </c>
      <c r="B10" s="47" t="s">
        <v>330</v>
      </c>
      <c r="C10" s="48" t="s">
        <v>330</v>
      </c>
      <c r="D10" s="48" t="s">
        <v>330</v>
      </c>
      <c r="E10" s="48" t="s">
        <v>330</v>
      </c>
      <c r="F10" s="49"/>
    </row>
    <row r="11" spans="1:6" s="45" customFormat="1" x14ac:dyDescent="0.3">
      <c r="A11" s="468" t="s">
        <v>1717</v>
      </c>
      <c r="B11" s="468" t="s">
        <v>1717</v>
      </c>
      <c r="C11" s="52" t="s">
        <v>330</v>
      </c>
      <c r="D11" s="53" t="s">
        <v>330</v>
      </c>
      <c r="E11" s="53" t="s">
        <v>330</v>
      </c>
      <c r="F11" s="44"/>
    </row>
    <row r="12" spans="1:6" s="45" customFormat="1" x14ac:dyDescent="0.3">
      <c r="A12" s="54" t="s">
        <v>1718</v>
      </c>
      <c r="B12" s="54" t="s">
        <v>1719</v>
      </c>
      <c r="C12" s="55">
        <v>1</v>
      </c>
      <c r="D12" s="55">
        <v>107070</v>
      </c>
      <c r="E12" s="55">
        <v>107070</v>
      </c>
      <c r="F12" s="44"/>
    </row>
    <row r="13" spans="1:6" s="45" customFormat="1" x14ac:dyDescent="0.3">
      <c r="A13" s="54" t="s">
        <v>1720</v>
      </c>
      <c r="B13" s="54" t="s">
        <v>1721</v>
      </c>
      <c r="C13" s="55">
        <v>2</v>
      </c>
      <c r="D13" s="55">
        <v>84300</v>
      </c>
      <c r="E13" s="55">
        <v>84300</v>
      </c>
      <c r="F13" s="44"/>
    </row>
    <row r="14" spans="1:6" s="45" customFormat="1" x14ac:dyDescent="0.3">
      <c r="A14" s="54" t="s">
        <v>1722</v>
      </c>
      <c r="B14" s="54" t="s">
        <v>1723</v>
      </c>
      <c r="C14" s="55">
        <v>1</v>
      </c>
      <c r="D14" s="55">
        <v>84300</v>
      </c>
      <c r="E14" s="55">
        <v>84300</v>
      </c>
      <c r="F14" s="44"/>
    </row>
    <row r="15" spans="1:6" s="45" customFormat="1" x14ac:dyDescent="0.3">
      <c r="A15" s="54" t="s">
        <v>1724</v>
      </c>
      <c r="B15" s="54" t="s">
        <v>1725</v>
      </c>
      <c r="C15" s="55">
        <v>1</v>
      </c>
      <c r="D15" s="55">
        <v>62580</v>
      </c>
      <c r="E15" s="55">
        <v>62580</v>
      </c>
      <c r="F15" s="44"/>
    </row>
    <row r="16" spans="1:6" s="45" customFormat="1" x14ac:dyDescent="0.3">
      <c r="A16" s="54" t="s">
        <v>1726</v>
      </c>
      <c r="B16" s="54" t="s">
        <v>1727</v>
      </c>
      <c r="C16" s="55">
        <v>10</v>
      </c>
      <c r="D16" s="55">
        <v>52380</v>
      </c>
      <c r="E16" s="55">
        <v>52380</v>
      </c>
      <c r="F16" s="44"/>
    </row>
    <row r="17" spans="1:6" s="45" customFormat="1" x14ac:dyDescent="0.3">
      <c r="A17" s="54" t="s">
        <v>1728</v>
      </c>
      <c r="B17" s="54" t="s">
        <v>1729</v>
      </c>
      <c r="C17" s="55">
        <v>2</v>
      </c>
      <c r="D17" s="55">
        <v>42435.9</v>
      </c>
      <c r="E17" s="55">
        <v>42435.9</v>
      </c>
      <c r="F17" s="44"/>
    </row>
    <row r="18" spans="1:6" s="45" customFormat="1" x14ac:dyDescent="0.3">
      <c r="A18" s="54" t="s">
        <v>1730</v>
      </c>
      <c r="B18" s="54" t="s">
        <v>1731</v>
      </c>
      <c r="C18" s="55">
        <v>16</v>
      </c>
      <c r="D18" s="55">
        <v>32167.200000000001</v>
      </c>
      <c r="E18" s="55">
        <v>32167.200000000001</v>
      </c>
      <c r="F18" s="44"/>
    </row>
    <row r="19" spans="1:6" s="45" customFormat="1" x14ac:dyDescent="0.3">
      <c r="A19" s="54" t="s">
        <v>1732</v>
      </c>
      <c r="B19" s="54" t="s">
        <v>1733</v>
      </c>
      <c r="C19" s="55">
        <v>17</v>
      </c>
      <c r="D19" s="55">
        <v>27914.1</v>
      </c>
      <c r="E19" s="55">
        <v>27914.1</v>
      </c>
      <c r="F19" s="44"/>
    </row>
    <row r="20" spans="1:6" s="45" customFormat="1" x14ac:dyDescent="0.3">
      <c r="A20" s="54" t="s">
        <v>1734</v>
      </c>
      <c r="B20" s="54" t="s">
        <v>1735</v>
      </c>
      <c r="C20" s="55">
        <v>20</v>
      </c>
      <c r="D20" s="55">
        <v>25438.2</v>
      </c>
      <c r="E20" s="55">
        <v>25438.2</v>
      </c>
      <c r="F20" s="44"/>
    </row>
    <row r="21" spans="1:6" s="45" customFormat="1" x14ac:dyDescent="0.3">
      <c r="A21" s="54" t="s">
        <v>1736</v>
      </c>
      <c r="B21" s="54" t="s">
        <v>1737</v>
      </c>
      <c r="C21" s="55">
        <v>24</v>
      </c>
      <c r="D21" s="55">
        <v>21326.1</v>
      </c>
      <c r="E21" s="55">
        <v>21326.1</v>
      </c>
      <c r="F21" s="44"/>
    </row>
    <row r="22" spans="1:6" s="45" customFormat="1" x14ac:dyDescent="0.3">
      <c r="A22" s="54" t="s">
        <v>1738</v>
      </c>
      <c r="B22" s="54" t="s">
        <v>1739</v>
      </c>
      <c r="C22" s="55">
        <v>1</v>
      </c>
      <c r="D22" s="55">
        <v>18980.099999999999</v>
      </c>
      <c r="E22" s="55">
        <v>18980.099999999999</v>
      </c>
      <c r="F22" s="44"/>
    </row>
    <row r="23" spans="1:6" s="45" customFormat="1" x14ac:dyDescent="0.3">
      <c r="A23" s="54" t="s">
        <v>1740</v>
      </c>
      <c r="B23" s="54" t="s">
        <v>1741</v>
      </c>
      <c r="C23" s="55">
        <v>2</v>
      </c>
      <c r="D23" s="55">
        <v>18980.099999999999</v>
      </c>
      <c r="E23" s="55">
        <v>18980.099999999999</v>
      </c>
      <c r="F23" s="44"/>
    </row>
    <row r="24" spans="1:6" s="45" customFormat="1" x14ac:dyDescent="0.3">
      <c r="A24" s="54" t="s">
        <v>1742</v>
      </c>
      <c r="B24" s="54" t="s">
        <v>1743</v>
      </c>
      <c r="C24" s="55">
        <v>1</v>
      </c>
      <c r="D24" s="55">
        <v>18980.099999999999</v>
      </c>
      <c r="E24" s="55">
        <v>18980.099999999999</v>
      </c>
      <c r="F24" s="44"/>
    </row>
    <row r="25" spans="1:6" s="45" customFormat="1" x14ac:dyDescent="0.3">
      <c r="A25" s="54" t="s">
        <v>1744</v>
      </c>
      <c r="B25" s="54" t="s">
        <v>1745</v>
      </c>
      <c r="C25" s="55">
        <v>1</v>
      </c>
      <c r="D25" s="55">
        <v>18569.099999999999</v>
      </c>
      <c r="E25" s="55">
        <v>18569.099999999999</v>
      </c>
      <c r="F25" s="44"/>
    </row>
    <row r="26" spans="1:6" s="45" customFormat="1" x14ac:dyDescent="0.3">
      <c r="A26" s="54" t="s">
        <v>1746</v>
      </c>
      <c r="B26" s="54" t="s">
        <v>1747</v>
      </c>
      <c r="C26" s="55">
        <v>4</v>
      </c>
      <c r="D26" s="55">
        <v>18569.099999999999</v>
      </c>
      <c r="E26" s="55">
        <v>18569.099999999999</v>
      </c>
      <c r="F26" s="44"/>
    </row>
    <row r="27" spans="1:6" s="45" customFormat="1" x14ac:dyDescent="0.3">
      <c r="A27" s="54" t="s">
        <v>1748</v>
      </c>
      <c r="B27" s="54" t="s">
        <v>1749</v>
      </c>
      <c r="C27" s="55">
        <v>1</v>
      </c>
      <c r="D27" s="55">
        <v>18569.099999999999</v>
      </c>
      <c r="E27" s="55">
        <v>18569.099999999999</v>
      </c>
      <c r="F27" s="44"/>
    </row>
    <row r="28" spans="1:6" s="45" customFormat="1" x14ac:dyDescent="0.3">
      <c r="A28" s="54" t="s">
        <v>1750</v>
      </c>
      <c r="B28" s="54" t="s">
        <v>1751</v>
      </c>
      <c r="C28" s="55">
        <v>1</v>
      </c>
      <c r="D28" s="55">
        <v>18569.099999999999</v>
      </c>
      <c r="E28" s="55">
        <v>18569.099999999999</v>
      </c>
      <c r="F28" s="44"/>
    </row>
    <row r="29" spans="1:6" s="45" customFormat="1" x14ac:dyDescent="0.3">
      <c r="A29" s="54" t="s">
        <v>1752</v>
      </c>
      <c r="B29" s="54" t="s">
        <v>1753</v>
      </c>
      <c r="C29" s="55">
        <v>22</v>
      </c>
      <c r="D29" s="55">
        <v>16017</v>
      </c>
      <c r="E29" s="55">
        <v>16017</v>
      </c>
      <c r="F29" s="44"/>
    </row>
    <row r="30" spans="1:6" s="45" customFormat="1" x14ac:dyDescent="0.3">
      <c r="A30" s="54" t="s">
        <v>1754</v>
      </c>
      <c r="B30" s="54" t="s">
        <v>1755</v>
      </c>
      <c r="C30" s="55">
        <v>6</v>
      </c>
      <c r="D30" s="55">
        <v>16017</v>
      </c>
      <c r="E30" s="55">
        <v>16017</v>
      </c>
      <c r="F30" s="44"/>
    </row>
    <row r="31" spans="1:6" s="45" customFormat="1" x14ac:dyDescent="0.3">
      <c r="A31" s="54" t="s">
        <v>1756</v>
      </c>
      <c r="B31" s="54" t="s">
        <v>1757</v>
      </c>
      <c r="C31" s="55">
        <v>4</v>
      </c>
      <c r="D31" s="55">
        <v>14572.2</v>
      </c>
      <c r="E31" s="55">
        <v>14572.2</v>
      </c>
      <c r="F31" s="44"/>
    </row>
    <row r="32" spans="1:6" s="45" customFormat="1" x14ac:dyDescent="0.3">
      <c r="A32" s="54" t="s">
        <v>1758</v>
      </c>
      <c r="B32" s="54" t="s">
        <v>1759</v>
      </c>
      <c r="C32" s="55">
        <v>9</v>
      </c>
      <c r="D32" s="55">
        <v>14572.2</v>
      </c>
      <c r="E32" s="55">
        <v>14572.2</v>
      </c>
      <c r="F32" s="44"/>
    </row>
    <row r="33" spans="1:6" s="45" customFormat="1" x14ac:dyDescent="0.3">
      <c r="A33" s="54" t="s">
        <v>1760</v>
      </c>
      <c r="B33" s="54" t="s">
        <v>1761</v>
      </c>
      <c r="C33" s="55">
        <v>1</v>
      </c>
      <c r="D33" s="55">
        <v>13108.2</v>
      </c>
      <c r="E33" s="55">
        <v>13108.2</v>
      </c>
      <c r="F33" s="44"/>
    </row>
    <row r="34" spans="1:6" s="45" customFormat="1" x14ac:dyDescent="0.3">
      <c r="A34" s="54" t="s">
        <v>1762</v>
      </c>
      <c r="B34" s="54" t="s">
        <v>1763</v>
      </c>
      <c r="C34" s="55">
        <v>1</v>
      </c>
      <c r="D34" s="55">
        <v>13108.2</v>
      </c>
      <c r="E34" s="55">
        <v>13108.2</v>
      </c>
      <c r="F34" s="44"/>
    </row>
    <row r="35" spans="1:6" s="45" customFormat="1" x14ac:dyDescent="0.3">
      <c r="A35" s="54" t="s">
        <v>1764</v>
      </c>
      <c r="B35" s="54" t="s">
        <v>1765</v>
      </c>
      <c r="C35" s="55">
        <v>12</v>
      </c>
      <c r="D35" s="55">
        <v>12853.2</v>
      </c>
      <c r="E35" s="55">
        <v>12853.2</v>
      </c>
      <c r="F35" s="44"/>
    </row>
    <row r="36" spans="1:6" s="45" customFormat="1" x14ac:dyDescent="0.3">
      <c r="A36" s="54" t="s">
        <v>1766</v>
      </c>
      <c r="B36" s="54" t="s">
        <v>1767</v>
      </c>
      <c r="C36" s="55">
        <v>2</v>
      </c>
      <c r="D36" s="55">
        <v>12008.7</v>
      </c>
      <c r="E36" s="55">
        <v>12008.7</v>
      </c>
      <c r="F36" s="44"/>
    </row>
    <row r="37" spans="1:6" s="45" customFormat="1" x14ac:dyDescent="0.3">
      <c r="A37" s="54" t="s">
        <v>1768</v>
      </c>
      <c r="B37" s="54" t="s">
        <v>1769</v>
      </c>
      <c r="C37" s="55">
        <v>1</v>
      </c>
      <c r="D37" s="55">
        <v>12008.7</v>
      </c>
      <c r="E37" s="55">
        <v>12008.7</v>
      </c>
      <c r="F37" s="44"/>
    </row>
    <row r="38" spans="1:6" s="45" customFormat="1" x14ac:dyDescent="0.3">
      <c r="A38" s="54" t="s">
        <v>1770</v>
      </c>
      <c r="B38" s="54" t="s">
        <v>1771</v>
      </c>
      <c r="C38" s="55">
        <v>1</v>
      </c>
      <c r="D38" s="55">
        <v>10919.1</v>
      </c>
      <c r="E38" s="55">
        <v>10919.1</v>
      </c>
      <c r="F38" s="44"/>
    </row>
    <row r="39" spans="1:6" s="45" customFormat="1" x14ac:dyDescent="0.3">
      <c r="A39" s="54" t="s">
        <v>1772</v>
      </c>
      <c r="B39" s="54" t="s">
        <v>1773</v>
      </c>
      <c r="C39" s="55">
        <v>1</v>
      </c>
      <c r="D39" s="55">
        <v>10400.1</v>
      </c>
      <c r="E39" s="55">
        <v>10400.1</v>
      </c>
      <c r="F39" s="44"/>
    </row>
    <row r="40" spans="1:6" s="45" customFormat="1" x14ac:dyDescent="0.3">
      <c r="A40" s="54" t="s">
        <v>1774</v>
      </c>
      <c r="B40" s="54" t="s">
        <v>1775</v>
      </c>
      <c r="C40" s="55">
        <v>1</v>
      </c>
      <c r="D40" s="55">
        <v>10400.1</v>
      </c>
      <c r="E40" s="55">
        <v>10400.1</v>
      </c>
      <c r="F40" s="44"/>
    </row>
    <row r="41" spans="1:6" s="45" customFormat="1" x14ac:dyDescent="0.3">
      <c r="A41" s="54" t="s">
        <v>1776</v>
      </c>
      <c r="B41" s="54" t="s">
        <v>1777</v>
      </c>
      <c r="C41" s="55">
        <v>1</v>
      </c>
      <c r="D41" s="55">
        <v>9577.2000000000007</v>
      </c>
      <c r="E41" s="55">
        <v>9577.2000000000007</v>
      </c>
      <c r="F41" s="44"/>
    </row>
    <row r="42" spans="1:6" s="45" customFormat="1" x14ac:dyDescent="0.3">
      <c r="A42" s="54" t="s">
        <v>1778</v>
      </c>
      <c r="B42" s="54" t="s">
        <v>1779</v>
      </c>
      <c r="C42" s="55">
        <v>1</v>
      </c>
      <c r="D42" s="55">
        <v>8836.2000000000007</v>
      </c>
      <c r="E42" s="55">
        <v>8836.2000000000007</v>
      </c>
      <c r="F42" s="44"/>
    </row>
    <row r="43" spans="1:6" s="45" customFormat="1" x14ac:dyDescent="0.3">
      <c r="A43" s="54" t="s">
        <v>1780</v>
      </c>
      <c r="B43" s="54" t="s">
        <v>1781</v>
      </c>
      <c r="C43" s="55">
        <v>2</v>
      </c>
      <c r="D43" s="55">
        <v>8372.1</v>
      </c>
      <c r="E43" s="55">
        <v>8372.1</v>
      </c>
      <c r="F43" s="44"/>
    </row>
    <row r="44" spans="1:6" s="45" customFormat="1" x14ac:dyDescent="0.3">
      <c r="A44" s="56" t="s">
        <v>330</v>
      </c>
      <c r="B44" s="51" t="s">
        <v>1782</v>
      </c>
      <c r="C44" s="57">
        <f>SUM(C12:C43)</f>
        <v>170</v>
      </c>
      <c r="D44" s="58" t="s">
        <v>330</v>
      </c>
      <c r="E44" s="59" t="s">
        <v>330</v>
      </c>
      <c r="F44" s="44"/>
    </row>
    <row r="45" spans="1:6" s="45" customFormat="1" x14ac:dyDescent="0.3">
      <c r="A45" s="60"/>
      <c r="B45" s="61"/>
      <c r="C45" s="59"/>
      <c r="D45" s="62"/>
      <c r="E45" s="62"/>
      <c r="F45" s="44"/>
    </row>
    <row r="46" spans="1:6" s="45" customFormat="1" x14ac:dyDescent="0.3">
      <c r="A46" s="60"/>
      <c r="B46" s="60"/>
      <c r="C46" s="62"/>
      <c r="D46" s="62"/>
      <c r="E46" s="62"/>
      <c r="F46" s="44"/>
    </row>
    <row r="47" spans="1:6" s="45" customFormat="1" x14ac:dyDescent="0.3">
      <c r="A47" s="469" t="s">
        <v>1783</v>
      </c>
      <c r="B47" s="469" t="s">
        <v>1783</v>
      </c>
      <c r="C47" s="53"/>
      <c r="D47" s="53" t="s">
        <v>330</v>
      </c>
      <c r="E47" s="53" t="s">
        <v>330</v>
      </c>
      <c r="F47" s="44"/>
    </row>
    <row r="48" spans="1:6" s="45" customFormat="1" x14ac:dyDescent="0.3">
      <c r="A48" s="64" t="s">
        <v>1784</v>
      </c>
      <c r="B48" s="64" t="s">
        <v>1785</v>
      </c>
      <c r="C48" s="55">
        <v>2</v>
      </c>
      <c r="D48" s="55">
        <v>22583.7</v>
      </c>
      <c r="E48" s="55">
        <v>22583.7</v>
      </c>
      <c r="F48" s="44"/>
    </row>
    <row r="49" spans="1:6" s="45" customFormat="1" x14ac:dyDescent="0.3">
      <c r="A49" s="64" t="s">
        <v>1786</v>
      </c>
      <c r="B49" s="64" t="s">
        <v>1787</v>
      </c>
      <c r="C49" s="55">
        <v>1</v>
      </c>
      <c r="D49" s="55">
        <v>19671</v>
      </c>
      <c r="E49" s="55">
        <v>19671</v>
      </c>
      <c r="F49" s="44"/>
    </row>
    <row r="50" spans="1:6" s="45" customFormat="1" x14ac:dyDescent="0.3">
      <c r="A50" s="64" t="s">
        <v>1788</v>
      </c>
      <c r="B50" s="64" t="s">
        <v>1789</v>
      </c>
      <c r="C50" s="55">
        <v>1</v>
      </c>
      <c r="D50" s="55">
        <v>17896.2</v>
      </c>
      <c r="E50" s="55">
        <v>17896.2</v>
      </c>
      <c r="F50" s="44"/>
    </row>
    <row r="51" spans="1:6" s="45" customFormat="1" x14ac:dyDescent="0.3">
      <c r="A51" s="64" t="s">
        <v>1790</v>
      </c>
      <c r="B51" s="64" t="s">
        <v>1791</v>
      </c>
      <c r="C51" s="55">
        <v>2</v>
      </c>
      <c r="D51" s="55">
        <v>16097.7</v>
      </c>
      <c r="E51" s="55">
        <v>16097.7</v>
      </c>
      <c r="F51" s="44"/>
    </row>
    <row r="52" spans="1:6" s="45" customFormat="1" x14ac:dyDescent="0.3">
      <c r="A52" s="64" t="s">
        <v>1792</v>
      </c>
      <c r="B52" s="64" t="s">
        <v>1793</v>
      </c>
      <c r="C52" s="55">
        <v>1</v>
      </c>
      <c r="D52" s="55">
        <v>15784.8</v>
      </c>
      <c r="E52" s="55">
        <v>15784.8</v>
      </c>
      <c r="F52" s="44"/>
    </row>
    <row r="53" spans="1:6" s="45" customFormat="1" x14ac:dyDescent="0.3">
      <c r="A53" s="64" t="s">
        <v>1794</v>
      </c>
      <c r="B53" s="64" t="s">
        <v>1795</v>
      </c>
      <c r="C53" s="55">
        <v>1</v>
      </c>
      <c r="D53" s="55">
        <v>13539.3</v>
      </c>
      <c r="E53" s="55">
        <v>13539.3</v>
      </c>
      <c r="F53" s="44"/>
    </row>
    <row r="54" spans="1:6" s="45" customFormat="1" x14ac:dyDescent="0.3">
      <c r="A54" s="64" t="s">
        <v>1796</v>
      </c>
      <c r="B54" s="64" t="s">
        <v>1797</v>
      </c>
      <c r="C54" s="55">
        <v>2</v>
      </c>
      <c r="D54" s="55">
        <v>13476.6</v>
      </c>
      <c r="E54" s="55">
        <v>13476.6</v>
      </c>
      <c r="F54" s="44"/>
    </row>
    <row r="55" spans="1:6" s="45" customFormat="1" x14ac:dyDescent="0.3">
      <c r="A55" s="64" t="s">
        <v>1798</v>
      </c>
      <c r="B55" s="64" t="s">
        <v>1799</v>
      </c>
      <c r="C55" s="55">
        <v>1</v>
      </c>
      <c r="D55" s="55">
        <v>12897</v>
      </c>
      <c r="E55" s="55">
        <v>12897</v>
      </c>
      <c r="F55" s="44"/>
    </row>
    <row r="56" spans="1:6" s="45" customFormat="1" x14ac:dyDescent="0.3">
      <c r="A56" s="64" t="s">
        <v>1800</v>
      </c>
      <c r="B56" s="64" t="s">
        <v>1801</v>
      </c>
      <c r="C56" s="55">
        <v>1</v>
      </c>
      <c r="D56" s="55">
        <v>12189.3</v>
      </c>
      <c r="E56" s="55">
        <v>12189.3</v>
      </c>
      <c r="F56" s="44"/>
    </row>
    <row r="57" spans="1:6" s="45" customFormat="1" x14ac:dyDescent="0.3">
      <c r="A57" s="64" t="s">
        <v>1802</v>
      </c>
      <c r="B57" s="64" t="s">
        <v>1803</v>
      </c>
      <c r="C57" s="55">
        <v>1</v>
      </c>
      <c r="D57" s="55">
        <v>11289.3</v>
      </c>
      <c r="E57" s="55">
        <v>11289.3</v>
      </c>
      <c r="F57" s="44"/>
    </row>
    <row r="58" spans="1:6" s="45" customFormat="1" x14ac:dyDescent="0.3">
      <c r="A58" s="64" t="s">
        <v>1804</v>
      </c>
      <c r="B58" s="64" t="s">
        <v>1805</v>
      </c>
      <c r="C58" s="55">
        <v>1</v>
      </c>
      <c r="D58" s="55">
        <v>10956.3</v>
      </c>
      <c r="E58" s="55">
        <v>10956.3</v>
      </c>
      <c r="F58" s="44"/>
    </row>
    <row r="59" spans="1:6" s="45" customFormat="1" x14ac:dyDescent="0.3">
      <c r="A59" s="64" t="s">
        <v>1806</v>
      </c>
      <c r="B59" s="64" t="s">
        <v>1807</v>
      </c>
      <c r="C59" s="55">
        <v>1</v>
      </c>
      <c r="D59" s="55">
        <v>10832.1</v>
      </c>
      <c r="E59" s="55">
        <v>10832.1</v>
      </c>
      <c r="F59" s="44"/>
    </row>
    <row r="60" spans="1:6" s="45" customFormat="1" x14ac:dyDescent="0.3">
      <c r="A60" s="64" t="s">
        <v>1808</v>
      </c>
      <c r="B60" s="64" t="s">
        <v>1809</v>
      </c>
      <c r="C60" s="55">
        <v>1</v>
      </c>
      <c r="D60" s="55">
        <v>10449.9</v>
      </c>
      <c r="E60" s="55">
        <v>10449.9</v>
      </c>
      <c r="F60" s="44"/>
    </row>
    <row r="61" spans="1:6" s="45" customFormat="1" x14ac:dyDescent="0.3">
      <c r="A61" s="64" t="s">
        <v>1810</v>
      </c>
      <c r="B61" s="64" t="s">
        <v>1811</v>
      </c>
      <c r="C61" s="55">
        <v>4</v>
      </c>
      <c r="D61" s="55">
        <v>10156.799999999999</v>
      </c>
      <c r="E61" s="55">
        <v>10156.799999999999</v>
      </c>
      <c r="F61" s="44"/>
    </row>
    <row r="62" spans="1:6" s="45" customFormat="1" x14ac:dyDescent="0.3">
      <c r="A62" s="64" t="s">
        <v>1812</v>
      </c>
      <c r="B62" s="64" t="s">
        <v>1813</v>
      </c>
      <c r="C62" s="55">
        <v>3</v>
      </c>
      <c r="D62" s="55">
        <v>9795.2999999999993</v>
      </c>
      <c r="E62" s="55">
        <v>9795.2999999999993</v>
      </c>
      <c r="F62" s="44"/>
    </row>
    <row r="63" spans="1:6" s="45" customFormat="1" x14ac:dyDescent="0.3">
      <c r="A63" s="64" t="s">
        <v>1814</v>
      </c>
      <c r="B63" s="64" t="s">
        <v>1815</v>
      </c>
      <c r="C63" s="55">
        <v>3</v>
      </c>
      <c r="D63" s="65">
        <v>9404.4</v>
      </c>
      <c r="E63" s="65">
        <v>9404.4</v>
      </c>
      <c r="F63" s="44"/>
    </row>
    <row r="64" spans="1:6" s="45" customFormat="1" x14ac:dyDescent="0.3">
      <c r="A64" s="56" t="s">
        <v>330</v>
      </c>
      <c r="B64" s="51" t="s">
        <v>1816</v>
      </c>
      <c r="C64" s="57">
        <f>SUM(C48:C63)</f>
        <v>26</v>
      </c>
      <c r="D64" s="58" t="s">
        <v>330</v>
      </c>
      <c r="E64" s="59" t="s">
        <v>330</v>
      </c>
      <c r="F64" s="44"/>
    </row>
    <row r="65" spans="1:6" s="45" customFormat="1" x14ac:dyDescent="0.3">
      <c r="A65" s="66" t="s">
        <v>330</v>
      </c>
      <c r="B65" s="67"/>
      <c r="C65" s="68"/>
      <c r="D65" s="69" t="s">
        <v>330</v>
      </c>
      <c r="E65" s="69" t="s">
        <v>330</v>
      </c>
      <c r="F65" s="44"/>
    </row>
    <row r="66" spans="1:6" s="45" customFormat="1" x14ac:dyDescent="0.3">
      <c r="A66" s="66"/>
      <c r="B66" s="67"/>
      <c r="C66" s="68"/>
      <c r="D66" s="69"/>
      <c r="E66" s="69"/>
      <c r="F66" s="44"/>
    </row>
    <row r="67" spans="1:6" s="45" customFormat="1" x14ac:dyDescent="0.3">
      <c r="A67" s="469" t="s">
        <v>1817</v>
      </c>
      <c r="B67" s="469" t="s">
        <v>1783</v>
      </c>
      <c r="C67" s="53" t="s">
        <v>330</v>
      </c>
      <c r="D67" s="53" t="s">
        <v>330</v>
      </c>
      <c r="E67" s="53" t="s">
        <v>330</v>
      </c>
      <c r="F67" s="44"/>
    </row>
    <row r="68" spans="1:6" s="45" customFormat="1" x14ac:dyDescent="0.3">
      <c r="A68" s="64" t="s">
        <v>1818</v>
      </c>
      <c r="B68" s="64" t="s">
        <v>1818</v>
      </c>
      <c r="C68" s="65">
        <v>0</v>
      </c>
      <c r="D68" s="65">
        <v>0</v>
      </c>
      <c r="E68" s="65">
        <v>0</v>
      </c>
      <c r="F68" s="44"/>
    </row>
    <row r="69" spans="1:6" s="45" customFormat="1" x14ac:dyDescent="0.3">
      <c r="A69" s="56" t="s">
        <v>330</v>
      </c>
      <c r="B69" s="51" t="s">
        <v>1819</v>
      </c>
      <c r="C69" s="57">
        <f>SUM(C68:C68)</f>
        <v>0</v>
      </c>
      <c r="D69" s="58" t="s">
        <v>330</v>
      </c>
      <c r="E69" s="59" t="s">
        <v>330</v>
      </c>
      <c r="F69" s="49"/>
    </row>
    <row r="70" spans="1:6" x14ac:dyDescent="0.3">
      <c r="A70" s="70"/>
      <c r="B70" s="70"/>
      <c r="C70" s="71"/>
      <c r="D70" s="71"/>
      <c r="E70" s="71"/>
      <c r="F70" s="49"/>
    </row>
    <row r="71" spans="1:6" s="45" customFormat="1" x14ac:dyDescent="0.3">
      <c r="A71" s="70"/>
      <c r="B71" s="72" t="s">
        <v>1687</v>
      </c>
      <c r="C71" s="73">
        <f>SUM(C64,C44,C69)</f>
        <v>196</v>
      </c>
      <c r="D71" s="71"/>
      <c r="E71" s="71"/>
      <c r="F71" s="49"/>
    </row>
    <row r="72" spans="1:6" s="45" customFormat="1" x14ac:dyDescent="0.3">
      <c r="A72" s="70"/>
      <c r="B72" s="70"/>
      <c r="C72" s="71"/>
      <c r="D72" s="71"/>
      <c r="E72" s="71"/>
      <c r="F72" s="49"/>
    </row>
    <row r="73" spans="1:6" s="45" customFormat="1" x14ac:dyDescent="0.3">
      <c r="A73" s="70"/>
      <c r="B73" s="70"/>
      <c r="C73" s="71"/>
      <c r="D73" s="71"/>
      <c r="E73" s="71"/>
      <c r="F73" s="49"/>
    </row>
    <row r="74" spans="1:6" s="45" customFormat="1" x14ac:dyDescent="0.3">
      <c r="A74" s="470" t="s">
        <v>1683</v>
      </c>
      <c r="B74" s="470"/>
      <c r="C74" s="62" t="s">
        <v>330</v>
      </c>
      <c r="D74" s="62" t="s">
        <v>330</v>
      </c>
      <c r="E74" s="62" t="s">
        <v>330</v>
      </c>
      <c r="F74" s="49"/>
    </row>
    <row r="75" spans="1:6" s="45" customFormat="1" x14ac:dyDescent="0.3">
      <c r="A75" s="469" t="s">
        <v>1820</v>
      </c>
      <c r="B75" s="469"/>
      <c r="C75" s="68"/>
      <c r="D75" s="68"/>
      <c r="E75" s="68"/>
      <c r="F75" s="49"/>
    </row>
    <row r="76" spans="1:6" s="45" customFormat="1" x14ac:dyDescent="0.3">
      <c r="A76" s="64" t="s">
        <v>1818</v>
      </c>
      <c r="B76" s="75" t="s">
        <v>1821</v>
      </c>
      <c r="C76" s="76">
        <v>5</v>
      </c>
      <c r="D76" s="76">
        <v>7050</v>
      </c>
      <c r="E76" s="76">
        <v>20769</v>
      </c>
      <c r="F76" s="49"/>
    </row>
    <row r="77" spans="1:6" s="45" customFormat="1" x14ac:dyDescent="0.3">
      <c r="A77" s="77" t="s">
        <v>330</v>
      </c>
      <c r="B77" s="51" t="s">
        <v>1822</v>
      </c>
      <c r="C77" s="57">
        <f>SUM(C76:C76)</f>
        <v>5</v>
      </c>
      <c r="D77" s="58" t="s">
        <v>330</v>
      </c>
      <c r="E77" s="59" t="s">
        <v>330</v>
      </c>
      <c r="F77" s="49"/>
    </row>
    <row r="78" spans="1:6" s="45" customFormat="1" x14ac:dyDescent="0.3">
      <c r="A78" s="70" t="s">
        <v>330</v>
      </c>
      <c r="B78" s="78" t="s">
        <v>330</v>
      </c>
      <c r="C78" s="68"/>
      <c r="D78" s="68"/>
      <c r="E78" s="68"/>
      <c r="F78" s="49"/>
    </row>
    <row r="79" spans="1:6" s="45" customFormat="1" x14ac:dyDescent="0.3">
      <c r="A79" s="70"/>
      <c r="B79" s="70"/>
      <c r="C79" s="68"/>
      <c r="D79" s="68"/>
      <c r="E79" s="68"/>
      <c r="F79" s="49"/>
    </row>
    <row r="80" spans="1:6" s="45" customFormat="1" ht="14.4" customHeight="1" x14ac:dyDescent="0.3">
      <c r="A80" s="469" t="s">
        <v>1823</v>
      </c>
      <c r="B80" s="469"/>
      <c r="C80" s="68"/>
      <c r="D80" s="68"/>
      <c r="E80" s="68"/>
      <c r="F80" s="49"/>
    </row>
    <row r="81" spans="1:6" s="45" customFormat="1" x14ac:dyDescent="0.3">
      <c r="A81" s="54" t="s">
        <v>1818</v>
      </c>
      <c r="B81" s="54" t="s">
        <v>1824</v>
      </c>
      <c r="C81" s="55">
        <v>43</v>
      </c>
      <c r="D81" s="65">
        <v>7287</v>
      </c>
      <c r="E81" s="65">
        <v>21403</v>
      </c>
      <c r="F81" s="49"/>
    </row>
    <row r="82" spans="1:6" s="45" customFormat="1" x14ac:dyDescent="0.3">
      <c r="A82" s="79" t="s">
        <v>330</v>
      </c>
      <c r="B82" s="80" t="s">
        <v>1825</v>
      </c>
      <c r="C82" s="81">
        <f>SUM(C81:C81)</f>
        <v>43</v>
      </c>
      <c r="D82" s="58" t="s">
        <v>330</v>
      </c>
      <c r="E82" s="59" t="s">
        <v>330</v>
      </c>
      <c r="F82" s="49"/>
    </row>
  </sheetData>
  <mergeCells count="15">
    <mergeCell ref="A80:B80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47:B47"/>
    <mergeCell ref="A67:B67"/>
    <mergeCell ref="A74:B74"/>
    <mergeCell ref="A75:B75"/>
  </mergeCells>
  <printOptions horizontalCentered="1"/>
  <pageMargins left="0.47250000000000003" right="0.47250000000000003" top="1.1025" bottom="0.47250000000000003" header="0.31500000000000006" footer="0.31500000000000006"/>
  <pageSetup scale="75" fitToWidth="0" fitToHeight="0" orientation="landscape" r:id="rId1"/>
  <headerFooter scaleWithDoc="0" alignWithMargins="0">
    <oddHeader>&amp;L&amp;G&amp;R&amp;G</oddHeader>
  </headerFooter>
  <rowBreaks count="1" manualBreakCount="1">
    <brk id="45" max="4" man="1"/>
  </rowBreaks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67A4B-8BD7-469C-84FC-721C40EBF3EC}">
  <dimension ref="A1:K62"/>
  <sheetViews>
    <sheetView zoomScale="85" zoomScaleNormal="85" zoomScalePageLayoutView="70" workbookViewId="0">
      <selection activeCell="I26" sqref="I26"/>
    </sheetView>
  </sheetViews>
  <sheetFormatPr baseColWidth="10" defaultRowHeight="14.4" x14ac:dyDescent="0.3"/>
  <cols>
    <col min="1" max="1" width="7.6640625" style="106" customWidth="1"/>
    <col min="2" max="2" width="36" style="106" customWidth="1"/>
    <col min="3" max="3" width="11.88671875" style="71" customWidth="1"/>
    <col min="4" max="4" width="11.77734375" style="71" customWidth="1"/>
    <col min="5" max="5" width="14.109375" style="71" bestFit="1" customWidth="1"/>
    <col min="6" max="11" width="12.5546875" style="71" customWidth="1"/>
    <col min="12" max="16384" width="11.5546875" style="27"/>
  </cols>
  <sheetData>
    <row r="1" spans="1:11" s="86" customFormat="1" ht="15.6" x14ac:dyDescent="0.3">
      <c r="A1" s="84"/>
      <c r="B1" s="84"/>
      <c r="C1" s="85"/>
      <c r="D1" s="85"/>
      <c r="E1" s="85"/>
      <c r="F1" s="85"/>
      <c r="G1" s="85"/>
      <c r="H1" s="85"/>
      <c r="I1" s="85"/>
      <c r="J1" s="85"/>
      <c r="K1" s="85"/>
    </row>
    <row r="2" spans="1:11" s="86" customFormat="1" ht="15.6" x14ac:dyDescent="0.3">
      <c r="A2" s="482" t="s">
        <v>0</v>
      </c>
      <c r="B2" s="482" t="s">
        <v>1705</v>
      </c>
      <c r="C2" s="482" t="s">
        <v>1705</v>
      </c>
      <c r="D2" s="482" t="s">
        <v>1705</v>
      </c>
      <c r="E2" s="482" t="s">
        <v>1705</v>
      </c>
      <c r="F2" s="482" t="s">
        <v>1705</v>
      </c>
      <c r="G2" s="482" t="s">
        <v>1705</v>
      </c>
      <c r="H2" s="482" t="s">
        <v>1705</v>
      </c>
      <c r="I2" s="482" t="s">
        <v>1705</v>
      </c>
      <c r="J2" s="482" t="s">
        <v>1705</v>
      </c>
      <c r="K2" s="482" t="s">
        <v>1705</v>
      </c>
    </row>
    <row r="3" spans="1:11" s="86" customFormat="1" ht="15.6" x14ac:dyDescent="0.3">
      <c r="A3" s="482" t="s">
        <v>1</v>
      </c>
      <c r="B3" s="482" t="s">
        <v>1705</v>
      </c>
      <c r="C3" s="482" t="s">
        <v>1705</v>
      </c>
      <c r="D3" s="482" t="s">
        <v>1705</v>
      </c>
      <c r="E3" s="482" t="s">
        <v>1705</v>
      </c>
      <c r="F3" s="482" t="s">
        <v>1705</v>
      </c>
      <c r="G3" s="482" t="s">
        <v>1705</v>
      </c>
      <c r="H3" s="482" t="s">
        <v>1705</v>
      </c>
      <c r="I3" s="482" t="s">
        <v>1705</v>
      </c>
      <c r="J3" s="482" t="s">
        <v>1705</v>
      </c>
      <c r="K3" s="482" t="s">
        <v>1705</v>
      </c>
    </row>
    <row r="4" spans="1:11" s="86" customFormat="1" ht="15.6" x14ac:dyDescent="0.3">
      <c r="A4" s="482" t="s">
        <v>1679</v>
      </c>
      <c r="B4" s="482" t="s">
        <v>1707</v>
      </c>
      <c r="C4" s="482" t="s">
        <v>1707</v>
      </c>
      <c r="D4" s="482" t="s">
        <v>1707</v>
      </c>
      <c r="E4" s="482" t="s">
        <v>1707</v>
      </c>
      <c r="F4" s="482" t="s">
        <v>1707</v>
      </c>
      <c r="G4" s="482" t="s">
        <v>1707</v>
      </c>
      <c r="H4" s="482" t="s">
        <v>1707</v>
      </c>
      <c r="I4" s="482" t="s">
        <v>1707</v>
      </c>
      <c r="J4" s="482" t="s">
        <v>1707</v>
      </c>
      <c r="K4" s="482" t="s">
        <v>1707</v>
      </c>
    </row>
    <row r="5" spans="1:11" s="86" customFormat="1" ht="15.6" x14ac:dyDescent="0.3">
      <c r="A5" s="482" t="s">
        <v>1826</v>
      </c>
      <c r="B5" s="482" t="s">
        <v>1826</v>
      </c>
      <c r="C5" s="482" t="s">
        <v>1826</v>
      </c>
      <c r="D5" s="482" t="s">
        <v>1826</v>
      </c>
      <c r="E5" s="482" t="s">
        <v>1826</v>
      </c>
      <c r="F5" s="482" t="s">
        <v>1826</v>
      </c>
      <c r="G5" s="482" t="s">
        <v>1826</v>
      </c>
      <c r="H5" s="482" t="s">
        <v>1826</v>
      </c>
      <c r="I5" s="482" t="s">
        <v>1826</v>
      </c>
      <c r="J5" s="482" t="s">
        <v>1826</v>
      </c>
      <c r="K5" s="482" t="s">
        <v>1826</v>
      </c>
    </row>
    <row r="6" spans="1:11" s="86" customFormat="1" ht="15.6" x14ac:dyDescent="0.3">
      <c r="A6" s="483" t="s">
        <v>1709</v>
      </c>
      <c r="B6" s="483"/>
      <c r="C6" s="483"/>
      <c r="D6" s="483"/>
      <c r="E6" s="483"/>
      <c r="F6" s="483"/>
      <c r="G6" s="483"/>
      <c r="H6" s="483"/>
      <c r="I6" s="483"/>
      <c r="J6" s="483"/>
      <c r="K6" s="483"/>
    </row>
    <row r="7" spans="1:11" s="89" customFormat="1" x14ac:dyDescent="0.3">
      <c r="A7" s="484" t="s">
        <v>1827</v>
      </c>
      <c r="B7" s="484"/>
      <c r="C7" s="484"/>
      <c r="D7" s="88" t="s">
        <v>330</v>
      </c>
      <c r="E7" s="88" t="s">
        <v>330</v>
      </c>
      <c r="F7" s="88" t="s">
        <v>330</v>
      </c>
      <c r="G7" s="88" t="s">
        <v>330</v>
      </c>
      <c r="H7" s="88" t="s">
        <v>330</v>
      </c>
      <c r="I7" s="88" t="s">
        <v>330</v>
      </c>
      <c r="J7" s="88" t="s">
        <v>330</v>
      </c>
      <c r="K7" s="88" t="s">
        <v>330</v>
      </c>
    </row>
    <row r="8" spans="1:11" s="89" customFormat="1" x14ac:dyDescent="0.3">
      <c r="A8" s="475" t="s">
        <v>1828</v>
      </c>
      <c r="B8" s="477" t="s">
        <v>1711</v>
      </c>
      <c r="C8" s="479" t="s">
        <v>1829</v>
      </c>
      <c r="D8" s="479" t="s">
        <v>1829</v>
      </c>
      <c r="E8" s="479" t="s">
        <v>1829</v>
      </c>
      <c r="F8" s="479" t="s">
        <v>1829</v>
      </c>
      <c r="G8" s="479" t="s">
        <v>1830</v>
      </c>
      <c r="H8" s="479" t="s">
        <v>1830</v>
      </c>
      <c r="I8" s="479" t="s">
        <v>1830</v>
      </c>
      <c r="J8" s="479" t="s">
        <v>1830</v>
      </c>
      <c r="K8" s="480" t="s">
        <v>1830</v>
      </c>
    </row>
    <row r="9" spans="1:11" s="89" customFormat="1" ht="26.4" x14ac:dyDescent="0.3">
      <c r="A9" s="476" t="s">
        <v>1828</v>
      </c>
      <c r="B9" s="478" t="s">
        <v>1831</v>
      </c>
      <c r="C9" s="91" t="s">
        <v>1832</v>
      </c>
      <c r="D9" s="91" t="s">
        <v>1833</v>
      </c>
      <c r="E9" s="91" t="s">
        <v>1834</v>
      </c>
      <c r="F9" s="91" t="s">
        <v>1835</v>
      </c>
      <c r="G9" s="91" t="s">
        <v>1836</v>
      </c>
      <c r="H9" s="91" t="s">
        <v>1837</v>
      </c>
      <c r="I9" s="91" t="s">
        <v>1838</v>
      </c>
      <c r="J9" s="91" t="s">
        <v>1839</v>
      </c>
      <c r="K9" s="92" t="s">
        <v>1835</v>
      </c>
    </row>
    <row r="10" spans="1:11" s="89" customFormat="1" x14ac:dyDescent="0.3">
      <c r="A10" s="93" t="s">
        <v>1718</v>
      </c>
      <c r="B10" s="93" t="s">
        <v>1719</v>
      </c>
      <c r="C10" s="94">
        <v>107070</v>
      </c>
      <c r="D10" s="94">
        <v>30000</v>
      </c>
      <c r="E10" s="94">
        <v>0</v>
      </c>
      <c r="F10" s="94">
        <f>SUM(C10:E10)</f>
        <v>137070</v>
      </c>
      <c r="G10" s="94">
        <v>109656</v>
      </c>
      <c r="H10" s="94">
        <v>22845</v>
      </c>
      <c r="I10" s="94">
        <v>182760</v>
      </c>
      <c r="J10" s="94">
        <v>12250.47</v>
      </c>
      <c r="K10" s="94">
        <f t="shared" ref="K10:K16" si="0">SUM(G10:J10)</f>
        <v>327511.46999999997</v>
      </c>
    </row>
    <row r="11" spans="1:11" s="89" customFormat="1" x14ac:dyDescent="0.3">
      <c r="A11" s="95" t="s">
        <v>1720</v>
      </c>
      <c r="B11" s="95" t="s">
        <v>1721</v>
      </c>
      <c r="C11" s="96">
        <v>84300</v>
      </c>
      <c r="D11" s="96">
        <v>6080</v>
      </c>
      <c r="E11" s="96">
        <v>0</v>
      </c>
      <c r="F11" s="96">
        <f t="shared" ref="F11:F17" si="1">SUM(C11:E11)</f>
        <v>90380</v>
      </c>
      <c r="G11" s="96">
        <v>72304</v>
      </c>
      <c r="H11" s="96">
        <v>15063.333333333332</v>
      </c>
      <c r="I11" s="96">
        <v>120506.66666666666</v>
      </c>
      <c r="J11" s="96">
        <v>12250.47</v>
      </c>
      <c r="K11" s="96">
        <f t="shared" si="0"/>
        <v>220124.47</v>
      </c>
    </row>
    <row r="12" spans="1:11" s="89" customFormat="1" x14ac:dyDescent="0.3">
      <c r="A12" s="95" t="s">
        <v>1722</v>
      </c>
      <c r="B12" s="95" t="s">
        <v>1723</v>
      </c>
      <c r="C12" s="96">
        <v>84300</v>
      </c>
      <c r="D12" s="96">
        <v>6080</v>
      </c>
      <c r="E12" s="96">
        <v>0</v>
      </c>
      <c r="F12" s="96">
        <f t="shared" si="1"/>
        <v>90380</v>
      </c>
      <c r="G12" s="96">
        <v>72304</v>
      </c>
      <c r="H12" s="96">
        <v>15063.333333333332</v>
      </c>
      <c r="I12" s="96">
        <v>120506.66666666666</v>
      </c>
      <c r="J12" s="96">
        <v>12250.47</v>
      </c>
      <c r="K12" s="96">
        <f t="shared" si="0"/>
        <v>220124.47</v>
      </c>
    </row>
    <row r="13" spans="1:11" s="89" customFormat="1" x14ac:dyDescent="0.3">
      <c r="A13" s="95" t="s">
        <v>1724</v>
      </c>
      <c r="B13" s="95" t="s">
        <v>1725</v>
      </c>
      <c r="C13" s="96">
        <v>62580</v>
      </c>
      <c r="D13" s="96">
        <v>6000</v>
      </c>
      <c r="E13" s="96">
        <v>0</v>
      </c>
      <c r="F13" s="96">
        <f t="shared" si="1"/>
        <v>68580</v>
      </c>
      <c r="G13" s="96">
        <v>54864</v>
      </c>
      <c r="H13" s="96">
        <v>11430</v>
      </c>
      <c r="I13" s="96">
        <v>91440</v>
      </c>
      <c r="J13" s="96">
        <v>12250.47</v>
      </c>
      <c r="K13" s="96">
        <f t="shared" si="0"/>
        <v>169984.47</v>
      </c>
    </row>
    <row r="14" spans="1:11" s="89" customFormat="1" x14ac:dyDescent="0.3">
      <c r="A14" s="97" t="s">
        <v>1726</v>
      </c>
      <c r="B14" s="97" t="s">
        <v>1727</v>
      </c>
      <c r="C14" s="98">
        <v>52380</v>
      </c>
      <c r="D14" s="98">
        <v>4000</v>
      </c>
      <c r="E14" s="98">
        <v>0</v>
      </c>
      <c r="F14" s="96">
        <f t="shared" si="1"/>
        <v>56380</v>
      </c>
      <c r="G14" s="96">
        <v>45104</v>
      </c>
      <c r="H14" s="96">
        <v>9396.6666666666661</v>
      </c>
      <c r="I14" s="96">
        <v>75173.333333333328</v>
      </c>
      <c r="J14" s="98">
        <v>12250.47</v>
      </c>
      <c r="K14" s="96">
        <f t="shared" si="0"/>
        <v>141924.47</v>
      </c>
    </row>
    <row r="15" spans="1:11" s="89" customFormat="1" x14ac:dyDescent="0.3">
      <c r="A15" s="99" t="s">
        <v>1728</v>
      </c>
      <c r="B15" s="99" t="s">
        <v>1729</v>
      </c>
      <c r="C15" s="100">
        <v>42435.9</v>
      </c>
      <c r="D15" s="100">
        <v>3696</v>
      </c>
      <c r="E15" s="100">
        <v>0</v>
      </c>
      <c r="F15" s="96">
        <f t="shared" si="1"/>
        <v>46131.9</v>
      </c>
      <c r="G15" s="96">
        <v>36905.520000000004</v>
      </c>
      <c r="H15" s="96">
        <v>7688.65</v>
      </c>
      <c r="I15" s="96">
        <v>61509.2</v>
      </c>
      <c r="J15" s="100">
        <v>12250.47</v>
      </c>
      <c r="K15" s="96">
        <f t="shared" si="0"/>
        <v>118353.84</v>
      </c>
    </row>
    <row r="16" spans="1:11" s="89" customFormat="1" x14ac:dyDescent="0.3">
      <c r="A16" s="99" t="s">
        <v>1730</v>
      </c>
      <c r="B16" s="99" t="s">
        <v>1731</v>
      </c>
      <c r="C16" s="100">
        <v>32167.200000000001</v>
      </c>
      <c r="D16" s="100">
        <v>3696</v>
      </c>
      <c r="E16" s="100">
        <v>0</v>
      </c>
      <c r="F16" s="96">
        <f t="shared" si="1"/>
        <v>35863.199999999997</v>
      </c>
      <c r="G16" s="96">
        <v>28690.559999999998</v>
      </c>
      <c r="H16" s="96">
        <v>5977.1999999999989</v>
      </c>
      <c r="I16" s="96">
        <v>47817.599999999991</v>
      </c>
      <c r="J16" s="100">
        <v>12250.47</v>
      </c>
      <c r="K16" s="96">
        <f t="shared" si="0"/>
        <v>94735.829999999987</v>
      </c>
    </row>
    <row r="17" spans="1:11" s="89" customFormat="1" x14ac:dyDescent="0.3">
      <c r="A17" s="99" t="s">
        <v>1732</v>
      </c>
      <c r="B17" s="99" t="s">
        <v>1733</v>
      </c>
      <c r="C17" s="100">
        <v>27914.1</v>
      </c>
      <c r="D17" s="100">
        <v>1420</v>
      </c>
      <c r="E17" s="100">
        <v>0</v>
      </c>
      <c r="F17" s="96">
        <f t="shared" si="1"/>
        <v>29334.1</v>
      </c>
      <c r="G17" s="96">
        <v>23467.279999999999</v>
      </c>
      <c r="H17" s="96">
        <v>4889.0166666666664</v>
      </c>
      <c r="I17" s="96">
        <v>39112.133333333331</v>
      </c>
      <c r="J17" s="100">
        <v>12250.47</v>
      </c>
      <c r="K17" s="96">
        <f>SUM(G17:J17)</f>
        <v>79718.899999999994</v>
      </c>
    </row>
    <row r="18" spans="1:11" x14ac:dyDescent="0.3">
      <c r="A18" s="101" t="s">
        <v>330</v>
      </c>
      <c r="B18" s="101" t="s">
        <v>330</v>
      </c>
      <c r="C18" s="71" t="s">
        <v>330</v>
      </c>
      <c r="D18" s="71" t="s">
        <v>330</v>
      </c>
      <c r="E18" s="71" t="s">
        <v>330</v>
      </c>
      <c r="F18" s="71" t="s">
        <v>330</v>
      </c>
      <c r="G18" s="71" t="s">
        <v>330</v>
      </c>
      <c r="H18" s="71" t="s">
        <v>330</v>
      </c>
      <c r="I18" s="71" t="s">
        <v>330</v>
      </c>
      <c r="J18" s="71" t="s">
        <v>330</v>
      </c>
      <c r="K18" s="71" t="s">
        <v>330</v>
      </c>
    </row>
    <row r="19" spans="1:11" x14ac:dyDescent="0.3">
      <c r="A19" s="101" t="s">
        <v>330</v>
      </c>
      <c r="B19" s="101" t="s">
        <v>330</v>
      </c>
      <c r="C19" s="71" t="s">
        <v>330</v>
      </c>
      <c r="D19" s="71" t="s">
        <v>330</v>
      </c>
      <c r="E19" s="71" t="s">
        <v>330</v>
      </c>
      <c r="F19" s="71" t="s">
        <v>330</v>
      </c>
      <c r="G19" s="71" t="s">
        <v>330</v>
      </c>
      <c r="H19" s="71" t="s">
        <v>330</v>
      </c>
      <c r="I19" s="71" t="s">
        <v>330</v>
      </c>
      <c r="J19" s="71" t="s">
        <v>330</v>
      </c>
      <c r="K19" s="71" t="s">
        <v>330</v>
      </c>
    </row>
    <row r="20" spans="1:11" x14ac:dyDescent="0.3">
      <c r="A20" s="481" t="s">
        <v>1840</v>
      </c>
      <c r="B20" s="481"/>
      <c r="C20" s="481"/>
      <c r="D20" s="62" t="s">
        <v>330</v>
      </c>
      <c r="E20" s="62" t="s">
        <v>330</v>
      </c>
      <c r="F20" s="62" t="s">
        <v>330</v>
      </c>
      <c r="G20" s="62" t="s">
        <v>330</v>
      </c>
      <c r="H20" s="62" t="s">
        <v>330</v>
      </c>
      <c r="I20" s="62" t="s">
        <v>330</v>
      </c>
      <c r="J20" s="62" t="s">
        <v>330</v>
      </c>
      <c r="K20" s="62" t="s">
        <v>330</v>
      </c>
    </row>
    <row r="21" spans="1:11" s="89" customFormat="1" x14ac:dyDescent="0.3">
      <c r="A21" s="475" t="s">
        <v>1828</v>
      </c>
      <c r="B21" s="477" t="s">
        <v>1711</v>
      </c>
      <c r="C21" s="479" t="s">
        <v>1829</v>
      </c>
      <c r="D21" s="479" t="s">
        <v>1829</v>
      </c>
      <c r="E21" s="479" t="s">
        <v>1829</v>
      </c>
      <c r="F21" s="479" t="s">
        <v>1829</v>
      </c>
      <c r="G21" s="479" t="s">
        <v>1830</v>
      </c>
      <c r="H21" s="479" t="s">
        <v>1830</v>
      </c>
      <c r="I21" s="479" t="s">
        <v>1830</v>
      </c>
      <c r="J21" s="479" t="s">
        <v>1830</v>
      </c>
      <c r="K21" s="480" t="s">
        <v>1830</v>
      </c>
    </row>
    <row r="22" spans="1:11" s="89" customFormat="1" ht="26.4" x14ac:dyDescent="0.3">
      <c r="A22" s="476" t="s">
        <v>1828</v>
      </c>
      <c r="B22" s="478" t="s">
        <v>1831</v>
      </c>
      <c r="C22" s="91" t="s">
        <v>1832</v>
      </c>
      <c r="D22" s="91" t="s">
        <v>1833</v>
      </c>
      <c r="E22" s="91" t="s">
        <v>1834</v>
      </c>
      <c r="F22" s="91" t="s">
        <v>1835</v>
      </c>
      <c r="G22" s="91" t="s">
        <v>1836</v>
      </c>
      <c r="H22" s="91" t="s">
        <v>1837</v>
      </c>
      <c r="I22" s="91" t="s">
        <v>1838</v>
      </c>
      <c r="J22" s="91" t="s">
        <v>1839</v>
      </c>
      <c r="K22" s="92" t="s">
        <v>1835</v>
      </c>
    </row>
    <row r="23" spans="1:11" s="89" customFormat="1" x14ac:dyDescent="0.3">
      <c r="A23" s="93" t="s">
        <v>1734</v>
      </c>
      <c r="B23" s="93" t="s">
        <v>1735</v>
      </c>
      <c r="C23" s="94">
        <v>25438.2</v>
      </c>
      <c r="D23" s="94">
        <v>1420</v>
      </c>
      <c r="E23" s="94">
        <v>0</v>
      </c>
      <c r="F23" s="94">
        <f>SUM(C23:E23)</f>
        <v>26858.2</v>
      </c>
      <c r="G23" s="94">
        <v>21486.560000000001</v>
      </c>
      <c r="H23" s="94">
        <v>4476.3666666666668</v>
      </c>
      <c r="I23" s="94">
        <v>35810.933333333334</v>
      </c>
      <c r="J23" s="94">
        <v>12250.47</v>
      </c>
      <c r="K23" s="94">
        <f>SUM(G23:J23)</f>
        <v>74024.33</v>
      </c>
    </row>
    <row r="24" spans="1:11" s="89" customFormat="1" x14ac:dyDescent="0.3">
      <c r="A24" s="95" t="s">
        <v>1784</v>
      </c>
      <c r="B24" s="95" t="s">
        <v>1785</v>
      </c>
      <c r="C24" s="96">
        <v>22583.7</v>
      </c>
      <c r="D24" s="96">
        <v>5018</v>
      </c>
      <c r="E24" s="96">
        <v>707.82</v>
      </c>
      <c r="F24" s="96">
        <f t="shared" ref="F24:F62" si="2">SUM(C24:E24)</f>
        <v>28309.52</v>
      </c>
      <c r="G24" s="96">
        <v>22647.616000000002</v>
      </c>
      <c r="H24" s="96">
        <v>4718.2533333333331</v>
      </c>
      <c r="I24" s="96">
        <v>37746.026666666665</v>
      </c>
      <c r="J24" s="96">
        <v>12250.47</v>
      </c>
      <c r="K24" s="96">
        <f>SUM(G24:J24)</f>
        <v>77362.365999999995</v>
      </c>
    </row>
    <row r="25" spans="1:11" s="89" customFormat="1" x14ac:dyDescent="0.3">
      <c r="A25" s="95" t="s">
        <v>1736</v>
      </c>
      <c r="B25" s="95" t="s">
        <v>1737</v>
      </c>
      <c r="C25" s="96">
        <v>21326.1</v>
      </c>
      <c r="D25" s="96">
        <v>1420</v>
      </c>
      <c r="E25" s="96">
        <v>0</v>
      </c>
      <c r="F25" s="96">
        <f t="shared" si="2"/>
        <v>22746.1</v>
      </c>
      <c r="G25" s="96">
        <v>18196.88</v>
      </c>
      <c r="H25" s="96">
        <v>3791.0166666666664</v>
      </c>
      <c r="I25" s="96">
        <v>30328.133333333331</v>
      </c>
      <c r="J25" s="96">
        <v>12250.47</v>
      </c>
      <c r="K25" s="96">
        <f>SUM(G25:J25)</f>
        <v>64566.5</v>
      </c>
    </row>
    <row r="26" spans="1:11" s="89" customFormat="1" x14ac:dyDescent="0.3">
      <c r="A26" s="95" t="s">
        <v>1786</v>
      </c>
      <c r="B26" s="95" t="s">
        <v>1787</v>
      </c>
      <c r="C26" s="96">
        <v>19671</v>
      </c>
      <c r="D26" s="96">
        <v>5018</v>
      </c>
      <c r="E26" s="96">
        <v>1132.48</v>
      </c>
      <c r="F26" s="96">
        <f t="shared" si="2"/>
        <v>25821.48</v>
      </c>
      <c r="G26" s="96">
        <v>20657.184000000001</v>
      </c>
      <c r="H26" s="96">
        <v>4303.58</v>
      </c>
      <c r="I26" s="96">
        <v>34428.639999999999</v>
      </c>
      <c r="J26" s="96">
        <v>12250.47</v>
      </c>
      <c r="K26" s="96">
        <f t="shared" ref="K26:K62" si="3">SUM(G26:J26)</f>
        <v>71639.873999999996</v>
      </c>
    </row>
    <row r="27" spans="1:11" s="89" customFormat="1" x14ac:dyDescent="0.3">
      <c r="A27" s="97" t="s">
        <v>1738</v>
      </c>
      <c r="B27" s="97" t="s">
        <v>1739</v>
      </c>
      <c r="C27" s="98">
        <v>18980.099999999999</v>
      </c>
      <c r="D27" s="98">
        <v>1420</v>
      </c>
      <c r="E27" s="98">
        <v>0</v>
      </c>
      <c r="F27" s="96">
        <f t="shared" si="2"/>
        <v>20400.099999999999</v>
      </c>
      <c r="G27" s="96">
        <v>16320.08</v>
      </c>
      <c r="H27" s="96">
        <v>3400.0166666666664</v>
      </c>
      <c r="I27" s="96">
        <v>27200.133333333331</v>
      </c>
      <c r="J27" s="98">
        <v>12250.47</v>
      </c>
      <c r="K27" s="96">
        <f>SUM(G27:J27)</f>
        <v>59170.7</v>
      </c>
    </row>
    <row r="28" spans="1:11" s="89" customFormat="1" x14ac:dyDescent="0.3">
      <c r="A28" s="103" t="s">
        <v>1740</v>
      </c>
      <c r="B28" s="103" t="s">
        <v>1741</v>
      </c>
      <c r="C28" s="100">
        <v>18980.099999999999</v>
      </c>
      <c r="D28" s="100">
        <v>1420</v>
      </c>
      <c r="E28" s="100">
        <v>0</v>
      </c>
      <c r="F28" s="96">
        <f t="shared" si="2"/>
        <v>20400.099999999999</v>
      </c>
      <c r="G28" s="96">
        <v>16320.08</v>
      </c>
      <c r="H28" s="96">
        <v>3400.0166666666664</v>
      </c>
      <c r="I28" s="96">
        <v>27200.133333333331</v>
      </c>
      <c r="J28" s="100">
        <v>12250.47</v>
      </c>
      <c r="K28" s="96">
        <f t="shared" si="3"/>
        <v>59170.7</v>
      </c>
    </row>
    <row r="29" spans="1:11" s="89" customFormat="1" x14ac:dyDescent="0.3">
      <c r="A29" s="103" t="s">
        <v>1742</v>
      </c>
      <c r="B29" s="103" t="s">
        <v>1743</v>
      </c>
      <c r="C29" s="100">
        <v>18980.099999999999</v>
      </c>
      <c r="D29" s="100">
        <v>1420</v>
      </c>
      <c r="E29" s="100">
        <v>0</v>
      </c>
      <c r="F29" s="96">
        <f t="shared" si="2"/>
        <v>20400.099999999999</v>
      </c>
      <c r="G29" s="96">
        <v>16320.08</v>
      </c>
      <c r="H29" s="96">
        <v>3400.0166666666664</v>
      </c>
      <c r="I29" s="96">
        <v>27200.133333333331</v>
      </c>
      <c r="J29" s="100">
        <v>12250.47</v>
      </c>
      <c r="K29" s="96">
        <f>SUM(G29:J29)</f>
        <v>59170.7</v>
      </c>
    </row>
    <row r="30" spans="1:11" s="89" customFormat="1" x14ac:dyDescent="0.3">
      <c r="A30" s="103" t="s">
        <v>1744</v>
      </c>
      <c r="B30" s="104" t="s">
        <v>1745</v>
      </c>
      <c r="C30" s="105">
        <v>18569.099999999999</v>
      </c>
      <c r="D30" s="100">
        <v>1420</v>
      </c>
      <c r="E30" s="100">
        <v>0</v>
      </c>
      <c r="F30" s="96">
        <f t="shared" si="2"/>
        <v>19989.099999999999</v>
      </c>
      <c r="G30" s="96">
        <v>15991.279999999999</v>
      </c>
      <c r="H30" s="96">
        <v>3331.5166666666664</v>
      </c>
      <c r="I30" s="96">
        <v>26652.133333333331</v>
      </c>
      <c r="J30" s="100">
        <v>12250.47</v>
      </c>
      <c r="K30" s="96">
        <f t="shared" si="3"/>
        <v>58225.399999999994</v>
      </c>
    </row>
    <row r="31" spans="1:11" s="89" customFormat="1" x14ac:dyDescent="0.3">
      <c r="A31" s="103" t="s">
        <v>1746</v>
      </c>
      <c r="B31" s="103" t="s">
        <v>1747</v>
      </c>
      <c r="C31" s="100">
        <v>18569.099999999999</v>
      </c>
      <c r="D31" s="100">
        <v>1420</v>
      </c>
      <c r="E31" s="100">
        <v>0</v>
      </c>
      <c r="F31" s="96">
        <f t="shared" si="2"/>
        <v>19989.099999999999</v>
      </c>
      <c r="G31" s="96">
        <v>15991.279999999999</v>
      </c>
      <c r="H31" s="96">
        <v>3331.5166666666664</v>
      </c>
      <c r="I31" s="96">
        <v>26652.133333333331</v>
      </c>
      <c r="J31" s="100">
        <v>12250.47</v>
      </c>
      <c r="K31" s="96">
        <f>SUM(G31:J31)</f>
        <v>58225.399999999994</v>
      </c>
    </row>
    <row r="32" spans="1:11" s="89" customFormat="1" x14ac:dyDescent="0.3">
      <c r="A32" s="103" t="s">
        <v>1748</v>
      </c>
      <c r="B32" s="103" t="s">
        <v>1749</v>
      </c>
      <c r="C32" s="100">
        <v>18569.099999999999</v>
      </c>
      <c r="D32" s="100">
        <v>1420</v>
      </c>
      <c r="E32" s="100">
        <v>0</v>
      </c>
      <c r="F32" s="96">
        <f t="shared" si="2"/>
        <v>19989.099999999999</v>
      </c>
      <c r="G32" s="96">
        <v>15991.279999999999</v>
      </c>
      <c r="H32" s="96">
        <v>3331.5166666666664</v>
      </c>
      <c r="I32" s="96">
        <v>26652.133333333331</v>
      </c>
      <c r="J32" s="100">
        <v>12250.47</v>
      </c>
      <c r="K32" s="96">
        <f t="shared" si="3"/>
        <v>58225.399999999994</v>
      </c>
    </row>
    <row r="33" spans="1:11" s="89" customFormat="1" x14ac:dyDescent="0.3">
      <c r="A33" s="103" t="s">
        <v>1750</v>
      </c>
      <c r="B33" s="103" t="s">
        <v>1751</v>
      </c>
      <c r="C33" s="100">
        <v>18569.099999999999</v>
      </c>
      <c r="D33" s="100">
        <v>1420</v>
      </c>
      <c r="E33" s="100">
        <v>0</v>
      </c>
      <c r="F33" s="96">
        <f t="shared" si="2"/>
        <v>19989.099999999999</v>
      </c>
      <c r="G33" s="96">
        <v>15991.279999999999</v>
      </c>
      <c r="H33" s="96">
        <v>3331.5166666666664</v>
      </c>
      <c r="I33" s="96">
        <v>26652.133333333331</v>
      </c>
      <c r="J33" s="100">
        <v>12250.47</v>
      </c>
      <c r="K33" s="96">
        <f t="shared" si="3"/>
        <v>58225.399999999994</v>
      </c>
    </row>
    <row r="34" spans="1:11" s="89" customFormat="1" x14ac:dyDescent="0.3">
      <c r="A34" s="103" t="s">
        <v>1788</v>
      </c>
      <c r="B34" s="103" t="s">
        <v>1789</v>
      </c>
      <c r="C34" s="100">
        <v>17896.2</v>
      </c>
      <c r="D34" s="100">
        <v>5018</v>
      </c>
      <c r="E34" s="100">
        <v>0</v>
      </c>
      <c r="F34" s="96">
        <f t="shared" si="2"/>
        <v>22914.2</v>
      </c>
      <c r="G34" s="96">
        <v>18331.36</v>
      </c>
      <c r="H34" s="96">
        <v>3819.0333333333338</v>
      </c>
      <c r="I34" s="96">
        <v>30552.26666666667</v>
      </c>
      <c r="J34" s="100">
        <v>12250.47</v>
      </c>
      <c r="K34" s="96">
        <f>SUM(G34:J34)</f>
        <v>64953.130000000005</v>
      </c>
    </row>
    <row r="35" spans="1:11" s="89" customFormat="1" x14ac:dyDescent="0.3">
      <c r="A35" s="103" t="s">
        <v>1790</v>
      </c>
      <c r="B35" s="103" t="s">
        <v>1791</v>
      </c>
      <c r="C35" s="100">
        <v>16097.7</v>
      </c>
      <c r="D35" s="100">
        <v>5018</v>
      </c>
      <c r="E35" s="100">
        <v>1132.5</v>
      </c>
      <c r="F35" s="96">
        <f t="shared" si="2"/>
        <v>22248.2</v>
      </c>
      <c r="G35" s="96">
        <v>17798.560000000001</v>
      </c>
      <c r="H35" s="96">
        <v>3708.0333333333333</v>
      </c>
      <c r="I35" s="96">
        <v>29664.266666666666</v>
      </c>
      <c r="J35" s="100">
        <v>12250.47</v>
      </c>
      <c r="K35" s="96">
        <f t="shared" si="3"/>
        <v>63421.33</v>
      </c>
    </row>
    <row r="36" spans="1:11" s="89" customFormat="1" x14ac:dyDescent="0.3">
      <c r="A36" s="103" t="s">
        <v>1752</v>
      </c>
      <c r="B36" s="103" t="s">
        <v>1753</v>
      </c>
      <c r="C36" s="100">
        <v>16017</v>
      </c>
      <c r="D36" s="100">
        <v>1420</v>
      </c>
      <c r="E36" s="100">
        <v>0</v>
      </c>
      <c r="F36" s="96">
        <f t="shared" si="2"/>
        <v>17437</v>
      </c>
      <c r="G36" s="96">
        <v>13949.6</v>
      </c>
      <c r="H36" s="96">
        <v>2906.166666666667</v>
      </c>
      <c r="I36" s="96">
        <v>23249.333333333336</v>
      </c>
      <c r="J36" s="100">
        <v>12250.47</v>
      </c>
      <c r="K36" s="96">
        <f t="shared" si="3"/>
        <v>52355.570000000007</v>
      </c>
    </row>
    <row r="37" spans="1:11" s="89" customFormat="1" x14ac:dyDescent="0.3">
      <c r="A37" s="103" t="s">
        <v>1754</v>
      </c>
      <c r="B37" s="103" t="s">
        <v>1755</v>
      </c>
      <c r="C37" s="100">
        <v>16017</v>
      </c>
      <c r="D37" s="100">
        <v>1420</v>
      </c>
      <c r="E37" s="100">
        <v>0</v>
      </c>
      <c r="F37" s="96">
        <f t="shared" si="2"/>
        <v>17437</v>
      </c>
      <c r="G37" s="96">
        <v>13949.6</v>
      </c>
      <c r="H37" s="96">
        <v>2906.166666666667</v>
      </c>
      <c r="I37" s="96">
        <v>23249.333333333336</v>
      </c>
      <c r="J37" s="100">
        <v>12250.47</v>
      </c>
      <c r="K37" s="96">
        <f t="shared" si="3"/>
        <v>52355.570000000007</v>
      </c>
    </row>
    <row r="38" spans="1:11" s="89" customFormat="1" x14ac:dyDescent="0.3">
      <c r="A38" s="103" t="s">
        <v>1792</v>
      </c>
      <c r="B38" s="103" t="s">
        <v>1793</v>
      </c>
      <c r="C38" s="100">
        <v>15784.8</v>
      </c>
      <c r="D38" s="100">
        <v>5018</v>
      </c>
      <c r="E38" s="100">
        <v>626.38</v>
      </c>
      <c r="F38" s="96">
        <f t="shared" si="2"/>
        <v>21429.18</v>
      </c>
      <c r="G38" s="96">
        <v>17143.344000000001</v>
      </c>
      <c r="H38" s="96">
        <v>3571.53</v>
      </c>
      <c r="I38" s="96">
        <v>28572.240000000002</v>
      </c>
      <c r="J38" s="100">
        <v>12250.47</v>
      </c>
      <c r="K38" s="96">
        <f t="shared" si="3"/>
        <v>61537.584000000003</v>
      </c>
    </row>
    <row r="39" spans="1:11" s="89" customFormat="1" x14ac:dyDescent="0.3">
      <c r="A39" s="103" t="s">
        <v>1756</v>
      </c>
      <c r="B39" s="103" t="s">
        <v>1757</v>
      </c>
      <c r="C39" s="100">
        <v>14572.2</v>
      </c>
      <c r="D39" s="100">
        <v>1420</v>
      </c>
      <c r="E39" s="100">
        <v>0</v>
      </c>
      <c r="F39" s="96">
        <f t="shared" si="2"/>
        <v>15992.2</v>
      </c>
      <c r="G39" s="96">
        <v>12793.760000000002</v>
      </c>
      <c r="H39" s="96">
        <v>2665.3666666666668</v>
      </c>
      <c r="I39" s="96">
        <v>21322.933333333334</v>
      </c>
      <c r="J39" s="100">
        <v>12250.47</v>
      </c>
      <c r="K39" s="96">
        <f t="shared" si="3"/>
        <v>49032.530000000006</v>
      </c>
    </row>
    <row r="40" spans="1:11" s="89" customFormat="1" x14ac:dyDescent="0.3">
      <c r="A40" s="103" t="s">
        <v>1758</v>
      </c>
      <c r="B40" s="103" t="s">
        <v>1759</v>
      </c>
      <c r="C40" s="100">
        <v>14572.2</v>
      </c>
      <c r="D40" s="100">
        <v>1420</v>
      </c>
      <c r="E40" s="100">
        <v>0</v>
      </c>
      <c r="F40" s="96">
        <f t="shared" si="2"/>
        <v>15992.2</v>
      </c>
      <c r="G40" s="96">
        <v>12793.760000000002</v>
      </c>
      <c r="H40" s="96">
        <v>2665.3666666666668</v>
      </c>
      <c r="I40" s="96">
        <v>21322.933333333334</v>
      </c>
      <c r="J40" s="100">
        <v>12250.47</v>
      </c>
      <c r="K40" s="96">
        <f t="shared" si="3"/>
        <v>49032.530000000006</v>
      </c>
    </row>
    <row r="41" spans="1:11" s="89" customFormat="1" x14ac:dyDescent="0.3">
      <c r="A41" s="103" t="s">
        <v>1794</v>
      </c>
      <c r="B41" s="103" t="s">
        <v>1795</v>
      </c>
      <c r="C41" s="100">
        <v>13539.3</v>
      </c>
      <c r="D41" s="100">
        <v>5018</v>
      </c>
      <c r="E41" s="100">
        <v>0</v>
      </c>
      <c r="F41" s="96">
        <f t="shared" si="2"/>
        <v>18557.3</v>
      </c>
      <c r="G41" s="96">
        <v>14845.84</v>
      </c>
      <c r="H41" s="96">
        <v>3092.8833333333332</v>
      </c>
      <c r="I41" s="96">
        <v>24743.066666666666</v>
      </c>
      <c r="J41" s="100">
        <v>12250.47</v>
      </c>
      <c r="K41" s="96">
        <f>SUM(G41:J41)</f>
        <v>54932.26</v>
      </c>
    </row>
    <row r="42" spans="1:11" s="89" customFormat="1" x14ac:dyDescent="0.3">
      <c r="A42" s="103" t="s">
        <v>1796</v>
      </c>
      <c r="B42" s="103" t="s">
        <v>1797</v>
      </c>
      <c r="C42" s="100">
        <v>13476.6</v>
      </c>
      <c r="D42" s="100">
        <v>5018</v>
      </c>
      <c r="E42" s="100">
        <v>1232.72</v>
      </c>
      <c r="F42" s="96">
        <f t="shared" si="2"/>
        <v>19727.32</v>
      </c>
      <c r="G42" s="96">
        <v>15781.856</v>
      </c>
      <c r="H42" s="96">
        <v>3287.8866666666663</v>
      </c>
      <c r="I42" s="96">
        <v>26303.093333333331</v>
      </c>
      <c r="J42" s="100">
        <v>12250.47</v>
      </c>
      <c r="K42" s="96">
        <f t="shared" si="3"/>
        <v>57623.305999999997</v>
      </c>
    </row>
    <row r="43" spans="1:11" s="89" customFormat="1" x14ac:dyDescent="0.3">
      <c r="A43" s="103" t="s">
        <v>1760</v>
      </c>
      <c r="B43" s="103" t="s">
        <v>1761</v>
      </c>
      <c r="C43" s="100">
        <v>13108.2</v>
      </c>
      <c r="D43" s="100">
        <v>1420</v>
      </c>
      <c r="E43" s="100">
        <v>0</v>
      </c>
      <c r="F43" s="96">
        <f t="shared" si="2"/>
        <v>14528.2</v>
      </c>
      <c r="G43" s="96">
        <v>11622.560000000001</v>
      </c>
      <c r="H43" s="96">
        <v>2421.3666666666668</v>
      </c>
      <c r="I43" s="96">
        <v>19370.933333333334</v>
      </c>
      <c r="J43" s="100">
        <v>12250.47</v>
      </c>
      <c r="K43" s="96">
        <f t="shared" si="3"/>
        <v>45665.33</v>
      </c>
    </row>
    <row r="44" spans="1:11" s="89" customFormat="1" x14ac:dyDescent="0.3">
      <c r="A44" s="103" t="s">
        <v>1762</v>
      </c>
      <c r="B44" s="103" t="s">
        <v>1763</v>
      </c>
      <c r="C44" s="100">
        <v>13108.2</v>
      </c>
      <c r="D44" s="100">
        <v>1420</v>
      </c>
      <c r="E44" s="100">
        <v>0</v>
      </c>
      <c r="F44" s="96">
        <f t="shared" si="2"/>
        <v>14528.2</v>
      </c>
      <c r="G44" s="96">
        <v>11622.560000000001</v>
      </c>
      <c r="H44" s="96">
        <v>2421.3666666666668</v>
      </c>
      <c r="I44" s="96">
        <v>19370.933333333334</v>
      </c>
      <c r="J44" s="100">
        <v>12250.47</v>
      </c>
      <c r="K44" s="96">
        <f t="shared" si="3"/>
        <v>45665.33</v>
      </c>
    </row>
    <row r="45" spans="1:11" s="89" customFormat="1" x14ac:dyDescent="0.3">
      <c r="A45" s="103" t="s">
        <v>1798</v>
      </c>
      <c r="B45" s="103" t="s">
        <v>1799</v>
      </c>
      <c r="C45" s="100">
        <v>12897</v>
      </c>
      <c r="D45" s="100">
        <v>5018</v>
      </c>
      <c r="E45" s="100">
        <v>2910.36</v>
      </c>
      <c r="F45" s="96">
        <f t="shared" si="2"/>
        <v>20825.36</v>
      </c>
      <c r="G45" s="96">
        <v>16660.288</v>
      </c>
      <c r="H45" s="96">
        <v>3470.8933333333334</v>
      </c>
      <c r="I45" s="96">
        <v>27767.146666666667</v>
      </c>
      <c r="J45" s="100">
        <v>12250.47</v>
      </c>
      <c r="K45" s="96">
        <f t="shared" si="3"/>
        <v>60148.798000000003</v>
      </c>
    </row>
    <row r="46" spans="1:11" s="89" customFormat="1" x14ac:dyDescent="0.3">
      <c r="A46" s="103" t="s">
        <v>1764</v>
      </c>
      <c r="B46" s="103" t="s">
        <v>1765</v>
      </c>
      <c r="C46" s="100">
        <v>12853.2</v>
      </c>
      <c r="D46" s="100">
        <v>1420</v>
      </c>
      <c r="E46" s="100">
        <v>0</v>
      </c>
      <c r="F46" s="96">
        <f t="shared" si="2"/>
        <v>14273.2</v>
      </c>
      <c r="G46" s="96">
        <v>11418.560000000001</v>
      </c>
      <c r="H46" s="96">
        <v>2378.8666666666668</v>
      </c>
      <c r="I46" s="96">
        <v>19030.933333333334</v>
      </c>
      <c r="J46" s="100">
        <v>12250.47</v>
      </c>
      <c r="K46" s="96">
        <f t="shared" si="3"/>
        <v>45078.83</v>
      </c>
    </row>
    <row r="47" spans="1:11" s="89" customFormat="1" x14ac:dyDescent="0.3">
      <c r="A47" s="103" t="s">
        <v>1800</v>
      </c>
      <c r="B47" s="103" t="s">
        <v>1801</v>
      </c>
      <c r="C47" s="100">
        <v>12189.3</v>
      </c>
      <c r="D47" s="100">
        <v>5018</v>
      </c>
      <c r="E47" s="100">
        <v>0</v>
      </c>
      <c r="F47" s="96">
        <f t="shared" si="2"/>
        <v>17207.3</v>
      </c>
      <c r="G47" s="96">
        <v>13765.84</v>
      </c>
      <c r="H47" s="96">
        <v>2867.8833333333332</v>
      </c>
      <c r="I47" s="96">
        <v>22943.066666666666</v>
      </c>
      <c r="J47" s="100">
        <v>12250.47</v>
      </c>
      <c r="K47" s="96">
        <f>SUM(G47:J47)</f>
        <v>51827.26</v>
      </c>
    </row>
    <row r="48" spans="1:11" s="89" customFormat="1" x14ac:dyDescent="0.3">
      <c r="A48" s="103" t="s">
        <v>1766</v>
      </c>
      <c r="B48" s="103" t="s">
        <v>1767</v>
      </c>
      <c r="C48" s="100">
        <v>12008.7</v>
      </c>
      <c r="D48" s="100">
        <v>1420</v>
      </c>
      <c r="E48" s="100">
        <v>0</v>
      </c>
      <c r="F48" s="96">
        <f t="shared" si="2"/>
        <v>13428.7</v>
      </c>
      <c r="G48" s="96">
        <v>10742.960000000001</v>
      </c>
      <c r="H48" s="96">
        <v>2238.1166666666668</v>
      </c>
      <c r="I48" s="96">
        <v>17904.933333333334</v>
      </c>
      <c r="J48" s="100">
        <v>12250.47</v>
      </c>
      <c r="K48" s="96">
        <f t="shared" si="3"/>
        <v>43136.480000000003</v>
      </c>
    </row>
    <row r="49" spans="1:11" s="89" customFormat="1" x14ac:dyDescent="0.3">
      <c r="A49" s="103" t="s">
        <v>1768</v>
      </c>
      <c r="B49" s="103" t="s">
        <v>1769</v>
      </c>
      <c r="C49" s="100">
        <v>12008.7</v>
      </c>
      <c r="D49" s="100">
        <v>1420</v>
      </c>
      <c r="E49" s="100">
        <v>0</v>
      </c>
      <c r="F49" s="96">
        <f t="shared" si="2"/>
        <v>13428.7</v>
      </c>
      <c r="G49" s="96">
        <v>10742.960000000001</v>
      </c>
      <c r="H49" s="96">
        <v>2238.1166666666668</v>
      </c>
      <c r="I49" s="96">
        <v>17904.933333333334</v>
      </c>
      <c r="J49" s="100">
        <v>12250.47</v>
      </c>
      <c r="K49" s="96">
        <f t="shared" si="3"/>
        <v>43136.480000000003</v>
      </c>
    </row>
    <row r="50" spans="1:11" s="89" customFormat="1" x14ac:dyDescent="0.3">
      <c r="A50" s="103" t="s">
        <v>1802</v>
      </c>
      <c r="B50" s="103" t="s">
        <v>1803</v>
      </c>
      <c r="C50" s="100">
        <v>11289.3</v>
      </c>
      <c r="D50" s="100">
        <v>5018</v>
      </c>
      <c r="E50" s="100">
        <v>0</v>
      </c>
      <c r="F50" s="96">
        <f t="shared" si="2"/>
        <v>16307.3</v>
      </c>
      <c r="G50" s="96">
        <v>13045.84</v>
      </c>
      <c r="H50" s="96">
        <v>2717.8833333333332</v>
      </c>
      <c r="I50" s="96">
        <v>21743.066666666666</v>
      </c>
      <c r="J50" s="100">
        <v>12250.47</v>
      </c>
      <c r="K50" s="96">
        <f t="shared" si="3"/>
        <v>49757.26</v>
      </c>
    </row>
    <row r="51" spans="1:11" s="89" customFormat="1" x14ac:dyDescent="0.3">
      <c r="A51" s="103" t="s">
        <v>1804</v>
      </c>
      <c r="B51" s="103" t="s">
        <v>1805</v>
      </c>
      <c r="C51" s="100">
        <v>10956.3</v>
      </c>
      <c r="D51" s="100">
        <v>5018</v>
      </c>
      <c r="E51" s="100">
        <v>0</v>
      </c>
      <c r="F51" s="96">
        <f t="shared" si="2"/>
        <v>15974.3</v>
      </c>
      <c r="G51" s="96">
        <v>12779.44</v>
      </c>
      <c r="H51" s="96">
        <v>2662.3833333333332</v>
      </c>
      <c r="I51" s="96">
        <v>21299.066666666666</v>
      </c>
      <c r="J51" s="100">
        <v>12250.47</v>
      </c>
      <c r="K51" s="96">
        <f t="shared" si="3"/>
        <v>48991.360000000001</v>
      </c>
    </row>
    <row r="52" spans="1:11" s="89" customFormat="1" x14ac:dyDescent="0.3">
      <c r="A52" s="103" t="s">
        <v>1770</v>
      </c>
      <c r="B52" s="103" t="s">
        <v>1771</v>
      </c>
      <c r="C52" s="100">
        <v>10919.1</v>
      </c>
      <c r="D52" s="100">
        <v>1420</v>
      </c>
      <c r="E52" s="100">
        <v>0</v>
      </c>
      <c r="F52" s="96">
        <f t="shared" si="2"/>
        <v>12339.1</v>
      </c>
      <c r="G52" s="96">
        <v>9871.2800000000007</v>
      </c>
      <c r="H52" s="96">
        <v>2056.5166666666669</v>
      </c>
      <c r="I52" s="96">
        <v>16452.133333333335</v>
      </c>
      <c r="J52" s="100">
        <v>12250.47</v>
      </c>
      <c r="K52" s="96">
        <f t="shared" si="3"/>
        <v>40630.400000000001</v>
      </c>
    </row>
    <row r="53" spans="1:11" s="89" customFormat="1" x14ac:dyDescent="0.3">
      <c r="A53" s="103" t="s">
        <v>1806</v>
      </c>
      <c r="B53" s="103" t="s">
        <v>1807</v>
      </c>
      <c r="C53" s="100">
        <v>10832.1</v>
      </c>
      <c r="D53" s="100">
        <v>5018</v>
      </c>
      <c r="E53" s="100">
        <v>0</v>
      </c>
      <c r="F53" s="96">
        <f t="shared" si="2"/>
        <v>15850.1</v>
      </c>
      <c r="G53" s="96">
        <v>12680.080000000002</v>
      </c>
      <c r="H53" s="96">
        <v>2641.6833333333334</v>
      </c>
      <c r="I53" s="96">
        <v>21133.466666666667</v>
      </c>
      <c r="J53" s="100">
        <v>12250.47</v>
      </c>
      <c r="K53" s="96">
        <f t="shared" si="3"/>
        <v>48705.700000000004</v>
      </c>
    </row>
    <row r="54" spans="1:11" s="89" customFormat="1" x14ac:dyDescent="0.3">
      <c r="A54" s="103" t="s">
        <v>1808</v>
      </c>
      <c r="B54" s="103" t="s">
        <v>1809</v>
      </c>
      <c r="C54" s="100">
        <v>10449.9</v>
      </c>
      <c r="D54" s="100">
        <v>5018</v>
      </c>
      <c r="E54" s="100">
        <v>0</v>
      </c>
      <c r="F54" s="96">
        <f t="shared" si="2"/>
        <v>15467.9</v>
      </c>
      <c r="G54" s="96">
        <v>12374.32</v>
      </c>
      <c r="H54" s="96">
        <v>2577.9833333333336</v>
      </c>
      <c r="I54" s="96">
        <v>20623.866666666669</v>
      </c>
      <c r="J54" s="100">
        <v>12250.47</v>
      </c>
      <c r="K54" s="96">
        <f t="shared" si="3"/>
        <v>47826.64</v>
      </c>
    </row>
    <row r="55" spans="1:11" s="89" customFormat="1" x14ac:dyDescent="0.3">
      <c r="A55" s="103" t="s">
        <v>1772</v>
      </c>
      <c r="B55" s="103" t="s">
        <v>1773</v>
      </c>
      <c r="C55" s="100">
        <v>10400.1</v>
      </c>
      <c r="D55" s="100">
        <v>2000</v>
      </c>
      <c r="E55" s="100">
        <v>0</v>
      </c>
      <c r="F55" s="96">
        <f t="shared" si="2"/>
        <v>12400.1</v>
      </c>
      <c r="G55" s="96">
        <v>9920.0800000000017</v>
      </c>
      <c r="H55" s="96">
        <v>2066.6833333333334</v>
      </c>
      <c r="I55" s="96">
        <v>16533.466666666667</v>
      </c>
      <c r="J55" s="100">
        <v>12250.47</v>
      </c>
      <c r="K55" s="96">
        <f t="shared" si="3"/>
        <v>40770.700000000004</v>
      </c>
    </row>
    <row r="56" spans="1:11" s="89" customFormat="1" x14ac:dyDescent="0.3">
      <c r="A56" s="103" t="s">
        <v>1774</v>
      </c>
      <c r="B56" s="103" t="s">
        <v>1775</v>
      </c>
      <c r="C56" s="100">
        <v>10400.1</v>
      </c>
      <c r="D56" s="100">
        <v>2420</v>
      </c>
      <c r="E56" s="100">
        <v>0</v>
      </c>
      <c r="F56" s="96">
        <f t="shared" si="2"/>
        <v>12820.1</v>
      </c>
      <c r="G56" s="96">
        <v>10256.080000000002</v>
      </c>
      <c r="H56" s="96">
        <v>2136.6833333333334</v>
      </c>
      <c r="I56" s="96">
        <v>17093.466666666667</v>
      </c>
      <c r="J56" s="100">
        <v>12250.47</v>
      </c>
      <c r="K56" s="96">
        <f t="shared" si="3"/>
        <v>41736.700000000004</v>
      </c>
    </row>
    <row r="57" spans="1:11" s="89" customFormat="1" x14ac:dyDescent="0.3">
      <c r="A57" s="103" t="s">
        <v>1810</v>
      </c>
      <c r="B57" s="103" t="s">
        <v>1811</v>
      </c>
      <c r="C57" s="100">
        <v>10156.799999999999</v>
      </c>
      <c r="D57" s="100">
        <v>5018</v>
      </c>
      <c r="E57" s="100">
        <v>616.38</v>
      </c>
      <c r="F57" s="96">
        <f t="shared" si="2"/>
        <v>15791.179999999998</v>
      </c>
      <c r="G57" s="96">
        <v>12632.944</v>
      </c>
      <c r="H57" s="96">
        <v>2631.8633333333332</v>
      </c>
      <c r="I57" s="96">
        <v>21054.906666666666</v>
      </c>
      <c r="J57" s="100">
        <v>12250.47</v>
      </c>
      <c r="K57" s="96">
        <f t="shared" si="3"/>
        <v>48570.184000000001</v>
      </c>
    </row>
    <row r="58" spans="1:11" s="89" customFormat="1" x14ac:dyDescent="0.3">
      <c r="A58" s="103" t="s">
        <v>1812</v>
      </c>
      <c r="B58" s="103" t="s">
        <v>1813</v>
      </c>
      <c r="C58" s="100">
        <v>9795.2999999999993</v>
      </c>
      <c r="D58" s="100">
        <v>5018</v>
      </c>
      <c r="E58" s="100">
        <v>0</v>
      </c>
      <c r="F58" s="96">
        <f t="shared" si="2"/>
        <v>14813.3</v>
      </c>
      <c r="G58" s="96">
        <v>11850.64</v>
      </c>
      <c r="H58" s="96">
        <v>2468.8833333333332</v>
      </c>
      <c r="I58" s="96">
        <v>19751.066666666666</v>
      </c>
      <c r="J58" s="100">
        <v>12250.47</v>
      </c>
      <c r="K58" s="96">
        <f t="shared" si="3"/>
        <v>46321.06</v>
      </c>
    </row>
    <row r="59" spans="1:11" s="89" customFormat="1" x14ac:dyDescent="0.3">
      <c r="A59" s="103" t="s">
        <v>1776</v>
      </c>
      <c r="B59" s="103" t="s">
        <v>1777</v>
      </c>
      <c r="C59" s="100">
        <v>9577.2000000000007</v>
      </c>
      <c r="D59" s="100">
        <v>1420</v>
      </c>
      <c r="E59" s="100">
        <v>0</v>
      </c>
      <c r="F59" s="96">
        <f t="shared" si="2"/>
        <v>10997.2</v>
      </c>
      <c r="G59" s="96">
        <v>8797.76</v>
      </c>
      <c r="H59" s="96">
        <v>1832.8666666666668</v>
      </c>
      <c r="I59" s="96">
        <v>14662.933333333334</v>
      </c>
      <c r="J59" s="100">
        <v>12250.47</v>
      </c>
      <c r="K59" s="96">
        <f t="shared" si="3"/>
        <v>37544.03</v>
      </c>
    </row>
    <row r="60" spans="1:11" s="89" customFormat="1" x14ac:dyDescent="0.3">
      <c r="A60" s="103" t="s">
        <v>1814</v>
      </c>
      <c r="B60" s="103" t="s">
        <v>1815</v>
      </c>
      <c r="C60" s="100">
        <v>9404.4</v>
      </c>
      <c r="D60" s="100">
        <v>5018</v>
      </c>
      <c r="E60" s="100">
        <v>0</v>
      </c>
      <c r="F60" s="96">
        <f t="shared" si="2"/>
        <v>14422.4</v>
      </c>
      <c r="G60" s="96">
        <v>11537.92</v>
      </c>
      <c r="H60" s="96">
        <v>2403.7333333333336</v>
      </c>
      <c r="I60" s="96">
        <v>19229.866666666669</v>
      </c>
      <c r="J60" s="100">
        <v>12250.47</v>
      </c>
      <c r="K60" s="96">
        <f t="shared" si="3"/>
        <v>45421.990000000005</v>
      </c>
    </row>
    <row r="61" spans="1:11" s="89" customFormat="1" x14ac:dyDescent="0.3">
      <c r="A61" s="103" t="s">
        <v>1778</v>
      </c>
      <c r="B61" s="103" t="s">
        <v>1779</v>
      </c>
      <c r="C61" s="100">
        <v>8836.2000000000007</v>
      </c>
      <c r="D61" s="100">
        <v>2000</v>
      </c>
      <c r="E61" s="100">
        <v>0</v>
      </c>
      <c r="F61" s="96">
        <f t="shared" si="2"/>
        <v>10836.2</v>
      </c>
      <c r="G61" s="96">
        <v>8668.9600000000009</v>
      </c>
      <c r="H61" s="96">
        <v>1806.0333333333335</v>
      </c>
      <c r="I61" s="96">
        <v>14448.266666666668</v>
      </c>
      <c r="J61" s="100">
        <v>12250.47</v>
      </c>
      <c r="K61" s="96">
        <f t="shared" si="3"/>
        <v>37173.730000000003</v>
      </c>
    </row>
    <row r="62" spans="1:11" s="89" customFormat="1" x14ac:dyDescent="0.3">
      <c r="A62" s="103" t="s">
        <v>1780</v>
      </c>
      <c r="B62" s="103" t="s">
        <v>1781</v>
      </c>
      <c r="C62" s="100">
        <v>8372.1</v>
      </c>
      <c r="D62" s="100">
        <v>2000</v>
      </c>
      <c r="E62" s="100">
        <v>0</v>
      </c>
      <c r="F62" s="96">
        <f t="shared" si="2"/>
        <v>10372.1</v>
      </c>
      <c r="G62" s="96">
        <v>8297.68</v>
      </c>
      <c r="H62" s="96">
        <v>1728.6833333333334</v>
      </c>
      <c r="I62" s="96">
        <v>13829.466666666667</v>
      </c>
      <c r="J62" s="100">
        <v>12250.47</v>
      </c>
      <c r="K62" s="96">
        <f t="shared" si="3"/>
        <v>36106.300000000003</v>
      </c>
    </row>
  </sheetData>
  <mergeCells count="15">
    <mergeCell ref="A21:A22"/>
    <mergeCell ref="B21:B22"/>
    <mergeCell ref="C21:F21"/>
    <mergeCell ref="G21:K21"/>
    <mergeCell ref="A2:K2"/>
    <mergeCell ref="A3:K3"/>
    <mergeCell ref="A4:K4"/>
    <mergeCell ref="A5:K5"/>
    <mergeCell ref="A6:K6"/>
    <mergeCell ref="A7:C7"/>
    <mergeCell ref="A8:A9"/>
    <mergeCell ref="B8:B9"/>
    <mergeCell ref="C8:F8"/>
    <mergeCell ref="G8:K8"/>
    <mergeCell ref="A20:C20"/>
  </mergeCells>
  <printOptions horizontalCentered="1"/>
  <pageMargins left="0.47250000000000003" right="0.47250000000000003" top="1.1025" bottom="0.47250000000000003" header="0.31500000000000006" footer="0.31500000000000006"/>
  <pageSetup scale="75" fitToWidth="0" fitToHeight="0" orientation="landscape" r:id="rId1"/>
  <headerFooter scaleWithDoc="0" alignWithMargins="0">
    <oddHeader>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1846B-FCCC-4CD1-9434-432DD7D71A4E}">
  <dimension ref="A1:F109"/>
  <sheetViews>
    <sheetView zoomScale="85" zoomScaleNormal="85" zoomScalePageLayoutView="55" workbookViewId="0">
      <selection activeCell="A33" sqref="A33:B33"/>
    </sheetView>
  </sheetViews>
  <sheetFormatPr baseColWidth="10" defaultRowHeight="14.4" x14ac:dyDescent="0.3"/>
  <cols>
    <col min="1" max="1" width="29.5546875" style="82" customWidth="1"/>
    <col min="2" max="2" width="59.6640625" style="82" customWidth="1"/>
    <col min="3" max="3" width="23.109375" style="83" customWidth="1"/>
    <col min="4" max="4" width="24.33203125" style="83" customWidth="1"/>
    <col min="5" max="5" width="24.44140625" style="83" customWidth="1"/>
    <col min="6" max="8" width="26.44140625" style="50" customWidth="1"/>
    <col min="9" max="16384" width="11.5546875" style="50"/>
  </cols>
  <sheetData>
    <row r="1" spans="1:6" s="41" customFormat="1" ht="15.6" x14ac:dyDescent="0.3">
      <c r="A1" s="38"/>
      <c r="B1" s="38"/>
      <c r="C1" s="39"/>
      <c r="D1" s="39"/>
      <c r="E1" s="39"/>
      <c r="F1" s="40"/>
    </row>
    <row r="2" spans="1:6" s="41" customFormat="1" ht="15.6" x14ac:dyDescent="0.3">
      <c r="A2" s="471" t="s">
        <v>0</v>
      </c>
      <c r="B2" s="471" t="s">
        <v>1705</v>
      </c>
      <c r="C2" s="471" t="s">
        <v>1705</v>
      </c>
      <c r="D2" s="471" t="s">
        <v>1705</v>
      </c>
      <c r="E2" s="471" t="s">
        <v>1705</v>
      </c>
      <c r="F2" s="40"/>
    </row>
    <row r="3" spans="1:6" s="41" customFormat="1" ht="15.6" x14ac:dyDescent="0.3">
      <c r="A3" s="471" t="s">
        <v>2</v>
      </c>
      <c r="B3" s="471" t="s">
        <v>1706</v>
      </c>
      <c r="C3" s="471" t="s">
        <v>1706</v>
      </c>
      <c r="D3" s="471" t="s">
        <v>1706</v>
      </c>
      <c r="E3" s="471" t="s">
        <v>1706</v>
      </c>
      <c r="F3" s="40"/>
    </row>
    <row r="4" spans="1:6" s="41" customFormat="1" ht="15.6" x14ac:dyDescent="0.3">
      <c r="A4" s="471" t="s">
        <v>1679</v>
      </c>
      <c r="B4" s="471" t="s">
        <v>1707</v>
      </c>
      <c r="C4" s="471" t="s">
        <v>1707</v>
      </c>
      <c r="D4" s="471" t="s">
        <v>1707</v>
      </c>
      <c r="E4" s="471" t="s">
        <v>1707</v>
      </c>
      <c r="F4" s="40"/>
    </row>
    <row r="5" spans="1:6" s="41" customFormat="1" ht="15.6" x14ac:dyDescent="0.3">
      <c r="A5" s="471" t="s">
        <v>1708</v>
      </c>
      <c r="B5" s="471" t="s">
        <v>1708</v>
      </c>
      <c r="C5" s="471" t="s">
        <v>1708</v>
      </c>
      <c r="D5" s="471" t="s">
        <v>1708</v>
      </c>
      <c r="E5" s="471" t="s">
        <v>1708</v>
      </c>
      <c r="F5" s="40"/>
    </row>
    <row r="6" spans="1:6" s="41" customFormat="1" ht="15.6" x14ac:dyDescent="0.3">
      <c r="A6" s="472" t="s">
        <v>1709</v>
      </c>
      <c r="B6" s="472" t="s">
        <v>1709</v>
      </c>
      <c r="C6" s="472" t="s">
        <v>1709</v>
      </c>
      <c r="D6" s="472" t="s">
        <v>1709</v>
      </c>
      <c r="E6" s="472" t="s">
        <v>1709</v>
      </c>
      <c r="F6" s="40"/>
    </row>
    <row r="7" spans="1:6" s="45" customFormat="1" x14ac:dyDescent="0.3">
      <c r="A7" s="42" t="s">
        <v>330</v>
      </c>
      <c r="B7" s="42" t="s">
        <v>330</v>
      </c>
      <c r="C7" s="43" t="s">
        <v>330</v>
      </c>
      <c r="D7" s="43" t="s">
        <v>330</v>
      </c>
      <c r="E7" s="43" t="s">
        <v>330</v>
      </c>
      <c r="F7" s="44"/>
    </row>
    <row r="8" spans="1:6" s="45" customFormat="1" x14ac:dyDescent="0.3">
      <c r="A8" s="473" t="s">
        <v>1710</v>
      </c>
      <c r="B8" s="473" t="s">
        <v>1711</v>
      </c>
      <c r="C8" s="474" t="s">
        <v>1712</v>
      </c>
      <c r="D8" s="474" t="s">
        <v>1713</v>
      </c>
      <c r="E8" s="474" t="s">
        <v>1713</v>
      </c>
      <c r="F8" s="44"/>
    </row>
    <row r="9" spans="1:6" s="45" customFormat="1" x14ac:dyDescent="0.3">
      <c r="A9" s="473" t="s">
        <v>1714</v>
      </c>
      <c r="B9" s="473" t="s">
        <v>1711</v>
      </c>
      <c r="C9" s="474" t="s">
        <v>1712</v>
      </c>
      <c r="D9" s="46" t="s">
        <v>1715</v>
      </c>
      <c r="E9" s="46" t="s">
        <v>1716</v>
      </c>
      <c r="F9" s="44"/>
    </row>
    <row r="10" spans="1:6" x14ac:dyDescent="0.3">
      <c r="A10" s="47" t="s">
        <v>330</v>
      </c>
      <c r="B10" s="47" t="s">
        <v>330</v>
      </c>
      <c r="C10" s="48" t="s">
        <v>330</v>
      </c>
      <c r="D10" s="48" t="s">
        <v>330</v>
      </c>
      <c r="E10" s="48" t="s">
        <v>330</v>
      </c>
      <c r="F10" s="49"/>
    </row>
    <row r="11" spans="1:6" s="45" customFormat="1" x14ac:dyDescent="0.3">
      <c r="A11" s="468" t="s">
        <v>1717</v>
      </c>
      <c r="B11" s="468" t="s">
        <v>1717</v>
      </c>
      <c r="C11" s="52" t="s">
        <v>330</v>
      </c>
      <c r="D11" s="53" t="s">
        <v>330</v>
      </c>
      <c r="E11" s="53" t="s">
        <v>330</v>
      </c>
      <c r="F11" s="49"/>
    </row>
    <row r="12" spans="1:6" s="45" customFormat="1" x14ac:dyDescent="0.3">
      <c r="A12" s="29" t="s">
        <v>1841</v>
      </c>
      <c r="B12" s="107" t="s">
        <v>1842</v>
      </c>
      <c r="C12" s="30">
        <v>2</v>
      </c>
      <c r="D12" s="30">
        <v>20009</v>
      </c>
      <c r="E12" s="30">
        <v>20009</v>
      </c>
      <c r="F12" s="44"/>
    </row>
    <row r="13" spans="1:6" s="45" customFormat="1" x14ac:dyDescent="0.3">
      <c r="A13" s="29" t="s">
        <v>1843</v>
      </c>
      <c r="B13" s="107" t="s">
        <v>1844</v>
      </c>
      <c r="C13" s="30">
        <v>7</v>
      </c>
      <c r="D13" s="30">
        <v>46805</v>
      </c>
      <c r="E13" s="30">
        <v>46805</v>
      </c>
      <c r="F13" s="44"/>
    </row>
    <row r="14" spans="1:6" s="45" customFormat="1" x14ac:dyDescent="0.3">
      <c r="A14" s="29" t="s">
        <v>1845</v>
      </c>
      <c r="B14" s="107" t="s">
        <v>1846</v>
      </c>
      <c r="C14" s="30">
        <v>1</v>
      </c>
      <c r="D14" s="30">
        <v>28549</v>
      </c>
      <c r="E14" s="30">
        <v>28549</v>
      </c>
      <c r="F14" s="44"/>
    </row>
    <row r="15" spans="1:6" s="45" customFormat="1" x14ac:dyDescent="0.3">
      <c r="A15" s="29" t="s">
        <v>1847</v>
      </c>
      <c r="B15" s="107" t="s">
        <v>1848</v>
      </c>
      <c r="C15" s="30">
        <v>3</v>
      </c>
      <c r="D15" s="30">
        <v>22175</v>
      </c>
      <c r="E15" s="30">
        <v>22175</v>
      </c>
      <c r="F15" s="44"/>
    </row>
    <row r="16" spans="1:6" s="45" customFormat="1" x14ac:dyDescent="0.3">
      <c r="A16" s="29" t="s">
        <v>1849</v>
      </c>
      <c r="B16" s="107" t="s">
        <v>1850</v>
      </c>
      <c r="C16" s="30">
        <v>1</v>
      </c>
      <c r="D16" s="30">
        <v>20009</v>
      </c>
      <c r="E16" s="30">
        <v>20009</v>
      </c>
      <c r="F16" s="44"/>
    </row>
    <row r="17" spans="1:6" s="45" customFormat="1" x14ac:dyDescent="0.3">
      <c r="A17" s="29" t="s">
        <v>1851</v>
      </c>
      <c r="B17" s="107" t="s">
        <v>1852</v>
      </c>
      <c r="C17" s="30">
        <v>1</v>
      </c>
      <c r="D17" s="30">
        <v>17331</v>
      </c>
      <c r="E17" s="30">
        <v>17331</v>
      </c>
      <c r="F17" s="44"/>
    </row>
    <row r="18" spans="1:6" s="45" customFormat="1" x14ac:dyDescent="0.3">
      <c r="A18" s="29" t="s">
        <v>1853</v>
      </c>
      <c r="B18" s="29" t="s">
        <v>1854</v>
      </c>
      <c r="C18" s="30">
        <v>3</v>
      </c>
      <c r="D18" s="30">
        <v>14526</v>
      </c>
      <c r="E18" s="30">
        <v>14526</v>
      </c>
      <c r="F18" s="44"/>
    </row>
    <row r="19" spans="1:6" s="45" customFormat="1" x14ac:dyDescent="0.3">
      <c r="A19" s="29" t="s">
        <v>1855</v>
      </c>
      <c r="B19" s="29" t="s">
        <v>1856</v>
      </c>
      <c r="C19" s="30">
        <v>1</v>
      </c>
      <c r="D19" s="30">
        <v>13514</v>
      </c>
      <c r="E19" s="30">
        <v>13514</v>
      </c>
      <c r="F19" s="44"/>
    </row>
    <row r="20" spans="1:6" s="45" customFormat="1" x14ac:dyDescent="0.3">
      <c r="A20" s="29" t="s">
        <v>1857</v>
      </c>
      <c r="B20" s="29" t="s">
        <v>1858</v>
      </c>
      <c r="C20" s="30">
        <v>1</v>
      </c>
      <c r="D20" s="30">
        <v>11653</v>
      </c>
      <c r="E20" s="30">
        <v>11653</v>
      </c>
      <c r="F20" s="44"/>
    </row>
    <row r="21" spans="1:6" s="45" customFormat="1" x14ac:dyDescent="0.3">
      <c r="A21" s="29" t="s">
        <v>1859</v>
      </c>
      <c r="B21" s="29" t="s">
        <v>1860</v>
      </c>
      <c r="C21" s="30">
        <v>2</v>
      </c>
      <c r="D21" s="30">
        <v>9075</v>
      </c>
      <c r="E21" s="30">
        <v>9075</v>
      </c>
      <c r="F21" s="44"/>
    </row>
    <row r="22" spans="1:6" s="45" customFormat="1" x14ac:dyDescent="0.3">
      <c r="A22" s="29" t="s">
        <v>1861</v>
      </c>
      <c r="B22" s="29" t="s">
        <v>1862</v>
      </c>
      <c r="C22" s="30">
        <v>34</v>
      </c>
      <c r="D22" s="30">
        <v>19854</v>
      </c>
      <c r="E22" s="30">
        <v>19854</v>
      </c>
      <c r="F22" s="44"/>
    </row>
    <row r="23" spans="1:6" s="45" customFormat="1" x14ac:dyDescent="0.3">
      <c r="A23" s="29" t="s">
        <v>1863</v>
      </c>
      <c r="B23" s="29" t="s">
        <v>1864</v>
      </c>
      <c r="C23" s="30">
        <v>34</v>
      </c>
      <c r="D23" s="30">
        <v>9126</v>
      </c>
      <c r="E23" s="30">
        <v>9126</v>
      </c>
      <c r="F23" s="44"/>
    </row>
    <row r="24" spans="1:6" s="45" customFormat="1" x14ac:dyDescent="0.3">
      <c r="A24" s="29" t="s">
        <v>1865</v>
      </c>
      <c r="B24" s="29" t="s">
        <v>1787</v>
      </c>
      <c r="C24" s="30">
        <v>1</v>
      </c>
      <c r="D24" s="30">
        <v>22737</v>
      </c>
      <c r="E24" s="30">
        <v>22737</v>
      </c>
      <c r="F24" s="44"/>
    </row>
    <row r="25" spans="1:6" s="45" customFormat="1" x14ac:dyDescent="0.3">
      <c r="A25" s="29" t="s">
        <v>1866</v>
      </c>
      <c r="B25" s="29" t="s">
        <v>1789</v>
      </c>
      <c r="C25" s="30">
        <v>1</v>
      </c>
      <c r="D25" s="30">
        <v>21766</v>
      </c>
      <c r="E25" s="30">
        <v>21766</v>
      </c>
      <c r="F25" s="44"/>
    </row>
    <row r="26" spans="1:6" s="45" customFormat="1" ht="26.4" x14ac:dyDescent="0.3">
      <c r="A26" s="29" t="s">
        <v>1867</v>
      </c>
      <c r="B26" s="29" t="s">
        <v>1791</v>
      </c>
      <c r="C26" s="30">
        <v>3</v>
      </c>
      <c r="D26" s="30">
        <v>19745</v>
      </c>
      <c r="E26" s="30">
        <v>19745</v>
      </c>
      <c r="F26" s="44"/>
    </row>
    <row r="27" spans="1:6" s="45" customFormat="1" x14ac:dyDescent="0.3">
      <c r="A27" s="29" t="s">
        <v>1868</v>
      </c>
      <c r="B27" s="29" t="s">
        <v>1793</v>
      </c>
      <c r="C27" s="30">
        <v>1</v>
      </c>
      <c r="D27" s="30">
        <v>19166</v>
      </c>
      <c r="E27" s="30">
        <v>19166</v>
      </c>
      <c r="F27" s="44"/>
    </row>
    <row r="28" spans="1:6" s="45" customFormat="1" x14ac:dyDescent="0.3">
      <c r="A28" s="29" t="s">
        <v>1869</v>
      </c>
      <c r="B28" s="29" t="s">
        <v>1797</v>
      </c>
      <c r="C28" s="30">
        <v>2</v>
      </c>
      <c r="D28" s="30">
        <v>18253</v>
      </c>
      <c r="E28" s="30">
        <v>18253</v>
      </c>
      <c r="F28" s="44"/>
    </row>
    <row r="29" spans="1:6" s="45" customFormat="1" x14ac:dyDescent="0.3">
      <c r="A29" s="29" t="s">
        <v>1870</v>
      </c>
      <c r="B29" s="29" t="s">
        <v>1763</v>
      </c>
      <c r="C29" s="30">
        <v>1</v>
      </c>
      <c r="D29" s="30">
        <v>17331</v>
      </c>
      <c r="E29" s="30">
        <v>17331</v>
      </c>
      <c r="F29" s="44"/>
    </row>
    <row r="30" spans="1:6" s="45" customFormat="1" ht="26.4" x14ac:dyDescent="0.3">
      <c r="A30" s="29" t="s">
        <v>1871</v>
      </c>
      <c r="B30" s="29" t="s">
        <v>1801</v>
      </c>
      <c r="C30" s="30">
        <v>3</v>
      </c>
      <c r="D30" s="30">
        <v>15553</v>
      </c>
      <c r="E30" s="30">
        <v>15553</v>
      </c>
      <c r="F30" s="44"/>
    </row>
    <row r="31" spans="1:6" s="45" customFormat="1" x14ac:dyDescent="0.3">
      <c r="A31" s="29" t="s">
        <v>1872</v>
      </c>
      <c r="B31" s="29" t="s">
        <v>1873</v>
      </c>
      <c r="C31" s="30">
        <v>1</v>
      </c>
      <c r="D31" s="30">
        <v>14957</v>
      </c>
      <c r="E31" s="30">
        <v>14957</v>
      </c>
      <c r="F31" s="44"/>
    </row>
    <row r="32" spans="1:6" s="45" customFormat="1" x14ac:dyDescent="0.3">
      <c r="A32" s="29" t="s">
        <v>1874</v>
      </c>
      <c r="B32" s="29" t="s">
        <v>1811</v>
      </c>
      <c r="C32" s="30">
        <v>1</v>
      </c>
      <c r="D32" s="30">
        <v>14823</v>
      </c>
      <c r="E32" s="30">
        <v>14823</v>
      </c>
      <c r="F32" s="44"/>
    </row>
    <row r="33" spans="1:6" s="45" customFormat="1" x14ac:dyDescent="0.3">
      <c r="A33" s="29" t="s">
        <v>1875</v>
      </c>
      <c r="B33" s="29" t="s">
        <v>1876</v>
      </c>
      <c r="C33" s="30">
        <v>1</v>
      </c>
      <c r="D33" s="30">
        <v>11062</v>
      </c>
      <c r="E33" s="30">
        <v>11062</v>
      </c>
      <c r="F33" s="44"/>
    </row>
    <row r="34" spans="1:6" s="45" customFormat="1" x14ac:dyDescent="0.3">
      <c r="A34" s="29" t="s">
        <v>1877</v>
      </c>
      <c r="B34" s="29" t="s">
        <v>1878</v>
      </c>
      <c r="C34" s="30">
        <v>2</v>
      </c>
      <c r="D34" s="30">
        <v>9528</v>
      </c>
      <c r="E34" s="30">
        <v>9528</v>
      </c>
      <c r="F34" s="44"/>
    </row>
    <row r="35" spans="1:6" s="45" customFormat="1" x14ac:dyDescent="0.3">
      <c r="A35" s="29" t="s">
        <v>1879</v>
      </c>
      <c r="B35" s="29" t="s">
        <v>1880</v>
      </c>
      <c r="C35" s="30">
        <v>1</v>
      </c>
      <c r="D35" s="30">
        <v>14957</v>
      </c>
      <c r="E35" s="30">
        <v>14957</v>
      </c>
      <c r="F35" s="44"/>
    </row>
    <row r="36" spans="1:6" s="45" customFormat="1" x14ac:dyDescent="0.3">
      <c r="A36" s="29" t="s">
        <v>1881</v>
      </c>
      <c r="B36" s="29" t="s">
        <v>1882</v>
      </c>
      <c r="C36" s="30">
        <v>1</v>
      </c>
      <c r="D36" s="30">
        <v>16507</v>
      </c>
      <c r="E36" s="30">
        <v>16507</v>
      </c>
      <c r="F36" s="44"/>
    </row>
    <row r="37" spans="1:6" s="45" customFormat="1" x14ac:dyDescent="0.3">
      <c r="A37" s="29" t="s">
        <v>1883</v>
      </c>
      <c r="B37" s="29" t="s">
        <v>1735</v>
      </c>
      <c r="C37" s="30">
        <v>1</v>
      </c>
      <c r="D37" s="30">
        <v>34903</v>
      </c>
      <c r="E37" s="30">
        <v>34903</v>
      </c>
      <c r="F37" s="44"/>
    </row>
    <row r="38" spans="1:6" s="45" customFormat="1" x14ac:dyDescent="0.3">
      <c r="A38" s="29" t="s">
        <v>1884</v>
      </c>
      <c r="B38" s="29" t="s">
        <v>1737</v>
      </c>
      <c r="C38" s="30">
        <v>1</v>
      </c>
      <c r="D38" s="30">
        <v>24632</v>
      </c>
      <c r="E38" s="30">
        <v>24632</v>
      </c>
      <c r="F38" s="44"/>
    </row>
    <row r="39" spans="1:6" s="45" customFormat="1" x14ac:dyDescent="0.3">
      <c r="A39" s="29" t="s">
        <v>1885</v>
      </c>
      <c r="B39" s="29" t="s">
        <v>1886</v>
      </c>
      <c r="C39" s="30">
        <v>1</v>
      </c>
      <c r="D39" s="30">
        <v>57041</v>
      </c>
      <c r="E39" s="30">
        <v>57041</v>
      </c>
      <c r="F39" s="44"/>
    </row>
    <row r="40" spans="1:6" s="45" customFormat="1" x14ac:dyDescent="0.3">
      <c r="A40" s="29" t="s">
        <v>1887</v>
      </c>
      <c r="B40" s="29" t="s">
        <v>1725</v>
      </c>
      <c r="C40" s="30">
        <v>1</v>
      </c>
      <c r="D40" s="30">
        <v>57041</v>
      </c>
      <c r="E40" s="30">
        <v>57041</v>
      </c>
      <c r="F40" s="44"/>
    </row>
    <row r="41" spans="1:6" s="45" customFormat="1" x14ac:dyDescent="0.3">
      <c r="A41" s="29" t="s">
        <v>1888</v>
      </c>
      <c r="B41" s="29" t="s">
        <v>1727</v>
      </c>
      <c r="C41" s="30">
        <v>2</v>
      </c>
      <c r="D41" s="30">
        <v>36800</v>
      </c>
      <c r="E41" s="30">
        <v>64220</v>
      </c>
      <c r="F41" s="44"/>
    </row>
    <row r="42" spans="1:6" s="45" customFormat="1" x14ac:dyDescent="0.3">
      <c r="A42" s="29" t="s">
        <v>1889</v>
      </c>
      <c r="B42" s="29" t="s">
        <v>1890</v>
      </c>
      <c r="C42" s="30">
        <v>1</v>
      </c>
      <c r="D42" s="30">
        <v>30142</v>
      </c>
      <c r="E42" s="30">
        <v>30142</v>
      </c>
      <c r="F42" s="44"/>
    </row>
    <row r="43" spans="1:6" s="45" customFormat="1" ht="26.4" x14ac:dyDescent="0.3">
      <c r="A43" s="29" t="s">
        <v>1891</v>
      </c>
      <c r="B43" s="29" t="s">
        <v>1731</v>
      </c>
      <c r="C43" s="30">
        <v>4</v>
      </c>
      <c r="D43" s="30">
        <v>30700</v>
      </c>
      <c r="E43" s="30">
        <v>30700</v>
      </c>
      <c r="F43" s="44"/>
    </row>
    <row r="44" spans="1:6" s="45" customFormat="1" x14ac:dyDescent="0.3">
      <c r="A44" s="29" t="s">
        <v>1892</v>
      </c>
      <c r="B44" s="29" t="s">
        <v>1733</v>
      </c>
      <c r="C44" s="30">
        <v>2</v>
      </c>
      <c r="D44" s="30">
        <v>26724</v>
      </c>
      <c r="E44" s="30">
        <v>26724</v>
      </c>
      <c r="F44" s="44"/>
    </row>
    <row r="45" spans="1:6" s="45" customFormat="1" x14ac:dyDescent="0.3">
      <c r="A45" s="29" t="s">
        <v>1893</v>
      </c>
      <c r="B45" s="29" t="s">
        <v>1894</v>
      </c>
      <c r="C45" s="30">
        <v>2</v>
      </c>
      <c r="D45" s="30">
        <v>26036</v>
      </c>
      <c r="E45" s="30">
        <v>26036</v>
      </c>
      <c r="F45" s="44"/>
    </row>
    <row r="46" spans="1:6" s="45" customFormat="1" x14ac:dyDescent="0.3">
      <c r="A46" s="29" t="s">
        <v>1895</v>
      </c>
      <c r="B46" s="29" t="s">
        <v>1896</v>
      </c>
      <c r="C46" s="30">
        <v>2</v>
      </c>
      <c r="D46" s="30">
        <v>21611</v>
      </c>
      <c r="E46" s="30">
        <v>21611</v>
      </c>
      <c r="F46" s="44"/>
    </row>
    <row r="47" spans="1:6" s="45" customFormat="1" x14ac:dyDescent="0.3">
      <c r="A47" s="29" t="s">
        <v>1897</v>
      </c>
      <c r="B47" s="29" t="s">
        <v>1898</v>
      </c>
      <c r="C47" s="30">
        <v>3</v>
      </c>
      <c r="D47" s="30">
        <v>34809</v>
      </c>
      <c r="E47" s="30">
        <v>34809</v>
      </c>
      <c r="F47" s="44"/>
    </row>
    <row r="48" spans="1:6" s="45" customFormat="1" x14ac:dyDescent="0.3">
      <c r="A48" s="29" t="s">
        <v>1899</v>
      </c>
      <c r="B48" s="29" t="s">
        <v>1900</v>
      </c>
      <c r="C48" s="30">
        <v>1</v>
      </c>
      <c r="D48" s="30">
        <v>21140</v>
      </c>
      <c r="E48" s="30">
        <v>21140</v>
      </c>
      <c r="F48" s="44"/>
    </row>
    <row r="49" spans="1:6" s="45" customFormat="1" x14ac:dyDescent="0.3">
      <c r="A49" s="29" t="s">
        <v>1901</v>
      </c>
      <c r="B49" s="29" t="s">
        <v>1902</v>
      </c>
      <c r="C49" s="30">
        <v>1</v>
      </c>
      <c r="D49" s="30">
        <v>18804</v>
      </c>
      <c r="E49" s="30">
        <v>18804</v>
      </c>
      <c r="F49" s="44"/>
    </row>
    <row r="50" spans="1:6" s="45" customFormat="1" x14ac:dyDescent="0.3">
      <c r="A50" s="29" t="s">
        <v>1903</v>
      </c>
      <c r="B50" s="29" t="s">
        <v>1904</v>
      </c>
      <c r="C50" s="30">
        <v>1</v>
      </c>
      <c r="D50" s="30">
        <v>57041</v>
      </c>
      <c r="E50" s="30">
        <v>57041</v>
      </c>
      <c r="F50" s="44"/>
    </row>
    <row r="51" spans="1:6" s="45" customFormat="1" x14ac:dyDescent="0.3">
      <c r="A51" s="29" t="s">
        <v>1905</v>
      </c>
      <c r="B51" s="29" t="s">
        <v>1906</v>
      </c>
      <c r="C51" s="30">
        <v>1</v>
      </c>
      <c r="D51" s="30">
        <v>29765</v>
      </c>
      <c r="E51" s="30">
        <v>29765</v>
      </c>
      <c r="F51" s="44"/>
    </row>
    <row r="52" spans="1:6" s="45" customFormat="1" x14ac:dyDescent="0.3">
      <c r="A52" s="29" t="s">
        <v>1907</v>
      </c>
      <c r="B52" s="29" t="s">
        <v>1908</v>
      </c>
      <c r="C52" s="30">
        <v>34</v>
      </c>
      <c r="D52" s="30">
        <v>30142</v>
      </c>
      <c r="E52" s="30">
        <v>30142</v>
      </c>
      <c r="F52" s="44"/>
    </row>
    <row r="53" spans="1:6" s="45" customFormat="1" x14ac:dyDescent="0.3">
      <c r="A53" s="29" t="s">
        <v>1909</v>
      </c>
      <c r="B53" s="29" t="s">
        <v>1910</v>
      </c>
      <c r="C53" s="30">
        <v>35</v>
      </c>
      <c r="D53" s="30">
        <v>44880</v>
      </c>
      <c r="E53" s="30">
        <v>44880</v>
      </c>
      <c r="F53" s="44"/>
    </row>
    <row r="54" spans="1:6" s="45" customFormat="1" x14ac:dyDescent="0.3">
      <c r="A54" s="29" t="s">
        <v>1911</v>
      </c>
      <c r="B54" s="29" t="s">
        <v>1912</v>
      </c>
      <c r="C54" s="30">
        <v>1</v>
      </c>
      <c r="D54" s="30">
        <v>27493</v>
      </c>
      <c r="E54" s="30">
        <v>27493</v>
      </c>
      <c r="F54" s="44"/>
    </row>
    <row r="55" spans="1:6" s="45" customFormat="1" x14ac:dyDescent="0.3">
      <c r="A55" s="29" t="s">
        <v>1913</v>
      </c>
      <c r="B55" s="29" t="s">
        <v>1914</v>
      </c>
      <c r="C55" s="30">
        <v>1</v>
      </c>
      <c r="D55" s="30">
        <v>76468</v>
      </c>
      <c r="E55" s="30">
        <v>76468</v>
      </c>
      <c r="F55" s="44"/>
    </row>
    <row r="56" spans="1:6" s="45" customFormat="1" x14ac:dyDescent="0.3">
      <c r="A56" s="56" t="s">
        <v>330</v>
      </c>
      <c r="B56" s="51" t="s">
        <v>1782</v>
      </c>
      <c r="C56" s="57">
        <f>SUM(C12:C55)</f>
        <v>204</v>
      </c>
      <c r="D56" s="58" t="s">
        <v>330</v>
      </c>
      <c r="E56" s="59" t="s">
        <v>330</v>
      </c>
      <c r="F56" s="49"/>
    </row>
    <row r="57" spans="1:6" s="45" customFormat="1" x14ac:dyDescent="0.3">
      <c r="A57" s="60"/>
      <c r="B57" s="61"/>
      <c r="C57" s="59"/>
      <c r="D57" s="62"/>
      <c r="E57" s="62"/>
      <c r="F57" s="49"/>
    </row>
    <row r="58" spans="1:6" s="45" customFormat="1" x14ac:dyDescent="0.3">
      <c r="A58" s="60"/>
      <c r="B58" s="60"/>
      <c r="C58" s="62"/>
      <c r="D58" s="62"/>
      <c r="E58" s="62"/>
      <c r="F58" s="49"/>
    </row>
    <row r="59" spans="1:6" s="45" customFormat="1" x14ac:dyDescent="0.3">
      <c r="A59" s="469" t="s">
        <v>1783</v>
      </c>
      <c r="B59" s="469" t="s">
        <v>1783</v>
      </c>
      <c r="C59" s="53"/>
      <c r="D59" s="53" t="s">
        <v>330</v>
      </c>
      <c r="E59" s="53" t="s">
        <v>330</v>
      </c>
      <c r="F59" s="44"/>
    </row>
    <row r="60" spans="1:6" s="45" customFormat="1" x14ac:dyDescent="0.3">
      <c r="A60" s="29" t="s">
        <v>1915</v>
      </c>
      <c r="B60" s="29" t="s">
        <v>1789</v>
      </c>
      <c r="C60" s="108">
        <v>1</v>
      </c>
      <c r="D60" s="108">
        <v>21766</v>
      </c>
      <c r="E60" s="108">
        <v>21766</v>
      </c>
      <c r="F60" s="44"/>
    </row>
    <row r="61" spans="1:6" s="45" customFormat="1" x14ac:dyDescent="0.3">
      <c r="A61" s="29" t="s">
        <v>1916</v>
      </c>
      <c r="B61" s="29" t="s">
        <v>1791</v>
      </c>
      <c r="C61" s="108">
        <v>1</v>
      </c>
      <c r="D61" s="108">
        <v>19745</v>
      </c>
      <c r="E61" s="108">
        <v>19745</v>
      </c>
      <c r="F61" s="44"/>
    </row>
    <row r="62" spans="1:6" s="45" customFormat="1" x14ac:dyDescent="0.3">
      <c r="A62" s="29" t="s">
        <v>1917</v>
      </c>
      <c r="B62" s="29" t="s">
        <v>1793</v>
      </c>
      <c r="C62" s="30">
        <v>1</v>
      </c>
      <c r="D62" s="30">
        <v>19166</v>
      </c>
      <c r="E62" s="30">
        <v>19166</v>
      </c>
      <c r="F62" s="44"/>
    </row>
    <row r="63" spans="1:6" s="45" customFormat="1" x14ac:dyDescent="0.3">
      <c r="A63" s="29" t="s">
        <v>1918</v>
      </c>
      <c r="B63" s="29" t="s">
        <v>1757</v>
      </c>
      <c r="C63" s="30">
        <v>1</v>
      </c>
      <c r="D63" s="30">
        <v>18417</v>
      </c>
      <c r="E63" s="30">
        <v>18417</v>
      </c>
      <c r="F63" s="44"/>
    </row>
    <row r="64" spans="1:6" s="45" customFormat="1" x14ac:dyDescent="0.3">
      <c r="A64" s="29" t="s">
        <v>1919</v>
      </c>
      <c r="B64" s="29" t="s">
        <v>1763</v>
      </c>
      <c r="C64" s="30">
        <v>2</v>
      </c>
      <c r="D64" s="30">
        <v>17331</v>
      </c>
      <c r="E64" s="30">
        <v>17331</v>
      </c>
      <c r="F64" s="44"/>
    </row>
    <row r="65" spans="1:6" s="45" customFormat="1" x14ac:dyDescent="0.3">
      <c r="A65" s="29" t="s">
        <v>1920</v>
      </c>
      <c r="B65" s="29" t="s">
        <v>1801</v>
      </c>
      <c r="C65" s="30">
        <v>2</v>
      </c>
      <c r="D65" s="30">
        <v>15553</v>
      </c>
      <c r="E65" s="30">
        <v>15553</v>
      </c>
      <c r="F65" s="44"/>
    </row>
    <row r="66" spans="1:6" s="45" customFormat="1" x14ac:dyDescent="0.3">
      <c r="A66" s="29" t="s">
        <v>1921</v>
      </c>
      <c r="B66" s="29" t="s">
        <v>1769</v>
      </c>
      <c r="C66" s="30">
        <v>1</v>
      </c>
      <c r="D66" s="30">
        <v>15309</v>
      </c>
      <c r="E66" s="30">
        <v>15309</v>
      </c>
      <c r="F66" s="44"/>
    </row>
    <row r="67" spans="1:6" s="45" customFormat="1" x14ac:dyDescent="0.3">
      <c r="A67" s="29" t="s">
        <v>1922</v>
      </c>
      <c r="B67" s="29" t="s">
        <v>1873</v>
      </c>
      <c r="C67" s="30">
        <v>2</v>
      </c>
      <c r="D67" s="30">
        <v>14957</v>
      </c>
      <c r="E67" s="30">
        <v>14957</v>
      </c>
      <c r="F67" s="44"/>
    </row>
    <row r="68" spans="1:6" s="45" customFormat="1" x14ac:dyDescent="0.3">
      <c r="A68" s="29" t="s">
        <v>1923</v>
      </c>
      <c r="B68" s="29" t="s">
        <v>1811</v>
      </c>
      <c r="C68" s="30">
        <v>3</v>
      </c>
      <c r="D68" s="30">
        <v>14823</v>
      </c>
      <c r="E68" s="30">
        <v>14823</v>
      </c>
      <c r="F68" s="44"/>
    </row>
    <row r="69" spans="1:6" s="45" customFormat="1" ht="66" x14ac:dyDescent="0.3">
      <c r="A69" s="29" t="s">
        <v>1924</v>
      </c>
      <c r="B69" s="29" t="s">
        <v>1777</v>
      </c>
      <c r="C69" s="30">
        <v>10</v>
      </c>
      <c r="D69" s="30">
        <v>12309</v>
      </c>
      <c r="E69" s="30">
        <v>12309</v>
      </c>
      <c r="F69" s="44"/>
    </row>
    <row r="70" spans="1:6" s="45" customFormat="1" ht="39.6" x14ac:dyDescent="0.3">
      <c r="A70" s="29" t="s">
        <v>1925</v>
      </c>
      <c r="B70" s="29" t="s">
        <v>1876</v>
      </c>
      <c r="C70" s="30">
        <v>10</v>
      </c>
      <c r="D70" s="30">
        <v>11062</v>
      </c>
      <c r="E70" s="30">
        <v>11062</v>
      </c>
      <c r="F70" s="44"/>
    </row>
    <row r="71" spans="1:6" s="45" customFormat="1" x14ac:dyDescent="0.3">
      <c r="A71" s="29" t="s">
        <v>1926</v>
      </c>
      <c r="B71" s="29" t="s">
        <v>1927</v>
      </c>
      <c r="C71" s="30">
        <v>3</v>
      </c>
      <c r="D71" s="30">
        <v>10005</v>
      </c>
      <c r="E71" s="30">
        <v>10005</v>
      </c>
      <c r="F71" s="44"/>
    </row>
    <row r="72" spans="1:6" s="45" customFormat="1" x14ac:dyDescent="0.3">
      <c r="A72" s="29" t="s">
        <v>1928</v>
      </c>
      <c r="B72" s="29" t="s">
        <v>1929</v>
      </c>
      <c r="C72" s="30">
        <v>7</v>
      </c>
      <c r="D72" s="30">
        <v>9584</v>
      </c>
      <c r="E72" s="30">
        <v>9584</v>
      </c>
      <c r="F72" s="44"/>
    </row>
    <row r="73" spans="1:6" s="45" customFormat="1" x14ac:dyDescent="0.3">
      <c r="A73" s="29" t="s">
        <v>1930</v>
      </c>
      <c r="B73" s="29" t="s">
        <v>1931</v>
      </c>
      <c r="C73" s="55">
        <v>4</v>
      </c>
      <c r="D73" s="30">
        <v>9128</v>
      </c>
      <c r="E73" s="30">
        <v>9128</v>
      </c>
      <c r="F73" s="44"/>
    </row>
    <row r="74" spans="1:6" s="45" customFormat="1" x14ac:dyDescent="0.3">
      <c r="A74" s="29" t="s">
        <v>1932</v>
      </c>
      <c r="B74" s="29" t="s">
        <v>1933</v>
      </c>
      <c r="C74" s="30">
        <v>1</v>
      </c>
      <c r="D74" s="30">
        <v>20010</v>
      </c>
      <c r="E74" s="30">
        <v>20010</v>
      </c>
      <c r="F74" s="44"/>
    </row>
    <row r="75" spans="1:6" s="45" customFormat="1" x14ac:dyDescent="0.3">
      <c r="A75" s="29" t="s">
        <v>1879</v>
      </c>
      <c r="B75" s="29" t="s">
        <v>1880</v>
      </c>
      <c r="C75" s="30">
        <v>2</v>
      </c>
      <c r="D75" s="30">
        <v>14957</v>
      </c>
      <c r="E75" s="30">
        <v>14957</v>
      </c>
      <c r="F75" s="44"/>
    </row>
    <row r="76" spans="1:6" s="45" customFormat="1" x14ac:dyDescent="0.3">
      <c r="A76" s="29" t="s">
        <v>1934</v>
      </c>
      <c r="B76" s="29" t="s">
        <v>1935</v>
      </c>
      <c r="C76" s="30">
        <v>1</v>
      </c>
      <c r="D76" s="30">
        <v>13156</v>
      </c>
      <c r="E76" s="30">
        <v>13156</v>
      </c>
      <c r="F76" s="44"/>
    </row>
    <row r="77" spans="1:6" s="45" customFormat="1" x14ac:dyDescent="0.3">
      <c r="A77" s="29" t="s">
        <v>1936</v>
      </c>
      <c r="B77" s="29" t="s">
        <v>1937</v>
      </c>
      <c r="C77" s="30">
        <v>1</v>
      </c>
      <c r="D77" s="30">
        <v>11851</v>
      </c>
      <c r="E77" s="30">
        <v>11851</v>
      </c>
      <c r="F77" s="44"/>
    </row>
    <row r="78" spans="1:6" s="45" customFormat="1" x14ac:dyDescent="0.3">
      <c r="A78" s="29" t="s">
        <v>1938</v>
      </c>
      <c r="B78" s="29" t="s">
        <v>1939</v>
      </c>
      <c r="C78" s="30">
        <v>1</v>
      </c>
      <c r="D78" s="30">
        <v>17734</v>
      </c>
      <c r="E78" s="30">
        <v>17734</v>
      </c>
      <c r="F78" s="44"/>
    </row>
    <row r="79" spans="1:6" s="45" customFormat="1" x14ac:dyDescent="0.3">
      <c r="A79" s="29" t="s">
        <v>1940</v>
      </c>
      <c r="B79" s="29" t="s">
        <v>1941</v>
      </c>
      <c r="C79" s="30">
        <v>1</v>
      </c>
      <c r="D79" s="30">
        <v>17332</v>
      </c>
      <c r="E79" s="30">
        <v>17332</v>
      </c>
      <c r="F79" s="44"/>
    </row>
    <row r="80" spans="1:6" s="45" customFormat="1" x14ac:dyDescent="0.3">
      <c r="A80" s="29" t="s">
        <v>1942</v>
      </c>
      <c r="B80" s="29" t="s">
        <v>1943</v>
      </c>
      <c r="C80" s="30">
        <v>1</v>
      </c>
      <c r="D80" s="30">
        <v>11062</v>
      </c>
      <c r="E80" s="30">
        <v>11062</v>
      </c>
      <c r="F80" s="44"/>
    </row>
    <row r="81" spans="1:6" s="45" customFormat="1" x14ac:dyDescent="0.3">
      <c r="A81" s="29" t="s">
        <v>1944</v>
      </c>
      <c r="B81" s="29" t="s">
        <v>1945</v>
      </c>
      <c r="C81" s="30">
        <v>1</v>
      </c>
      <c r="D81" s="30">
        <v>16251</v>
      </c>
      <c r="E81" s="30">
        <v>16251</v>
      </c>
      <c r="F81" s="44"/>
    </row>
    <row r="82" spans="1:6" s="45" customFormat="1" x14ac:dyDescent="0.3">
      <c r="A82" s="29" t="s">
        <v>1946</v>
      </c>
      <c r="B82" s="29" t="s">
        <v>1947</v>
      </c>
      <c r="C82" s="30">
        <v>2</v>
      </c>
      <c r="D82" s="30">
        <v>11062</v>
      </c>
      <c r="E82" s="30">
        <v>11062</v>
      </c>
      <c r="F82" s="44"/>
    </row>
    <row r="83" spans="1:6" s="45" customFormat="1" x14ac:dyDescent="0.3">
      <c r="A83" s="29" t="s">
        <v>1948</v>
      </c>
      <c r="B83" s="29" t="s">
        <v>1735</v>
      </c>
      <c r="C83" s="30">
        <v>1</v>
      </c>
      <c r="D83" s="30">
        <v>34903</v>
      </c>
      <c r="E83" s="30">
        <v>34903</v>
      </c>
      <c r="F83" s="44"/>
    </row>
    <row r="84" spans="1:6" s="45" customFormat="1" x14ac:dyDescent="0.3">
      <c r="A84" s="29" t="s">
        <v>1949</v>
      </c>
      <c r="B84" s="29" t="s">
        <v>1737</v>
      </c>
      <c r="C84" s="30">
        <v>1</v>
      </c>
      <c r="D84" s="30">
        <v>24632</v>
      </c>
      <c r="E84" s="30">
        <v>24632</v>
      </c>
      <c r="F84" s="44"/>
    </row>
    <row r="85" spans="1:6" s="45" customFormat="1" x14ac:dyDescent="0.3">
      <c r="A85" s="29" t="s">
        <v>1950</v>
      </c>
      <c r="B85" s="29" t="s">
        <v>1951</v>
      </c>
      <c r="C85" s="30">
        <v>1</v>
      </c>
      <c r="D85" s="30">
        <v>11851</v>
      </c>
      <c r="E85" s="30">
        <v>11851</v>
      </c>
      <c r="F85" s="44"/>
    </row>
    <row r="86" spans="1:6" s="45" customFormat="1" x14ac:dyDescent="0.3">
      <c r="A86" s="29" t="s">
        <v>1952</v>
      </c>
      <c r="B86" s="29" t="s">
        <v>1953</v>
      </c>
      <c r="C86" s="30">
        <v>2</v>
      </c>
      <c r="D86" s="30">
        <v>10936</v>
      </c>
      <c r="E86" s="30">
        <v>10936</v>
      </c>
      <c r="F86" s="44"/>
    </row>
    <row r="87" spans="1:6" s="45" customFormat="1" x14ac:dyDescent="0.3">
      <c r="A87" s="29" t="s">
        <v>1954</v>
      </c>
      <c r="B87" s="29" t="s">
        <v>1955</v>
      </c>
      <c r="C87" s="30">
        <v>8</v>
      </c>
      <c r="D87" s="30">
        <v>9886</v>
      </c>
      <c r="E87" s="30">
        <v>9886</v>
      </c>
      <c r="F87" s="44"/>
    </row>
    <row r="88" spans="1:6" s="45" customFormat="1" x14ac:dyDescent="0.3">
      <c r="A88" s="29" t="s">
        <v>1956</v>
      </c>
      <c r="B88" s="29" t="s">
        <v>1957</v>
      </c>
      <c r="C88" s="30">
        <v>1</v>
      </c>
      <c r="D88" s="30">
        <v>13673</v>
      </c>
      <c r="E88" s="30">
        <v>13673</v>
      </c>
      <c r="F88" s="44"/>
    </row>
    <row r="89" spans="1:6" s="45" customFormat="1" x14ac:dyDescent="0.3">
      <c r="A89" s="29" t="s">
        <v>1958</v>
      </c>
      <c r="B89" s="29" t="s">
        <v>1959</v>
      </c>
      <c r="C89" s="30">
        <v>1</v>
      </c>
      <c r="D89" s="30">
        <v>11062</v>
      </c>
      <c r="E89" s="30">
        <v>11062</v>
      </c>
      <c r="F89" s="44"/>
    </row>
    <row r="90" spans="1:6" s="45" customFormat="1" x14ac:dyDescent="0.3">
      <c r="A90" s="29" t="s">
        <v>1960</v>
      </c>
      <c r="B90" s="29" t="s">
        <v>1961</v>
      </c>
      <c r="C90" s="30">
        <v>1</v>
      </c>
      <c r="D90" s="30">
        <v>9422</v>
      </c>
      <c r="E90" s="30">
        <v>9422</v>
      </c>
      <c r="F90" s="44"/>
    </row>
    <row r="91" spans="1:6" s="45" customFormat="1" x14ac:dyDescent="0.3">
      <c r="A91" s="56" t="s">
        <v>330</v>
      </c>
      <c r="B91" s="51" t="s">
        <v>1816</v>
      </c>
      <c r="C91" s="57">
        <f>SUM(C60:C90)</f>
        <v>75</v>
      </c>
      <c r="D91" s="109" t="s">
        <v>330</v>
      </c>
      <c r="E91" s="110" t="s">
        <v>330</v>
      </c>
      <c r="F91" s="44"/>
    </row>
    <row r="92" spans="1:6" x14ac:dyDescent="0.3">
      <c r="A92" s="66" t="s">
        <v>330</v>
      </c>
      <c r="B92" s="67"/>
      <c r="C92" s="68"/>
      <c r="D92" s="69" t="s">
        <v>330</v>
      </c>
      <c r="E92" s="69" t="s">
        <v>330</v>
      </c>
      <c r="F92" s="49"/>
    </row>
    <row r="93" spans="1:6" x14ac:dyDescent="0.3">
      <c r="A93" s="66"/>
      <c r="B93" s="67"/>
      <c r="C93" s="68"/>
      <c r="D93" s="69"/>
      <c r="E93" s="69"/>
      <c r="F93" s="49"/>
    </row>
    <row r="94" spans="1:6" s="45" customFormat="1" x14ac:dyDescent="0.3">
      <c r="A94" s="469" t="s">
        <v>1817</v>
      </c>
      <c r="B94" s="469" t="s">
        <v>1783</v>
      </c>
      <c r="C94" s="111" t="s">
        <v>330</v>
      </c>
      <c r="D94" s="53" t="s">
        <v>330</v>
      </c>
      <c r="E94" s="53" t="s">
        <v>330</v>
      </c>
      <c r="F94" s="44"/>
    </row>
    <row r="95" spans="1:6" s="45" customFormat="1" x14ac:dyDescent="0.3">
      <c r="A95" s="112" t="s">
        <v>1818</v>
      </c>
      <c r="B95" s="113" t="s">
        <v>1818</v>
      </c>
      <c r="C95" s="114">
        <v>0</v>
      </c>
      <c r="D95" s="115">
        <v>0</v>
      </c>
      <c r="E95" s="115">
        <v>0</v>
      </c>
      <c r="F95" s="44"/>
    </row>
    <row r="96" spans="1:6" s="45" customFormat="1" x14ac:dyDescent="0.3">
      <c r="A96" s="56" t="s">
        <v>330</v>
      </c>
      <c r="B96" s="51" t="s">
        <v>1819</v>
      </c>
      <c r="C96" s="57">
        <f>SUM(C95:C95)</f>
        <v>0</v>
      </c>
      <c r="D96" s="58" t="s">
        <v>330</v>
      </c>
      <c r="E96" s="59" t="s">
        <v>330</v>
      </c>
      <c r="F96" s="44"/>
    </row>
    <row r="97" spans="1:6" x14ac:dyDescent="0.3">
      <c r="A97" s="70"/>
      <c r="B97" s="70"/>
      <c r="C97" s="71"/>
      <c r="D97" s="71"/>
      <c r="E97" s="71"/>
      <c r="F97" s="49"/>
    </row>
    <row r="98" spans="1:6" s="45" customFormat="1" x14ac:dyDescent="0.3">
      <c r="A98" s="70"/>
      <c r="B98" s="72" t="s">
        <v>1687</v>
      </c>
      <c r="C98" s="73">
        <f>SUM(C91,C56,C96)</f>
        <v>279</v>
      </c>
      <c r="D98" s="71"/>
      <c r="E98" s="71"/>
      <c r="F98" s="44"/>
    </row>
    <row r="99" spans="1:6" x14ac:dyDescent="0.3">
      <c r="A99" s="70"/>
      <c r="B99" s="70"/>
      <c r="C99" s="71"/>
      <c r="D99" s="71"/>
      <c r="E99" s="71"/>
      <c r="F99" s="49"/>
    </row>
    <row r="100" spans="1:6" x14ac:dyDescent="0.3">
      <c r="A100" s="70"/>
      <c r="B100" s="70"/>
      <c r="C100" s="71"/>
      <c r="D100" s="71"/>
      <c r="E100" s="71"/>
      <c r="F100" s="49"/>
    </row>
    <row r="101" spans="1:6" s="45" customFormat="1" x14ac:dyDescent="0.3">
      <c r="A101" s="470" t="s">
        <v>1683</v>
      </c>
      <c r="B101" s="470"/>
      <c r="C101" s="62" t="s">
        <v>330</v>
      </c>
      <c r="D101" s="62" t="s">
        <v>330</v>
      </c>
      <c r="E101" s="62" t="s">
        <v>330</v>
      </c>
      <c r="F101" s="44"/>
    </row>
    <row r="102" spans="1:6" s="45" customFormat="1" x14ac:dyDescent="0.3">
      <c r="A102" s="469" t="s">
        <v>1820</v>
      </c>
      <c r="B102" s="469"/>
      <c r="C102" s="68"/>
      <c r="D102" s="68"/>
      <c r="E102" s="68"/>
      <c r="F102" s="44"/>
    </row>
    <row r="103" spans="1:6" s="45" customFormat="1" x14ac:dyDescent="0.3">
      <c r="A103" s="29" t="s">
        <v>1818</v>
      </c>
      <c r="B103" s="29" t="s">
        <v>1962</v>
      </c>
      <c r="C103" s="108">
        <v>25</v>
      </c>
      <c r="D103" s="115">
        <v>7000</v>
      </c>
      <c r="E103" s="115">
        <v>35491.799999999996</v>
      </c>
      <c r="F103" s="44"/>
    </row>
    <row r="104" spans="1:6" s="45" customFormat="1" x14ac:dyDescent="0.3">
      <c r="A104" s="61" t="s">
        <v>330</v>
      </c>
      <c r="B104" s="63" t="s">
        <v>1822</v>
      </c>
      <c r="C104" s="116">
        <f>SUM(C103:C103)</f>
        <v>25</v>
      </c>
      <c r="D104" s="59" t="s">
        <v>330</v>
      </c>
      <c r="E104" s="59" t="s">
        <v>330</v>
      </c>
      <c r="F104" s="44"/>
    </row>
    <row r="105" spans="1:6" x14ac:dyDescent="0.3">
      <c r="A105" s="70" t="s">
        <v>330</v>
      </c>
      <c r="B105" s="70" t="s">
        <v>330</v>
      </c>
      <c r="C105" s="68"/>
      <c r="D105" s="68"/>
      <c r="E105" s="68"/>
      <c r="F105" s="49"/>
    </row>
    <row r="106" spans="1:6" x14ac:dyDescent="0.3">
      <c r="A106" s="70"/>
      <c r="B106" s="70"/>
      <c r="C106" s="68"/>
      <c r="D106" s="68"/>
      <c r="E106" s="68"/>
      <c r="F106" s="49"/>
    </row>
    <row r="107" spans="1:6" s="45" customFormat="1" x14ac:dyDescent="0.3">
      <c r="A107" s="485" t="s">
        <v>1823</v>
      </c>
      <c r="B107" s="486"/>
      <c r="C107" s="68"/>
      <c r="D107" s="68"/>
      <c r="E107" s="68"/>
      <c r="F107" s="49"/>
    </row>
    <row r="108" spans="1:6" s="45" customFormat="1" x14ac:dyDescent="0.3">
      <c r="A108" s="113" t="s">
        <v>1818</v>
      </c>
      <c r="B108" s="113" t="s">
        <v>1818</v>
      </c>
      <c r="C108" s="115">
        <v>0</v>
      </c>
      <c r="D108" s="115">
        <v>0</v>
      </c>
      <c r="E108" s="115">
        <v>0</v>
      </c>
      <c r="F108" s="49"/>
    </row>
    <row r="109" spans="1:6" s="45" customFormat="1" x14ac:dyDescent="0.3">
      <c r="A109" s="79" t="s">
        <v>330</v>
      </c>
      <c r="B109" s="80" t="s">
        <v>1825</v>
      </c>
      <c r="C109" s="81">
        <f>SUM(C108:C108)</f>
        <v>0</v>
      </c>
      <c r="D109" s="58" t="s">
        <v>330</v>
      </c>
      <c r="E109" s="59" t="s">
        <v>330</v>
      </c>
      <c r="F109" s="44"/>
    </row>
  </sheetData>
  <mergeCells count="15">
    <mergeCell ref="A107:B107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59:B59"/>
    <mergeCell ref="A94:B94"/>
    <mergeCell ref="A101:B101"/>
    <mergeCell ref="A102:B102"/>
  </mergeCells>
  <printOptions horizontalCentered="1"/>
  <pageMargins left="0.47250000000000003" right="0.47250000000000003" top="1.1025" bottom="0.47250000000000003" header="0.31500000000000006" footer="0.31500000000000006"/>
  <pageSetup scale="75" fitToWidth="0" fitToHeight="0" orientation="landscape" r:id="rId1"/>
  <headerFooter scaleWithDoc="0" alignWithMargins="0">
    <oddHeader>&amp;L&amp;G&amp;R&amp;G</oddHeader>
  </headerFooter>
  <rowBreaks count="2" manualBreakCount="2">
    <brk id="41" max="4" man="1"/>
    <brk id="80" max="4" man="1"/>
  </rowBreaks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B1C03-67A3-4879-BAC3-52F5ABC3DA98}">
  <dimension ref="A1:AC125"/>
  <sheetViews>
    <sheetView showGridLines="0" showRowColHeaders="0" zoomScale="85" zoomScaleNormal="85" zoomScalePageLayoutView="85" workbookViewId="0">
      <selection activeCell="G13" sqref="G13"/>
    </sheetView>
  </sheetViews>
  <sheetFormatPr baseColWidth="10" defaultRowHeight="14.4" x14ac:dyDescent="0.3"/>
  <cols>
    <col min="1" max="1" width="12" style="106" bestFit="1" customWidth="1"/>
    <col min="2" max="2" width="37.88671875" style="139" bestFit="1" customWidth="1"/>
    <col min="3" max="3" width="13.44140625" style="68" customWidth="1"/>
    <col min="4" max="4" width="11.88671875" style="68" customWidth="1"/>
    <col min="5" max="5" width="13.44140625" style="68" bestFit="1" customWidth="1"/>
    <col min="6" max="9" width="12.5546875" style="71" customWidth="1"/>
    <col min="10" max="10" width="9.21875" style="71" customWidth="1"/>
    <col min="11" max="11" width="12.5546875" style="71" customWidth="1"/>
    <col min="12" max="16384" width="11.5546875" style="27"/>
  </cols>
  <sheetData>
    <row r="1" spans="1:29" s="86" customFormat="1" ht="15.6" x14ac:dyDescent="0.3">
      <c r="A1" s="84"/>
      <c r="B1" s="117"/>
      <c r="C1" s="39"/>
      <c r="D1" s="39"/>
      <c r="E1" s="39"/>
      <c r="F1" s="85"/>
      <c r="G1" s="85"/>
      <c r="H1" s="85"/>
      <c r="I1" s="85"/>
      <c r="J1" s="85"/>
      <c r="K1" s="85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</row>
    <row r="2" spans="1:29" s="86" customFormat="1" ht="14.4" customHeight="1" x14ac:dyDescent="0.3">
      <c r="A2" s="482" t="s">
        <v>0</v>
      </c>
      <c r="B2" s="482" t="s">
        <v>1705</v>
      </c>
      <c r="C2" s="482" t="s">
        <v>1705</v>
      </c>
      <c r="D2" s="482" t="s">
        <v>1705</v>
      </c>
      <c r="E2" s="482" t="s">
        <v>1705</v>
      </c>
      <c r="F2" s="482" t="s">
        <v>1705</v>
      </c>
      <c r="G2" s="482" t="s">
        <v>1705</v>
      </c>
      <c r="H2" s="482" t="s">
        <v>1705</v>
      </c>
      <c r="I2" s="482" t="s">
        <v>1705</v>
      </c>
      <c r="J2" s="482" t="s">
        <v>1705</v>
      </c>
      <c r="K2" s="482" t="s">
        <v>1705</v>
      </c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</row>
    <row r="3" spans="1:29" s="86" customFormat="1" ht="15.6" x14ac:dyDescent="0.3">
      <c r="A3" s="482" t="s">
        <v>2</v>
      </c>
      <c r="B3" s="482" t="s">
        <v>1705</v>
      </c>
      <c r="C3" s="482" t="s">
        <v>1705</v>
      </c>
      <c r="D3" s="482" t="s">
        <v>1705</v>
      </c>
      <c r="E3" s="482" t="s">
        <v>1705</v>
      </c>
      <c r="F3" s="482" t="s">
        <v>1705</v>
      </c>
      <c r="G3" s="482" t="s">
        <v>1705</v>
      </c>
      <c r="H3" s="482" t="s">
        <v>1705</v>
      </c>
      <c r="I3" s="482" t="s">
        <v>1705</v>
      </c>
      <c r="J3" s="482" t="s">
        <v>1705</v>
      </c>
      <c r="K3" s="482" t="s">
        <v>1705</v>
      </c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</row>
    <row r="4" spans="1:29" s="86" customFormat="1" ht="15.6" x14ac:dyDescent="0.3">
      <c r="A4" s="482" t="s">
        <v>1679</v>
      </c>
      <c r="B4" s="482" t="s">
        <v>1707</v>
      </c>
      <c r="C4" s="482" t="s">
        <v>1707</v>
      </c>
      <c r="D4" s="482" t="s">
        <v>1707</v>
      </c>
      <c r="E4" s="482" t="s">
        <v>1707</v>
      </c>
      <c r="F4" s="482" t="s">
        <v>1707</v>
      </c>
      <c r="G4" s="482" t="s">
        <v>1707</v>
      </c>
      <c r="H4" s="482" t="s">
        <v>1707</v>
      </c>
      <c r="I4" s="482" t="s">
        <v>1707</v>
      </c>
      <c r="J4" s="482" t="s">
        <v>1707</v>
      </c>
      <c r="K4" s="482" t="s">
        <v>1707</v>
      </c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</row>
    <row r="5" spans="1:29" s="86" customFormat="1" ht="15.6" x14ac:dyDescent="0.3">
      <c r="A5" s="482" t="s">
        <v>1826</v>
      </c>
      <c r="B5" s="482" t="s">
        <v>1826</v>
      </c>
      <c r="C5" s="482" t="s">
        <v>1826</v>
      </c>
      <c r="D5" s="482" t="s">
        <v>1826</v>
      </c>
      <c r="E5" s="482" t="s">
        <v>1826</v>
      </c>
      <c r="F5" s="482" t="s">
        <v>1826</v>
      </c>
      <c r="G5" s="482" t="s">
        <v>1826</v>
      </c>
      <c r="H5" s="482" t="s">
        <v>1826</v>
      </c>
      <c r="I5" s="482" t="s">
        <v>1826</v>
      </c>
      <c r="J5" s="482" t="s">
        <v>1826</v>
      </c>
      <c r="K5" s="482" t="s">
        <v>1826</v>
      </c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</row>
    <row r="6" spans="1:29" s="86" customFormat="1" ht="15.6" x14ac:dyDescent="0.3">
      <c r="A6" s="483" t="s">
        <v>1709</v>
      </c>
      <c r="B6" s="483"/>
      <c r="C6" s="483"/>
      <c r="D6" s="483"/>
      <c r="E6" s="483"/>
      <c r="F6" s="483"/>
      <c r="G6" s="483"/>
      <c r="H6" s="483"/>
      <c r="I6" s="483"/>
      <c r="J6" s="483"/>
      <c r="K6" s="483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</row>
    <row r="7" spans="1:29" s="89" customFormat="1" x14ac:dyDescent="0.3">
      <c r="A7" s="484" t="s">
        <v>1827</v>
      </c>
      <c r="B7" s="484"/>
      <c r="C7" s="484"/>
      <c r="D7" s="119" t="s">
        <v>330</v>
      </c>
      <c r="E7" s="119" t="s">
        <v>330</v>
      </c>
      <c r="F7" s="88" t="s">
        <v>330</v>
      </c>
      <c r="G7" s="88" t="s">
        <v>330</v>
      </c>
      <c r="H7" s="88" t="s">
        <v>330</v>
      </c>
      <c r="I7" s="88" t="s">
        <v>330</v>
      </c>
      <c r="J7" s="88" t="s">
        <v>330</v>
      </c>
      <c r="K7" s="88" t="s">
        <v>330</v>
      </c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</row>
    <row r="8" spans="1:29" s="89" customFormat="1" x14ac:dyDescent="0.3">
      <c r="A8" s="475" t="s">
        <v>1828</v>
      </c>
      <c r="B8" s="477" t="s">
        <v>1711</v>
      </c>
      <c r="C8" s="479" t="s">
        <v>1829</v>
      </c>
      <c r="D8" s="479" t="s">
        <v>1829</v>
      </c>
      <c r="E8" s="479" t="s">
        <v>1829</v>
      </c>
      <c r="F8" s="479" t="s">
        <v>1829</v>
      </c>
      <c r="G8" s="479" t="s">
        <v>1830</v>
      </c>
      <c r="H8" s="479" t="s">
        <v>1830</v>
      </c>
      <c r="I8" s="479" t="s">
        <v>1830</v>
      </c>
      <c r="J8" s="479" t="s">
        <v>1830</v>
      </c>
      <c r="K8" s="480" t="s">
        <v>1830</v>
      </c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2"/>
    </row>
    <row r="9" spans="1:29" s="89" customFormat="1" ht="26.4" customHeight="1" x14ac:dyDescent="0.3">
      <c r="A9" s="476" t="s">
        <v>1828</v>
      </c>
      <c r="B9" s="478" t="s">
        <v>1831</v>
      </c>
      <c r="C9" s="91" t="s">
        <v>1832</v>
      </c>
      <c r="D9" s="91" t="s">
        <v>1833</v>
      </c>
      <c r="E9" s="91" t="s">
        <v>1834</v>
      </c>
      <c r="F9" s="91" t="s">
        <v>1835</v>
      </c>
      <c r="G9" s="91" t="s">
        <v>1836</v>
      </c>
      <c r="H9" s="91" t="s">
        <v>1837</v>
      </c>
      <c r="I9" s="91" t="s">
        <v>1838</v>
      </c>
      <c r="J9" s="91" t="s">
        <v>1963</v>
      </c>
      <c r="K9" s="92" t="s">
        <v>1835</v>
      </c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4"/>
    </row>
    <row r="10" spans="1:29" s="89" customFormat="1" x14ac:dyDescent="0.3">
      <c r="A10" s="125" t="s">
        <v>1887</v>
      </c>
      <c r="B10" s="126" t="s">
        <v>1725</v>
      </c>
      <c r="C10" s="127">
        <v>57041</v>
      </c>
      <c r="D10" s="127">
        <v>2500</v>
      </c>
      <c r="E10" s="127">
        <v>40601</v>
      </c>
      <c r="F10" s="128">
        <v>100142</v>
      </c>
      <c r="G10" s="128">
        <v>45633</v>
      </c>
      <c r="H10" s="128">
        <v>7605</v>
      </c>
      <c r="I10" s="128">
        <v>76055</v>
      </c>
      <c r="J10" s="128">
        <v>0</v>
      </c>
      <c r="K10" s="128">
        <v>129293</v>
      </c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</row>
    <row r="11" spans="1:29" s="89" customFormat="1" x14ac:dyDescent="0.3">
      <c r="A11" s="34" t="s">
        <v>1964</v>
      </c>
      <c r="B11" s="29" t="s">
        <v>1727</v>
      </c>
      <c r="C11" s="35">
        <v>64220</v>
      </c>
      <c r="D11" s="35">
        <v>2500</v>
      </c>
      <c r="E11" s="35">
        <v>19000</v>
      </c>
      <c r="F11" s="30">
        <v>85720</v>
      </c>
      <c r="G11" s="30">
        <v>29440</v>
      </c>
      <c r="H11" s="30">
        <v>4907</v>
      </c>
      <c r="I11" s="30">
        <v>49067</v>
      </c>
      <c r="J11" s="30">
        <v>0</v>
      </c>
      <c r="K11" s="30">
        <v>83414</v>
      </c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</row>
    <row r="12" spans="1:29" s="89" customFormat="1" x14ac:dyDescent="0.3">
      <c r="A12" s="34" t="s">
        <v>1965</v>
      </c>
      <c r="B12" s="29" t="s">
        <v>1727</v>
      </c>
      <c r="C12" s="35">
        <v>36800</v>
      </c>
      <c r="D12" s="35">
        <v>2500</v>
      </c>
      <c r="E12" s="35">
        <v>19000</v>
      </c>
      <c r="F12" s="30">
        <v>58300</v>
      </c>
      <c r="G12" s="30">
        <v>29440</v>
      </c>
      <c r="H12" s="30">
        <v>4907</v>
      </c>
      <c r="I12" s="30">
        <v>49067</v>
      </c>
      <c r="J12" s="30">
        <v>0</v>
      </c>
      <c r="K12" s="30">
        <v>83414</v>
      </c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</row>
    <row r="13" spans="1:29" s="89" customFormat="1" x14ac:dyDescent="0.3">
      <c r="A13" s="34" t="s">
        <v>1885</v>
      </c>
      <c r="B13" s="29" t="s">
        <v>1886</v>
      </c>
      <c r="C13" s="35">
        <v>57041</v>
      </c>
      <c r="D13" s="35">
        <v>2500</v>
      </c>
      <c r="E13" s="35">
        <v>50000</v>
      </c>
      <c r="F13" s="30">
        <v>109541</v>
      </c>
      <c r="G13" s="30">
        <v>45633</v>
      </c>
      <c r="H13" s="30">
        <v>5704</v>
      </c>
      <c r="I13" s="30">
        <v>76055</v>
      </c>
      <c r="J13" s="30">
        <v>0</v>
      </c>
      <c r="K13" s="30">
        <v>127392</v>
      </c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</row>
    <row r="14" spans="1:29" s="89" customFormat="1" x14ac:dyDescent="0.3">
      <c r="A14" s="34" t="s">
        <v>1966</v>
      </c>
      <c r="B14" s="29" t="s">
        <v>1731</v>
      </c>
      <c r="C14" s="35">
        <v>30700</v>
      </c>
      <c r="D14" s="35">
        <v>2500</v>
      </c>
      <c r="E14" s="35">
        <v>13310</v>
      </c>
      <c r="F14" s="30">
        <v>46510</v>
      </c>
      <c r="G14" s="30">
        <v>24560</v>
      </c>
      <c r="H14" s="30">
        <v>4093</v>
      </c>
      <c r="I14" s="30">
        <v>40933</v>
      </c>
      <c r="J14" s="30">
        <v>0</v>
      </c>
      <c r="K14" s="30">
        <v>69586</v>
      </c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</row>
    <row r="15" spans="1:29" s="89" customFormat="1" x14ac:dyDescent="0.3">
      <c r="A15" s="34" t="s">
        <v>1967</v>
      </c>
      <c r="B15" s="29" t="s">
        <v>1731</v>
      </c>
      <c r="C15" s="35">
        <v>30700</v>
      </c>
      <c r="D15" s="35">
        <v>2500</v>
      </c>
      <c r="E15" s="35">
        <v>3503</v>
      </c>
      <c r="F15" s="30">
        <v>36703</v>
      </c>
      <c r="G15" s="30">
        <v>24560</v>
      </c>
      <c r="H15" s="30">
        <v>4093</v>
      </c>
      <c r="I15" s="30">
        <v>40933</v>
      </c>
      <c r="J15" s="30">
        <v>0</v>
      </c>
      <c r="K15" s="30">
        <v>69586</v>
      </c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</row>
    <row r="16" spans="1:29" s="89" customFormat="1" x14ac:dyDescent="0.3">
      <c r="A16" s="34" t="s">
        <v>1968</v>
      </c>
      <c r="B16" s="29" t="s">
        <v>1731</v>
      </c>
      <c r="C16" s="35">
        <v>30700</v>
      </c>
      <c r="D16" s="35">
        <v>2500</v>
      </c>
      <c r="E16" s="35">
        <v>9374</v>
      </c>
      <c r="F16" s="30">
        <v>42574</v>
      </c>
      <c r="G16" s="30">
        <v>24560</v>
      </c>
      <c r="H16" s="30">
        <v>3070</v>
      </c>
      <c r="I16" s="30">
        <v>40933</v>
      </c>
      <c r="J16" s="30">
        <v>0</v>
      </c>
      <c r="K16" s="30">
        <v>68563</v>
      </c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</row>
    <row r="17" spans="1:29" s="89" customFormat="1" x14ac:dyDescent="0.3">
      <c r="A17" s="34" t="s">
        <v>1969</v>
      </c>
      <c r="B17" s="29" t="s">
        <v>1733</v>
      </c>
      <c r="C17" s="35">
        <v>26724</v>
      </c>
      <c r="D17" s="35">
        <v>2500</v>
      </c>
      <c r="E17" s="35">
        <v>5000</v>
      </c>
      <c r="F17" s="30">
        <v>34224</v>
      </c>
      <c r="G17" s="30">
        <v>21379</v>
      </c>
      <c r="H17" s="30">
        <v>3563</v>
      </c>
      <c r="I17" s="30">
        <v>35632</v>
      </c>
      <c r="J17" s="30">
        <v>0</v>
      </c>
      <c r="K17" s="30">
        <v>60574</v>
      </c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</row>
    <row r="18" spans="1:29" s="89" customFormat="1" x14ac:dyDescent="0.3">
      <c r="A18" s="34" t="s">
        <v>1970</v>
      </c>
      <c r="B18" s="29" t="s">
        <v>1733</v>
      </c>
      <c r="C18" s="35">
        <v>26724</v>
      </c>
      <c r="D18" s="35">
        <v>2500</v>
      </c>
      <c r="E18" s="35">
        <v>0</v>
      </c>
      <c r="F18" s="30">
        <v>29224</v>
      </c>
      <c r="G18" s="30">
        <v>21379</v>
      </c>
      <c r="H18" s="30">
        <v>4454</v>
      </c>
      <c r="I18" s="30">
        <v>35632</v>
      </c>
      <c r="J18" s="30">
        <v>0</v>
      </c>
      <c r="K18" s="30">
        <v>61465</v>
      </c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</row>
    <row r="19" spans="1:29" s="89" customFormat="1" x14ac:dyDescent="0.3">
      <c r="A19" s="34" t="s">
        <v>1971</v>
      </c>
      <c r="B19" s="29" t="s">
        <v>1894</v>
      </c>
      <c r="C19" s="35">
        <v>26036</v>
      </c>
      <c r="D19" s="35">
        <v>2500</v>
      </c>
      <c r="E19" s="35">
        <v>0</v>
      </c>
      <c r="F19" s="30">
        <v>28536</v>
      </c>
      <c r="G19" s="30">
        <v>20829</v>
      </c>
      <c r="H19" s="30">
        <v>4339</v>
      </c>
      <c r="I19" s="30">
        <v>34715</v>
      </c>
      <c r="J19" s="30">
        <v>0</v>
      </c>
      <c r="K19" s="30">
        <v>59883</v>
      </c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</row>
    <row r="20" spans="1:29" s="89" customFormat="1" x14ac:dyDescent="0.3">
      <c r="A20" s="34" t="s">
        <v>1972</v>
      </c>
      <c r="B20" s="29" t="s">
        <v>1894</v>
      </c>
      <c r="C20" s="35">
        <v>26036</v>
      </c>
      <c r="D20" s="35">
        <v>2500</v>
      </c>
      <c r="E20" s="35">
        <v>5000</v>
      </c>
      <c r="F20" s="30">
        <v>33536</v>
      </c>
      <c r="G20" s="30">
        <v>20829</v>
      </c>
      <c r="H20" s="30">
        <v>4339</v>
      </c>
      <c r="I20" s="30">
        <v>34715</v>
      </c>
      <c r="J20" s="30">
        <v>0</v>
      </c>
      <c r="K20" s="30">
        <v>59883</v>
      </c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</row>
    <row r="21" spans="1:29" s="89" customFormat="1" x14ac:dyDescent="0.3">
      <c r="A21" s="34" t="s">
        <v>1895</v>
      </c>
      <c r="B21" s="29" t="s">
        <v>1896</v>
      </c>
      <c r="C21" s="35">
        <v>21611</v>
      </c>
      <c r="D21" s="35">
        <v>2500</v>
      </c>
      <c r="E21" s="35">
        <v>0</v>
      </c>
      <c r="F21" s="30">
        <v>24111</v>
      </c>
      <c r="G21" s="30">
        <v>17289</v>
      </c>
      <c r="H21" s="30">
        <v>2881</v>
      </c>
      <c r="I21" s="30">
        <v>28814</v>
      </c>
      <c r="J21" s="30">
        <v>0</v>
      </c>
      <c r="K21" s="30">
        <v>48984</v>
      </c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</row>
    <row r="22" spans="1:29" s="89" customFormat="1" x14ac:dyDescent="0.3">
      <c r="A22" s="34" t="s">
        <v>1897</v>
      </c>
      <c r="B22" s="29" t="s">
        <v>1898</v>
      </c>
      <c r="C22" s="35">
        <v>34809</v>
      </c>
      <c r="D22" s="35">
        <v>2500</v>
      </c>
      <c r="E22" s="35">
        <v>0</v>
      </c>
      <c r="F22" s="30">
        <v>37309</v>
      </c>
      <c r="G22" s="30">
        <v>27847</v>
      </c>
      <c r="H22" s="30">
        <v>4641</v>
      </c>
      <c r="I22" s="30">
        <v>46412</v>
      </c>
      <c r="J22" s="30">
        <v>0</v>
      </c>
      <c r="K22" s="30">
        <v>78900</v>
      </c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</row>
    <row r="23" spans="1:29" s="89" customFormat="1" x14ac:dyDescent="0.3">
      <c r="A23" s="34" t="s">
        <v>1899</v>
      </c>
      <c r="B23" s="29" t="s">
        <v>1900</v>
      </c>
      <c r="C23" s="35">
        <v>21140</v>
      </c>
      <c r="D23" s="35">
        <v>2500</v>
      </c>
      <c r="E23" s="35">
        <v>0</v>
      </c>
      <c r="F23" s="30">
        <v>23640</v>
      </c>
      <c r="G23" s="30">
        <v>16912</v>
      </c>
      <c r="H23" s="30">
        <v>3523</v>
      </c>
      <c r="I23" s="30">
        <v>28187</v>
      </c>
      <c r="J23" s="30">
        <v>0</v>
      </c>
      <c r="K23" s="30">
        <v>48622</v>
      </c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</row>
    <row r="24" spans="1:29" s="89" customFormat="1" x14ac:dyDescent="0.3">
      <c r="A24" s="34" t="s">
        <v>1901</v>
      </c>
      <c r="B24" s="29" t="s">
        <v>1902</v>
      </c>
      <c r="C24" s="35">
        <v>18804</v>
      </c>
      <c r="D24" s="35">
        <v>2500</v>
      </c>
      <c r="E24" s="35">
        <v>0</v>
      </c>
      <c r="F24" s="30">
        <v>21304</v>
      </c>
      <c r="G24" s="30">
        <v>15043</v>
      </c>
      <c r="H24" s="30">
        <v>2507</v>
      </c>
      <c r="I24" s="30">
        <v>25072</v>
      </c>
      <c r="J24" s="30">
        <v>0</v>
      </c>
      <c r="K24" s="30">
        <v>42622</v>
      </c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</row>
    <row r="25" spans="1:29" s="89" customFormat="1" x14ac:dyDescent="0.3">
      <c r="A25" s="34" t="s">
        <v>1903</v>
      </c>
      <c r="B25" s="29" t="s">
        <v>1904</v>
      </c>
      <c r="C25" s="35">
        <v>57041</v>
      </c>
      <c r="D25" s="35">
        <v>2500</v>
      </c>
      <c r="E25" s="35">
        <v>50000</v>
      </c>
      <c r="F25" s="30">
        <v>109541</v>
      </c>
      <c r="G25" s="30">
        <v>45633</v>
      </c>
      <c r="H25" s="30">
        <v>5704</v>
      </c>
      <c r="I25" s="30">
        <v>76055</v>
      </c>
      <c r="J25" s="30">
        <v>0</v>
      </c>
      <c r="K25" s="30">
        <v>127392</v>
      </c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</row>
    <row r="26" spans="1:29" s="89" customFormat="1" x14ac:dyDescent="0.3">
      <c r="A26" s="34" t="s">
        <v>1911</v>
      </c>
      <c r="B26" s="29" t="s">
        <v>1912</v>
      </c>
      <c r="C26" s="35">
        <v>27493</v>
      </c>
      <c r="D26" s="35">
        <v>2500</v>
      </c>
      <c r="E26" s="35">
        <v>11204</v>
      </c>
      <c r="F26" s="30">
        <v>41197</v>
      </c>
      <c r="G26" s="30">
        <v>21995</v>
      </c>
      <c r="H26" s="30">
        <v>3666</v>
      </c>
      <c r="I26" s="30">
        <v>36658</v>
      </c>
      <c r="J26" s="30">
        <v>0</v>
      </c>
      <c r="K26" s="30">
        <v>62319</v>
      </c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</row>
    <row r="27" spans="1:29" s="89" customFormat="1" x14ac:dyDescent="0.3">
      <c r="A27" s="34" t="s">
        <v>1913</v>
      </c>
      <c r="B27" s="29" t="s">
        <v>1914</v>
      </c>
      <c r="C27" s="35">
        <v>76468</v>
      </c>
      <c r="D27" s="35">
        <v>2500</v>
      </c>
      <c r="E27" s="35">
        <v>0</v>
      </c>
      <c r="F27" s="30">
        <v>78968</v>
      </c>
      <c r="G27" s="30">
        <v>61175</v>
      </c>
      <c r="H27" s="30">
        <v>12745</v>
      </c>
      <c r="I27" s="30">
        <v>101958</v>
      </c>
      <c r="J27" s="30">
        <v>0</v>
      </c>
      <c r="K27" s="30">
        <v>175878</v>
      </c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</row>
    <row r="28" spans="1:29" s="89" customFormat="1" x14ac:dyDescent="0.3">
      <c r="A28" s="29" t="s">
        <v>1909</v>
      </c>
      <c r="B28" s="29" t="s">
        <v>1910</v>
      </c>
      <c r="C28" s="35">
        <v>44880</v>
      </c>
      <c r="D28" s="35">
        <v>6000</v>
      </c>
      <c r="E28" s="35">
        <v>0</v>
      </c>
      <c r="F28" s="30">
        <v>50880</v>
      </c>
      <c r="G28" s="30">
        <v>0</v>
      </c>
      <c r="H28" s="30">
        <v>0</v>
      </c>
      <c r="I28" s="30">
        <v>59840</v>
      </c>
      <c r="J28" s="30">
        <v>0</v>
      </c>
      <c r="K28" s="30">
        <v>59840</v>
      </c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</row>
    <row r="29" spans="1:29" x14ac:dyDescent="0.3">
      <c r="A29" s="129" t="s">
        <v>330</v>
      </c>
      <c r="B29" s="129" t="s">
        <v>330</v>
      </c>
      <c r="C29" s="130" t="s">
        <v>330</v>
      </c>
      <c r="D29" s="130" t="s">
        <v>330</v>
      </c>
      <c r="E29" s="130" t="s">
        <v>330</v>
      </c>
      <c r="F29" s="131" t="s">
        <v>330</v>
      </c>
      <c r="G29" s="131" t="s">
        <v>330</v>
      </c>
      <c r="H29" s="131" t="s">
        <v>330</v>
      </c>
      <c r="I29" s="131" t="s">
        <v>330</v>
      </c>
      <c r="J29" s="131" t="s">
        <v>330</v>
      </c>
      <c r="K29" s="131" t="s">
        <v>330</v>
      </c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</row>
    <row r="30" spans="1:29" x14ac:dyDescent="0.3">
      <c r="A30" s="101" t="s">
        <v>330</v>
      </c>
      <c r="B30" s="101" t="s">
        <v>330</v>
      </c>
      <c r="C30" s="68" t="s">
        <v>330</v>
      </c>
      <c r="D30" s="68" t="s">
        <v>330</v>
      </c>
      <c r="E30" s="68" t="s">
        <v>330</v>
      </c>
      <c r="F30" s="71" t="s">
        <v>330</v>
      </c>
      <c r="G30" s="71" t="s">
        <v>330</v>
      </c>
      <c r="H30" s="71" t="s">
        <v>330</v>
      </c>
      <c r="I30" s="71" t="s">
        <v>330</v>
      </c>
      <c r="J30" s="71" t="s">
        <v>330</v>
      </c>
      <c r="K30" s="71" t="s">
        <v>330</v>
      </c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</row>
    <row r="31" spans="1:29" x14ac:dyDescent="0.3">
      <c r="A31" s="481" t="s">
        <v>1840</v>
      </c>
      <c r="B31" s="481"/>
      <c r="C31" s="481"/>
      <c r="D31" s="133" t="s">
        <v>330</v>
      </c>
      <c r="E31" s="133" t="s">
        <v>330</v>
      </c>
      <c r="F31" s="62" t="s">
        <v>330</v>
      </c>
      <c r="G31" s="62" t="s">
        <v>330</v>
      </c>
      <c r="H31" s="62" t="s">
        <v>330</v>
      </c>
      <c r="I31" s="62" t="s">
        <v>330</v>
      </c>
      <c r="J31" s="62" t="s">
        <v>330</v>
      </c>
      <c r="K31" s="62" t="s">
        <v>330</v>
      </c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</row>
    <row r="32" spans="1:29" s="89" customFormat="1" x14ac:dyDescent="0.3">
      <c r="A32" s="489" t="s">
        <v>1828</v>
      </c>
      <c r="B32" s="491" t="s">
        <v>1711</v>
      </c>
      <c r="C32" s="493" t="s">
        <v>1829</v>
      </c>
      <c r="D32" s="493" t="s">
        <v>1829</v>
      </c>
      <c r="E32" s="493" t="s">
        <v>1829</v>
      </c>
      <c r="F32" s="493" t="s">
        <v>1829</v>
      </c>
      <c r="G32" s="494" t="s">
        <v>1830</v>
      </c>
      <c r="H32" s="494" t="s">
        <v>1830</v>
      </c>
      <c r="I32" s="494" t="s">
        <v>1830</v>
      </c>
      <c r="J32" s="494" t="s">
        <v>1830</v>
      </c>
      <c r="K32" s="495" t="s">
        <v>1830</v>
      </c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</row>
    <row r="33" spans="1:29" s="89" customFormat="1" ht="26.4" customHeight="1" x14ac:dyDescent="0.3">
      <c r="A33" s="490" t="s">
        <v>1828</v>
      </c>
      <c r="B33" s="492" t="s">
        <v>1831</v>
      </c>
      <c r="C33" s="134" t="s">
        <v>1832</v>
      </c>
      <c r="D33" s="134" t="s">
        <v>1833</v>
      </c>
      <c r="E33" s="134" t="s">
        <v>1834</v>
      </c>
      <c r="F33" s="135" t="s">
        <v>1835</v>
      </c>
      <c r="G33" s="136" t="s">
        <v>1836</v>
      </c>
      <c r="H33" s="137" t="s">
        <v>1837</v>
      </c>
      <c r="I33" s="137" t="s">
        <v>1838</v>
      </c>
      <c r="J33" s="137" t="s">
        <v>1963</v>
      </c>
      <c r="K33" s="138" t="s">
        <v>1835</v>
      </c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</row>
    <row r="34" spans="1:29" s="89" customFormat="1" x14ac:dyDescent="0.3">
      <c r="A34" s="125" t="s">
        <v>1973</v>
      </c>
      <c r="B34" s="126" t="s">
        <v>1842</v>
      </c>
      <c r="C34" s="127">
        <v>20009</v>
      </c>
      <c r="D34" s="127">
        <v>2500</v>
      </c>
      <c r="E34" s="127">
        <v>4094</v>
      </c>
      <c r="F34" s="128">
        <v>26603</v>
      </c>
      <c r="G34" s="128">
        <v>16007</v>
      </c>
      <c r="H34" s="128">
        <v>3335</v>
      </c>
      <c r="I34" s="128">
        <v>26678</v>
      </c>
      <c r="J34" s="128">
        <v>0</v>
      </c>
      <c r="K34" s="128">
        <v>46020</v>
      </c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</row>
    <row r="35" spans="1:29" s="89" customFormat="1" x14ac:dyDescent="0.3">
      <c r="A35" s="34" t="s">
        <v>1974</v>
      </c>
      <c r="B35" s="29" t="s">
        <v>1842</v>
      </c>
      <c r="C35" s="35">
        <v>20009</v>
      </c>
      <c r="D35" s="35">
        <v>2500</v>
      </c>
      <c r="E35" s="35">
        <v>0</v>
      </c>
      <c r="F35" s="30">
        <v>22509</v>
      </c>
      <c r="G35" s="30">
        <v>16007</v>
      </c>
      <c r="H35" s="30">
        <v>2668</v>
      </c>
      <c r="I35" s="30">
        <v>26678</v>
      </c>
      <c r="J35" s="30">
        <v>0</v>
      </c>
      <c r="K35" s="30">
        <v>45353</v>
      </c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</row>
    <row r="36" spans="1:29" s="89" customFormat="1" x14ac:dyDescent="0.3">
      <c r="A36" s="34" t="s">
        <v>1843</v>
      </c>
      <c r="B36" s="29" t="s">
        <v>1844</v>
      </c>
      <c r="C36" s="35">
        <v>46805</v>
      </c>
      <c r="D36" s="35">
        <v>2500</v>
      </c>
      <c r="E36" s="35">
        <v>0</v>
      </c>
      <c r="F36" s="30">
        <v>49305</v>
      </c>
      <c r="G36" s="30">
        <v>37444</v>
      </c>
      <c r="H36" s="30">
        <v>6241</v>
      </c>
      <c r="I36" s="30">
        <v>62407</v>
      </c>
      <c r="J36" s="30">
        <v>0</v>
      </c>
      <c r="K36" s="30">
        <v>106092</v>
      </c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</row>
    <row r="37" spans="1:29" s="89" customFormat="1" x14ac:dyDescent="0.3">
      <c r="A37" s="34" t="s">
        <v>1845</v>
      </c>
      <c r="B37" s="29" t="s">
        <v>1846</v>
      </c>
      <c r="C37" s="35">
        <v>28549</v>
      </c>
      <c r="D37" s="35">
        <v>2500</v>
      </c>
      <c r="E37" s="35">
        <v>12478</v>
      </c>
      <c r="F37" s="30">
        <v>43527</v>
      </c>
      <c r="G37" s="30">
        <v>22839</v>
      </c>
      <c r="H37" s="30">
        <v>3807</v>
      </c>
      <c r="I37" s="30">
        <v>38065</v>
      </c>
      <c r="J37" s="30">
        <v>0</v>
      </c>
      <c r="K37" s="30">
        <v>64711</v>
      </c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</row>
    <row r="38" spans="1:29" s="89" customFormat="1" x14ac:dyDescent="0.3">
      <c r="A38" s="34" t="s">
        <v>1847</v>
      </c>
      <c r="B38" s="29" t="s">
        <v>1848</v>
      </c>
      <c r="C38" s="35">
        <v>22175</v>
      </c>
      <c r="D38" s="35">
        <v>2500</v>
      </c>
      <c r="E38" s="35">
        <v>0</v>
      </c>
      <c r="F38" s="30">
        <v>24675</v>
      </c>
      <c r="G38" s="30">
        <v>17740</v>
      </c>
      <c r="H38" s="30">
        <v>3696</v>
      </c>
      <c r="I38" s="30">
        <v>29567</v>
      </c>
      <c r="J38" s="30">
        <v>0</v>
      </c>
      <c r="K38" s="30">
        <v>51003</v>
      </c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</row>
    <row r="39" spans="1:29" s="89" customFormat="1" x14ac:dyDescent="0.3">
      <c r="A39" s="34" t="s">
        <v>1849</v>
      </c>
      <c r="B39" s="29" t="s">
        <v>1850</v>
      </c>
      <c r="C39" s="35">
        <v>20009</v>
      </c>
      <c r="D39" s="35">
        <v>2500</v>
      </c>
      <c r="E39" s="35">
        <v>0</v>
      </c>
      <c r="F39" s="30">
        <v>22509</v>
      </c>
      <c r="G39" s="30">
        <v>16007</v>
      </c>
      <c r="H39" s="30">
        <v>2668</v>
      </c>
      <c r="I39" s="30">
        <v>26678</v>
      </c>
      <c r="J39" s="30">
        <v>0</v>
      </c>
      <c r="K39" s="30">
        <v>45353</v>
      </c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</row>
    <row r="40" spans="1:29" s="89" customFormat="1" x14ac:dyDescent="0.3">
      <c r="A40" s="34" t="s">
        <v>1851</v>
      </c>
      <c r="B40" s="29" t="s">
        <v>1852</v>
      </c>
      <c r="C40" s="35">
        <v>17331</v>
      </c>
      <c r="D40" s="35">
        <v>2500</v>
      </c>
      <c r="E40" s="35">
        <v>0</v>
      </c>
      <c r="F40" s="30">
        <v>19831</v>
      </c>
      <c r="G40" s="30">
        <v>13865</v>
      </c>
      <c r="H40" s="30">
        <v>2889</v>
      </c>
      <c r="I40" s="30">
        <v>23108</v>
      </c>
      <c r="J40" s="30">
        <v>0</v>
      </c>
      <c r="K40" s="30">
        <v>39862</v>
      </c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</row>
    <row r="41" spans="1:29" s="89" customFormat="1" x14ac:dyDescent="0.3">
      <c r="A41" s="34" t="s">
        <v>1975</v>
      </c>
      <c r="B41" s="29" t="s">
        <v>1854</v>
      </c>
      <c r="C41" s="35">
        <v>14526</v>
      </c>
      <c r="D41" s="35">
        <v>2500</v>
      </c>
      <c r="E41" s="35">
        <v>4368</v>
      </c>
      <c r="F41" s="30">
        <v>21394</v>
      </c>
      <c r="G41" s="30">
        <v>11621</v>
      </c>
      <c r="H41" s="30">
        <v>2421</v>
      </c>
      <c r="I41" s="30">
        <v>19368</v>
      </c>
      <c r="J41" s="30">
        <v>0</v>
      </c>
      <c r="K41" s="30">
        <v>33410</v>
      </c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</row>
    <row r="42" spans="1:29" s="89" customFormat="1" x14ac:dyDescent="0.3">
      <c r="A42" s="34" t="s">
        <v>1976</v>
      </c>
      <c r="B42" s="29" t="s">
        <v>1854</v>
      </c>
      <c r="C42" s="35">
        <v>14526</v>
      </c>
      <c r="D42" s="35">
        <v>2500</v>
      </c>
      <c r="E42" s="35">
        <v>4393</v>
      </c>
      <c r="F42" s="30">
        <v>21419</v>
      </c>
      <c r="G42" s="30">
        <v>11621</v>
      </c>
      <c r="H42" s="30">
        <v>2421</v>
      </c>
      <c r="I42" s="30">
        <v>19368</v>
      </c>
      <c r="J42" s="30">
        <v>0</v>
      </c>
      <c r="K42" s="30">
        <v>33410</v>
      </c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</row>
    <row r="43" spans="1:29" s="89" customFormat="1" x14ac:dyDescent="0.3">
      <c r="A43" s="34" t="s">
        <v>1855</v>
      </c>
      <c r="B43" s="29" t="s">
        <v>1856</v>
      </c>
      <c r="C43" s="35">
        <v>13514</v>
      </c>
      <c r="D43" s="35">
        <v>2500</v>
      </c>
      <c r="E43" s="35">
        <v>6465</v>
      </c>
      <c r="F43" s="30">
        <v>22479</v>
      </c>
      <c r="G43" s="30">
        <v>10812</v>
      </c>
      <c r="H43" s="30">
        <v>1802</v>
      </c>
      <c r="I43" s="30">
        <v>18019</v>
      </c>
      <c r="J43" s="30">
        <v>0</v>
      </c>
      <c r="K43" s="30">
        <v>30633</v>
      </c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</row>
    <row r="44" spans="1:29" s="89" customFormat="1" x14ac:dyDescent="0.3">
      <c r="A44" s="34" t="s">
        <v>1857</v>
      </c>
      <c r="B44" s="29" t="s">
        <v>1858</v>
      </c>
      <c r="C44" s="35">
        <v>11653</v>
      </c>
      <c r="D44" s="35">
        <v>2500</v>
      </c>
      <c r="E44" s="35">
        <v>4234</v>
      </c>
      <c r="F44" s="30">
        <v>18387</v>
      </c>
      <c r="G44" s="30">
        <v>9322</v>
      </c>
      <c r="H44" s="30">
        <v>1942</v>
      </c>
      <c r="I44" s="30">
        <v>15537</v>
      </c>
      <c r="J44" s="30">
        <v>0</v>
      </c>
      <c r="K44" s="30">
        <v>26801</v>
      </c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</row>
    <row r="45" spans="1:29" s="89" customFormat="1" x14ac:dyDescent="0.3">
      <c r="A45" s="34" t="s">
        <v>1977</v>
      </c>
      <c r="B45" s="29" t="s">
        <v>1860</v>
      </c>
      <c r="C45" s="35">
        <v>9075</v>
      </c>
      <c r="D45" s="35">
        <v>2500</v>
      </c>
      <c r="E45" s="35">
        <v>0</v>
      </c>
      <c r="F45" s="30">
        <v>11575</v>
      </c>
      <c r="G45" s="30">
        <v>7260</v>
      </c>
      <c r="H45" s="30">
        <v>1512</v>
      </c>
      <c r="I45" s="30">
        <v>12100</v>
      </c>
      <c r="J45" s="30">
        <v>0</v>
      </c>
      <c r="K45" s="30">
        <v>20872</v>
      </c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</row>
    <row r="46" spans="1:29" s="89" customFormat="1" x14ac:dyDescent="0.3">
      <c r="A46" s="34" t="s">
        <v>1978</v>
      </c>
      <c r="B46" s="29" t="s">
        <v>1860</v>
      </c>
      <c r="C46" s="35">
        <v>9075</v>
      </c>
      <c r="D46" s="35">
        <v>2500</v>
      </c>
      <c r="E46" s="35">
        <v>3764</v>
      </c>
      <c r="F46" s="30">
        <v>15339</v>
      </c>
      <c r="G46" s="30">
        <v>7260</v>
      </c>
      <c r="H46" s="30">
        <v>1210</v>
      </c>
      <c r="I46" s="30">
        <v>12100</v>
      </c>
      <c r="J46" s="30">
        <v>0</v>
      </c>
      <c r="K46" s="30">
        <v>20570</v>
      </c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</row>
    <row r="47" spans="1:29" s="89" customFormat="1" x14ac:dyDescent="0.3">
      <c r="A47" s="34" t="s">
        <v>1861</v>
      </c>
      <c r="B47" s="29" t="s">
        <v>1862</v>
      </c>
      <c r="C47" s="35">
        <v>19854</v>
      </c>
      <c r="D47" s="35">
        <v>2500</v>
      </c>
      <c r="E47" s="35">
        <v>0</v>
      </c>
      <c r="F47" s="30">
        <v>22354</v>
      </c>
      <c r="G47" s="30">
        <v>15883</v>
      </c>
      <c r="H47" s="30">
        <v>2647</v>
      </c>
      <c r="I47" s="30">
        <v>26472</v>
      </c>
      <c r="J47" s="30">
        <v>0</v>
      </c>
      <c r="K47" s="30">
        <v>45002</v>
      </c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</row>
    <row r="48" spans="1:29" s="89" customFormat="1" x14ac:dyDescent="0.3">
      <c r="A48" s="34" t="s">
        <v>1863</v>
      </c>
      <c r="B48" s="29" t="s">
        <v>1864</v>
      </c>
      <c r="C48" s="35">
        <v>9126</v>
      </c>
      <c r="D48" s="35">
        <v>2500</v>
      </c>
      <c r="E48" s="35">
        <v>0</v>
      </c>
      <c r="F48" s="30">
        <v>11626</v>
      </c>
      <c r="G48" s="30">
        <v>7301</v>
      </c>
      <c r="H48" s="30">
        <v>1217</v>
      </c>
      <c r="I48" s="30">
        <v>12168</v>
      </c>
      <c r="J48" s="30">
        <v>0</v>
      </c>
      <c r="K48" s="30">
        <v>20686</v>
      </c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</row>
    <row r="49" spans="1:29" s="89" customFormat="1" x14ac:dyDescent="0.3">
      <c r="A49" s="34" t="s">
        <v>1865</v>
      </c>
      <c r="B49" s="29" t="s">
        <v>1787</v>
      </c>
      <c r="C49" s="35">
        <v>22737</v>
      </c>
      <c r="D49" s="35">
        <v>2500</v>
      </c>
      <c r="E49" s="35">
        <v>3883</v>
      </c>
      <c r="F49" s="30">
        <v>29120</v>
      </c>
      <c r="G49" s="30">
        <v>18190</v>
      </c>
      <c r="H49" s="30">
        <v>3790</v>
      </c>
      <c r="I49" s="30">
        <v>30316</v>
      </c>
      <c r="J49" s="30">
        <v>0</v>
      </c>
      <c r="K49" s="30">
        <v>52296</v>
      </c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</row>
    <row r="50" spans="1:29" s="89" customFormat="1" x14ac:dyDescent="0.3">
      <c r="A50" s="34" t="s">
        <v>1866</v>
      </c>
      <c r="B50" s="29" t="s">
        <v>1789</v>
      </c>
      <c r="C50" s="35">
        <v>21766</v>
      </c>
      <c r="D50" s="35">
        <v>2500</v>
      </c>
      <c r="E50" s="35">
        <v>0</v>
      </c>
      <c r="F50" s="30">
        <v>24266</v>
      </c>
      <c r="G50" s="30">
        <v>17412</v>
      </c>
      <c r="H50" s="30">
        <v>2902</v>
      </c>
      <c r="I50" s="30">
        <v>29021</v>
      </c>
      <c r="J50" s="30">
        <v>0</v>
      </c>
      <c r="K50" s="30">
        <v>49335</v>
      </c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</row>
    <row r="51" spans="1:29" s="89" customFormat="1" x14ac:dyDescent="0.3">
      <c r="A51" s="34" t="s">
        <v>1915</v>
      </c>
      <c r="B51" s="29" t="s">
        <v>1789</v>
      </c>
      <c r="C51" s="35">
        <v>21766</v>
      </c>
      <c r="D51" s="35">
        <v>5376</v>
      </c>
      <c r="E51" s="35">
        <v>1272</v>
      </c>
      <c r="F51" s="30">
        <v>28414</v>
      </c>
      <c r="G51" s="30">
        <v>17412</v>
      </c>
      <c r="H51" s="30">
        <v>3628</v>
      </c>
      <c r="I51" s="30">
        <v>29021</v>
      </c>
      <c r="J51" s="30">
        <v>0</v>
      </c>
      <c r="K51" s="30">
        <v>50061</v>
      </c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</row>
    <row r="52" spans="1:29" s="89" customFormat="1" x14ac:dyDescent="0.3">
      <c r="A52" s="34" t="s">
        <v>1916</v>
      </c>
      <c r="B52" s="29" t="s">
        <v>1791</v>
      </c>
      <c r="C52" s="35">
        <v>19745</v>
      </c>
      <c r="D52" s="35">
        <v>5376</v>
      </c>
      <c r="E52" s="35">
        <v>1272</v>
      </c>
      <c r="F52" s="30">
        <v>26393</v>
      </c>
      <c r="G52" s="30">
        <v>15796</v>
      </c>
      <c r="H52" s="30">
        <v>3291</v>
      </c>
      <c r="I52" s="30">
        <v>26326</v>
      </c>
      <c r="J52" s="30">
        <v>0</v>
      </c>
      <c r="K52" s="30">
        <v>45413</v>
      </c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</row>
    <row r="53" spans="1:29" s="89" customFormat="1" ht="26.4" x14ac:dyDescent="0.3">
      <c r="A53" s="29" t="s">
        <v>1979</v>
      </c>
      <c r="B53" s="29" t="s">
        <v>1791</v>
      </c>
      <c r="C53" s="35">
        <v>19745</v>
      </c>
      <c r="D53" s="35">
        <v>2500</v>
      </c>
      <c r="E53" s="35">
        <v>4000</v>
      </c>
      <c r="F53" s="30">
        <v>26245</v>
      </c>
      <c r="G53" s="30">
        <v>15796</v>
      </c>
      <c r="H53" s="30">
        <v>2633</v>
      </c>
      <c r="I53" s="30">
        <v>26326</v>
      </c>
      <c r="J53" s="30">
        <v>0</v>
      </c>
      <c r="K53" s="30">
        <v>44755</v>
      </c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</row>
    <row r="54" spans="1:29" s="89" customFormat="1" ht="26.4" x14ac:dyDescent="0.3">
      <c r="A54" s="29" t="s">
        <v>1980</v>
      </c>
      <c r="B54" s="29" t="s">
        <v>1791</v>
      </c>
      <c r="C54" s="35">
        <v>19745</v>
      </c>
      <c r="D54" s="35">
        <v>2500</v>
      </c>
      <c r="E54" s="35">
        <v>0</v>
      </c>
      <c r="F54" s="30">
        <v>22245</v>
      </c>
      <c r="G54" s="30">
        <v>15796</v>
      </c>
      <c r="H54" s="30">
        <v>3291</v>
      </c>
      <c r="I54" s="30">
        <v>26326</v>
      </c>
      <c r="J54" s="30">
        <v>0</v>
      </c>
      <c r="K54" s="30">
        <v>45413</v>
      </c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</row>
    <row r="55" spans="1:29" s="89" customFormat="1" ht="26.4" x14ac:dyDescent="0.3">
      <c r="A55" s="29" t="s">
        <v>1981</v>
      </c>
      <c r="B55" s="29" t="s">
        <v>1791</v>
      </c>
      <c r="C55" s="35">
        <v>19745</v>
      </c>
      <c r="D55" s="35">
        <v>2500</v>
      </c>
      <c r="E55" s="35">
        <v>4064</v>
      </c>
      <c r="F55" s="30">
        <v>26309</v>
      </c>
      <c r="G55" s="30">
        <v>15796</v>
      </c>
      <c r="H55" s="30">
        <v>2633</v>
      </c>
      <c r="I55" s="30">
        <v>26326</v>
      </c>
      <c r="J55" s="30">
        <v>0</v>
      </c>
      <c r="K55" s="30">
        <v>44755</v>
      </c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</row>
    <row r="56" spans="1:29" s="89" customFormat="1" x14ac:dyDescent="0.3">
      <c r="A56" s="34" t="s">
        <v>1917</v>
      </c>
      <c r="B56" s="29" t="s">
        <v>1793</v>
      </c>
      <c r="C56" s="35">
        <v>19166</v>
      </c>
      <c r="D56" s="35">
        <v>5376</v>
      </c>
      <c r="E56" s="35">
        <v>0</v>
      </c>
      <c r="F56" s="30">
        <v>24542</v>
      </c>
      <c r="G56" s="30">
        <v>15332</v>
      </c>
      <c r="H56" s="30">
        <v>3194</v>
      </c>
      <c r="I56" s="30">
        <v>25554</v>
      </c>
      <c r="J56" s="30">
        <v>0</v>
      </c>
      <c r="K56" s="30">
        <v>44080</v>
      </c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</row>
    <row r="57" spans="1:29" s="89" customFormat="1" x14ac:dyDescent="0.3">
      <c r="A57" s="34" t="s">
        <v>1868</v>
      </c>
      <c r="B57" s="29" t="s">
        <v>1793</v>
      </c>
      <c r="C57" s="35">
        <v>19166</v>
      </c>
      <c r="D57" s="35">
        <v>2500</v>
      </c>
      <c r="E57" s="35">
        <v>3195</v>
      </c>
      <c r="F57" s="30">
        <v>24861</v>
      </c>
      <c r="G57" s="30">
        <v>15332</v>
      </c>
      <c r="H57" s="30">
        <v>2555</v>
      </c>
      <c r="I57" s="30">
        <v>25554</v>
      </c>
      <c r="J57" s="30">
        <v>0</v>
      </c>
      <c r="K57" s="30">
        <v>43441</v>
      </c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</row>
    <row r="58" spans="1:29" s="89" customFormat="1" x14ac:dyDescent="0.3">
      <c r="A58" s="34" t="s">
        <v>1918</v>
      </c>
      <c r="B58" s="29" t="s">
        <v>1757</v>
      </c>
      <c r="C58" s="35">
        <v>18417</v>
      </c>
      <c r="D58" s="35">
        <v>5376</v>
      </c>
      <c r="E58" s="35">
        <v>1005</v>
      </c>
      <c r="F58" s="30">
        <v>24798</v>
      </c>
      <c r="G58" s="30">
        <v>14734</v>
      </c>
      <c r="H58" s="30">
        <v>3070</v>
      </c>
      <c r="I58" s="30">
        <v>24556</v>
      </c>
      <c r="J58" s="30">
        <v>0</v>
      </c>
      <c r="K58" s="30">
        <v>42360</v>
      </c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</row>
    <row r="59" spans="1:29" s="89" customFormat="1" x14ac:dyDescent="0.3">
      <c r="A59" s="34" t="s">
        <v>1869</v>
      </c>
      <c r="B59" s="29" t="s">
        <v>1797</v>
      </c>
      <c r="C59" s="35">
        <v>18253</v>
      </c>
      <c r="D59" s="35">
        <v>2500</v>
      </c>
      <c r="E59" s="35">
        <v>0</v>
      </c>
      <c r="F59" s="30">
        <v>20753</v>
      </c>
      <c r="G59" s="30">
        <v>14602</v>
      </c>
      <c r="H59" s="30">
        <v>2434</v>
      </c>
      <c r="I59" s="30">
        <v>24337</v>
      </c>
      <c r="J59" s="30">
        <v>0</v>
      </c>
      <c r="K59" s="30">
        <v>41373</v>
      </c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</row>
    <row r="60" spans="1:29" s="89" customFormat="1" x14ac:dyDescent="0.3">
      <c r="A60" s="34" t="s">
        <v>1870</v>
      </c>
      <c r="B60" s="29" t="s">
        <v>1763</v>
      </c>
      <c r="C60" s="35">
        <v>17331</v>
      </c>
      <c r="D60" s="35">
        <v>2500</v>
      </c>
      <c r="E60" s="35">
        <v>0</v>
      </c>
      <c r="F60" s="30">
        <v>19831</v>
      </c>
      <c r="G60" s="30">
        <v>13865</v>
      </c>
      <c r="H60" s="30">
        <v>2311</v>
      </c>
      <c r="I60" s="30">
        <v>23108</v>
      </c>
      <c r="J60" s="30">
        <v>0</v>
      </c>
      <c r="K60" s="30">
        <v>39284</v>
      </c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</row>
    <row r="61" spans="1:29" s="89" customFormat="1" x14ac:dyDescent="0.3">
      <c r="A61" s="34" t="s">
        <v>1982</v>
      </c>
      <c r="B61" s="29" t="s">
        <v>1763</v>
      </c>
      <c r="C61" s="35">
        <v>17331</v>
      </c>
      <c r="D61" s="35">
        <v>5376</v>
      </c>
      <c r="E61" s="35">
        <v>0</v>
      </c>
      <c r="F61" s="30">
        <v>22707</v>
      </c>
      <c r="G61" s="30">
        <v>13865</v>
      </c>
      <c r="H61" s="30">
        <v>2889</v>
      </c>
      <c r="I61" s="30">
        <v>23108</v>
      </c>
      <c r="J61" s="30">
        <v>0</v>
      </c>
      <c r="K61" s="30">
        <v>39862</v>
      </c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</row>
    <row r="62" spans="1:29" s="89" customFormat="1" x14ac:dyDescent="0.3">
      <c r="A62" s="34" t="s">
        <v>1983</v>
      </c>
      <c r="B62" s="29" t="s">
        <v>1763</v>
      </c>
      <c r="C62" s="35">
        <v>17331</v>
      </c>
      <c r="D62" s="35">
        <v>5376</v>
      </c>
      <c r="E62" s="35">
        <v>379</v>
      </c>
      <c r="F62" s="30">
        <v>23086</v>
      </c>
      <c r="G62" s="30">
        <v>13865</v>
      </c>
      <c r="H62" s="30">
        <v>2889</v>
      </c>
      <c r="I62" s="30">
        <v>23108</v>
      </c>
      <c r="J62" s="30">
        <v>0</v>
      </c>
      <c r="K62" s="30">
        <v>39862</v>
      </c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</row>
    <row r="63" spans="1:29" s="89" customFormat="1" x14ac:dyDescent="0.3">
      <c r="A63" s="34" t="s">
        <v>1984</v>
      </c>
      <c r="B63" s="29" t="s">
        <v>1801</v>
      </c>
      <c r="C63" s="35">
        <v>15553</v>
      </c>
      <c r="D63" s="35">
        <v>2500</v>
      </c>
      <c r="E63" s="35">
        <v>0</v>
      </c>
      <c r="F63" s="30">
        <v>18053</v>
      </c>
      <c r="G63" s="30">
        <v>12442</v>
      </c>
      <c r="H63" s="30">
        <v>2592</v>
      </c>
      <c r="I63" s="30">
        <v>20737</v>
      </c>
      <c r="J63" s="30">
        <v>0</v>
      </c>
      <c r="K63" s="30">
        <v>35771</v>
      </c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</row>
    <row r="64" spans="1:29" s="89" customFormat="1" x14ac:dyDescent="0.3">
      <c r="A64" s="34" t="s">
        <v>1985</v>
      </c>
      <c r="B64" s="29" t="s">
        <v>1801</v>
      </c>
      <c r="C64" s="35">
        <v>15553</v>
      </c>
      <c r="D64" s="35">
        <v>5376</v>
      </c>
      <c r="E64" s="35">
        <v>609</v>
      </c>
      <c r="F64" s="30">
        <v>21538</v>
      </c>
      <c r="G64" s="30">
        <v>12442</v>
      </c>
      <c r="H64" s="30">
        <v>2592</v>
      </c>
      <c r="I64" s="30">
        <v>20737</v>
      </c>
      <c r="J64" s="30">
        <v>0</v>
      </c>
      <c r="K64" s="30">
        <v>35771</v>
      </c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</row>
    <row r="65" spans="1:29" s="89" customFormat="1" x14ac:dyDescent="0.3">
      <c r="A65" s="34" t="s">
        <v>1986</v>
      </c>
      <c r="B65" s="29" t="s">
        <v>1801</v>
      </c>
      <c r="C65" s="35">
        <v>15553</v>
      </c>
      <c r="D65" s="35">
        <v>2500</v>
      </c>
      <c r="E65" s="35">
        <v>1264</v>
      </c>
      <c r="F65" s="30">
        <v>19317</v>
      </c>
      <c r="G65" s="30">
        <v>12442</v>
      </c>
      <c r="H65" s="30">
        <v>2592</v>
      </c>
      <c r="I65" s="30">
        <v>20737</v>
      </c>
      <c r="J65" s="30">
        <v>0</v>
      </c>
      <c r="K65" s="30">
        <v>35771</v>
      </c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</row>
    <row r="66" spans="1:29" s="89" customFormat="1" x14ac:dyDescent="0.3">
      <c r="A66" s="34" t="s">
        <v>1987</v>
      </c>
      <c r="B66" s="29" t="s">
        <v>1801</v>
      </c>
      <c r="C66" s="35">
        <v>15553</v>
      </c>
      <c r="D66" s="35">
        <v>5376</v>
      </c>
      <c r="E66" s="35">
        <v>1907</v>
      </c>
      <c r="F66" s="30">
        <v>22836</v>
      </c>
      <c r="G66" s="30">
        <v>12442</v>
      </c>
      <c r="H66" s="30">
        <v>2592</v>
      </c>
      <c r="I66" s="30">
        <v>20737</v>
      </c>
      <c r="J66" s="30">
        <v>0</v>
      </c>
      <c r="K66" s="30">
        <v>35771</v>
      </c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</row>
    <row r="67" spans="1:29" s="89" customFormat="1" x14ac:dyDescent="0.3">
      <c r="A67" s="34" t="s">
        <v>1988</v>
      </c>
      <c r="B67" s="29" t="s">
        <v>1801</v>
      </c>
      <c r="C67" s="35">
        <v>15553</v>
      </c>
      <c r="D67" s="35">
        <v>2500</v>
      </c>
      <c r="E67" s="35">
        <v>5073</v>
      </c>
      <c r="F67" s="30">
        <v>23126</v>
      </c>
      <c r="G67" s="30">
        <v>12442</v>
      </c>
      <c r="H67" s="30">
        <v>2592</v>
      </c>
      <c r="I67" s="30">
        <v>20737</v>
      </c>
      <c r="J67" s="30">
        <v>0</v>
      </c>
      <c r="K67" s="30">
        <v>35771</v>
      </c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</row>
    <row r="68" spans="1:29" s="89" customFormat="1" x14ac:dyDescent="0.3">
      <c r="A68" s="34" t="s">
        <v>1921</v>
      </c>
      <c r="B68" s="29" t="s">
        <v>1769</v>
      </c>
      <c r="C68" s="35">
        <v>15309</v>
      </c>
      <c r="D68" s="35">
        <v>5376</v>
      </c>
      <c r="E68" s="35">
        <v>0</v>
      </c>
      <c r="F68" s="30">
        <v>20685</v>
      </c>
      <c r="G68" s="30">
        <v>12247</v>
      </c>
      <c r="H68" s="30">
        <v>2551</v>
      </c>
      <c r="I68" s="30">
        <v>20412</v>
      </c>
      <c r="J68" s="30">
        <v>0</v>
      </c>
      <c r="K68" s="30">
        <v>35210</v>
      </c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</row>
    <row r="69" spans="1:29" s="89" customFormat="1" x14ac:dyDescent="0.3">
      <c r="A69" s="34" t="s">
        <v>1872</v>
      </c>
      <c r="B69" s="29" t="s">
        <v>1873</v>
      </c>
      <c r="C69" s="35">
        <v>14957</v>
      </c>
      <c r="D69" s="35">
        <v>5376</v>
      </c>
      <c r="E69" s="35">
        <v>420</v>
      </c>
      <c r="F69" s="30">
        <v>20753</v>
      </c>
      <c r="G69" s="30">
        <v>11966</v>
      </c>
      <c r="H69" s="30">
        <v>2493</v>
      </c>
      <c r="I69" s="30">
        <v>19943</v>
      </c>
      <c r="J69" s="30">
        <v>0</v>
      </c>
      <c r="K69" s="30">
        <v>34402</v>
      </c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</row>
    <row r="70" spans="1:29" s="89" customFormat="1" x14ac:dyDescent="0.3">
      <c r="A70" s="34" t="s">
        <v>1989</v>
      </c>
      <c r="B70" s="29" t="s">
        <v>1873</v>
      </c>
      <c r="C70" s="35">
        <v>14957</v>
      </c>
      <c r="D70" s="35">
        <v>5376</v>
      </c>
      <c r="E70" s="35">
        <v>2950</v>
      </c>
      <c r="F70" s="30">
        <v>23283</v>
      </c>
      <c r="G70" s="30">
        <v>11966</v>
      </c>
      <c r="H70" s="30">
        <v>2493</v>
      </c>
      <c r="I70" s="30">
        <v>19943</v>
      </c>
      <c r="J70" s="30">
        <v>0</v>
      </c>
      <c r="K70" s="30">
        <v>34402</v>
      </c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</row>
    <row r="71" spans="1:29" s="89" customFormat="1" x14ac:dyDescent="0.3">
      <c r="A71" s="34" t="s">
        <v>1990</v>
      </c>
      <c r="B71" s="29" t="s">
        <v>1873</v>
      </c>
      <c r="C71" s="35">
        <v>14957</v>
      </c>
      <c r="D71" s="35">
        <v>2500</v>
      </c>
      <c r="E71" s="35">
        <v>0</v>
      </c>
      <c r="F71" s="30">
        <v>17457</v>
      </c>
      <c r="G71" s="30">
        <v>11966</v>
      </c>
      <c r="H71" s="30">
        <v>2493</v>
      </c>
      <c r="I71" s="30">
        <v>19943</v>
      </c>
      <c r="J71" s="30">
        <v>0</v>
      </c>
      <c r="K71" s="30">
        <v>34402</v>
      </c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</row>
    <row r="72" spans="1:29" s="89" customFormat="1" x14ac:dyDescent="0.3">
      <c r="A72" s="34" t="s">
        <v>1923</v>
      </c>
      <c r="B72" s="29" t="s">
        <v>1811</v>
      </c>
      <c r="C72" s="35">
        <v>14823</v>
      </c>
      <c r="D72" s="35">
        <v>5376</v>
      </c>
      <c r="E72" s="35">
        <v>0</v>
      </c>
      <c r="F72" s="30">
        <v>20199</v>
      </c>
      <c r="G72" s="30">
        <v>11859</v>
      </c>
      <c r="H72" s="30">
        <v>2471</v>
      </c>
      <c r="I72" s="30">
        <v>19764</v>
      </c>
      <c r="J72" s="30">
        <v>0</v>
      </c>
      <c r="K72" s="30">
        <v>34094</v>
      </c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</row>
    <row r="73" spans="1:29" s="89" customFormat="1" x14ac:dyDescent="0.3">
      <c r="A73" s="34" t="s">
        <v>1874</v>
      </c>
      <c r="B73" s="29" t="s">
        <v>1811</v>
      </c>
      <c r="C73" s="35">
        <v>14823</v>
      </c>
      <c r="D73" s="35">
        <v>2500</v>
      </c>
      <c r="E73" s="35">
        <v>0</v>
      </c>
      <c r="F73" s="30">
        <v>17323</v>
      </c>
      <c r="G73" s="30">
        <v>11859</v>
      </c>
      <c r="H73" s="30">
        <v>1976</v>
      </c>
      <c r="I73" s="30">
        <v>19764</v>
      </c>
      <c r="J73" s="30">
        <v>0</v>
      </c>
      <c r="K73" s="30">
        <v>33599</v>
      </c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</row>
    <row r="74" spans="1:29" s="89" customFormat="1" x14ac:dyDescent="0.3">
      <c r="A74" s="34" t="s">
        <v>1991</v>
      </c>
      <c r="B74" s="29" t="s">
        <v>1777</v>
      </c>
      <c r="C74" s="35">
        <v>12309</v>
      </c>
      <c r="D74" s="35">
        <v>5376</v>
      </c>
      <c r="E74" s="35">
        <v>0</v>
      </c>
      <c r="F74" s="30">
        <v>17685</v>
      </c>
      <c r="G74" s="30">
        <v>9847</v>
      </c>
      <c r="H74" s="30">
        <v>2052</v>
      </c>
      <c r="I74" s="30">
        <v>16412</v>
      </c>
      <c r="J74" s="30">
        <v>0</v>
      </c>
      <c r="K74" s="30">
        <v>28311</v>
      </c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</row>
    <row r="75" spans="1:29" s="89" customFormat="1" x14ac:dyDescent="0.3">
      <c r="A75" s="34" t="s">
        <v>1992</v>
      </c>
      <c r="B75" s="29" t="s">
        <v>1777</v>
      </c>
      <c r="C75" s="35">
        <v>12309</v>
      </c>
      <c r="D75" s="35">
        <v>5376</v>
      </c>
      <c r="E75" s="35">
        <v>3265</v>
      </c>
      <c r="F75" s="30">
        <v>20950</v>
      </c>
      <c r="G75" s="30">
        <v>9847</v>
      </c>
      <c r="H75" s="30">
        <v>2052</v>
      </c>
      <c r="I75" s="30">
        <v>16412</v>
      </c>
      <c r="J75" s="30">
        <v>0</v>
      </c>
      <c r="K75" s="30">
        <v>28311</v>
      </c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</row>
    <row r="76" spans="1:29" s="89" customFormat="1" x14ac:dyDescent="0.3">
      <c r="A76" s="34" t="s">
        <v>1993</v>
      </c>
      <c r="B76" s="29" t="s">
        <v>1777</v>
      </c>
      <c r="C76" s="35">
        <v>12309</v>
      </c>
      <c r="D76" s="35">
        <v>5376</v>
      </c>
      <c r="E76" s="35">
        <v>1146</v>
      </c>
      <c r="F76" s="30">
        <v>18831</v>
      </c>
      <c r="G76" s="30">
        <v>9847</v>
      </c>
      <c r="H76" s="30">
        <v>2052</v>
      </c>
      <c r="I76" s="30">
        <v>16412</v>
      </c>
      <c r="J76" s="30">
        <v>0</v>
      </c>
      <c r="K76" s="30">
        <v>28311</v>
      </c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</row>
    <row r="77" spans="1:29" s="89" customFormat="1" x14ac:dyDescent="0.3">
      <c r="A77" s="34" t="s">
        <v>1994</v>
      </c>
      <c r="B77" s="29" t="s">
        <v>1777</v>
      </c>
      <c r="C77" s="35">
        <v>12309</v>
      </c>
      <c r="D77" s="35">
        <v>5376</v>
      </c>
      <c r="E77" s="35">
        <v>1217</v>
      </c>
      <c r="F77" s="30">
        <v>18902</v>
      </c>
      <c r="G77" s="30">
        <v>9847</v>
      </c>
      <c r="H77" s="30">
        <v>2052</v>
      </c>
      <c r="I77" s="30">
        <v>16412</v>
      </c>
      <c r="J77" s="30">
        <v>0</v>
      </c>
      <c r="K77" s="30">
        <v>28311</v>
      </c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</row>
    <row r="78" spans="1:29" s="89" customFormat="1" x14ac:dyDescent="0.3">
      <c r="A78" s="34" t="s">
        <v>1995</v>
      </c>
      <c r="B78" s="29" t="s">
        <v>1777</v>
      </c>
      <c r="C78" s="35">
        <v>12309</v>
      </c>
      <c r="D78" s="35">
        <v>5376</v>
      </c>
      <c r="E78" s="35">
        <v>1215</v>
      </c>
      <c r="F78" s="30">
        <v>18900</v>
      </c>
      <c r="G78" s="30">
        <v>9847</v>
      </c>
      <c r="H78" s="30">
        <v>2052</v>
      </c>
      <c r="I78" s="30">
        <v>16412</v>
      </c>
      <c r="J78" s="30">
        <v>0</v>
      </c>
      <c r="K78" s="30">
        <v>28311</v>
      </c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</row>
    <row r="79" spans="1:29" s="89" customFormat="1" x14ac:dyDescent="0.3">
      <c r="A79" s="34" t="s">
        <v>1996</v>
      </c>
      <c r="B79" s="29" t="s">
        <v>1777</v>
      </c>
      <c r="C79" s="35">
        <v>12309</v>
      </c>
      <c r="D79" s="35">
        <v>5376</v>
      </c>
      <c r="E79" s="35">
        <v>377</v>
      </c>
      <c r="F79" s="30">
        <v>18062</v>
      </c>
      <c r="G79" s="30">
        <v>9847</v>
      </c>
      <c r="H79" s="30">
        <v>2052</v>
      </c>
      <c r="I79" s="30">
        <v>16412</v>
      </c>
      <c r="J79" s="30">
        <v>0</v>
      </c>
      <c r="K79" s="30">
        <v>28311</v>
      </c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</row>
    <row r="80" spans="1:29" s="89" customFormat="1" x14ac:dyDescent="0.3">
      <c r="A80" s="34" t="s">
        <v>1997</v>
      </c>
      <c r="B80" s="29" t="s">
        <v>1777</v>
      </c>
      <c r="C80" s="35">
        <v>12309</v>
      </c>
      <c r="D80" s="35">
        <v>5376</v>
      </c>
      <c r="E80" s="35">
        <v>5017</v>
      </c>
      <c r="F80" s="30">
        <v>22702</v>
      </c>
      <c r="G80" s="30">
        <v>9847</v>
      </c>
      <c r="H80" s="30">
        <v>2052</v>
      </c>
      <c r="I80" s="30">
        <v>16412</v>
      </c>
      <c r="J80" s="30">
        <v>0</v>
      </c>
      <c r="K80" s="30">
        <v>28311</v>
      </c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</row>
    <row r="81" spans="1:29" s="89" customFormat="1" x14ac:dyDescent="0.3">
      <c r="A81" s="34" t="s">
        <v>1998</v>
      </c>
      <c r="B81" s="29" t="s">
        <v>1777</v>
      </c>
      <c r="C81" s="35">
        <v>12309</v>
      </c>
      <c r="D81" s="35">
        <v>5376</v>
      </c>
      <c r="E81" s="35">
        <v>9348</v>
      </c>
      <c r="F81" s="30">
        <v>27033</v>
      </c>
      <c r="G81" s="30">
        <v>9847</v>
      </c>
      <c r="H81" s="30">
        <v>2052</v>
      </c>
      <c r="I81" s="30">
        <v>16412</v>
      </c>
      <c r="J81" s="30">
        <v>0</v>
      </c>
      <c r="K81" s="30">
        <v>28311</v>
      </c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</row>
    <row r="82" spans="1:29" s="89" customFormat="1" x14ac:dyDescent="0.3">
      <c r="A82" s="34" t="s">
        <v>1999</v>
      </c>
      <c r="B82" s="29" t="s">
        <v>1777</v>
      </c>
      <c r="C82" s="35">
        <v>12309</v>
      </c>
      <c r="D82" s="35">
        <v>5376</v>
      </c>
      <c r="E82" s="35">
        <v>940</v>
      </c>
      <c r="F82" s="30">
        <v>18625</v>
      </c>
      <c r="G82" s="30">
        <v>9847</v>
      </c>
      <c r="H82" s="30">
        <v>2052</v>
      </c>
      <c r="I82" s="30">
        <v>16412</v>
      </c>
      <c r="J82" s="30">
        <v>0</v>
      </c>
      <c r="K82" s="30">
        <v>28311</v>
      </c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</row>
    <row r="83" spans="1:29" s="89" customFormat="1" x14ac:dyDescent="0.3">
      <c r="A83" s="34" t="s">
        <v>1875</v>
      </c>
      <c r="B83" s="29" t="s">
        <v>1876</v>
      </c>
      <c r="C83" s="35">
        <v>11062</v>
      </c>
      <c r="D83" s="35">
        <v>5376</v>
      </c>
      <c r="E83" s="35">
        <v>2931</v>
      </c>
      <c r="F83" s="30">
        <v>19369</v>
      </c>
      <c r="G83" s="30">
        <v>8850</v>
      </c>
      <c r="H83" s="30">
        <v>1844</v>
      </c>
      <c r="I83" s="30">
        <v>14750</v>
      </c>
      <c r="J83" s="30">
        <v>0</v>
      </c>
      <c r="K83" s="30">
        <v>25444</v>
      </c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</row>
    <row r="84" spans="1:29" s="89" customFormat="1" x14ac:dyDescent="0.3">
      <c r="A84" s="34" t="s">
        <v>2000</v>
      </c>
      <c r="B84" s="29" t="s">
        <v>1876</v>
      </c>
      <c r="C84" s="35">
        <v>11062</v>
      </c>
      <c r="D84" s="35">
        <v>5376</v>
      </c>
      <c r="E84" s="35">
        <v>995</v>
      </c>
      <c r="F84" s="30">
        <v>17433</v>
      </c>
      <c r="G84" s="30">
        <v>8850</v>
      </c>
      <c r="H84" s="30">
        <v>1844</v>
      </c>
      <c r="I84" s="30">
        <v>14750</v>
      </c>
      <c r="J84" s="30">
        <v>0</v>
      </c>
      <c r="K84" s="30">
        <v>25444</v>
      </c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</row>
    <row r="85" spans="1:29" s="89" customFormat="1" x14ac:dyDescent="0.3">
      <c r="A85" s="34" t="s">
        <v>2001</v>
      </c>
      <c r="B85" s="29" t="s">
        <v>1876</v>
      </c>
      <c r="C85" s="35">
        <v>11062</v>
      </c>
      <c r="D85" s="35">
        <v>5376</v>
      </c>
      <c r="E85" s="35">
        <v>0</v>
      </c>
      <c r="F85" s="30">
        <v>16438</v>
      </c>
      <c r="G85" s="30">
        <v>8850</v>
      </c>
      <c r="H85" s="30">
        <v>1844</v>
      </c>
      <c r="I85" s="30">
        <v>14750</v>
      </c>
      <c r="J85" s="30">
        <v>0</v>
      </c>
      <c r="K85" s="30">
        <v>25444</v>
      </c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</row>
    <row r="86" spans="1:29" s="89" customFormat="1" x14ac:dyDescent="0.3">
      <c r="A86" s="34" t="s">
        <v>2002</v>
      </c>
      <c r="B86" s="29" t="s">
        <v>1876</v>
      </c>
      <c r="C86" s="35">
        <v>11062</v>
      </c>
      <c r="D86" s="35">
        <v>2500</v>
      </c>
      <c r="E86" s="35">
        <v>7007</v>
      </c>
      <c r="F86" s="30">
        <v>20569</v>
      </c>
      <c r="G86" s="30">
        <v>8850</v>
      </c>
      <c r="H86" s="30">
        <v>1475</v>
      </c>
      <c r="I86" s="30">
        <v>14750</v>
      </c>
      <c r="J86" s="30">
        <v>0</v>
      </c>
      <c r="K86" s="30">
        <v>25075</v>
      </c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</row>
    <row r="87" spans="1:29" s="89" customFormat="1" x14ac:dyDescent="0.3">
      <c r="A87" s="34" t="s">
        <v>2003</v>
      </c>
      <c r="B87" s="29" t="s">
        <v>1876</v>
      </c>
      <c r="C87" s="35">
        <v>11062</v>
      </c>
      <c r="D87" s="35">
        <v>5376</v>
      </c>
      <c r="E87" s="35">
        <v>4499</v>
      </c>
      <c r="F87" s="30">
        <v>20937</v>
      </c>
      <c r="G87" s="30">
        <v>8850</v>
      </c>
      <c r="H87" s="30">
        <v>1844</v>
      </c>
      <c r="I87" s="30">
        <v>14750</v>
      </c>
      <c r="J87" s="30">
        <v>0</v>
      </c>
      <c r="K87" s="30">
        <v>25444</v>
      </c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</row>
    <row r="88" spans="1:29" s="89" customFormat="1" x14ac:dyDescent="0.3">
      <c r="A88" s="29" t="s">
        <v>1926</v>
      </c>
      <c r="B88" s="29" t="s">
        <v>1927</v>
      </c>
      <c r="C88" s="35">
        <v>10005</v>
      </c>
      <c r="D88" s="35">
        <v>5376</v>
      </c>
      <c r="E88" s="35">
        <v>0</v>
      </c>
      <c r="F88" s="30">
        <v>15381</v>
      </c>
      <c r="G88" s="30">
        <v>8004</v>
      </c>
      <c r="H88" s="30">
        <v>1668</v>
      </c>
      <c r="I88" s="30">
        <v>13340</v>
      </c>
      <c r="J88" s="30">
        <v>0</v>
      </c>
      <c r="K88" s="30">
        <v>23012</v>
      </c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</row>
    <row r="89" spans="1:29" s="89" customFormat="1" x14ac:dyDescent="0.3">
      <c r="A89" s="34" t="s">
        <v>2004</v>
      </c>
      <c r="B89" s="29" t="s">
        <v>1929</v>
      </c>
      <c r="C89" s="35">
        <v>9584</v>
      </c>
      <c r="D89" s="35">
        <v>5376</v>
      </c>
      <c r="E89" s="35">
        <v>0</v>
      </c>
      <c r="F89" s="30">
        <v>14960</v>
      </c>
      <c r="G89" s="30">
        <v>3834</v>
      </c>
      <c r="H89" s="30">
        <v>1597</v>
      </c>
      <c r="I89" s="30">
        <v>12779</v>
      </c>
      <c r="J89" s="30">
        <v>0</v>
      </c>
      <c r="K89" s="30">
        <v>18210</v>
      </c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</row>
    <row r="90" spans="1:29" s="89" customFormat="1" x14ac:dyDescent="0.3">
      <c r="A90" s="34" t="s">
        <v>2005</v>
      </c>
      <c r="B90" s="29" t="s">
        <v>1929</v>
      </c>
      <c r="C90" s="35">
        <v>9584</v>
      </c>
      <c r="D90" s="35">
        <v>5376</v>
      </c>
      <c r="E90" s="35">
        <v>272</v>
      </c>
      <c r="F90" s="30">
        <v>15232</v>
      </c>
      <c r="G90" s="30">
        <v>3834</v>
      </c>
      <c r="H90" s="30">
        <v>1597</v>
      </c>
      <c r="I90" s="30">
        <v>12779</v>
      </c>
      <c r="J90" s="30">
        <v>0</v>
      </c>
      <c r="K90" s="30">
        <v>18210</v>
      </c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</row>
    <row r="91" spans="1:29" s="89" customFormat="1" x14ac:dyDescent="0.3">
      <c r="A91" s="34" t="s">
        <v>2006</v>
      </c>
      <c r="B91" s="29" t="s">
        <v>1878</v>
      </c>
      <c r="C91" s="35">
        <v>9528</v>
      </c>
      <c r="D91" s="35">
        <v>2500</v>
      </c>
      <c r="E91" s="35">
        <v>1000</v>
      </c>
      <c r="F91" s="30">
        <v>13028</v>
      </c>
      <c r="G91" s="30">
        <v>7622</v>
      </c>
      <c r="H91" s="30">
        <v>1588</v>
      </c>
      <c r="I91" s="30">
        <v>12704</v>
      </c>
      <c r="J91" s="30">
        <v>0</v>
      </c>
      <c r="K91" s="30">
        <v>21914</v>
      </c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</row>
    <row r="92" spans="1:29" s="89" customFormat="1" x14ac:dyDescent="0.3">
      <c r="A92" s="34" t="s">
        <v>2007</v>
      </c>
      <c r="B92" s="29" t="s">
        <v>1878</v>
      </c>
      <c r="C92" s="35">
        <v>9528</v>
      </c>
      <c r="D92" s="35">
        <v>2500</v>
      </c>
      <c r="E92" s="35">
        <v>0</v>
      </c>
      <c r="F92" s="30">
        <v>12028</v>
      </c>
      <c r="G92" s="30">
        <v>7622</v>
      </c>
      <c r="H92" s="30">
        <v>1270</v>
      </c>
      <c r="I92" s="30">
        <v>12704</v>
      </c>
      <c r="J92" s="30">
        <v>0</v>
      </c>
      <c r="K92" s="30">
        <v>21596</v>
      </c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</row>
    <row r="93" spans="1:29" s="89" customFormat="1" x14ac:dyDescent="0.3">
      <c r="A93" s="34" t="s">
        <v>2008</v>
      </c>
      <c r="B93" s="29" t="s">
        <v>1931</v>
      </c>
      <c r="C93" s="35">
        <v>9128</v>
      </c>
      <c r="D93" s="35">
        <v>5376</v>
      </c>
      <c r="E93" s="35">
        <v>0</v>
      </c>
      <c r="F93" s="30">
        <v>14504</v>
      </c>
      <c r="G93" s="30">
        <v>7302</v>
      </c>
      <c r="H93" s="30">
        <v>1521</v>
      </c>
      <c r="I93" s="30">
        <v>12170</v>
      </c>
      <c r="J93" s="30">
        <v>0</v>
      </c>
      <c r="K93" s="30">
        <v>20993</v>
      </c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</row>
    <row r="94" spans="1:29" s="89" customFormat="1" x14ac:dyDescent="0.3">
      <c r="A94" s="34" t="s">
        <v>2009</v>
      </c>
      <c r="B94" s="29" t="s">
        <v>1931</v>
      </c>
      <c r="C94" s="35">
        <v>9128</v>
      </c>
      <c r="D94" s="35">
        <v>5376</v>
      </c>
      <c r="E94" s="35">
        <v>3890</v>
      </c>
      <c r="F94" s="30">
        <v>18394</v>
      </c>
      <c r="G94" s="30">
        <v>7302</v>
      </c>
      <c r="H94" s="30">
        <v>1521</v>
      </c>
      <c r="I94" s="30">
        <v>12170</v>
      </c>
      <c r="J94" s="30">
        <v>0</v>
      </c>
      <c r="K94" s="30">
        <v>20993</v>
      </c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</row>
    <row r="95" spans="1:29" s="89" customFormat="1" ht="26.4" x14ac:dyDescent="0.3">
      <c r="A95" s="34" t="s">
        <v>1932</v>
      </c>
      <c r="B95" s="29" t="s">
        <v>1933</v>
      </c>
      <c r="C95" s="35">
        <v>20010</v>
      </c>
      <c r="D95" s="35">
        <v>5376</v>
      </c>
      <c r="E95" s="35">
        <v>0</v>
      </c>
      <c r="F95" s="30">
        <v>25386</v>
      </c>
      <c r="G95" s="30">
        <v>16008</v>
      </c>
      <c r="H95" s="30">
        <v>3335</v>
      </c>
      <c r="I95" s="30">
        <v>26680</v>
      </c>
      <c r="J95" s="30">
        <v>0</v>
      </c>
      <c r="K95" s="30">
        <v>46023</v>
      </c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</row>
    <row r="96" spans="1:29" s="89" customFormat="1" ht="26.4" x14ac:dyDescent="0.3">
      <c r="A96" s="34" t="s">
        <v>1879</v>
      </c>
      <c r="B96" s="29" t="s">
        <v>1880</v>
      </c>
      <c r="C96" s="35">
        <v>14957</v>
      </c>
      <c r="D96" s="35">
        <v>2500</v>
      </c>
      <c r="E96" s="35">
        <v>1455</v>
      </c>
      <c r="F96" s="30">
        <v>18912</v>
      </c>
      <c r="G96" s="30">
        <v>11966</v>
      </c>
      <c r="H96" s="30">
        <v>2493</v>
      </c>
      <c r="I96" s="30">
        <v>19943</v>
      </c>
      <c r="J96" s="30">
        <v>0</v>
      </c>
      <c r="K96" s="30">
        <v>34402</v>
      </c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</row>
    <row r="97" spans="1:29" s="89" customFormat="1" x14ac:dyDescent="0.3">
      <c r="A97" s="34" t="s">
        <v>1934</v>
      </c>
      <c r="B97" s="29" t="s">
        <v>1935</v>
      </c>
      <c r="C97" s="35">
        <v>13156</v>
      </c>
      <c r="D97" s="35">
        <v>5376</v>
      </c>
      <c r="E97" s="35">
        <v>1218</v>
      </c>
      <c r="F97" s="30">
        <v>19750</v>
      </c>
      <c r="G97" s="30">
        <v>10524</v>
      </c>
      <c r="H97" s="30">
        <v>2193</v>
      </c>
      <c r="I97" s="30">
        <v>17541</v>
      </c>
      <c r="J97" s="30">
        <v>0</v>
      </c>
      <c r="K97" s="30">
        <v>30258</v>
      </c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</row>
    <row r="98" spans="1:29" s="89" customFormat="1" x14ac:dyDescent="0.3">
      <c r="A98" s="34" t="s">
        <v>1936</v>
      </c>
      <c r="B98" s="29" t="s">
        <v>1937</v>
      </c>
      <c r="C98" s="35">
        <v>11851</v>
      </c>
      <c r="D98" s="35">
        <v>5376</v>
      </c>
      <c r="E98" s="35">
        <v>0</v>
      </c>
      <c r="F98" s="30">
        <v>17227</v>
      </c>
      <c r="G98" s="30">
        <v>9480</v>
      </c>
      <c r="H98" s="30">
        <v>1975</v>
      </c>
      <c r="I98" s="30">
        <v>15801</v>
      </c>
      <c r="J98" s="30">
        <v>0</v>
      </c>
      <c r="K98" s="30">
        <v>27256</v>
      </c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</row>
    <row r="99" spans="1:29" s="89" customFormat="1" x14ac:dyDescent="0.3">
      <c r="A99" s="34" t="s">
        <v>1938</v>
      </c>
      <c r="B99" s="29" t="s">
        <v>1939</v>
      </c>
      <c r="C99" s="35">
        <v>17734</v>
      </c>
      <c r="D99" s="35">
        <v>5376</v>
      </c>
      <c r="E99" s="35">
        <v>0</v>
      </c>
      <c r="F99" s="30">
        <v>23110</v>
      </c>
      <c r="G99" s="30">
        <v>14187</v>
      </c>
      <c r="H99" s="30">
        <v>2956</v>
      </c>
      <c r="I99" s="30">
        <v>23646</v>
      </c>
      <c r="J99" s="30">
        <v>0</v>
      </c>
      <c r="K99" s="30">
        <v>40789</v>
      </c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</row>
    <row r="100" spans="1:29" s="89" customFormat="1" x14ac:dyDescent="0.3">
      <c r="A100" s="34" t="s">
        <v>1940</v>
      </c>
      <c r="B100" s="29" t="s">
        <v>1941</v>
      </c>
      <c r="C100" s="35">
        <v>17332</v>
      </c>
      <c r="D100" s="35">
        <v>5376</v>
      </c>
      <c r="E100" s="35">
        <v>1739</v>
      </c>
      <c r="F100" s="30">
        <v>24447</v>
      </c>
      <c r="G100" s="30">
        <v>13865</v>
      </c>
      <c r="H100" s="30">
        <v>2889</v>
      </c>
      <c r="I100" s="30">
        <v>23109</v>
      </c>
      <c r="J100" s="30">
        <v>0</v>
      </c>
      <c r="K100" s="30">
        <v>39863</v>
      </c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</row>
    <row r="101" spans="1:29" s="89" customFormat="1" x14ac:dyDescent="0.3">
      <c r="A101" s="34" t="s">
        <v>1881</v>
      </c>
      <c r="B101" s="29" t="s">
        <v>1882</v>
      </c>
      <c r="C101" s="35">
        <v>16507</v>
      </c>
      <c r="D101" s="35">
        <v>2500</v>
      </c>
      <c r="E101" s="35">
        <v>0</v>
      </c>
      <c r="F101" s="30">
        <v>19007</v>
      </c>
      <c r="G101" s="30">
        <v>13205</v>
      </c>
      <c r="H101" s="30">
        <v>2751</v>
      </c>
      <c r="I101" s="30">
        <v>22009</v>
      </c>
      <c r="J101" s="30">
        <v>0</v>
      </c>
      <c r="K101" s="30">
        <v>37965</v>
      </c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</row>
    <row r="102" spans="1:29" s="89" customFormat="1" x14ac:dyDescent="0.3">
      <c r="A102" s="34" t="s">
        <v>1942</v>
      </c>
      <c r="B102" s="29" t="s">
        <v>1943</v>
      </c>
      <c r="C102" s="35">
        <v>11062</v>
      </c>
      <c r="D102" s="35">
        <v>5376</v>
      </c>
      <c r="E102" s="35">
        <v>0</v>
      </c>
      <c r="F102" s="30">
        <v>16438</v>
      </c>
      <c r="G102" s="30">
        <v>8850</v>
      </c>
      <c r="H102" s="30">
        <v>1844</v>
      </c>
      <c r="I102" s="30">
        <v>14750</v>
      </c>
      <c r="J102" s="30">
        <v>0</v>
      </c>
      <c r="K102" s="30">
        <v>25444</v>
      </c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</row>
    <row r="103" spans="1:29" s="89" customFormat="1" x14ac:dyDescent="0.3">
      <c r="A103" s="34" t="s">
        <v>1944</v>
      </c>
      <c r="B103" s="29" t="s">
        <v>1945</v>
      </c>
      <c r="C103" s="35">
        <v>16251</v>
      </c>
      <c r="D103" s="35">
        <v>5376</v>
      </c>
      <c r="E103" s="35">
        <v>1272</v>
      </c>
      <c r="F103" s="30">
        <v>22899</v>
      </c>
      <c r="G103" s="30">
        <v>13001</v>
      </c>
      <c r="H103" s="30">
        <v>2709</v>
      </c>
      <c r="I103" s="30">
        <v>21668</v>
      </c>
      <c r="J103" s="30">
        <v>0</v>
      </c>
      <c r="K103" s="30">
        <v>37378</v>
      </c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</row>
    <row r="104" spans="1:29" s="89" customFormat="1" x14ac:dyDescent="0.3">
      <c r="A104" s="34" t="s">
        <v>1946</v>
      </c>
      <c r="B104" s="29" t="s">
        <v>1947</v>
      </c>
      <c r="C104" s="35">
        <v>11062</v>
      </c>
      <c r="D104" s="35">
        <v>5376</v>
      </c>
      <c r="E104" s="35">
        <v>0</v>
      </c>
      <c r="F104" s="30">
        <v>16438</v>
      </c>
      <c r="G104" s="30">
        <v>8850</v>
      </c>
      <c r="H104" s="30">
        <v>1844</v>
      </c>
      <c r="I104" s="30">
        <v>14750</v>
      </c>
      <c r="J104" s="30">
        <v>0</v>
      </c>
      <c r="K104" s="30">
        <v>25444</v>
      </c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</row>
    <row r="105" spans="1:29" s="89" customFormat="1" x14ac:dyDescent="0.3">
      <c r="A105" s="34" t="s">
        <v>1948</v>
      </c>
      <c r="B105" s="29" t="s">
        <v>1735</v>
      </c>
      <c r="C105" s="35">
        <v>34903</v>
      </c>
      <c r="D105" s="35">
        <v>5376</v>
      </c>
      <c r="E105" s="35">
        <v>0</v>
      </c>
      <c r="F105" s="30">
        <v>40279</v>
      </c>
      <c r="G105" s="30">
        <v>27922</v>
      </c>
      <c r="H105" s="30">
        <v>5817</v>
      </c>
      <c r="I105" s="30">
        <v>46537</v>
      </c>
      <c r="J105" s="30">
        <v>0</v>
      </c>
      <c r="K105" s="30">
        <v>80276</v>
      </c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</row>
    <row r="106" spans="1:29" s="89" customFormat="1" x14ac:dyDescent="0.3">
      <c r="A106" s="34" t="s">
        <v>1883</v>
      </c>
      <c r="B106" s="29" t="s">
        <v>1735</v>
      </c>
      <c r="C106" s="35">
        <v>34903</v>
      </c>
      <c r="D106" s="35">
        <v>2500</v>
      </c>
      <c r="E106" s="35">
        <v>5118</v>
      </c>
      <c r="F106" s="30">
        <v>42521</v>
      </c>
      <c r="G106" s="30">
        <v>27922</v>
      </c>
      <c r="H106" s="30">
        <v>5817</v>
      </c>
      <c r="I106" s="30">
        <v>46537</v>
      </c>
      <c r="J106" s="30">
        <v>0</v>
      </c>
      <c r="K106" s="30">
        <v>80276</v>
      </c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</row>
    <row r="107" spans="1:29" s="89" customFormat="1" x14ac:dyDescent="0.3">
      <c r="A107" s="34" t="s">
        <v>1884</v>
      </c>
      <c r="B107" s="29" t="s">
        <v>1737</v>
      </c>
      <c r="C107" s="35">
        <v>24632</v>
      </c>
      <c r="D107" s="35">
        <v>2500</v>
      </c>
      <c r="E107" s="35">
        <v>3820</v>
      </c>
      <c r="F107" s="30">
        <v>30952</v>
      </c>
      <c r="G107" s="30">
        <v>19705</v>
      </c>
      <c r="H107" s="30">
        <v>4105</v>
      </c>
      <c r="I107" s="30">
        <v>32842</v>
      </c>
      <c r="J107" s="30">
        <v>0</v>
      </c>
      <c r="K107" s="30">
        <v>56652</v>
      </c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</row>
    <row r="108" spans="1:29" s="89" customFormat="1" x14ac:dyDescent="0.3">
      <c r="A108" s="34" t="s">
        <v>1949</v>
      </c>
      <c r="B108" s="29" t="s">
        <v>1737</v>
      </c>
      <c r="C108" s="35">
        <v>24632</v>
      </c>
      <c r="D108" s="35">
        <v>5376</v>
      </c>
      <c r="E108" s="35">
        <v>1157</v>
      </c>
      <c r="F108" s="30">
        <v>31165</v>
      </c>
      <c r="G108" s="30">
        <v>19705</v>
      </c>
      <c r="H108" s="30">
        <v>4105</v>
      </c>
      <c r="I108" s="30">
        <v>32842</v>
      </c>
      <c r="J108" s="30">
        <v>0</v>
      </c>
      <c r="K108" s="30">
        <v>56652</v>
      </c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</row>
    <row r="109" spans="1:29" s="89" customFormat="1" x14ac:dyDescent="0.3">
      <c r="A109" s="34" t="s">
        <v>1950</v>
      </c>
      <c r="B109" s="29" t="s">
        <v>1951</v>
      </c>
      <c r="C109" s="35">
        <v>11851</v>
      </c>
      <c r="D109" s="35">
        <v>5376</v>
      </c>
      <c r="E109" s="35">
        <v>0</v>
      </c>
      <c r="F109" s="30">
        <v>17227</v>
      </c>
      <c r="G109" s="30">
        <v>9480</v>
      </c>
      <c r="H109" s="30">
        <v>1975</v>
      </c>
      <c r="I109" s="30">
        <v>15801</v>
      </c>
      <c r="J109" s="30">
        <v>0</v>
      </c>
      <c r="K109" s="30">
        <v>27256</v>
      </c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</row>
    <row r="110" spans="1:29" s="89" customFormat="1" x14ac:dyDescent="0.3">
      <c r="A110" s="34" t="s">
        <v>1952</v>
      </c>
      <c r="B110" s="29" t="s">
        <v>1953</v>
      </c>
      <c r="C110" s="35">
        <v>10936</v>
      </c>
      <c r="D110" s="35">
        <v>5376</v>
      </c>
      <c r="E110" s="35">
        <v>0</v>
      </c>
      <c r="F110" s="30">
        <v>16312</v>
      </c>
      <c r="G110" s="30">
        <v>8749</v>
      </c>
      <c r="H110" s="30">
        <v>1823</v>
      </c>
      <c r="I110" s="30">
        <v>14581</v>
      </c>
      <c r="J110" s="30">
        <v>0</v>
      </c>
      <c r="K110" s="30">
        <v>25153</v>
      </c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</row>
    <row r="111" spans="1:29" s="89" customFormat="1" x14ac:dyDescent="0.3">
      <c r="A111" s="34" t="s">
        <v>1954</v>
      </c>
      <c r="B111" s="29" t="s">
        <v>1955</v>
      </c>
      <c r="C111" s="35">
        <v>9886</v>
      </c>
      <c r="D111" s="35">
        <v>5376</v>
      </c>
      <c r="E111" s="35">
        <v>0</v>
      </c>
      <c r="F111" s="30">
        <v>15262</v>
      </c>
      <c r="G111" s="30">
        <v>7909</v>
      </c>
      <c r="H111" s="30">
        <v>1648</v>
      </c>
      <c r="I111" s="30">
        <v>13181</v>
      </c>
      <c r="J111" s="30">
        <v>0</v>
      </c>
      <c r="K111" s="30">
        <v>22738</v>
      </c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</row>
    <row r="112" spans="1:29" s="89" customFormat="1" x14ac:dyDescent="0.3">
      <c r="A112" s="34" t="s">
        <v>1889</v>
      </c>
      <c r="B112" s="29" t="s">
        <v>1890</v>
      </c>
      <c r="C112" s="35">
        <v>30142</v>
      </c>
      <c r="D112" s="35">
        <v>2500</v>
      </c>
      <c r="E112" s="35">
        <v>0</v>
      </c>
      <c r="F112" s="30">
        <v>32642</v>
      </c>
      <c r="G112" s="30">
        <v>24113</v>
      </c>
      <c r="H112" s="30">
        <v>5024</v>
      </c>
      <c r="I112" s="30">
        <v>40189</v>
      </c>
      <c r="J112" s="30">
        <v>0</v>
      </c>
      <c r="K112" s="30">
        <v>69326</v>
      </c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</row>
    <row r="113" spans="1:29" s="89" customFormat="1" x14ac:dyDescent="0.3">
      <c r="A113" s="34" t="s">
        <v>1956</v>
      </c>
      <c r="B113" s="29" t="s">
        <v>1957</v>
      </c>
      <c r="C113" s="35">
        <v>13673</v>
      </c>
      <c r="D113" s="35">
        <v>5376</v>
      </c>
      <c r="E113" s="35">
        <v>0</v>
      </c>
      <c r="F113" s="30">
        <v>19049</v>
      </c>
      <c r="G113" s="30">
        <v>10938</v>
      </c>
      <c r="H113" s="30">
        <v>2279</v>
      </c>
      <c r="I113" s="30">
        <v>18230</v>
      </c>
      <c r="J113" s="30">
        <v>0</v>
      </c>
      <c r="K113" s="30">
        <v>31447</v>
      </c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</row>
    <row r="114" spans="1:29" s="89" customFormat="1" x14ac:dyDescent="0.3">
      <c r="A114" s="34" t="s">
        <v>1958</v>
      </c>
      <c r="B114" s="29" t="s">
        <v>1959</v>
      </c>
      <c r="C114" s="35">
        <v>11062</v>
      </c>
      <c r="D114" s="35">
        <v>5376</v>
      </c>
      <c r="E114" s="35">
        <v>0</v>
      </c>
      <c r="F114" s="30">
        <v>16438</v>
      </c>
      <c r="G114" s="30">
        <v>8850</v>
      </c>
      <c r="H114" s="30">
        <v>1844</v>
      </c>
      <c r="I114" s="30">
        <v>14750</v>
      </c>
      <c r="J114" s="30">
        <v>0</v>
      </c>
      <c r="K114" s="30">
        <v>25444</v>
      </c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</row>
    <row r="115" spans="1:29" s="89" customFormat="1" x14ac:dyDescent="0.3">
      <c r="A115" s="34" t="s">
        <v>1960</v>
      </c>
      <c r="B115" s="29" t="s">
        <v>1961</v>
      </c>
      <c r="C115" s="35">
        <v>9422</v>
      </c>
      <c r="D115" s="35">
        <v>5376</v>
      </c>
      <c r="E115" s="35">
        <v>0</v>
      </c>
      <c r="F115" s="30">
        <v>14798</v>
      </c>
      <c r="G115" s="30">
        <v>7538</v>
      </c>
      <c r="H115" s="30">
        <v>1570</v>
      </c>
      <c r="I115" s="30">
        <v>12563</v>
      </c>
      <c r="J115" s="30">
        <v>0</v>
      </c>
      <c r="K115" s="30">
        <v>21671</v>
      </c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</row>
    <row r="116" spans="1:29" s="89" customFormat="1" x14ac:dyDescent="0.3">
      <c r="A116" s="34" t="s">
        <v>1905</v>
      </c>
      <c r="B116" s="29" t="s">
        <v>1906</v>
      </c>
      <c r="C116" s="35">
        <v>29765</v>
      </c>
      <c r="D116" s="35">
        <v>2500</v>
      </c>
      <c r="E116" s="35">
        <v>12745</v>
      </c>
      <c r="F116" s="30">
        <v>45010</v>
      </c>
      <c r="G116" s="30">
        <v>23812</v>
      </c>
      <c r="H116" s="30">
        <v>3969</v>
      </c>
      <c r="I116" s="30">
        <v>39687</v>
      </c>
      <c r="J116" s="30">
        <v>0</v>
      </c>
      <c r="K116" s="30">
        <v>67468</v>
      </c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</row>
    <row r="117" spans="1:29" s="89" customFormat="1" x14ac:dyDescent="0.3">
      <c r="A117" s="34" t="s">
        <v>2010</v>
      </c>
      <c r="B117" s="29" t="s">
        <v>1908</v>
      </c>
      <c r="C117" s="35">
        <v>30142</v>
      </c>
      <c r="D117" s="35">
        <v>2500</v>
      </c>
      <c r="E117" s="35">
        <v>10516</v>
      </c>
      <c r="F117" s="30">
        <v>43158</v>
      </c>
      <c r="G117" s="30">
        <v>24113</v>
      </c>
      <c r="H117" s="30">
        <v>4019</v>
      </c>
      <c r="I117" s="30">
        <v>40189</v>
      </c>
      <c r="J117" s="30">
        <v>0</v>
      </c>
      <c r="K117" s="30">
        <v>68321</v>
      </c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</row>
    <row r="118" spans="1:29" s="89" customFormat="1" x14ac:dyDescent="0.3">
      <c r="A118" s="34" t="s">
        <v>2011</v>
      </c>
      <c r="B118" s="29" t="s">
        <v>1908</v>
      </c>
      <c r="C118" s="35">
        <v>30142</v>
      </c>
      <c r="D118" s="35">
        <v>2500</v>
      </c>
      <c r="E118" s="35">
        <v>0</v>
      </c>
      <c r="F118" s="30">
        <v>32642</v>
      </c>
      <c r="G118" s="30">
        <v>24113</v>
      </c>
      <c r="H118" s="30">
        <v>4019</v>
      </c>
      <c r="I118" s="30">
        <v>40189</v>
      </c>
      <c r="J118" s="30">
        <v>0</v>
      </c>
      <c r="K118" s="30">
        <v>68321</v>
      </c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</row>
    <row r="119" spans="1:29" x14ac:dyDescent="0.3"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  <c r="AA119" s="132"/>
      <c r="AB119" s="132"/>
      <c r="AC119" s="132"/>
    </row>
    <row r="120" spans="1:29" x14ac:dyDescent="0.3">
      <c r="B120" s="140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  <c r="AA120" s="132"/>
      <c r="AB120" s="132"/>
      <c r="AC120" s="132"/>
    </row>
    <row r="121" spans="1:29" x14ac:dyDescent="0.3">
      <c r="B121" s="487"/>
      <c r="C121" s="487"/>
      <c r="D121" s="487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  <c r="AA121" s="132"/>
      <c r="AB121" s="132"/>
      <c r="AC121" s="132"/>
    </row>
    <row r="122" spans="1:29" x14ac:dyDescent="0.3">
      <c r="B122" s="488"/>
      <c r="C122" s="488"/>
      <c r="D122" s="488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  <c r="AA122" s="132"/>
      <c r="AB122" s="132"/>
      <c r="AC122" s="132"/>
    </row>
    <row r="123" spans="1:29" x14ac:dyDescent="0.3">
      <c r="B123" s="488"/>
      <c r="C123" s="488"/>
      <c r="D123" s="488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  <c r="AA123" s="132"/>
      <c r="AB123" s="132"/>
      <c r="AC123" s="132"/>
    </row>
    <row r="124" spans="1:29" x14ac:dyDescent="0.3">
      <c r="B124" s="488"/>
      <c r="C124" s="488"/>
      <c r="D124" s="488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  <c r="AA124" s="132"/>
      <c r="AB124" s="132"/>
      <c r="AC124" s="132"/>
    </row>
    <row r="125" spans="1:29" x14ac:dyDescent="0.3">
      <c r="B125" s="143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  <c r="AA125" s="132"/>
      <c r="AB125" s="132"/>
      <c r="AC125" s="132"/>
    </row>
  </sheetData>
  <mergeCells count="19">
    <mergeCell ref="A7:C7"/>
    <mergeCell ref="A2:K2"/>
    <mergeCell ref="A3:K3"/>
    <mergeCell ref="A4:K4"/>
    <mergeCell ref="A5:K5"/>
    <mergeCell ref="A6:K6"/>
    <mergeCell ref="G8:K8"/>
    <mergeCell ref="A31:C31"/>
    <mergeCell ref="A32:A33"/>
    <mergeCell ref="B32:B33"/>
    <mergeCell ref="C32:F32"/>
    <mergeCell ref="G32:K32"/>
    <mergeCell ref="B121:D121"/>
    <mergeCell ref="B122:D122"/>
    <mergeCell ref="B123:D123"/>
    <mergeCell ref="B124:D124"/>
    <mergeCell ref="A8:A9"/>
    <mergeCell ref="B8:B9"/>
    <mergeCell ref="C8:F8"/>
  </mergeCells>
  <printOptions horizontalCentered="1"/>
  <pageMargins left="0.47250000000000003" right="0.47250000000000003" top="1.1025" bottom="0.47250000000000003" header="0.31500000000000006" footer="0.31500000000000006"/>
  <pageSetup scale="75" fitToWidth="0" fitToHeight="0" orientation="landscape" r:id="rId1"/>
  <headerFooter scaleWithDoc="0" alignWithMargins="0">
    <oddHeader>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F9290-8B81-4977-B161-DD1E33C75F6E}">
  <dimension ref="A1:F128"/>
  <sheetViews>
    <sheetView zoomScale="85" zoomScaleNormal="85" zoomScalePageLayoutView="85" workbookViewId="0">
      <selection activeCell="A33" sqref="A33:B33"/>
    </sheetView>
  </sheetViews>
  <sheetFormatPr baseColWidth="10" defaultRowHeight="14.4" x14ac:dyDescent="0.3"/>
  <cols>
    <col min="1" max="1" width="29.5546875" style="82" customWidth="1"/>
    <col min="2" max="2" width="59.6640625" style="82" customWidth="1"/>
    <col min="3" max="3" width="23.109375" style="83" customWidth="1"/>
    <col min="4" max="4" width="24.33203125" style="83" customWidth="1"/>
    <col min="5" max="5" width="24.44140625" style="83" customWidth="1"/>
    <col min="6" max="8" width="26.44140625" style="50" customWidth="1"/>
    <col min="9" max="16384" width="11.5546875" style="50"/>
  </cols>
  <sheetData>
    <row r="1" spans="1:6" s="41" customFormat="1" ht="15.6" x14ac:dyDescent="0.3">
      <c r="A1" s="38"/>
      <c r="B1" s="38"/>
      <c r="C1" s="39"/>
      <c r="D1" s="39"/>
      <c r="E1" s="39"/>
      <c r="F1" s="40"/>
    </row>
    <row r="2" spans="1:6" s="41" customFormat="1" ht="15.6" x14ac:dyDescent="0.3">
      <c r="A2" s="471" t="s">
        <v>418</v>
      </c>
      <c r="B2" s="471" t="s">
        <v>1705</v>
      </c>
      <c r="C2" s="471" t="s">
        <v>1705</v>
      </c>
      <c r="D2" s="471" t="s">
        <v>1705</v>
      </c>
      <c r="E2" s="471" t="s">
        <v>1705</v>
      </c>
      <c r="F2" s="40"/>
    </row>
    <row r="3" spans="1:6" s="41" customFormat="1" ht="15.6" x14ac:dyDescent="0.3">
      <c r="A3" s="471" t="s">
        <v>419</v>
      </c>
      <c r="B3" s="471" t="s">
        <v>1706</v>
      </c>
      <c r="C3" s="471" t="s">
        <v>1706</v>
      </c>
      <c r="D3" s="471" t="s">
        <v>1706</v>
      </c>
      <c r="E3" s="471" t="s">
        <v>1706</v>
      </c>
      <c r="F3" s="40"/>
    </row>
    <row r="4" spans="1:6" s="41" customFormat="1" ht="15.6" x14ac:dyDescent="0.3">
      <c r="A4" s="471" t="s">
        <v>1679</v>
      </c>
      <c r="B4" s="471" t="s">
        <v>1707</v>
      </c>
      <c r="C4" s="471" t="s">
        <v>1707</v>
      </c>
      <c r="D4" s="471" t="s">
        <v>1707</v>
      </c>
      <c r="E4" s="471" t="s">
        <v>1707</v>
      </c>
      <c r="F4" s="40"/>
    </row>
    <row r="5" spans="1:6" s="41" customFormat="1" ht="15.6" x14ac:dyDescent="0.3">
      <c r="A5" s="471" t="s">
        <v>1708</v>
      </c>
      <c r="B5" s="471" t="s">
        <v>1708</v>
      </c>
      <c r="C5" s="471" t="s">
        <v>1708</v>
      </c>
      <c r="D5" s="471" t="s">
        <v>1708</v>
      </c>
      <c r="E5" s="471" t="s">
        <v>1708</v>
      </c>
      <c r="F5" s="40"/>
    </row>
    <row r="6" spans="1:6" s="41" customFormat="1" ht="15.6" x14ac:dyDescent="0.3">
      <c r="A6" s="472" t="s">
        <v>1709</v>
      </c>
      <c r="B6" s="472" t="s">
        <v>1709</v>
      </c>
      <c r="C6" s="472" t="s">
        <v>1709</v>
      </c>
      <c r="D6" s="472" t="s">
        <v>1709</v>
      </c>
      <c r="E6" s="472" t="s">
        <v>1709</v>
      </c>
      <c r="F6" s="40"/>
    </row>
    <row r="7" spans="1:6" s="45" customFormat="1" x14ac:dyDescent="0.3">
      <c r="A7" s="42" t="s">
        <v>330</v>
      </c>
      <c r="B7" s="42" t="s">
        <v>330</v>
      </c>
      <c r="C7" s="43" t="s">
        <v>330</v>
      </c>
      <c r="D7" s="43" t="s">
        <v>330</v>
      </c>
      <c r="E7" s="43" t="s">
        <v>330</v>
      </c>
      <c r="F7" s="44"/>
    </row>
    <row r="8" spans="1:6" s="45" customFormat="1" x14ac:dyDescent="0.3">
      <c r="A8" s="473" t="s">
        <v>1710</v>
      </c>
      <c r="B8" s="473" t="s">
        <v>1711</v>
      </c>
      <c r="C8" s="474" t="s">
        <v>1712</v>
      </c>
      <c r="D8" s="474" t="s">
        <v>1713</v>
      </c>
      <c r="E8" s="474" t="s">
        <v>1713</v>
      </c>
      <c r="F8" s="44"/>
    </row>
    <row r="9" spans="1:6" s="45" customFormat="1" x14ac:dyDescent="0.3">
      <c r="A9" s="473" t="s">
        <v>1714</v>
      </c>
      <c r="B9" s="473" t="s">
        <v>1711</v>
      </c>
      <c r="C9" s="474" t="s">
        <v>1712</v>
      </c>
      <c r="D9" s="46" t="s">
        <v>1715</v>
      </c>
      <c r="E9" s="46" t="s">
        <v>1716</v>
      </c>
      <c r="F9" s="44"/>
    </row>
    <row r="10" spans="1:6" x14ac:dyDescent="0.3">
      <c r="A10" s="47" t="s">
        <v>330</v>
      </c>
      <c r="B10" s="47" t="s">
        <v>330</v>
      </c>
      <c r="C10" s="48" t="s">
        <v>330</v>
      </c>
      <c r="D10" s="48" t="s">
        <v>330</v>
      </c>
      <c r="E10" s="48" t="s">
        <v>330</v>
      </c>
      <c r="F10" s="49"/>
    </row>
    <row r="11" spans="1:6" s="45" customFormat="1" x14ac:dyDescent="0.3">
      <c r="A11" s="496" t="s">
        <v>1717</v>
      </c>
      <c r="B11" s="496" t="s">
        <v>1717</v>
      </c>
      <c r="C11" s="145" t="s">
        <v>330</v>
      </c>
      <c r="D11" s="62" t="s">
        <v>330</v>
      </c>
      <c r="E11" s="62" t="s">
        <v>330</v>
      </c>
      <c r="F11" s="49"/>
    </row>
    <row r="12" spans="1:6" s="45" customFormat="1" x14ac:dyDescent="0.3">
      <c r="A12" s="146" t="s">
        <v>2012</v>
      </c>
      <c r="B12" s="147" t="s">
        <v>2013</v>
      </c>
      <c r="C12" s="148">
        <v>4</v>
      </c>
      <c r="D12" s="148">
        <v>122219</v>
      </c>
      <c r="E12" s="148">
        <v>122219</v>
      </c>
      <c r="F12" s="49"/>
    </row>
    <row r="13" spans="1:6" s="45" customFormat="1" x14ac:dyDescent="0.3">
      <c r="A13" s="149" t="s">
        <v>2014</v>
      </c>
      <c r="B13" s="147" t="s">
        <v>2015</v>
      </c>
      <c r="C13" s="148">
        <v>62</v>
      </c>
      <c r="D13" s="148">
        <v>94037</v>
      </c>
      <c r="E13" s="148">
        <v>94037</v>
      </c>
      <c r="F13" s="49"/>
    </row>
    <row r="14" spans="1:6" s="45" customFormat="1" x14ac:dyDescent="0.3">
      <c r="A14" s="146" t="s">
        <v>2016</v>
      </c>
      <c r="B14" s="147" t="s">
        <v>2017</v>
      </c>
      <c r="C14" s="148">
        <v>1</v>
      </c>
      <c r="D14" s="148">
        <v>90327</v>
      </c>
      <c r="E14" s="148">
        <v>90327</v>
      </c>
      <c r="F14" s="49"/>
    </row>
    <row r="15" spans="1:6" s="45" customFormat="1" ht="26.4" x14ac:dyDescent="0.3">
      <c r="A15" s="146">
        <v>161</v>
      </c>
      <c r="B15" s="147" t="s">
        <v>2018</v>
      </c>
      <c r="C15" s="150">
        <v>1</v>
      </c>
      <c r="D15" s="150">
        <v>90327</v>
      </c>
      <c r="E15" s="150">
        <v>90327</v>
      </c>
      <c r="F15" s="44"/>
    </row>
    <row r="16" spans="1:6" s="45" customFormat="1" x14ac:dyDescent="0.3">
      <c r="A16" s="146" t="s">
        <v>2019</v>
      </c>
      <c r="B16" s="147" t="s">
        <v>2020</v>
      </c>
      <c r="C16" s="150">
        <v>1</v>
      </c>
      <c r="D16" s="150">
        <v>90327</v>
      </c>
      <c r="E16" s="150">
        <v>90327</v>
      </c>
      <c r="F16" s="44"/>
    </row>
    <row r="17" spans="1:6" s="45" customFormat="1" x14ac:dyDescent="0.3">
      <c r="A17" s="146" t="s">
        <v>2021</v>
      </c>
      <c r="B17" s="147" t="s">
        <v>2022</v>
      </c>
      <c r="C17" s="150">
        <v>3</v>
      </c>
      <c r="D17" s="150">
        <v>73825</v>
      </c>
      <c r="E17" s="150">
        <v>73825</v>
      </c>
      <c r="F17" s="44"/>
    </row>
    <row r="18" spans="1:6" s="45" customFormat="1" x14ac:dyDescent="0.3">
      <c r="A18" s="146" t="s">
        <v>2023</v>
      </c>
      <c r="B18" s="147" t="s">
        <v>2024</v>
      </c>
      <c r="C18" s="150">
        <v>1</v>
      </c>
      <c r="D18" s="150">
        <v>73825</v>
      </c>
      <c r="E18" s="150">
        <v>73825</v>
      </c>
      <c r="F18" s="44"/>
    </row>
    <row r="19" spans="1:6" s="45" customFormat="1" x14ac:dyDescent="0.3">
      <c r="A19" s="146" t="s">
        <v>2025</v>
      </c>
      <c r="B19" s="147" t="s">
        <v>2026</v>
      </c>
      <c r="C19" s="150">
        <v>1</v>
      </c>
      <c r="D19" s="150">
        <v>73825</v>
      </c>
      <c r="E19" s="150">
        <v>73825</v>
      </c>
      <c r="F19" s="44"/>
    </row>
    <row r="20" spans="1:6" s="45" customFormat="1" x14ac:dyDescent="0.3">
      <c r="A20" s="146">
        <v>125</v>
      </c>
      <c r="B20" s="147" t="s">
        <v>2027</v>
      </c>
      <c r="C20" s="150">
        <v>5</v>
      </c>
      <c r="D20" s="150">
        <v>55159</v>
      </c>
      <c r="E20" s="150">
        <v>55159</v>
      </c>
      <c r="F20" s="44"/>
    </row>
    <row r="21" spans="1:6" s="45" customFormat="1" x14ac:dyDescent="0.3">
      <c r="A21" s="151" t="s">
        <v>2028</v>
      </c>
      <c r="B21" s="152" t="s">
        <v>2029</v>
      </c>
      <c r="C21" s="150">
        <v>1</v>
      </c>
      <c r="D21" s="150">
        <v>55159</v>
      </c>
      <c r="E21" s="150">
        <v>55159</v>
      </c>
      <c r="F21" s="44"/>
    </row>
    <row r="22" spans="1:6" s="45" customFormat="1" x14ac:dyDescent="0.3">
      <c r="A22" s="146" t="s">
        <v>2030</v>
      </c>
      <c r="B22" s="147" t="s">
        <v>2031</v>
      </c>
      <c r="C22" s="150">
        <v>9</v>
      </c>
      <c r="D22" s="150">
        <v>53120</v>
      </c>
      <c r="E22" s="150">
        <v>53120</v>
      </c>
      <c r="F22" s="44"/>
    </row>
    <row r="23" spans="1:6" s="45" customFormat="1" x14ac:dyDescent="0.3">
      <c r="A23" s="146" t="s">
        <v>2032</v>
      </c>
      <c r="B23" s="147" t="s">
        <v>2033</v>
      </c>
      <c r="C23" s="150">
        <v>1</v>
      </c>
      <c r="D23" s="150">
        <v>48481</v>
      </c>
      <c r="E23" s="150">
        <v>48481</v>
      </c>
      <c r="F23" s="44"/>
    </row>
    <row r="24" spans="1:6" s="45" customFormat="1" x14ac:dyDescent="0.3">
      <c r="A24" s="146" t="s">
        <v>2034</v>
      </c>
      <c r="B24" s="147" t="s">
        <v>1731</v>
      </c>
      <c r="C24" s="150">
        <v>9</v>
      </c>
      <c r="D24" s="150">
        <v>48481</v>
      </c>
      <c r="E24" s="150">
        <v>48481</v>
      </c>
      <c r="F24" s="44"/>
    </row>
    <row r="25" spans="1:6" s="45" customFormat="1" x14ac:dyDescent="0.3">
      <c r="A25" s="146" t="s">
        <v>2035</v>
      </c>
      <c r="B25" s="147" t="s">
        <v>2036</v>
      </c>
      <c r="C25" s="150">
        <v>5</v>
      </c>
      <c r="D25" s="150">
        <v>46192</v>
      </c>
      <c r="E25" s="150">
        <v>46192</v>
      </c>
      <c r="F25" s="44"/>
    </row>
    <row r="26" spans="1:6" s="45" customFormat="1" x14ac:dyDescent="0.3">
      <c r="A26" s="146">
        <v>172</v>
      </c>
      <c r="B26" s="147" t="s">
        <v>2037</v>
      </c>
      <c r="C26" s="150">
        <v>5</v>
      </c>
      <c r="D26" s="150">
        <v>46192</v>
      </c>
      <c r="E26" s="150">
        <v>46192</v>
      </c>
      <c r="F26" s="44"/>
    </row>
    <row r="27" spans="1:6" s="45" customFormat="1" x14ac:dyDescent="0.3">
      <c r="A27" s="146" t="s">
        <v>2038</v>
      </c>
      <c r="B27" s="147" t="s">
        <v>2039</v>
      </c>
      <c r="C27" s="150">
        <v>41</v>
      </c>
      <c r="D27" s="150">
        <v>46192</v>
      </c>
      <c r="E27" s="150">
        <v>46192</v>
      </c>
      <c r="F27" s="44"/>
    </row>
    <row r="28" spans="1:6" s="45" customFormat="1" x14ac:dyDescent="0.3">
      <c r="A28" s="146">
        <v>149</v>
      </c>
      <c r="B28" s="147" t="s">
        <v>2040</v>
      </c>
      <c r="C28" s="150">
        <v>2</v>
      </c>
      <c r="D28" s="150">
        <v>46192</v>
      </c>
      <c r="E28" s="150">
        <v>46192</v>
      </c>
      <c r="F28" s="44"/>
    </row>
    <row r="29" spans="1:6" s="45" customFormat="1" x14ac:dyDescent="0.3">
      <c r="A29" s="146" t="s">
        <v>2041</v>
      </c>
      <c r="B29" s="147" t="s">
        <v>2042</v>
      </c>
      <c r="C29" s="150">
        <v>2</v>
      </c>
      <c r="D29" s="150">
        <v>46192</v>
      </c>
      <c r="E29" s="150">
        <v>46192</v>
      </c>
      <c r="F29" s="44"/>
    </row>
    <row r="30" spans="1:6" s="45" customFormat="1" x14ac:dyDescent="0.3">
      <c r="A30" s="146">
        <v>117</v>
      </c>
      <c r="B30" s="147" t="s">
        <v>1751</v>
      </c>
      <c r="C30" s="150">
        <v>3</v>
      </c>
      <c r="D30" s="150">
        <v>45304</v>
      </c>
      <c r="E30" s="150">
        <v>45304</v>
      </c>
      <c r="F30" s="44"/>
    </row>
    <row r="31" spans="1:6" s="45" customFormat="1" x14ac:dyDescent="0.3">
      <c r="A31" s="146" t="s">
        <v>2043</v>
      </c>
      <c r="B31" s="147" t="s">
        <v>2044</v>
      </c>
      <c r="C31" s="150">
        <v>2</v>
      </c>
      <c r="D31" s="150">
        <v>44292</v>
      </c>
      <c r="E31" s="150">
        <v>44292</v>
      </c>
      <c r="F31" s="44"/>
    </row>
    <row r="32" spans="1:6" s="45" customFormat="1" x14ac:dyDescent="0.3">
      <c r="A32" s="146" t="s">
        <v>2045</v>
      </c>
      <c r="B32" s="147" t="s">
        <v>2046</v>
      </c>
      <c r="C32" s="150">
        <v>1</v>
      </c>
      <c r="D32" s="150">
        <v>44292</v>
      </c>
      <c r="E32" s="150">
        <v>44292</v>
      </c>
      <c r="F32" s="44"/>
    </row>
    <row r="33" spans="1:6" s="45" customFormat="1" x14ac:dyDescent="0.3">
      <c r="A33" s="146">
        <v>171</v>
      </c>
      <c r="B33" s="147" t="s">
        <v>2047</v>
      </c>
      <c r="C33" s="150">
        <v>1</v>
      </c>
      <c r="D33" s="150">
        <v>44292</v>
      </c>
      <c r="E33" s="150">
        <v>44292</v>
      </c>
      <c r="F33" s="44"/>
    </row>
    <row r="34" spans="1:6" s="45" customFormat="1" x14ac:dyDescent="0.3">
      <c r="A34" s="146" t="s">
        <v>2048</v>
      </c>
      <c r="B34" s="147" t="s">
        <v>2049</v>
      </c>
      <c r="C34" s="150">
        <v>10</v>
      </c>
      <c r="D34" s="150">
        <v>44292</v>
      </c>
      <c r="E34" s="150">
        <v>44292</v>
      </c>
      <c r="F34" s="44"/>
    </row>
    <row r="35" spans="1:6" s="45" customFormat="1" x14ac:dyDescent="0.3">
      <c r="A35" s="146" t="s">
        <v>2050</v>
      </c>
      <c r="B35" s="147" t="s">
        <v>1733</v>
      </c>
      <c r="C35" s="150">
        <v>4</v>
      </c>
      <c r="D35" s="150">
        <v>44292</v>
      </c>
      <c r="E35" s="150">
        <v>44292</v>
      </c>
      <c r="F35" s="44"/>
    </row>
    <row r="36" spans="1:6" s="45" customFormat="1" x14ac:dyDescent="0.3">
      <c r="A36" s="146" t="s">
        <v>2051</v>
      </c>
      <c r="B36" s="147" t="s">
        <v>2052</v>
      </c>
      <c r="C36" s="150">
        <v>67</v>
      </c>
      <c r="D36" s="150">
        <v>44292</v>
      </c>
      <c r="E36" s="150">
        <v>44292</v>
      </c>
      <c r="F36" s="44"/>
    </row>
    <row r="37" spans="1:6" s="45" customFormat="1" x14ac:dyDescent="0.3">
      <c r="A37" s="146" t="s">
        <v>2053</v>
      </c>
      <c r="B37" s="147" t="s">
        <v>2054</v>
      </c>
      <c r="C37" s="153">
        <v>1</v>
      </c>
      <c r="D37" s="153">
        <v>39538</v>
      </c>
      <c r="E37" s="153">
        <v>39538</v>
      </c>
      <c r="F37" s="44"/>
    </row>
    <row r="38" spans="1:6" s="45" customFormat="1" x14ac:dyDescent="0.3">
      <c r="A38" s="146">
        <v>130</v>
      </c>
      <c r="B38" s="147" t="s">
        <v>2055</v>
      </c>
      <c r="C38" s="150">
        <v>2</v>
      </c>
      <c r="D38" s="150">
        <v>39538</v>
      </c>
      <c r="E38" s="150">
        <v>39538</v>
      </c>
      <c r="F38" s="44"/>
    </row>
    <row r="39" spans="1:6" s="45" customFormat="1" x14ac:dyDescent="0.3">
      <c r="A39" s="146" t="s">
        <v>2056</v>
      </c>
      <c r="B39" s="147" t="s">
        <v>2057</v>
      </c>
      <c r="C39" s="150">
        <v>19</v>
      </c>
      <c r="D39" s="150">
        <v>39538</v>
      </c>
      <c r="E39" s="150">
        <v>39538</v>
      </c>
      <c r="F39" s="44"/>
    </row>
    <row r="40" spans="1:6" s="45" customFormat="1" x14ac:dyDescent="0.3">
      <c r="A40" s="146" t="s">
        <v>2058</v>
      </c>
      <c r="B40" s="147" t="s">
        <v>2059</v>
      </c>
      <c r="C40" s="150">
        <v>6</v>
      </c>
      <c r="D40" s="150">
        <v>39538</v>
      </c>
      <c r="E40" s="150">
        <v>39538</v>
      </c>
      <c r="F40" s="44"/>
    </row>
    <row r="41" spans="1:6" s="45" customFormat="1" x14ac:dyDescent="0.3">
      <c r="A41" s="146" t="s">
        <v>2060</v>
      </c>
      <c r="B41" s="147" t="s">
        <v>2061</v>
      </c>
      <c r="C41" s="150">
        <v>8</v>
      </c>
      <c r="D41" s="150">
        <v>39538</v>
      </c>
      <c r="E41" s="150">
        <v>39538</v>
      </c>
      <c r="F41" s="44"/>
    </row>
    <row r="42" spans="1:6" s="45" customFormat="1" x14ac:dyDescent="0.3">
      <c r="A42" s="146" t="s">
        <v>2062</v>
      </c>
      <c r="B42" s="147" t="s">
        <v>2063</v>
      </c>
      <c r="C42" s="150">
        <v>2</v>
      </c>
      <c r="D42" s="150">
        <v>39538</v>
      </c>
      <c r="E42" s="150">
        <v>39538</v>
      </c>
      <c r="F42" s="44"/>
    </row>
    <row r="43" spans="1:6" s="45" customFormat="1" x14ac:dyDescent="0.3">
      <c r="A43" s="146" t="s">
        <v>2064</v>
      </c>
      <c r="B43" s="147" t="s">
        <v>2065</v>
      </c>
      <c r="C43" s="150">
        <v>2</v>
      </c>
      <c r="D43" s="150">
        <v>36454</v>
      </c>
      <c r="E43" s="150">
        <v>36454</v>
      </c>
      <c r="F43" s="44"/>
    </row>
    <row r="44" spans="1:6" s="45" customFormat="1" x14ac:dyDescent="0.3">
      <c r="A44" s="146" t="s">
        <v>2066</v>
      </c>
      <c r="B44" s="147" t="s">
        <v>2067</v>
      </c>
      <c r="C44" s="150">
        <v>1</v>
      </c>
      <c r="D44" s="150">
        <v>36454</v>
      </c>
      <c r="E44" s="150">
        <v>36454</v>
      </c>
      <c r="F44" s="44"/>
    </row>
    <row r="45" spans="1:6" s="45" customFormat="1" x14ac:dyDescent="0.3">
      <c r="A45" s="146" t="s">
        <v>2068</v>
      </c>
      <c r="B45" s="147" t="s">
        <v>2069</v>
      </c>
      <c r="C45" s="150">
        <v>1</v>
      </c>
      <c r="D45" s="150">
        <v>36454</v>
      </c>
      <c r="E45" s="150">
        <v>36454</v>
      </c>
      <c r="F45" s="44"/>
    </row>
    <row r="46" spans="1:6" s="45" customFormat="1" x14ac:dyDescent="0.3">
      <c r="A46" s="146" t="s">
        <v>2070</v>
      </c>
      <c r="B46" s="147" t="s">
        <v>2071</v>
      </c>
      <c r="C46" s="150">
        <v>2</v>
      </c>
      <c r="D46" s="150">
        <v>36454</v>
      </c>
      <c r="E46" s="150">
        <v>36454</v>
      </c>
      <c r="F46" s="44"/>
    </row>
    <row r="47" spans="1:6" s="45" customFormat="1" x14ac:dyDescent="0.3">
      <c r="A47" s="146" t="s">
        <v>2072</v>
      </c>
      <c r="B47" s="147" t="s">
        <v>2073</v>
      </c>
      <c r="C47" s="150">
        <v>3</v>
      </c>
      <c r="D47" s="150">
        <v>36454</v>
      </c>
      <c r="E47" s="150">
        <v>36454</v>
      </c>
      <c r="F47" s="44"/>
    </row>
    <row r="48" spans="1:6" s="45" customFormat="1" x14ac:dyDescent="0.3">
      <c r="A48" s="146" t="s">
        <v>2074</v>
      </c>
      <c r="B48" s="147" t="s">
        <v>2075</v>
      </c>
      <c r="C48" s="150">
        <v>1</v>
      </c>
      <c r="D48" s="150">
        <v>36454</v>
      </c>
      <c r="E48" s="150">
        <v>36454</v>
      </c>
      <c r="F48" s="44"/>
    </row>
    <row r="49" spans="1:6" s="45" customFormat="1" x14ac:dyDescent="0.3">
      <c r="A49" s="146" t="s">
        <v>2076</v>
      </c>
      <c r="B49" s="147" t="s">
        <v>2077</v>
      </c>
      <c r="C49" s="150">
        <v>58</v>
      </c>
      <c r="D49" s="150">
        <v>31567</v>
      </c>
      <c r="E49" s="150">
        <v>31567</v>
      </c>
      <c r="F49" s="44"/>
    </row>
    <row r="50" spans="1:6" s="45" customFormat="1" x14ac:dyDescent="0.3">
      <c r="A50" s="146" t="s">
        <v>2078</v>
      </c>
      <c r="B50" s="147" t="s">
        <v>2079</v>
      </c>
      <c r="C50" s="150">
        <v>19</v>
      </c>
      <c r="D50" s="150">
        <v>31567</v>
      </c>
      <c r="E50" s="150">
        <v>31567</v>
      </c>
      <c r="F50" s="44"/>
    </row>
    <row r="51" spans="1:6" s="45" customFormat="1" x14ac:dyDescent="0.3">
      <c r="A51" s="146" t="s">
        <v>2080</v>
      </c>
      <c r="B51" s="147" t="s">
        <v>2081</v>
      </c>
      <c r="C51" s="150">
        <v>1</v>
      </c>
      <c r="D51" s="150">
        <v>28616</v>
      </c>
      <c r="E51" s="150">
        <v>28616</v>
      </c>
      <c r="F51" s="44"/>
    </row>
    <row r="52" spans="1:6" s="45" customFormat="1" x14ac:dyDescent="0.3">
      <c r="A52" s="146" t="s">
        <v>2082</v>
      </c>
      <c r="B52" s="147" t="s">
        <v>2083</v>
      </c>
      <c r="C52" s="153">
        <v>5</v>
      </c>
      <c r="D52" s="153">
        <v>28616</v>
      </c>
      <c r="E52" s="153">
        <v>28616</v>
      </c>
      <c r="F52" s="44"/>
    </row>
    <row r="53" spans="1:6" s="45" customFormat="1" x14ac:dyDescent="0.3">
      <c r="A53" s="146" t="s">
        <v>2084</v>
      </c>
      <c r="B53" s="147" t="s">
        <v>2085</v>
      </c>
      <c r="C53" s="150">
        <v>11</v>
      </c>
      <c r="D53" s="150">
        <v>26571</v>
      </c>
      <c r="E53" s="150">
        <v>26571</v>
      </c>
      <c r="F53" s="44"/>
    </row>
    <row r="54" spans="1:6" s="45" customFormat="1" x14ac:dyDescent="0.3">
      <c r="A54" s="146" t="s">
        <v>2086</v>
      </c>
      <c r="B54" s="147" t="s">
        <v>2087</v>
      </c>
      <c r="C54" s="150">
        <v>9</v>
      </c>
      <c r="D54" s="150">
        <v>26516</v>
      </c>
      <c r="E54" s="150">
        <v>26516</v>
      </c>
      <c r="F54" s="44"/>
    </row>
    <row r="55" spans="1:6" s="45" customFormat="1" x14ac:dyDescent="0.3">
      <c r="A55" s="146" t="s">
        <v>2088</v>
      </c>
      <c r="B55" s="147" t="s">
        <v>2089</v>
      </c>
      <c r="C55" s="150">
        <v>4</v>
      </c>
      <c r="D55" s="150">
        <v>26516</v>
      </c>
      <c r="E55" s="150">
        <v>26516</v>
      </c>
      <c r="F55" s="44"/>
    </row>
    <row r="56" spans="1:6" s="45" customFormat="1" x14ac:dyDescent="0.3">
      <c r="A56" s="146" t="s">
        <v>2090</v>
      </c>
      <c r="B56" s="147" t="s">
        <v>2091</v>
      </c>
      <c r="C56" s="150">
        <v>4</v>
      </c>
      <c r="D56" s="150">
        <v>26516</v>
      </c>
      <c r="E56" s="150">
        <v>26516</v>
      </c>
      <c r="F56" s="44"/>
    </row>
    <row r="57" spans="1:6" s="45" customFormat="1" x14ac:dyDescent="0.3">
      <c r="A57" s="146" t="s">
        <v>2092</v>
      </c>
      <c r="B57" s="147" t="s">
        <v>2093</v>
      </c>
      <c r="C57" s="150">
        <v>11</v>
      </c>
      <c r="D57" s="150">
        <v>25133</v>
      </c>
      <c r="E57" s="150">
        <v>25133</v>
      </c>
      <c r="F57" s="44"/>
    </row>
    <row r="58" spans="1:6" s="45" customFormat="1" x14ac:dyDescent="0.3">
      <c r="A58" s="146" t="s">
        <v>2094</v>
      </c>
      <c r="B58" s="147" t="s">
        <v>2095</v>
      </c>
      <c r="C58" s="150">
        <v>3</v>
      </c>
      <c r="D58" s="150">
        <v>25133</v>
      </c>
      <c r="E58" s="150">
        <v>25133</v>
      </c>
      <c r="F58" s="44"/>
    </row>
    <row r="59" spans="1:6" s="45" customFormat="1" x14ac:dyDescent="0.3">
      <c r="A59" s="146" t="s">
        <v>2096</v>
      </c>
      <c r="B59" s="147" t="s">
        <v>2097</v>
      </c>
      <c r="C59" s="150">
        <v>10</v>
      </c>
      <c r="D59" s="150">
        <v>25133</v>
      </c>
      <c r="E59" s="150">
        <v>25133</v>
      </c>
      <c r="F59" s="44"/>
    </row>
    <row r="60" spans="1:6" s="45" customFormat="1" x14ac:dyDescent="0.3">
      <c r="A60" s="146" t="s">
        <v>2098</v>
      </c>
      <c r="B60" s="147" t="s">
        <v>2099</v>
      </c>
      <c r="C60" s="150">
        <v>6</v>
      </c>
      <c r="D60" s="150">
        <v>24806</v>
      </c>
      <c r="E60" s="150">
        <v>24806</v>
      </c>
      <c r="F60" s="44"/>
    </row>
    <row r="61" spans="1:6" s="45" customFormat="1" x14ac:dyDescent="0.3">
      <c r="A61" s="146" t="s">
        <v>2100</v>
      </c>
      <c r="B61" s="147" t="s">
        <v>2101</v>
      </c>
      <c r="C61" s="153">
        <v>7</v>
      </c>
      <c r="D61" s="153">
        <v>24806</v>
      </c>
      <c r="E61" s="153">
        <v>24806</v>
      </c>
      <c r="F61" s="44"/>
    </row>
    <row r="62" spans="1:6" s="45" customFormat="1" x14ac:dyDescent="0.3">
      <c r="A62" s="146" t="s">
        <v>2102</v>
      </c>
      <c r="B62" s="147" t="s">
        <v>2103</v>
      </c>
      <c r="C62" s="150">
        <v>14</v>
      </c>
      <c r="D62" s="150">
        <v>21422</v>
      </c>
      <c r="E62" s="150">
        <v>21422</v>
      </c>
      <c r="F62" s="44"/>
    </row>
    <row r="63" spans="1:6" s="45" customFormat="1" x14ac:dyDescent="0.3">
      <c r="A63" s="146" t="s">
        <v>2104</v>
      </c>
      <c r="B63" s="147" t="s">
        <v>2105</v>
      </c>
      <c r="C63" s="150">
        <v>1</v>
      </c>
      <c r="D63" s="150">
        <v>20957</v>
      </c>
      <c r="E63" s="150">
        <v>20957</v>
      </c>
      <c r="F63" s="44"/>
    </row>
    <row r="64" spans="1:6" s="45" customFormat="1" x14ac:dyDescent="0.3">
      <c r="A64" s="146" t="s">
        <v>2106</v>
      </c>
      <c r="B64" s="147" t="s">
        <v>2107</v>
      </c>
      <c r="C64" s="150">
        <v>148</v>
      </c>
      <c r="D64" s="150">
        <v>20195</v>
      </c>
      <c r="E64" s="150">
        <v>20195</v>
      </c>
      <c r="F64" s="44"/>
    </row>
    <row r="65" spans="1:6" s="45" customFormat="1" x14ac:dyDescent="0.3">
      <c r="A65" s="146" t="s">
        <v>2108</v>
      </c>
      <c r="B65" s="147" t="s">
        <v>2109</v>
      </c>
      <c r="C65" s="150">
        <v>11</v>
      </c>
      <c r="D65" s="150">
        <v>20195</v>
      </c>
      <c r="E65" s="150">
        <v>20195</v>
      </c>
      <c r="F65" s="44"/>
    </row>
    <row r="66" spans="1:6" s="45" customFormat="1" x14ac:dyDescent="0.3">
      <c r="A66" s="146" t="s">
        <v>2110</v>
      </c>
      <c r="B66" s="147" t="s">
        <v>2111</v>
      </c>
      <c r="C66" s="150">
        <v>2</v>
      </c>
      <c r="D66" s="150">
        <v>20195</v>
      </c>
      <c r="E66" s="150">
        <v>20195</v>
      </c>
      <c r="F66" s="44"/>
    </row>
    <row r="67" spans="1:6" s="45" customFormat="1" x14ac:dyDescent="0.3">
      <c r="A67" s="146" t="s">
        <v>2112</v>
      </c>
      <c r="B67" s="147" t="s">
        <v>2113</v>
      </c>
      <c r="C67" s="150">
        <v>4</v>
      </c>
      <c r="D67" s="150">
        <v>20195</v>
      </c>
      <c r="E67" s="150">
        <v>20195</v>
      </c>
      <c r="F67" s="44"/>
    </row>
    <row r="68" spans="1:6" s="45" customFormat="1" x14ac:dyDescent="0.3">
      <c r="A68" s="154" t="s">
        <v>2114</v>
      </c>
      <c r="B68" s="155" t="s">
        <v>2115</v>
      </c>
      <c r="C68" s="156">
        <v>16</v>
      </c>
      <c r="D68" s="150">
        <v>20195</v>
      </c>
      <c r="E68" s="150">
        <v>20195</v>
      </c>
      <c r="F68" s="44"/>
    </row>
    <row r="69" spans="1:6" s="45" customFormat="1" x14ac:dyDescent="0.3">
      <c r="A69" s="146" t="s">
        <v>2116</v>
      </c>
      <c r="B69" s="147" t="s">
        <v>2117</v>
      </c>
      <c r="C69" s="150">
        <v>7</v>
      </c>
      <c r="D69" s="150">
        <v>18011</v>
      </c>
      <c r="E69" s="150">
        <v>18011</v>
      </c>
      <c r="F69" s="44"/>
    </row>
    <row r="70" spans="1:6" s="45" customFormat="1" x14ac:dyDescent="0.3">
      <c r="A70" s="146" t="s">
        <v>2118</v>
      </c>
      <c r="B70" s="147" t="s">
        <v>2119</v>
      </c>
      <c r="C70" s="150">
        <v>5</v>
      </c>
      <c r="D70" s="150">
        <v>18011</v>
      </c>
      <c r="E70" s="150">
        <v>18011</v>
      </c>
      <c r="F70" s="44"/>
    </row>
    <row r="71" spans="1:6" s="45" customFormat="1" x14ac:dyDescent="0.3">
      <c r="A71" s="146" t="s">
        <v>2120</v>
      </c>
      <c r="B71" s="147" t="s">
        <v>2121</v>
      </c>
      <c r="C71" s="150">
        <v>34</v>
      </c>
      <c r="D71" s="150">
        <v>18011</v>
      </c>
      <c r="E71" s="150">
        <v>18011</v>
      </c>
      <c r="F71" s="44"/>
    </row>
    <row r="72" spans="1:6" s="45" customFormat="1" x14ac:dyDescent="0.3">
      <c r="A72" s="146" t="s">
        <v>2122</v>
      </c>
      <c r="B72" s="147" t="s">
        <v>2123</v>
      </c>
      <c r="C72" s="150">
        <v>2</v>
      </c>
      <c r="D72" s="150">
        <v>18011</v>
      </c>
      <c r="E72" s="150">
        <v>18011</v>
      </c>
      <c r="F72" s="44"/>
    </row>
    <row r="73" spans="1:6" s="45" customFormat="1" x14ac:dyDescent="0.3">
      <c r="A73" s="146" t="s">
        <v>2124</v>
      </c>
      <c r="B73" s="147" t="s">
        <v>2125</v>
      </c>
      <c r="C73" s="150">
        <v>34</v>
      </c>
      <c r="D73" s="150">
        <v>18011</v>
      </c>
      <c r="E73" s="150">
        <v>18011</v>
      </c>
      <c r="F73" s="44"/>
    </row>
    <row r="74" spans="1:6" s="45" customFormat="1" x14ac:dyDescent="0.3">
      <c r="A74" s="151" t="s">
        <v>2126</v>
      </c>
      <c r="B74" s="147" t="s">
        <v>2127</v>
      </c>
      <c r="C74" s="150">
        <v>4</v>
      </c>
      <c r="D74" s="148">
        <v>18011</v>
      </c>
      <c r="E74" s="148">
        <v>18011</v>
      </c>
      <c r="F74" s="44"/>
    </row>
    <row r="75" spans="1:6" s="45" customFormat="1" x14ac:dyDescent="0.3">
      <c r="A75" s="151" t="s">
        <v>2128</v>
      </c>
      <c r="B75" s="147" t="s">
        <v>2129</v>
      </c>
      <c r="C75" s="150">
        <v>19</v>
      </c>
      <c r="D75" s="148">
        <v>18011</v>
      </c>
      <c r="E75" s="148">
        <v>18011</v>
      </c>
      <c r="F75" s="44"/>
    </row>
    <row r="76" spans="1:6" s="45" customFormat="1" x14ac:dyDescent="0.3">
      <c r="A76" s="151" t="s">
        <v>2130</v>
      </c>
      <c r="B76" s="147" t="s">
        <v>2131</v>
      </c>
      <c r="C76" s="150">
        <v>22</v>
      </c>
      <c r="D76" s="148">
        <v>18011</v>
      </c>
      <c r="E76" s="148">
        <v>18011</v>
      </c>
      <c r="F76" s="44"/>
    </row>
    <row r="77" spans="1:6" s="45" customFormat="1" x14ac:dyDescent="0.3">
      <c r="A77" s="157" t="s">
        <v>330</v>
      </c>
      <c r="B77" s="158" t="s">
        <v>1782</v>
      </c>
      <c r="C77" s="159">
        <f>SUM(C12:C76)</f>
        <v>761</v>
      </c>
      <c r="D77" s="145" t="s">
        <v>330</v>
      </c>
      <c r="E77" s="62" t="s">
        <v>330</v>
      </c>
      <c r="F77" s="44"/>
    </row>
    <row r="78" spans="1:6" x14ac:dyDescent="0.3">
      <c r="A78" s="60"/>
      <c r="B78" s="61"/>
      <c r="C78" s="59"/>
      <c r="D78" s="62"/>
      <c r="E78" s="62"/>
      <c r="F78" s="49"/>
    </row>
    <row r="79" spans="1:6" x14ac:dyDescent="0.3">
      <c r="A79" s="60"/>
      <c r="B79" s="60"/>
      <c r="C79" s="62"/>
      <c r="D79" s="62"/>
      <c r="E79" s="62"/>
      <c r="F79" s="49"/>
    </row>
    <row r="80" spans="1:6" s="45" customFormat="1" x14ac:dyDescent="0.3">
      <c r="A80" s="497" t="s">
        <v>1783</v>
      </c>
      <c r="B80" s="497" t="s">
        <v>1783</v>
      </c>
      <c r="C80" s="53"/>
      <c r="D80" s="53" t="s">
        <v>330</v>
      </c>
      <c r="E80" s="53" t="s">
        <v>330</v>
      </c>
      <c r="F80" s="44"/>
    </row>
    <row r="81" spans="1:6" s="45" customFormat="1" x14ac:dyDescent="0.3">
      <c r="A81" s="147" t="s">
        <v>2132</v>
      </c>
      <c r="B81" s="147" t="s">
        <v>2133</v>
      </c>
      <c r="C81" s="160">
        <v>6</v>
      </c>
      <c r="D81" s="161">
        <v>16675</v>
      </c>
      <c r="E81" s="161">
        <v>16675</v>
      </c>
      <c r="F81" s="44"/>
    </row>
    <row r="82" spans="1:6" s="45" customFormat="1" x14ac:dyDescent="0.3">
      <c r="A82" s="147">
        <v>120</v>
      </c>
      <c r="B82" s="147" t="s">
        <v>2134</v>
      </c>
      <c r="C82" s="160">
        <v>3</v>
      </c>
      <c r="D82" s="161">
        <v>16675</v>
      </c>
      <c r="E82" s="161">
        <v>16675</v>
      </c>
      <c r="F82" s="44"/>
    </row>
    <row r="83" spans="1:6" s="45" customFormat="1" x14ac:dyDescent="0.3">
      <c r="A83" s="147" t="s">
        <v>2135</v>
      </c>
      <c r="B83" s="147" t="s">
        <v>2136</v>
      </c>
      <c r="C83" s="160">
        <v>7</v>
      </c>
      <c r="D83" s="161">
        <v>15527</v>
      </c>
      <c r="E83" s="161">
        <v>15527</v>
      </c>
      <c r="F83" s="44"/>
    </row>
    <row r="84" spans="1:6" s="45" customFormat="1" x14ac:dyDescent="0.3">
      <c r="A84" s="147" t="s">
        <v>2137</v>
      </c>
      <c r="B84" s="147" t="s">
        <v>2138</v>
      </c>
      <c r="C84" s="162">
        <v>7</v>
      </c>
      <c r="D84" s="161">
        <v>15527</v>
      </c>
      <c r="E84" s="161">
        <v>15527</v>
      </c>
      <c r="F84" s="44"/>
    </row>
    <row r="85" spans="1:6" s="45" customFormat="1" x14ac:dyDescent="0.3">
      <c r="A85" s="147" t="s">
        <v>2139</v>
      </c>
      <c r="B85" s="147" t="s">
        <v>2140</v>
      </c>
      <c r="C85" s="162">
        <v>4</v>
      </c>
      <c r="D85" s="163">
        <v>15194</v>
      </c>
      <c r="E85" s="163">
        <v>15194</v>
      </c>
      <c r="F85" s="44"/>
    </row>
    <row r="86" spans="1:6" s="45" customFormat="1" x14ac:dyDescent="0.3">
      <c r="A86" s="147" t="s">
        <v>2141</v>
      </c>
      <c r="B86" s="147" t="s">
        <v>2142</v>
      </c>
      <c r="C86" s="162">
        <v>5</v>
      </c>
      <c r="D86" s="163">
        <v>15194</v>
      </c>
      <c r="E86" s="163">
        <v>15194</v>
      </c>
      <c r="F86" s="44"/>
    </row>
    <row r="87" spans="1:6" s="45" customFormat="1" x14ac:dyDescent="0.3">
      <c r="A87" s="147" t="s">
        <v>2143</v>
      </c>
      <c r="B87" s="147" t="s">
        <v>1789</v>
      </c>
      <c r="C87" s="162">
        <v>13</v>
      </c>
      <c r="D87" s="163">
        <v>13672</v>
      </c>
      <c r="E87" s="163">
        <v>13672</v>
      </c>
      <c r="F87" s="44"/>
    </row>
    <row r="88" spans="1:6" s="45" customFormat="1" x14ac:dyDescent="0.3">
      <c r="A88" s="147" t="s">
        <v>2144</v>
      </c>
      <c r="B88" s="147" t="s">
        <v>2145</v>
      </c>
      <c r="C88" s="162">
        <v>35</v>
      </c>
      <c r="D88" s="163">
        <v>13305</v>
      </c>
      <c r="E88" s="163">
        <v>13305</v>
      </c>
      <c r="F88" s="44"/>
    </row>
    <row r="89" spans="1:6" s="45" customFormat="1" x14ac:dyDescent="0.3">
      <c r="A89" s="147" t="s">
        <v>2146</v>
      </c>
      <c r="B89" s="147" t="s">
        <v>2147</v>
      </c>
      <c r="C89" s="162">
        <v>3</v>
      </c>
      <c r="D89" s="163">
        <v>13305</v>
      </c>
      <c r="E89" s="163">
        <v>13305</v>
      </c>
      <c r="F89" s="44"/>
    </row>
    <row r="90" spans="1:6" s="45" customFormat="1" x14ac:dyDescent="0.3">
      <c r="A90" s="147" t="s">
        <v>2148</v>
      </c>
      <c r="B90" s="147" t="s">
        <v>2149</v>
      </c>
      <c r="C90" s="162">
        <v>2</v>
      </c>
      <c r="D90" s="163">
        <v>13155</v>
      </c>
      <c r="E90" s="163">
        <v>13155</v>
      </c>
      <c r="F90" s="44"/>
    </row>
    <row r="91" spans="1:6" s="45" customFormat="1" x14ac:dyDescent="0.3">
      <c r="A91" s="147" t="s">
        <v>2150</v>
      </c>
      <c r="B91" s="147" t="s">
        <v>2151</v>
      </c>
      <c r="C91" s="162">
        <v>4</v>
      </c>
      <c r="D91" s="163">
        <v>13155</v>
      </c>
      <c r="E91" s="163">
        <v>13155</v>
      </c>
      <c r="F91" s="44"/>
    </row>
    <row r="92" spans="1:6" s="45" customFormat="1" x14ac:dyDescent="0.3">
      <c r="A92" s="147">
        <v>136</v>
      </c>
      <c r="B92" s="147" t="s">
        <v>2152</v>
      </c>
      <c r="C92" s="162">
        <v>1</v>
      </c>
      <c r="D92" s="163">
        <v>13155</v>
      </c>
      <c r="E92" s="163">
        <v>13155</v>
      </c>
      <c r="F92" s="44"/>
    </row>
    <row r="93" spans="1:6" s="45" customFormat="1" x14ac:dyDescent="0.3">
      <c r="A93" s="147" t="s">
        <v>2153</v>
      </c>
      <c r="B93" s="147" t="s">
        <v>2154</v>
      </c>
      <c r="C93" s="162">
        <v>3</v>
      </c>
      <c r="D93" s="163">
        <v>13155</v>
      </c>
      <c r="E93" s="163">
        <v>13155</v>
      </c>
      <c r="F93" s="44"/>
    </row>
    <row r="94" spans="1:6" s="45" customFormat="1" x14ac:dyDescent="0.3">
      <c r="A94" s="147" t="s">
        <v>2155</v>
      </c>
      <c r="B94" s="147" t="s">
        <v>2156</v>
      </c>
      <c r="C94" s="162">
        <v>1</v>
      </c>
      <c r="D94" s="163">
        <v>11915</v>
      </c>
      <c r="E94" s="163">
        <v>11915</v>
      </c>
      <c r="F94" s="44"/>
    </row>
    <row r="95" spans="1:6" s="45" customFormat="1" x14ac:dyDescent="0.3">
      <c r="A95" s="146" t="s">
        <v>2157</v>
      </c>
      <c r="B95" s="147" t="s">
        <v>2158</v>
      </c>
      <c r="C95" s="162">
        <v>4</v>
      </c>
      <c r="D95" s="163">
        <v>11915</v>
      </c>
      <c r="E95" s="163">
        <v>11915</v>
      </c>
      <c r="F95" s="44"/>
    </row>
    <row r="96" spans="1:6" s="45" customFormat="1" x14ac:dyDescent="0.3">
      <c r="A96" s="147" t="s">
        <v>2159</v>
      </c>
      <c r="B96" s="147" t="s">
        <v>2160</v>
      </c>
      <c r="C96" s="162">
        <v>33</v>
      </c>
      <c r="D96" s="163">
        <v>11000</v>
      </c>
      <c r="E96" s="163">
        <v>11000</v>
      </c>
      <c r="F96" s="44"/>
    </row>
    <row r="97" spans="1:6" s="45" customFormat="1" x14ac:dyDescent="0.3">
      <c r="A97" s="147" t="s">
        <v>2161</v>
      </c>
      <c r="B97" s="147" t="s">
        <v>2162</v>
      </c>
      <c r="C97" s="162">
        <v>173</v>
      </c>
      <c r="D97" s="163">
        <v>11000</v>
      </c>
      <c r="E97" s="163">
        <v>11000</v>
      </c>
      <c r="F97" s="44"/>
    </row>
    <row r="98" spans="1:6" s="45" customFormat="1" x14ac:dyDescent="0.3">
      <c r="A98" s="147" t="s">
        <v>2163</v>
      </c>
      <c r="B98" s="147" t="s">
        <v>2164</v>
      </c>
      <c r="C98" s="162">
        <v>4</v>
      </c>
      <c r="D98" s="163">
        <v>10276</v>
      </c>
      <c r="E98" s="163">
        <v>10276</v>
      </c>
      <c r="F98" s="44"/>
    </row>
    <row r="99" spans="1:6" s="45" customFormat="1" x14ac:dyDescent="0.3">
      <c r="A99" s="147" t="s">
        <v>2165</v>
      </c>
      <c r="B99" s="147" t="s">
        <v>2166</v>
      </c>
      <c r="C99" s="162">
        <v>2</v>
      </c>
      <c r="D99" s="163">
        <v>9998</v>
      </c>
      <c r="E99" s="163">
        <v>9998</v>
      </c>
      <c r="F99" s="44"/>
    </row>
    <row r="100" spans="1:6" s="45" customFormat="1" x14ac:dyDescent="0.3">
      <c r="A100" s="147" t="s">
        <v>2167</v>
      </c>
      <c r="B100" s="147" t="s">
        <v>2168</v>
      </c>
      <c r="C100" s="162">
        <v>1</v>
      </c>
      <c r="D100" s="163">
        <v>9998</v>
      </c>
      <c r="E100" s="163">
        <v>9998</v>
      </c>
      <c r="F100" s="44"/>
    </row>
    <row r="101" spans="1:6" s="45" customFormat="1" x14ac:dyDescent="0.3">
      <c r="A101" s="147" t="s">
        <v>2169</v>
      </c>
      <c r="B101" s="147" t="s">
        <v>2170</v>
      </c>
      <c r="C101" s="162">
        <v>6</v>
      </c>
      <c r="D101" s="163">
        <v>9998</v>
      </c>
      <c r="E101" s="163">
        <v>9998</v>
      </c>
      <c r="F101" s="44"/>
    </row>
    <row r="102" spans="1:6" s="45" customFormat="1" x14ac:dyDescent="0.3">
      <c r="A102" s="147" t="s">
        <v>2171</v>
      </c>
      <c r="B102" s="147" t="s">
        <v>2172</v>
      </c>
      <c r="C102" s="162">
        <v>34</v>
      </c>
      <c r="D102" s="163">
        <v>9998</v>
      </c>
      <c r="E102" s="163">
        <v>9998</v>
      </c>
      <c r="F102" s="44"/>
    </row>
    <row r="103" spans="1:6" s="45" customFormat="1" x14ac:dyDescent="0.3">
      <c r="A103" s="147" t="s">
        <v>2173</v>
      </c>
      <c r="B103" s="147" t="s">
        <v>2174</v>
      </c>
      <c r="C103" s="162">
        <v>11</v>
      </c>
      <c r="D103" s="163">
        <v>9998</v>
      </c>
      <c r="E103" s="163">
        <v>9998</v>
      </c>
      <c r="F103" s="44"/>
    </row>
    <row r="104" spans="1:6" s="45" customFormat="1" x14ac:dyDescent="0.3">
      <c r="A104" s="147" t="s">
        <v>2175</v>
      </c>
      <c r="B104" s="147" t="s">
        <v>2176</v>
      </c>
      <c r="C104" s="162">
        <v>11</v>
      </c>
      <c r="D104" s="163">
        <v>9998</v>
      </c>
      <c r="E104" s="163">
        <v>9998</v>
      </c>
      <c r="F104" s="44"/>
    </row>
    <row r="105" spans="1:6" s="45" customFormat="1" x14ac:dyDescent="0.3">
      <c r="A105" s="147" t="s">
        <v>2177</v>
      </c>
      <c r="B105" s="147" t="s">
        <v>2178</v>
      </c>
      <c r="C105" s="162">
        <v>16</v>
      </c>
      <c r="D105" s="163">
        <v>9657</v>
      </c>
      <c r="E105" s="163">
        <v>9657</v>
      </c>
      <c r="F105" s="44"/>
    </row>
    <row r="106" spans="1:6" s="45" customFormat="1" x14ac:dyDescent="0.3">
      <c r="A106" s="147" t="s">
        <v>2179</v>
      </c>
      <c r="B106" s="147" t="s">
        <v>2180</v>
      </c>
      <c r="C106" s="162">
        <v>1</v>
      </c>
      <c r="D106" s="163">
        <v>9657</v>
      </c>
      <c r="E106" s="163">
        <v>9657</v>
      </c>
      <c r="F106" s="44"/>
    </row>
    <row r="107" spans="1:6" s="45" customFormat="1" x14ac:dyDescent="0.3">
      <c r="A107" s="147" t="s">
        <v>2181</v>
      </c>
      <c r="B107" s="147" t="s">
        <v>2182</v>
      </c>
      <c r="C107" s="162">
        <v>1</v>
      </c>
      <c r="D107" s="163">
        <v>9657</v>
      </c>
      <c r="E107" s="163">
        <v>9657</v>
      </c>
      <c r="F107" s="44"/>
    </row>
    <row r="108" spans="1:6" s="45" customFormat="1" x14ac:dyDescent="0.3">
      <c r="A108" s="152" t="s">
        <v>2183</v>
      </c>
      <c r="B108" s="147" t="s">
        <v>2184</v>
      </c>
      <c r="C108" s="162">
        <v>2</v>
      </c>
      <c r="D108" s="161">
        <v>9657</v>
      </c>
      <c r="E108" s="161">
        <v>9657</v>
      </c>
      <c r="F108" s="49"/>
    </row>
    <row r="109" spans="1:6" s="45" customFormat="1" x14ac:dyDescent="0.3">
      <c r="A109" s="152" t="s">
        <v>2185</v>
      </c>
      <c r="B109" s="147" t="s">
        <v>2186</v>
      </c>
      <c r="C109" s="164">
        <v>54</v>
      </c>
      <c r="D109" s="165">
        <v>9426</v>
      </c>
      <c r="E109" s="165">
        <v>9426</v>
      </c>
      <c r="F109" s="49"/>
    </row>
    <row r="110" spans="1:6" s="45" customFormat="1" x14ac:dyDescent="0.3">
      <c r="A110" s="157" t="s">
        <v>330</v>
      </c>
      <c r="B110" s="158" t="s">
        <v>1816</v>
      </c>
      <c r="C110" s="57">
        <f>SUM(C81:C109)</f>
        <v>447</v>
      </c>
      <c r="D110" s="58" t="s">
        <v>330</v>
      </c>
      <c r="E110" s="59" t="s">
        <v>330</v>
      </c>
      <c r="F110" s="49"/>
    </row>
    <row r="111" spans="1:6" x14ac:dyDescent="0.3">
      <c r="A111" s="66" t="s">
        <v>330</v>
      </c>
      <c r="B111" s="67"/>
      <c r="C111" s="68"/>
      <c r="D111" s="69" t="s">
        <v>330</v>
      </c>
      <c r="E111" s="69" t="s">
        <v>330</v>
      </c>
      <c r="F111" s="49"/>
    </row>
    <row r="112" spans="1:6" x14ac:dyDescent="0.3">
      <c r="A112" s="66"/>
      <c r="B112" s="67"/>
      <c r="C112" s="68"/>
      <c r="D112" s="69"/>
      <c r="E112" s="69"/>
      <c r="F112" s="49"/>
    </row>
    <row r="113" spans="1:6" s="45" customFormat="1" x14ac:dyDescent="0.3">
      <c r="A113" s="469" t="s">
        <v>1817</v>
      </c>
      <c r="B113" s="469" t="s">
        <v>1783</v>
      </c>
      <c r="C113" s="53" t="s">
        <v>330</v>
      </c>
      <c r="D113" s="53" t="s">
        <v>330</v>
      </c>
      <c r="E113" s="53" t="s">
        <v>330</v>
      </c>
      <c r="F113" s="49"/>
    </row>
    <row r="114" spans="1:6" s="45" customFormat="1" x14ac:dyDescent="0.3">
      <c r="A114" s="166" t="s">
        <v>1818</v>
      </c>
      <c r="B114" s="64" t="s">
        <v>1818</v>
      </c>
      <c r="C114" s="65">
        <v>0</v>
      </c>
      <c r="D114" s="65">
        <v>0</v>
      </c>
      <c r="E114" s="65">
        <v>0</v>
      </c>
      <c r="F114" s="49"/>
    </row>
    <row r="115" spans="1:6" s="45" customFormat="1" x14ac:dyDescent="0.3">
      <c r="A115" s="56" t="s">
        <v>330</v>
      </c>
      <c r="B115" s="51" t="s">
        <v>1819</v>
      </c>
      <c r="C115" s="57">
        <f>SUM(C114:C114)</f>
        <v>0</v>
      </c>
      <c r="D115" s="58" t="s">
        <v>330</v>
      </c>
      <c r="E115" s="59" t="s">
        <v>330</v>
      </c>
      <c r="F115" s="49"/>
    </row>
    <row r="116" spans="1:6" x14ac:dyDescent="0.3">
      <c r="A116" s="70"/>
      <c r="B116" s="70"/>
      <c r="C116" s="71"/>
      <c r="D116" s="71"/>
      <c r="E116" s="71"/>
      <c r="F116" s="49"/>
    </row>
    <row r="117" spans="1:6" s="45" customFormat="1" x14ac:dyDescent="0.3">
      <c r="A117" s="70"/>
      <c r="B117" s="72" t="s">
        <v>1687</v>
      </c>
      <c r="C117" s="73">
        <f>SUM(C110,C77,C115)</f>
        <v>1208</v>
      </c>
      <c r="D117" s="71"/>
      <c r="E117" s="71"/>
      <c r="F117" s="49"/>
    </row>
    <row r="118" spans="1:6" x14ac:dyDescent="0.3">
      <c r="A118" s="70"/>
      <c r="B118" s="70"/>
      <c r="C118" s="71"/>
      <c r="D118" s="71"/>
      <c r="E118" s="71"/>
      <c r="F118" s="49"/>
    </row>
    <row r="119" spans="1:6" x14ac:dyDescent="0.3">
      <c r="A119" s="70"/>
      <c r="B119" s="70"/>
      <c r="C119" s="71"/>
      <c r="D119" s="71"/>
      <c r="E119" s="71"/>
      <c r="F119" s="49"/>
    </row>
    <row r="120" spans="1:6" s="45" customFormat="1" x14ac:dyDescent="0.3">
      <c r="A120" s="470" t="s">
        <v>1683</v>
      </c>
      <c r="B120" s="470"/>
      <c r="C120" s="62" t="s">
        <v>330</v>
      </c>
      <c r="D120" s="62" t="s">
        <v>330</v>
      </c>
      <c r="E120" s="62" t="s">
        <v>330</v>
      </c>
      <c r="F120" s="49"/>
    </row>
    <row r="121" spans="1:6" s="45" customFormat="1" x14ac:dyDescent="0.3">
      <c r="A121" s="469" t="s">
        <v>1820</v>
      </c>
      <c r="B121" s="469"/>
      <c r="C121" s="68"/>
      <c r="D121" s="68"/>
      <c r="E121" s="68"/>
      <c r="F121" s="49"/>
    </row>
    <row r="122" spans="1:6" s="45" customFormat="1" x14ac:dyDescent="0.3">
      <c r="A122" s="166" t="s">
        <v>1818</v>
      </c>
      <c r="B122" s="64" t="s">
        <v>1818</v>
      </c>
      <c r="C122" s="76">
        <v>0</v>
      </c>
      <c r="D122" s="76">
        <v>0</v>
      </c>
      <c r="E122" s="76">
        <v>0</v>
      </c>
      <c r="F122" s="49"/>
    </row>
    <row r="123" spans="1:6" s="45" customFormat="1" x14ac:dyDescent="0.3">
      <c r="A123" s="56" t="s">
        <v>330</v>
      </c>
      <c r="B123" s="144" t="s">
        <v>1822</v>
      </c>
      <c r="C123" s="57">
        <f>SUM(C122:C122)</f>
        <v>0</v>
      </c>
      <c r="D123" s="58" t="s">
        <v>330</v>
      </c>
      <c r="E123" s="59" t="s">
        <v>330</v>
      </c>
      <c r="F123" s="49"/>
    </row>
    <row r="124" spans="1:6" s="45" customFormat="1" x14ac:dyDescent="0.3">
      <c r="A124" s="70" t="s">
        <v>330</v>
      </c>
      <c r="B124" s="167" t="s">
        <v>330</v>
      </c>
      <c r="C124" s="68"/>
      <c r="D124" s="68"/>
      <c r="E124" s="68"/>
      <c r="F124" s="49"/>
    </row>
    <row r="125" spans="1:6" s="45" customFormat="1" x14ac:dyDescent="0.3">
      <c r="A125" s="70"/>
      <c r="B125" s="168"/>
      <c r="C125" s="68"/>
      <c r="D125" s="68"/>
      <c r="E125" s="68"/>
      <c r="F125" s="49"/>
    </row>
    <row r="126" spans="1:6" s="45" customFormat="1" x14ac:dyDescent="0.3">
      <c r="A126" s="485" t="s">
        <v>1823</v>
      </c>
      <c r="B126" s="486"/>
      <c r="C126" s="68"/>
      <c r="D126" s="68"/>
      <c r="E126" s="68"/>
      <c r="F126" s="49"/>
    </row>
    <row r="127" spans="1:6" s="45" customFormat="1" x14ac:dyDescent="0.3">
      <c r="A127" s="64" t="s">
        <v>1818</v>
      </c>
      <c r="B127" s="64" t="s">
        <v>1818</v>
      </c>
      <c r="C127" s="55">
        <v>0</v>
      </c>
      <c r="D127" s="65">
        <v>0</v>
      </c>
      <c r="E127" s="65">
        <v>0</v>
      </c>
      <c r="F127" s="49"/>
    </row>
    <row r="128" spans="1:6" s="45" customFormat="1" x14ac:dyDescent="0.3">
      <c r="A128" s="79" t="s">
        <v>330</v>
      </c>
      <c r="B128" s="80" t="s">
        <v>1825</v>
      </c>
      <c r="C128" s="81">
        <f>SUM(C127:C127)</f>
        <v>0</v>
      </c>
      <c r="D128" s="58" t="s">
        <v>330</v>
      </c>
      <c r="E128" s="59" t="s">
        <v>330</v>
      </c>
      <c r="F128" s="49"/>
    </row>
  </sheetData>
  <mergeCells count="15">
    <mergeCell ref="A126:B126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80:B80"/>
    <mergeCell ref="A113:B113"/>
    <mergeCell ref="A120:B120"/>
    <mergeCell ref="A121:B121"/>
  </mergeCells>
  <printOptions horizontalCentered="1"/>
  <pageMargins left="0.47250000000000003" right="0.47250000000000003" top="1.1025" bottom="0.47250000000000003" header="0.31500000000000006" footer="0.31500000000000006"/>
  <pageSetup scale="75" fitToWidth="0" fitToHeight="0" orientation="landscape" r:id="rId1"/>
  <headerFooter scaleWithDoc="0" alignWithMargins="0">
    <oddHeader>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6207F-D5F8-4A3D-AD3D-326FEEB72AD2}">
  <dimension ref="A1:M147"/>
  <sheetViews>
    <sheetView zoomScale="85" zoomScaleNormal="85" zoomScalePageLayoutView="85" workbookViewId="0">
      <selection activeCell="C10" sqref="C10:M95"/>
    </sheetView>
  </sheetViews>
  <sheetFormatPr baseColWidth="10" defaultRowHeight="14.4" x14ac:dyDescent="0.3"/>
  <cols>
    <col min="1" max="1" width="7" style="106" customWidth="1"/>
    <col min="2" max="2" width="37.6640625" style="139" customWidth="1"/>
    <col min="3" max="3" width="11.33203125" style="106" bestFit="1" customWidth="1"/>
    <col min="4" max="4" width="9.44140625" style="106" bestFit="1" customWidth="1"/>
    <col min="5" max="5" width="13.44140625" style="106" bestFit="1" customWidth="1"/>
    <col min="6" max="6" width="8.109375" style="106" bestFit="1" customWidth="1"/>
    <col min="7" max="7" width="10.77734375" style="106" customWidth="1"/>
    <col min="8" max="8" width="11.6640625" style="106" bestFit="1" customWidth="1"/>
    <col min="9" max="9" width="9.6640625" style="106" bestFit="1" customWidth="1"/>
    <col min="10" max="10" width="10.77734375" style="106" bestFit="1" customWidth="1"/>
    <col min="11" max="12" width="11.6640625" style="106" bestFit="1" customWidth="1"/>
    <col min="13" max="13" width="8.109375" style="106" bestFit="1" customWidth="1"/>
    <col min="14" max="16384" width="11.5546875" style="27"/>
  </cols>
  <sheetData>
    <row r="1" spans="1:13" s="86" customFormat="1" ht="15.6" x14ac:dyDescent="0.3">
      <c r="A1" s="84"/>
      <c r="B1" s="117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s="86" customFormat="1" ht="15.6" x14ac:dyDescent="0.3">
      <c r="A2" s="482" t="s">
        <v>418</v>
      </c>
      <c r="B2" s="482" t="s">
        <v>1705</v>
      </c>
      <c r="C2" s="482" t="s">
        <v>1705</v>
      </c>
      <c r="D2" s="482" t="s">
        <v>1705</v>
      </c>
      <c r="E2" s="482" t="s">
        <v>1705</v>
      </c>
      <c r="F2" s="482" t="s">
        <v>1705</v>
      </c>
      <c r="G2" s="482" t="s">
        <v>1705</v>
      </c>
      <c r="H2" s="482" t="s">
        <v>1705</v>
      </c>
      <c r="I2" s="482" t="s">
        <v>1705</v>
      </c>
      <c r="J2" s="482" t="s">
        <v>1705</v>
      </c>
      <c r="K2" s="482"/>
      <c r="L2" s="482"/>
      <c r="M2" s="482" t="s">
        <v>1705</v>
      </c>
    </row>
    <row r="3" spans="1:13" s="86" customFormat="1" ht="15.6" x14ac:dyDescent="0.3">
      <c r="A3" s="482" t="s">
        <v>419</v>
      </c>
      <c r="B3" s="482" t="s">
        <v>1705</v>
      </c>
      <c r="C3" s="482" t="s">
        <v>1705</v>
      </c>
      <c r="D3" s="482" t="s">
        <v>1705</v>
      </c>
      <c r="E3" s="482" t="s">
        <v>1705</v>
      </c>
      <c r="F3" s="482" t="s">
        <v>1705</v>
      </c>
      <c r="G3" s="482" t="s">
        <v>1705</v>
      </c>
      <c r="H3" s="482" t="s">
        <v>1705</v>
      </c>
      <c r="I3" s="482" t="s">
        <v>1705</v>
      </c>
      <c r="J3" s="482" t="s">
        <v>1705</v>
      </c>
      <c r="K3" s="482"/>
      <c r="L3" s="482"/>
      <c r="M3" s="482" t="s">
        <v>1705</v>
      </c>
    </row>
    <row r="4" spans="1:13" s="86" customFormat="1" ht="15.6" x14ac:dyDescent="0.3">
      <c r="A4" s="482" t="s">
        <v>1679</v>
      </c>
      <c r="B4" s="482" t="s">
        <v>1707</v>
      </c>
      <c r="C4" s="482" t="s">
        <v>1707</v>
      </c>
      <c r="D4" s="482" t="s">
        <v>1707</v>
      </c>
      <c r="E4" s="482" t="s">
        <v>1707</v>
      </c>
      <c r="F4" s="482" t="s">
        <v>1707</v>
      </c>
      <c r="G4" s="482" t="s">
        <v>1707</v>
      </c>
      <c r="H4" s="482" t="s">
        <v>1707</v>
      </c>
      <c r="I4" s="482" t="s">
        <v>1707</v>
      </c>
      <c r="J4" s="482" t="s">
        <v>1707</v>
      </c>
      <c r="K4" s="482"/>
      <c r="L4" s="482"/>
      <c r="M4" s="482" t="s">
        <v>1707</v>
      </c>
    </row>
    <row r="5" spans="1:13" s="86" customFormat="1" ht="15.6" x14ac:dyDescent="0.3">
      <c r="A5" s="482" t="s">
        <v>1826</v>
      </c>
      <c r="B5" s="482" t="s">
        <v>1826</v>
      </c>
      <c r="C5" s="482" t="s">
        <v>1826</v>
      </c>
      <c r="D5" s="482" t="s">
        <v>1826</v>
      </c>
      <c r="E5" s="482" t="s">
        <v>1826</v>
      </c>
      <c r="F5" s="482" t="s">
        <v>1826</v>
      </c>
      <c r="G5" s="482" t="s">
        <v>1826</v>
      </c>
      <c r="H5" s="482" t="s">
        <v>1826</v>
      </c>
      <c r="I5" s="482" t="s">
        <v>1826</v>
      </c>
      <c r="J5" s="482" t="s">
        <v>1826</v>
      </c>
      <c r="K5" s="482"/>
      <c r="L5" s="482"/>
      <c r="M5" s="482" t="s">
        <v>1826</v>
      </c>
    </row>
    <row r="6" spans="1:13" s="86" customFormat="1" ht="15.6" x14ac:dyDescent="0.3">
      <c r="A6" s="483" t="s">
        <v>1709</v>
      </c>
      <c r="B6" s="483"/>
      <c r="C6" s="483"/>
      <c r="D6" s="483"/>
      <c r="E6" s="483"/>
      <c r="F6" s="483"/>
      <c r="G6" s="483"/>
      <c r="H6" s="483"/>
      <c r="I6" s="483"/>
      <c r="J6" s="483"/>
      <c r="K6" s="483"/>
      <c r="L6" s="483"/>
      <c r="M6" s="483"/>
    </row>
    <row r="7" spans="1:13" s="89" customFormat="1" x14ac:dyDescent="0.3">
      <c r="A7" s="484" t="s">
        <v>1827</v>
      </c>
      <c r="B7" s="484"/>
      <c r="C7" s="484"/>
      <c r="D7" s="87" t="s">
        <v>330</v>
      </c>
      <c r="E7" s="87" t="s">
        <v>330</v>
      </c>
      <c r="F7" s="87" t="s">
        <v>330</v>
      </c>
      <c r="G7" s="87" t="s">
        <v>330</v>
      </c>
      <c r="H7" s="87" t="s">
        <v>330</v>
      </c>
      <c r="I7" s="87" t="s">
        <v>330</v>
      </c>
      <c r="J7" s="87" t="s">
        <v>330</v>
      </c>
      <c r="K7" s="87"/>
      <c r="L7" s="87"/>
      <c r="M7" s="87" t="s">
        <v>330</v>
      </c>
    </row>
    <row r="8" spans="1:13" s="89" customFormat="1" x14ac:dyDescent="0.3">
      <c r="A8" s="475" t="s">
        <v>1828</v>
      </c>
      <c r="B8" s="498" t="s">
        <v>1711</v>
      </c>
      <c r="C8" s="477" t="s">
        <v>1829</v>
      </c>
      <c r="D8" s="477" t="s">
        <v>1829</v>
      </c>
      <c r="E8" s="477" t="s">
        <v>1829</v>
      </c>
      <c r="F8" s="477" t="s">
        <v>1829</v>
      </c>
      <c r="G8" s="477" t="s">
        <v>1830</v>
      </c>
      <c r="H8" s="477" t="s">
        <v>1830</v>
      </c>
      <c r="I8" s="477" t="s">
        <v>1830</v>
      </c>
      <c r="J8" s="477" t="s">
        <v>1830</v>
      </c>
      <c r="K8" s="500"/>
      <c r="L8" s="500"/>
      <c r="M8" s="501" t="s">
        <v>1830</v>
      </c>
    </row>
    <row r="9" spans="1:13" s="89" customFormat="1" ht="39.6" x14ac:dyDescent="0.3">
      <c r="A9" s="476" t="s">
        <v>1828</v>
      </c>
      <c r="B9" s="499" t="s">
        <v>1831</v>
      </c>
      <c r="C9" s="170" t="s">
        <v>1832</v>
      </c>
      <c r="D9" s="170" t="s">
        <v>1833</v>
      </c>
      <c r="E9" s="170" t="s">
        <v>1834</v>
      </c>
      <c r="F9" s="170" t="s">
        <v>1835</v>
      </c>
      <c r="G9" s="170" t="s">
        <v>1836</v>
      </c>
      <c r="H9" s="170" t="s">
        <v>1837</v>
      </c>
      <c r="I9" s="170" t="s">
        <v>1838</v>
      </c>
      <c r="J9" s="170" t="s">
        <v>2187</v>
      </c>
      <c r="K9" s="170" t="s">
        <v>2188</v>
      </c>
      <c r="L9" s="170" t="s">
        <v>2189</v>
      </c>
      <c r="M9" s="171" t="s">
        <v>1835</v>
      </c>
    </row>
    <row r="10" spans="1:13" s="89" customFormat="1" x14ac:dyDescent="0.3">
      <c r="A10" s="172" t="s">
        <v>2012</v>
      </c>
      <c r="B10" s="173" t="s">
        <v>2013</v>
      </c>
      <c r="C10" s="174">
        <v>122219</v>
      </c>
      <c r="D10" s="175">
        <v>5100</v>
      </c>
      <c r="E10" s="174">
        <v>0</v>
      </c>
      <c r="F10" s="175">
        <v>127319</v>
      </c>
      <c r="G10" s="175">
        <v>40739.666666666664</v>
      </c>
      <c r="H10" s="175">
        <v>20369.833333333332</v>
      </c>
      <c r="I10" s="175">
        <v>162958.66666666666</v>
      </c>
      <c r="J10" s="175">
        <v>3017</v>
      </c>
      <c r="K10" s="175">
        <v>922</v>
      </c>
      <c r="L10" s="175">
        <v>1918</v>
      </c>
      <c r="M10" s="175">
        <v>229925.16666666666</v>
      </c>
    </row>
    <row r="11" spans="1:13" s="89" customFormat="1" x14ac:dyDescent="0.3">
      <c r="A11" s="146" t="s">
        <v>2014</v>
      </c>
      <c r="B11" s="176" t="s">
        <v>2015</v>
      </c>
      <c r="C11" s="100">
        <v>94037</v>
      </c>
      <c r="D11" s="150">
        <v>1645.28</v>
      </c>
      <c r="E11" s="100">
        <v>0</v>
      </c>
      <c r="F11" s="150">
        <v>95682.28</v>
      </c>
      <c r="G11" s="150">
        <v>31345.666666666664</v>
      </c>
      <c r="H11" s="150">
        <v>15672.833333333332</v>
      </c>
      <c r="I11" s="150">
        <v>125382.66666666666</v>
      </c>
      <c r="J11" s="150">
        <v>3017</v>
      </c>
      <c r="K11" s="150">
        <v>931</v>
      </c>
      <c r="L11" s="150">
        <v>1702</v>
      </c>
      <c r="M11" s="150">
        <v>178051.16666666666</v>
      </c>
    </row>
    <row r="12" spans="1:13" s="89" customFormat="1" ht="26.4" x14ac:dyDescent="0.3">
      <c r="A12" s="146" t="s">
        <v>2016</v>
      </c>
      <c r="B12" s="176" t="s">
        <v>2017</v>
      </c>
      <c r="C12" s="100">
        <v>90327</v>
      </c>
      <c r="D12" s="150">
        <v>1725.9</v>
      </c>
      <c r="E12" s="100">
        <v>0</v>
      </c>
      <c r="F12" s="150">
        <v>92052.9</v>
      </c>
      <c r="G12" s="150">
        <v>30109</v>
      </c>
      <c r="H12" s="150">
        <v>15054.5</v>
      </c>
      <c r="I12" s="150">
        <v>120436</v>
      </c>
      <c r="J12" s="150">
        <v>3017</v>
      </c>
      <c r="K12" s="150">
        <v>985</v>
      </c>
      <c r="L12" s="150">
        <v>1785</v>
      </c>
      <c r="M12" s="150">
        <v>171386.5</v>
      </c>
    </row>
    <row r="13" spans="1:13" s="89" customFormat="1" ht="26.4" x14ac:dyDescent="0.3">
      <c r="A13" s="146">
        <v>161</v>
      </c>
      <c r="B13" s="176" t="s">
        <v>2018</v>
      </c>
      <c r="C13" s="100">
        <v>90327</v>
      </c>
      <c r="D13" s="150">
        <v>1725.9</v>
      </c>
      <c r="E13" s="100">
        <v>0</v>
      </c>
      <c r="F13" s="150">
        <v>92052.9</v>
      </c>
      <c r="G13" s="150">
        <v>30109</v>
      </c>
      <c r="H13" s="150">
        <v>15054.5</v>
      </c>
      <c r="I13" s="150">
        <v>120436</v>
      </c>
      <c r="J13" s="150">
        <v>3017</v>
      </c>
      <c r="K13" s="150">
        <v>985</v>
      </c>
      <c r="L13" s="150">
        <v>1785</v>
      </c>
      <c r="M13" s="150">
        <v>171386.5</v>
      </c>
    </row>
    <row r="14" spans="1:13" s="89" customFormat="1" x14ac:dyDescent="0.3">
      <c r="A14" s="146" t="s">
        <v>2019</v>
      </c>
      <c r="B14" s="176" t="s">
        <v>2020</v>
      </c>
      <c r="C14" s="100">
        <v>90327</v>
      </c>
      <c r="D14" s="150">
        <v>1725.9</v>
      </c>
      <c r="E14" s="100">
        <v>0</v>
      </c>
      <c r="F14" s="150">
        <v>92052.9</v>
      </c>
      <c r="G14" s="150">
        <v>30109</v>
      </c>
      <c r="H14" s="150">
        <v>15054.5</v>
      </c>
      <c r="I14" s="150">
        <v>120436</v>
      </c>
      <c r="J14" s="150">
        <v>3017</v>
      </c>
      <c r="K14" s="150">
        <v>985</v>
      </c>
      <c r="L14" s="150">
        <v>1785</v>
      </c>
      <c r="M14" s="150">
        <v>171386.5</v>
      </c>
    </row>
    <row r="15" spans="1:13" s="89" customFormat="1" x14ac:dyDescent="0.3">
      <c r="A15" s="146" t="s">
        <v>2021</v>
      </c>
      <c r="B15" s="176" t="s">
        <v>2022</v>
      </c>
      <c r="C15" s="100">
        <v>73825</v>
      </c>
      <c r="D15" s="150">
        <v>1460</v>
      </c>
      <c r="E15" s="100">
        <v>0</v>
      </c>
      <c r="F15" s="150">
        <v>75285</v>
      </c>
      <c r="G15" s="150">
        <v>24608.333333333336</v>
      </c>
      <c r="H15" s="150">
        <v>12304.166666666668</v>
      </c>
      <c r="I15" s="150">
        <v>98433.333333333343</v>
      </c>
      <c r="J15" s="150">
        <v>3017</v>
      </c>
      <c r="K15" s="150">
        <v>985</v>
      </c>
      <c r="L15" s="150">
        <v>1510</v>
      </c>
      <c r="M15" s="150">
        <v>140857.83333333334</v>
      </c>
    </row>
    <row r="16" spans="1:13" s="89" customFormat="1" x14ac:dyDescent="0.3">
      <c r="A16" s="146" t="s">
        <v>2023</v>
      </c>
      <c r="B16" s="176" t="s">
        <v>2024</v>
      </c>
      <c r="C16" s="100">
        <v>73825</v>
      </c>
      <c r="D16" s="150">
        <v>1460</v>
      </c>
      <c r="E16" s="100">
        <v>0</v>
      </c>
      <c r="F16" s="150">
        <v>75285</v>
      </c>
      <c r="G16" s="150">
        <v>24608.333333333336</v>
      </c>
      <c r="H16" s="150">
        <v>12304.166666666668</v>
      </c>
      <c r="I16" s="150">
        <v>98433.333333333343</v>
      </c>
      <c r="J16" s="150">
        <v>3017</v>
      </c>
      <c r="K16" s="150">
        <v>985</v>
      </c>
      <c r="L16" s="150">
        <v>1510</v>
      </c>
      <c r="M16" s="150">
        <v>140857.83333333334</v>
      </c>
    </row>
    <row r="17" spans="1:13" s="89" customFormat="1" x14ac:dyDescent="0.3">
      <c r="A17" s="146" t="s">
        <v>2025</v>
      </c>
      <c r="B17" s="176" t="s">
        <v>2026</v>
      </c>
      <c r="C17" s="100">
        <v>73825</v>
      </c>
      <c r="D17" s="150">
        <v>1460</v>
      </c>
      <c r="E17" s="100">
        <v>0</v>
      </c>
      <c r="F17" s="150">
        <v>75285</v>
      </c>
      <c r="G17" s="150">
        <v>24608.333333333336</v>
      </c>
      <c r="H17" s="150">
        <v>12304.166666666668</v>
      </c>
      <c r="I17" s="150">
        <v>98433.333333333343</v>
      </c>
      <c r="J17" s="150">
        <v>3017</v>
      </c>
      <c r="K17" s="150">
        <v>985</v>
      </c>
      <c r="L17" s="150">
        <v>1510</v>
      </c>
      <c r="M17" s="150">
        <v>140857.83333333334</v>
      </c>
    </row>
    <row r="18" spans="1:13" s="89" customFormat="1" ht="26.4" x14ac:dyDescent="0.3">
      <c r="A18" s="146">
        <v>112</v>
      </c>
      <c r="B18" s="176" t="s">
        <v>2190</v>
      </c>
      <c r="C18" s="100">
        <v>58644</v>
      </c>
      <c r="D18" s="150">
        <v>1546</v>
      </c>
      <c r="E18" s="100">
        <v>0</v>
      </c>
      <c r="F18" s="150">
        <v>60190</v>
      </c>
      <c r="G18" s="150">
        <v>19548</v>
      </c>
      <c r="H18" s="150">
        <v>9774</v>
      </c>
      <c r="I18" s="150">
        <v>78192</v>
      </c>
      <c r="J18" s="150">
        <v>3017</v>
      </c>
      <c r="K18" s="150">
        <v>985</v>
      </c>
      <c r="L18" s="150">
        <v>1510</v>
      </c>
      <c r="M18" s="150">
        <v>113026</v>
      </c>
    </row>
    <row r="19" spans="1:13" s="89" customFormat="1" ht="26.4" x14ac:dyDescent="0.3">
      <c r="A19" s="146">
        <v>111</v>
      </c>
      <c r="B19" s="176" t="s">
        <v>2191</v>
      </c>
      <c r="C19" s="100">
        <v>58644</v>
      </c>
      <c r="D19" s="150">
        <v>1546</v>
      </c>
      <c r="E19" s="100">
        <v>0</v>
      </c>
      <c r="F19" s="150">
        <v>60190</v>
      </c>
      <c r="G19" s="150">
        <v>19548</v>
      </c>
      <c r="H19" s="150">
        <v>9774</v>
      </c>
      <c r="I19" s="150">
        <v>78192</v>
      </c>
      <c r="J19" s="150">
        <v>3017</v>
      </c>
      <c r="K19" s="150">
        <v>985</v>
      </c>
      <c r="L19" s="150">
        <v>1510</v>
      </c>
      <c r="M19" s="150">
        <v>113026</v>
      </c>
    </row>
    <row r="20" spans="1:13" s="89" customFormat="1" x14ac:dyDescent="0.3">
      <c r="A20" s="146">
        <v>125</v>
      </c>
      <c r="B20" s="176" t="s">
        <v>2027</v>
      </c>
      <c r="C20" s="100">
        <v>55159</v>
      </c>
      <c r="D20" s="150">
        <v>1546</v>
      </c>
      <c r="E20" s="100">
        <v>0</v>
      </c>
      <c r="F20" s="150">
        <v>56705</v>
      </c>
      <c r="G20" s="150">
        <v>18386.333333333336</v>
      </c>
      <c r="H20" s="150">
        <v>9193.1666666666679</v>
      </c>
      <c r="I20" s="150">
        <v>73545.333333333343</v>
      </c>
      <c r="J20" s="150">
        <v>3017</v>
      </c>
      <c r="K20" s="150">
        <v>985</v>
      </c>
      <c r="L20" s="150">
        <v>1510</v>
      </c>
      <c r="M20" s="150">
        <v>106636.83333333334</v>
      </c>
    </row>
    <row r="21" spans="1:13" s="89" customFormat="1" x14ac:dyDescent="0.3">
      <c r="A21" s="151" t="s">
        <v>2028</v>
      </c>
      <c r="B21" s="152" t="s">
        <v>2029</v>
      </c>
      <c r="C21" s="100">
        <v>55159</v>
      </c>
      <c r="D21" s="150">
        <v>1546</v>
      </c>
      <c r="E21" s="100">
        <v>0</v>
      </c>
      <c r="F21" s="150">
        <v>56705</v>
      </c>
      <c r="G21" s="150">
        <v>18386.333333333336</v>
      </c>
      <c r="H21" s="150">
        <v>9193.1666666666679</v>
      </c>
      <c r="I21" s="150">
        <v>73545.333333333343</v>
      </c>
      <c r="J21" s="150">
        <v>3017</v>
      </c>
      <c r="K21" s="150">
        <v>985</v>
      </c>
      <c r="L21" s="150">
        <v>1510</v>
      </c>
      <c r="M21" s="150">
        <v>106636.83333333334</v>
      </c>
    </row>
    <row r="22" spans="1:13" s="89" customFormat="1" x14ac:dyDescent="0.3">
      <c r="A22" s="146" t="s">
        <v>2030</v>
      </c>
      <c r="B22" s="176" t="s">
        <v>2031</v>
      </c>
      <c r="C22" s="100">
        <v>53120</v>
      </c>
      <c r="D22" s="150">
        <v>1546</v>
      </c>
      <c r="E22" s="100">
        <v>0</v>
      </c>
      <c r="F22" s="150">
        <v>54666</v>
      </c>
      <c r="G22" s="150">
        <v>17706.666666666668</v>
      </c>
      <c r="H22" s="150">
        <v>8853.3333333333339</v>
      </c>
      <c r="I22" s="150">
        <v>70826.666666666672</v>
      </c>
      <c r="J22" s="150">
        <v>3017</v>
      </c>
      <c r="K22" s="150">
        <v>985</v>
      </c>
      <c r="L22" s="150">
        <v>1510</v>
      </c>
      <c r="M22" s="150">
        <v>102898.66666666667</v>
      </c>
    </row>
    <row r="23" spans="1:13" s="89" customFormat="1" ht="26.4" x14ac:dyDescent="0.3">
      <c r="A23" s="177">
        <v>177</v>
      </c>
      <c r="B23" s="176" t="s">
        <v>2192</v>
      </c>
      <c r="C23" s="100">
        <v>51073</v>
      </c>
      <c r="D23" s="150">
        <v>1546</v>
      </c>
      <c r="E23" s="100">
        <v>0</v>
      </c>
      <c r="F23" s="150">
        <v>52619</v>
      </c>
      <c r="G23" s="150">
        <v>17024.333333333336</v>
      </c>
      <c r="H23" s="150">
        <v>8512.1666666666679</v>
      </c>
      <c r="I23" s="150">
        <v>68097.333333333343</v>
      </c>
      <c r="J23" s="150">
        <v>3017</v>
      </c>
      <c r="K23" s="150">
        <v>985</v>
      </c>
      <c r="L23" s="150">
        <v>1510</v>
      </c>
      <c r="M23" s="150">
        <v>99145.833333333343</v>
      </c>
    </row>
    <row r="24" spans="1:13" s="89" customFormat="1" x14ac:dyDescent="0.3">
      <c r="A24" s="146" t="s">
        <v>2032</v>
      </c>
      <c r="B24" s="176" t="s">
        <v>2033</v>
      </c>
      <c r="C24" s="100">
        <v>48481</v>
      </c>
      <c r="D24" s="150">
        <v>1546</v>
      </c>
      <c r="E24" s="100">
        <v>0</v>
      </c>
      <c r="F24" s="150">
        <v>50027</v>
      </c>
      <c r="G24" s="150">
        <v>16160.333333333332</v>
      </c>
      <c r="H24" s="150">
        <v>8080.1666666666661</v>
      </c>
      <c r="I24" s="150">
        <v>64641.333333333328</v>
      </c>
      <c r="J24" s="150">
        <v>3017</v>
      </c>
      <c r="K24" s="150">
        <v>985</v>
      </c>
      <c r="L24" s="150">
        <v>1510</v>
      </c>
      <c r="M24" s="150">
        <v>94393.833333333328</v>
      </c>
    </row>
    <row r="25" spans="1:13" s="89" customFormat="1" x14ac:dyDescent="0.3">
      <c r="A25" s="146" t="s">
        <v>2034</v>
      </c>
      <c r="B25" s="176" t="s">
        <v>1731</v>
      </c>
      <c r="C25" s="100">
        <v>48481</v>
      </c>
      <c r="D25" s="150">
        <v>1546</v>
      </c>
      <c r="E25" s="100">
        <v>0</v>
      </c>
      <c r="F25" s="150">
        <v>50027</v>
      </c>
      <c r="G25" s="150">
        <v>16160.333333333332</v>
      </c>
      <c r="H25" s="150">
        <v>8080.1666666666661</v>
      </c>
      <c r="I25" s="150">
        <v>64641.333333333328</v>
      </c>
      <c r="J25" s="150">
        <v>3017</v>
      </c>
      <c r="K25" s="150">
        <v>985</v>
      </c>
      <c r="L25" s="150">
        <v>1510</v>
      </c>
      <c r="M25" s="150">
        <v>94393.833333333328</v>
      </c>
    </row>
    <row r="26" spans="1:13" s="89" customFormat="1" x14ac:dyDescent="0.3">
      <c r="A26" s="146" t="s">
        <v>2193</v>
      </c>
      <c r="B26" s="176" t="s">
        <v>2194</v>
      </c>
      <c r="C26" s="100">
        <v>48481</v>
      </c>
      <c r="D26" s="150">
        <v>1546</v>
      </c>
      <c r="E26" s="100">
        <v>0</v>
      </c>
      <c r="F26" s="150">
        <v>50027</v>
      </c>
      <c r="G26" s="150">
        <v>16160.333333333332</v>
      </c>
      <c r="H26" s="150">
        <v>8080.1666666666661</v>
      </c>
      <c r="I26" s="150">
        <v>64641.333333333328</v>
      </c>
      <c r="J26" s="150">
        <v>3017</v>
      </c>
      <c r="K26" s="150">
        <v>985</v>
      </c>
      <c r="L26" s="150">
        <v>1510</v>
      </c>
      <c r="M26" s="150">
        <v>94393.833333333328</v>
      </c>
    </row>
    <row r="27" spans="1:13" s="89" customFormat="1" x14ac:dyDescent="0.3">
      <c r="A27" s="146">
        <v>172</v>
      </c>
      <c r="B27" s="176" t="s">
        <v>2037</v>
      </c>
      <c r="C27" s="100">
        <v>46192</v>
      </c>
      <c r="D27" s="150">
        <v>2049.3000000000002</v>
      </c>
      <c r="E27" s="100">
        <v>0</v>
      </c>
      <c r="F27" s="150">
        <v>48241.3</v>
      </c>
      <c r="G27" s="150">
        <v>15397.333333333334</v>
      </c>
      <c r="H27" s="150">
        <v>7698.666666666667</v>
      </c>
      <c r="I27" s="150">
        <v>61589.333333333336</v>
      </c>
      <c r="J27" s="150">
        <v>3017</v>
      </c>
      <c r="K27" s="150">
        <v>985</v>
      </c>
      <c r="L27" s="150">
        <v>2049</v>
      </c>
      <c r="M27" s="150">
        <v>90736.333333333343</v>
      </c>
    </row>
    <row r="28" spans="1:13" s="89" customFormat="1" x14ac:dyDescent="0.3">
      <c r="A28" s="146" t="s">
        <v>2035</v>
      </c>
      <c r="B28" s="176" t="s">
        <v>2036</v>
      </c>
      <c r="C28" s="100">
        <v>46192</v>
      </c>
      <c r="D28" s="150">
        <v>2049.3000000000002</v>
      </c>
      <c r="E28" s="100">
        <v>0</v>
      </c>
      <c r="F28" s="150">
        <v>48241.3</v>
      </c>
      <c r="G28" s="150">
        <v>15397.333333333334</v>
      </c>
      <c r="H28" s="150">
        <v>7698.666666666667</v>
      </c>
      <c r="I28" s="150">
        <v>61589.333333333336</v>
      </c>
      <c r="J28" s="150">
        <v>3017</v>
      </c>
      <c r="K28" s="150">
        <v>985</v>
      </c>
      <c r="L28" s="150">
        <v>2049</v>
      </c>
      <c r="M28" s="150">
        <v>90736.333333333343</v>
      </c>
    </row>
    <row r="29" spans="1:13" s="89" customFormat="1" x14ac:dyDescent="0.3">
      <c r="A29" s="146" t="s">
        <v>2038</v>
      </c>
      <c r="B29" s="176" t="s">
        <v>2039</v>
      </c>
      <c r="C29" s="100">
        <v>46192</v>
      </c>
      <c r="D29" s="150">
        <v>2049.3000000000002</v>
      </c>
      <c r="E29" s="100">
        <v>0</v>
      </c>
      <c r="F29" s="150">
        <v>48241.3</v>
      </c>
      <c r="G29" s="150">
        <v>15397.333333333334</v>
      </c>
      <c r="H29" s="150">
        <v>7698.666666666667</v>
      </c>
      <c r="I29" s="150">
        <v>61589.333333333336</v>
      </c>
      <c r="J29" s="150">
        <v>3017</v>
      </c>
      <c r="K29" s="150">
        <v>985</v>
      </c>
      <c r="L29" s="150">
        <v>2049</v>
      </c>
      <c r="M29" s="150">
        <v>90736.333333333343</v>
      </c>
    </row>
    <row r="30" spans="1:13" s="89" customFormat="1" x14ac:dyDescent="0.3">
      <c r="A30" s="146">
        <v>149</v>
      </c>
      <c r="B30" s="176" t="s">
        <v>2040</v>
      </c>
      <c r="C30" s="100">
        <v>46192</v>
      </c>
      <c r="D30" s="150">
        <v>2049.3000000000002</v>
      </c>
      <c r="E30" s="100">
        <v>0</v>
      </c>
      <c r="F30" s="150">
        <v>48241.3</v>
      </c>
      <c r="G30" s="150">
        <v>15397.333333333334</v>
      </c>
      <c r="H30" s="150">
        <v>7698.666666666667</v>
      </c>
      <c r="I30" s="150">
        <v>61589.333333333336</v>
      </c>
      <c r="J30" s="150">
        <v>3017</v>
      </c>
      <c r="K30" s="150">
        <v>985</v>
      </c>
      <c r="L30" s="150">
        <v>2049</v>
      </c>
      <c r="M30" s="150">
        <v>90736.333333333343</v>
      </c>
    </row>
    <row r="31" spans="1:13" s="89" customFormat="1" x14ac:dyDescent="0.3">
      <c r="A31" s="146" t="s">
        <v>2041</v>
      </c>
      <c r="B31" s="176" t="s">
        <v>2042</v>
      </c>
      <c r="C31" s="100">
        <v>46192</v>
      </c>
      <c r="D31" s="150">
        <v>2049.3000000000002</v>
      </c>
      <c r="E31" s="100">
        <v>0</v>
      </c>
      <c r="F31" s="150">
        <v>48241.3</v>
      </c>
      <c r="G31" s="150">
        <v>15397.333333333334</v>
      </c>
      <c r="H31" s="150">
        <v>7698.666666666667</v>
      </c>
      <c r="I31" s="150">
        <v>61589.333333333336</v>
      </c>
      <c r="J31" s="150">
        <v>3017</v>
      </c>
      <c r="K31" s="150">
        <v>985</v>
      </c>
      <c r="L31" s="150">
        <v>2049</v>
      </c>
      <c r="M31" s="150">
        <v>90736.333333333343</v>
      </c>
    </row>
    <row r="32" spans="1:13" s="89" customFormat="1" x14ac:dyDescent="0.3">
      <c r="A32" s="146" t="s">
        <v>2195</v>
      </c>
      <c r="B32" s="176" t="s">
        <v>2196</v>
      </c>
      <c r="C32" s="100">
        <v>45304</v>
      </c>
      <c r="D32" s="150">
        <v>2049.3000000000002</v>
      </c>
      <c r="E32" s="100">
        <v>0</v>
      </c>
      <c r="F32" s="150">
        <v>47353.3</v>
      </c>
      <c r="G32" s="150">
        <v>15101.333333333334</v>
      </c>
      <c r="H32" s="150">
        <v>7550.666666666667</v>
      </c>
      <c r="I32" s="150">
        <v>60405.333333333336</v>
      </c>
      <c r="J32" s="150">
        <v>3017</v>
      </c>
      <c r="K32" s="150">
        <v>985</v>
      </c>
      <c r="L32" s="150">
        <v>2049</v>
      </c>
      <c r="M32" s="150">
        <v>89108.333333333343</v>
      </c>
    </row>
    <row r="33" spans="1:13" s="89" customFormat="1" x14ac:dyDescent="0.3">
      <c r="A33" s="146" t="s">
        <v>2197</v>
      </c>
      <c r="B33" s="176" t="s">
        <v>2198</v>
      </c>
      <c r="C33" s="100">
        <v>45304</v>
      </c>
      <c r="D33" s="150">
        <v>2049.3000000000002</v>
      </c>
      <c r="E33" s="100">
        <v>0</v>
      </c>
      <c r="F33" s="150">
        <v>47353.3</v>
      </c>
      <c r="G33" s="150">
        <v>15101.333333333334</v>
      </c>
      <c r="H33" s="150">
        <v>7550.666666666667</v>
      </c>
      <c r="I33" s="150">
        <v>60405.333333333336</v>
      </c>
      <c r="J33" s="150">
        <v>3017</v>
      </c>
      <c r="K33" s="150">
        <v>985</v>
      </c>
      <c r="L33" s="150">
        <v>2049</v>
      </c>
      <c r="M33" s="150">
        <v>89108.333333333343</v>
      </c>
    </row>
    <row r="34" spans="1:13" s="89" customFormat="1" x14ac:dyDescent="0.3">
      <c r="A34" s="146">
        <v>117</v>
      </c>
      <c r="B34" s="176" t="s">
        <v>1751</v>
      </c>
      <c r="C34" s="100">
        <v>45304</v>
      </c>
      <c r="D34" s="150">
        <v>2049.3000000000002</v>
      </c>
      <c r="E34" s="100">
        <v>0</v>
      </c>
      <c r="F34" s="150">
        <v>47353.3</v>
      </c>
      <c r="G34" s="150">
        <v>15101.333333333334</v>
      </c>
      <c r="H34" s="150">
        <v>7550.666666666667</v>
      </c>
      <c r="I34" s="150">
        <v>60405.333333333336</v>
      </c>
      <c r="J34" s="150">
        <v>3017</v>
      </c>
      <c r="K34" s="150">
        <v>985</v>
      </c>
      <c r="L34" s="150">
        <v>2049</v>
      </c>
      <c r="M34" s="150">
        <v>89108.333333333343</v>
      </c>
    </row>
    <row r="35" spans="1:13" s="89" customFormat="1" x14ac:dyDescent="0.3">
      <c r="A35" s="146" t="s">
        <v>2199</v>
      </c>
      <c r="B35" s="176" t="s">
        <v>2200</v>
      </c>
      <c r="C35" s="100">
        <v>44292</v>
      </c>
      <c r="D35" s="150">
        <v>2049.3000000000002</v>
      </c>
      <c r="E35" s="100">
        <v>0</v>
      </c>
      <c r="F35" s="150">
        <v>46341.3</v>
      </c>
      <c r="G35" s="150">
        <v>14764</v>
      </c>
      <c r="H35" s="150">
        <v>7382</v>
      </c>
      <c r="I35" s="150">
        <v>59056</v>
      </c>
      <c r="J35" s="150">
        <v>3017</v>
      </c>
      <c r="K35" s="150">
        <v>985</v>
      </c>
      <c r="L35" s="150">
        <v>2049</v>
      </c>
      <c r="M35" s="150">
        <v>87253</v>
      </c>
    </row>
    <row r="36" spans="1:13" s="89" customFormat="1" x14ac:dyDescent="0.3">
      <c r="A36" s="146" t="s">
        <v>2201</v>
      </c>
      <c r="B36" s="176" t="s">
        <v>2202</v>
      </c>
      <c r="C36" s="100">
        <v>44292</v>
      </c>
      <c r="D36" s="150">
        <v>2049.3000000000002</v>
      </c>
      <c r="E36" s="100">
        <v>0</v>
      </c>
      <c r="F36" s="150">
        <v>46341.3</v>
      </c>
      <c r="G36" s="150">
        <v>14764</v>
      </c>
      <c r="H36" s="150">
        <v>7382</v>
      </c>
      <c r="I36" s="150">
        <v>59056</v>
      </c>
      <c r="J36" s="150">
        <v>3017</v>
      </c>
      <c r="K36" s="150">
        <v>985</v>
      </c>
      <c r="L36" s="150">
        <v>2049</v>
      </c>
      <c r="M36" s="150">
        <v>87253</v>
      </c>
    </row>
    <row r="37" spans="1:13" s="89" customFormat="1" x14ac:dyDescent="0.3">
      <c r="A37" s="146">
        <v>171</v>
      </c>
      <c r="B37" s="176" t="s">
        <v>2047</v>
      </c>
      <c r="C37" s="100">
        <v>44292</v>
      </c>
      <c r="D37" s="150">
        <v>2049.3000000000002</v>
      </c>
      <c r="E37" s="100">
        <v>0</v>
      </c>
      <c r="F37" s="150">
        <v>46341.3</v>
      </c>
      <c r="G37" s="150">
        <v>14764</v>
      </c>
      <c r="H37" s="150">
        <v>7382</v>
      </c>
      <c r="I37" s="150">
        <v>59056</v>
      </c>
      <c r="J37" s="150">
        <v>3017</v>
      </c>
      <c r="K37" s="150">
        <v>985</v>
      </c>
      <c r="L37" s="150">
        <v>2049</v>
      </c>
      <c r="M37" s="150">
        <v>87253</v>
      </c>
    </row>
    <row r="38" spans="1:13" s="89" customFormat="1" x14ac:dyDescent="0.3">
      <c r="A38" s="146" t="s">
        <v>2043</v>
      </c>
      <c r="B38" s="176" t="s">
        <v>2044</v>
      </c>
      <c r="C38" s="100">
        <v>44292</v>
      </c>
      <c r="D38" s="150">
        <v>2049.3000000000002</v>
      </c>
      <c r="E38" s="100">
        <v>0</v>
      </c>
      <c r="F38" s="150">
        <v>46341.3</v>
      </c>
      <c r="G38" s="150">
        <v>14764</v>
      </c>
      <c r="H38" s="150">
        <v>7382</v>
      </c>
      <c r="I38" s="150">
        <v>59056</v>
      </c>
      <c r="J38" s="150">
        <v>3017</v>
      </c>
      <c r="K38" s="150">
        <v>985</v>
      </c>
      <c r="L38" s="150">
        <v>2049</v>
      </c>
      <c r="M38" s="150">
        <v>87253</v>
      </c>
    </row>
    <row r="39" spans="1:13" s="89" customFormat="1" x14ac:dyDescent="0.3">
      <c r="A39" s="146" t="s">
        <v>2045</v>
      </c>
      <c r="B39" s="176" t="s">
        <v>2046</v>
      </c>
      <c r="C39" s="100">
        <v>44292</v>
      </c>
      <c r="D39" s="150">
        <v>2049.3000000000002</v>
      </c>
      <c r="E39" s="100">
        <v>0</v>
      </c>
      <c r="F39" s="150">
        <v>46341.3</v>
      </c>
      <c r="G39" s="150">
        <v>14764</v>
      </c>
      <c r="H39" s="150">
        <v>7382</v>
      </c>
      <c r="I39" s="150">
        <v>59056</v>
      </c>
      <c r="J39" s="150">
        <v>3017</v>
      </c>
      <c r="K39" s="150">
        <v>985</v>
      </c>
      <c r="L39" s="150">
        <v>2049</v>
      </c>
      <c r="M39" s="150">
        <v>87253</v>
      </c>
    </row>
    <row r="40" spans="1:13" s="89" customFormat="1" x14ac:dyDescent="0.3">
      <c r="A40" s="146">
        <v>104</v>
      </c>
      <c r="B40" s="176" t="s">
        <v>2049</v>
      </c>
      <c r="C40" s="100">
        <v>44292</v>
      </c>
      <c r="D40" s="150">
        <v>2049.3000000000002</v>
      </c>
      <c r="E40" s="100">
        <v>0</v>
      </c>
      <c r="F40" s="150">
        <v>46341.3</v>
      </c>
      <c r="G40" s="150">
        <v>14764</v>
      </c>
      <c r="H40" s="150">
        <v>7382</v>
      </c>
      <c r="I40" s="150">
        <v>59056</v>
      </c>
      <c r="J40" s="150">
        <v>3017</v>
      </c>
      <c r="K40" s="150">
        <v>985</v>
      </c>
      <c r="L40" s="150">
        <v>2049</v>
      </c>
      <c r="M40" s="150">
        <v>87253</v>
      </c>
    </row>
    <row r="41" spans="1:13" s="89" customFormat="1" x14ac:dyDescent="0.3">
      <c r="A41" s="146">
        <v>129</v>
      </c>
      <c r="B41" s="176" t="s">
        <v>2203</v>
      </c>
      <c r="C41" s="100">
        <v>44292</v>
      </c>
      <c r="D41" s="150">
        <v>2049.3000000000002</v>
      </c>
      <c r="E41" s="100">
        <v>0</v>
      </c>
      <c r="F41" s="150">
        <v>46341.3</v>
      </c>
      <c r="G41" s="150">
        <v>14764</v>
      </c>
      <c r="H41" s="150">
        <v>7382</v>
      </c>
      <c r="I41" s="150">
        <v>59056</v>
      </c>
      <c r="J41" s="150">
        <v>3017</v>
      </c>
      <c r="K41" s="150">
        <v>985</v>
      </c>
      <c r="L41" s="150">
        <v>2049</v>
      </c>
      <c r="M41" s="150">
        <v>87253</v>
      </c>
    </row>
    <row r="42" spans="1:13" s="89" customFormat="1" x14ac:dyDescent="0.3">
      <c r="A42" s="146">
        <v>179</v>
      </c>
      <c r="B42" s="176" t="s">
        <v>2204</v>
      </c>
      <c r="C42" s="100">
        <v>44292</v>
      </c>
      <c r="D42" s="150">
        <v>2049.3000000000002</v>
      </c>
      <c r="E42" s="100">
        <v>0</v>
      </c>
      <c r="F42" s="150">
        <v>46341.3</v>
      </c>
      <c r="G42" s="150">
        <v>14764</v>
      </c>
      <c r="H42" s="150">
        <v>7382</v>
      </c>
      <c r="I42" s="150">
        <v>59056</v>
      </c>
      <c r="J42" s="150">
        <v>3017</v>
      </c>
      <c r="K42" s="150">
        <v>985</v>
      </c>
      <c r="L42" s="150">
        <v>2049</v>
      </c>
      <c r="M42" s="150">
        <v>87253</v>
      </c>
    </row>
    <row r="43" spans="1:13" s="89" customFormat="1" x14ac:dyDescent="0.3">
      <c r="A43" s="146" t="s">
        <v>2050</v>
      </c>
      <c r="B43" s="176" t="s">
        <v>1733</v>
      </c>
      <c r="C43" s="100">
        <v>44292</v>
      </c>
      <c r="D43" s="150">
        <v>2049.3000000000002</v>
      </c>
      <c r="E43" s="100">
        <v>0</v>
      </c>
      <c r="F43" s="150">
        <v>46341.3</v>
      </c>
      <c r="G43" s="150">
        <v>14764</v>
      </c>
      <c r="H43" s="150">
        <v>7382</v>
      </c>
      <c r="I43" s="150">
        <v>59056</v>
      </c>
      <c r="J43" s="150">
        <v>3017</v>
      </c>
      <c r="K43" s="150">
        <v>985</v>
      </c>
      <c r="L43" s="150">
        <v>2049</v>
      </c>
      <c r="M43" s="150">
        <v>87253</v>
      </c>
    </row>
    <row r="44" spans="1:13" s="89" customFormat="1" ht="26.4" x14ac:dyDescent="0.3">
      <c r="A44" s="146" t="s">
        <v>2205</v>
      </c>
      <c r="B44" s="176" t="s">
        <v>2206</v>
      </c>
      <c r="C44" s="100">
        <v>44292</v>
      </c>
      <c r="D44" s="150">
        <v>2049.3000000000002</v>
      </c>
      <c r="E44" s="100">
        <v>0</v>
      </c>
      <c r="F44" s="150">
        <v>46341.3</v>
      </c>
      <c r="G44" s="150">
        <v>14764</v>
      </c>
      <c r="H44" s="150">
        <v>7382</v>
      </c>
      <c r="I44" s="150">
        <v>59056</v>
      </c>
      <c r="J44" s="150">
        <v>3017</v>
      </c>
      <c r="K44" s="150">
        <v>985</v>
      </c>
      <c r="L44" s="150">
        <v>2049</v>
      </c>
      <c r="M44" s="150">
        <v>87253</v>
      </c>
    </row>
    <row r="45" spans="1:13" s="89" customFormat="1" x14ac:dyDescent="0.3">
      <c r="A45" s="146" t="s">
        <v>2051</v>
      </c>
      <c r="B45" s="176" t="s">
        <v>2052</v>
      </c>
      <c r="C45" s="100">
        <v>44292</v>
      </c>
      <c r="D45" s="150">
        <v>2049.3000000000002</v>
      </c>
      <c r="E45" s="100">
        <v>0</v>
      </c>
      <c r="F45" s="150">
        <v>46341.3</v>
      </c>
      <c r="G45" s="150">
        <v>14764</v>
      </c>
      <c r="H45" s="150">
        <v>7382</v>
      </c>
      <c r="I45" s="150">
        <v>59056</v>
      </c>
      <c r="J45" s="150">
        <v>3017</v>
      </c>
      <c r="K45" s="150">
        <v>985</v>
      </c>
      <c r="L45" s="150">
        <v>2049</v>
      </c>
      <c r="M45" s="150">
        <v>87253</v>
      </c>
    </row>
    <row r="46" spans="1:13" s="89" customFormat="1" x14ac:dyDescent="0.3">
      <c r="A46" s="146">
        <v>123</v>
      </c>
      <c r="B46" s="176" t="s">
        <v>2207</v>
      </c>
      <c r="C46" s="100">
        <v>44292</v>
      </c>
      <c r="D46" s="150">
        <v>2049.3000000000002</v>
      </c>
      <c r="E46" s="100">
        <v>0</v>
      </c>
      <c r="F46" s="150">
        <v>46341.3</v>
      </c>
      <c r="G46" s="150">
        <v>14764</v>
      </c>
      <c r="H46" s="150">
        <v>7382</v>
      </c>
      <c r="I46" s="150">
        <v>59056</v>
      </c>
      <c r="J46" s="150">
        <v>3017</v>
      </c>
      <c r="K46" s="150">
        <v>985</v>
      </c>
      <c r="L46" s="150">
        <v>2049</v>
      </c>
      <c r="M46" s="150">
        <v>87253</v>
      </c>
    </row>
    <row r="47" spans="1:13" s="89" customFormat="1" ht="26.4" x14ac:dyDescent="0.3">
      <c r="A47" s="146" t="s">
        <v>2053</v>
      </c>
      <c r="B47" s="176" t="s">
        <v>2054</v>
      </c>
      <c r="C47" s="100">
        <v>39538</v>
      </c>
      <c r="D47" s="150">
        <v>2049.3000000000002</v>
      </c>
      <c r="E47" s="100">
        <v>0</v>
      </c>
      <c r="F47" s="150">
        <v>41587.300000000003</v>
      </c>
      <c r="G47" s="150">
        <v>13179.333333333334</v>
      </c>
      <c r="H47" s="150">
        <v>6589.666666666667</v>
      </c>
      <c r="I47" s="150">
        <v>52717.333333333336</v>
      </c>
      <c r="J47" s="150">
        <v>3017</v>
      </c>
      <c r="K47" s="150">
        <v>985</v>
      </c>
      <c r="L47" s="150">
        <v>2049</v>
      </c>
      <c r="M47" s="150">
        <v>78537.333333333343</v>
      </c>
    </row>
    <row r="48" spans="1:13" s="89" customFormat="1" x14ac:dyDescent="0.3">
      <c r="A48" s="146" t="s">
        <v>2208</v>
      </c>
      <c r="B48" s="176" t="s">
        <v>2209</v>
      </c>
      <c r="C48" s="100">
        <v>39538</v>
      </c>
      <c r="D48" s="150">
        <v>2049.3000000000002</v>
      </c>
      <c r="E48" s="100">
        <v>0</v>
      </c>
      <c r="F48" s="150">
        <v>41587.300000000003</v>
      </c>
      <c r="G48" s="150">
        <v>13179.333333333334</v>
      </c>
      <c r="H48" s="150">
        <v>6589.666666666667</v>
      </c>
      <c r="I48" s="150">
        <v>52717.333333333336</v>
      </c>
      <c r="J48" s="150">
        <v>3017</v>
      </c>
      <c r="K48" s="150">
        <v>985</v>
      </c>
      <c r="L48" s="150">
        <v>2049</v>
      </c>
      <c r="M48" s="150">
        <v>78537.333333333343</v>
      </c>
    </row>
    <row r="49" spans="1:13" s="89" customFormat="1" x14ac:dyDescent="0.3">
      <c r="A49" s="146">
        <v>130</v>
      </c>
      <c r="B49" s="176" t="s">
        <v>2055</v>
      </c>
      <c r="C49" s="100">
        <v>39538</v>
      </c>
      <c r="D49" s="150">
        <v>2049.3000000000002</v>
      </c>
      <c r="E49" s="100">
        <v>0</v>
      </c>
      <c r="F49" s="150">
        <v>41587.300000000003</v>
      </c>
      <c r="G49" s="150">
        <v>13179.333333333334</v>
      </c>
      <c r="H49" s="150">
        <v>6589.666666666667</v>
      </c>
      <c r="I49" s="150">
        <v>52717.333333333336</v>
      </c>
      <c r="J49" s="150">
        <v>3017</v>
      </c>
      <c r="K49" s="150">
        <v>985</v>
      </c>
      <c r="L49" s="150">
        <v>2049</v>
      </c>
      <c r="M49" s="150">
        <v>78537.333333333343</v>
      </c>
    </row>
    <row r="50" spans="1:13" s="89" customFormat="1" x14ac:dyDescent="0.3">
      <c r="A50" s="146" t="s">
        <v>2056</v>
      </c>
      <c r="B50" s="176" t="s">
        <v>2057</v>
      </c>
      <c r="C50" s="100">
        <v>39538</v>
      </c>
      <c r="D50" s="150">
        <v>2049.3000000000002</v>
      </c>
      <c r="E50" s="100">
        <v>0</v>
      </c>
      <c r="F50" s="150">
        <v>41587.300000000003</v>
      </c>
      <c r="G50" s="150">
        <v>13179.333333333334</v>
      </c>
      <c r="H50" s="150">
        <v>6589.666666666667</v>
      </c>
      <c r="I50" s="150">
        <v>52717.333333333336</v>
      </c>
      <c r="J50" s="150">
        <v>3017</v>
      </c>
      <c r="K50" s="150">
        <v>985</v>
      </c>
      <c r="L50" s="150">
        <v>2049</v>
      </c>
      <c r="M50" s="150">
        <v>78537.333333333343</v>
      </c>
    </row>
    <row r="51" spans="1:13" s="89" customFormat="1" x14ac:dyDescent="0.3">
      <c r="A51" s="146" t="s">
        <v>2058</v>
      </c>
      <c r="B51" s="176" t="s">
        <v>2059</v>
      </c>
      <c r="C51" s="100">
        <v>39538</v>
      </c>
      <c r="D51" s="150">
        <v>2049.3000000000002</v>
      </c>
      <c r="E51" s="100">
        <v>0</v>
      </c>
      <c r="F51" s="150">
        <v>41587.300000000003</v>
      </c>
      <c r="G51" s="150">
        <v>13179.333333333334</v>
      </c>
      <c r="H51" s="150">
        <v>6589.666666666667</v>
      </c>
      <c r="I51" s="150">
        <v>52717.333333333336</v>
      </c>
      <c r="J51" s="150">
        <v>3017</v>
      </c>
      <c r="K51" s="150">
        <v>985</v>
      </c>
      <c r="L51" s="150">
        <v>2049</v>
      </c>
      <c r="M51" s="150">
        <v>78537.333333333343</v>
      </c>
    </row>
    <row r="52" spans="1:13" s="89" customFormat="1" x14ac:dyDescent="0.3">
      <c r="A52" s="146" t="s">
        <v>2060</v>
      </c>
      <c r="B52" s="176" t="s">
        <v>2061</v>
      </c>
      <c r="C52" s="100">
        <v>39538</v>
      </c>
      <c r="D52" s="150">
        <v>2049.3000000000002</v>
      </c>
      <c r="E52" s="100">
        <v>0</v>
      </c>
      <c r="F52" s="150">
        <v>41587.300000000003</v>
      </c>
      <c r="G52" s="150">
        <v>13179.333333333334</v>
      </c>
      <c r="H52" s="150">
        <v>6589.666666666667</v>
      </c>
      <c r="I52" s="150">
        <v>52717.333333333336</v>
      </c>
      <c r="J52" s="150">
        <v>3017</v>
      </c>
      <c r="K52" s="150">
        <v>985</v>
      </c>
      <c r="L52" s="150">
        <v>2049</v>
      </c>
      <c r="M52" s="150">
        <v>78537.333333333343</v>
      </c>
    </row>
    <row r="53" spans="1:13" s="89" customFormat="1" x14ac:dyDescent="0.3">
      <c r="A53" s="146">
        <v>156</v>
      </c>
      <c r="B53" s="176" t="s">
        <v>2063</v>
      </c>
      <c r="C53" s="100">
        <v>39538</v>
      </c>
      <c r="D53" s="150">
        <v>2049.3000000000002</v>
      </c>
      <c r="E53" s="100">
        <v>0</v>
      </c>
      <c r="F53" s="150">
        <v>41587.300000000003</v>
      </c>
      <c r="G53" s="150">
        <v>13179.333333333334</v>
      </c>
      <c r="H53" s="150">
        <v>6589.666666666667</v>
      </c>
      <c r="I53" s="150">
        <v>52717.333333333336</v>
      </c>
      <c r="J53" s="150">
        <v>3017</v>
      </c>
      <c r="K53" s="150">
        <v>985</v>
      </c>
      <c r="L53" s="150">
        <v>2049</v>
      </c>
      <c r="M53" s="150">
        <v>78537.333333333343</v>
      </c>
    </row>
    <row r="54" spans="1:13" s="89" customFormat="1" x14ac:dyDescent="0.3">
      <c r="A54" s="146">
        <v>131</v>
      </c>
      <c r="B54" s="176" t="s">
        <v>2210</v>
      </c>
      <c r="C54" s="100">
        <v>36454</v>
      </c>
      <c r="D54" s="150">
        <v>2049.3000000000002</v>
      </c>
      <c r="E54" s="100">
        <v>0</v>
      </c>
      <c r="F54" s="150">
        <v>38503.300000000003</v>
      </c>
      <c r="G54" s="150">
        <v>12151.333333333334</v>
      </c>
      <c r="H54" s="150">
        <v>6075.666666666667</v>
      </c>
      <c r="I54" s="150">
        <v>48605.333333333336</v>
      </c>
      <c r="J54" s="150">
        <v>3017</v>
      </c>
      <c r="K54" s="150">
        <v>985</v>
      </c>
      <c r="L54" s="150">
        <v>2049</v>
      </c>
      <c r="M54" s="150">
        <v>72883.333333333343</v>
      </c>
    </row>
    <row r="55" spans="1:13" s="89" customFormat="1" x14ac:dyDescent="0.3">
      <c r="A55" s="146" t="s">
        <v>2211</v>
      </c>
      <c r="B55" s="176" t="s">
        <v>2212</v>
      </c>
      <c r="C55" s="100">
        <v>36454</v>
      </c>
      <c r="D55" s="150">
        <v>2049.3000000000002</v>
      </c>
      <c r="E55" s="100">
        <v>0</v>
      </c>
      <c r="F55" s="150">
        <v>38503.300000000003</v>
      </c>
      <c r="G55" s="150">
        <v>12151.333333333334</v>
      </c>
      <c r="H55" s="150">
        <v>6075.666666666667</v>
      </c>
      <c r="I55" s="150">
        <v>48605.333333333336</v>
      </c>
      <c r="J55" s="150">
        <v>3017</v>
      </c>
      <c r="K55" s="150">
        <v>985</v>
      </c>
      <c r="L55" s="150">
        <v>2049</v>
      </c>
      <c r="M55" s="150">
        <v>72883.333333333343</v>
      </c>
    </row>
    <row r="56" spans="1:13" s="89" customFormat="1" x14ac:dyDescent="0.3">
      <c r="A56" s="146">
        <v>162</v>
      </c>
      <c r="B56" s="176" t="s">
        <v>2065</v>
      </c>
      <c r="C56" s="100">
        <v>36454</v>
      </c>
      <c r="D56" s="150">
        <v>2049.3000000000002</v>
      </c>
      <c r="E56" s="100">
        <v>0</v>
      </c>
      <c r="F56" s="150">
        <v>38503.300000000003</v>
      </c>
      <c r="G56" s="150">
        <v>12151.333333333334</v>
      </c>
      <c r="H56" s="150">
        <v>6075.666666666667</v>
      </c>
      <c r="I56" s="150">
        <v>48605.333333333336</v>
      </c>
      <c r="J56" s="150">
        <v>3017</v>
      </c>
      <c r="K56" s="150">
        <v>985</v>
      </c>
      <c r="L56" s="150">
        <v>2049</v>
      </c>
      <c r="M56" s="150">
        <v>72883.333333333343</v>
      </c>
    </row>
    <row r="57" spans="1:13" s="89" customFormat="1" ht="26.4" x14ac:dyDescent="0.3">
      <c r="A57" s="146">
        <v>163</v>
      </c>
      <c r="B57" s="176" t="s">
        <v>2067</v>
      </c>
      <c r="C57" s="100">
        <v>36454</v>
      </c>
      <c r="D57" s="150">
        <v>2049.3000000000002</v>
      </c>
      <c r="E57" s="100">
        <v>0</v>
      </c>
      <c r="F57" s="150">
        <v>38503.300000000003</v>
      </c>
      <c r="G57" s="150">
        <v>12151.333333333334</v>
      </c>
      <c r="H57" s="150">
        <v>6075.666666666667</v>
      </c>
      <c r="I57" s="150">
        <v>48605.333333333336</v>
      </c>
      <c r="J57" s="150">
        <v>3017</v>
      </c>
      <c r="K57" s="150">
        <v>985</v>
      </c>
      <c r="L57" s="150">
        <v>2049</v>
      </c>
      <c r="M57" s="150">
        <v>72883.333333333343</v>
      </c>
    </row>
    <row r="58" spans="1:13" s="89" customFormat="1" ht="26.4" x14ac:dyDescent="0.3">
      <c r="A58" s="146">
        <v>164</v>
      </c>
      <c r="B58" s="176" t="s">
        <v>2069</v>
      </c>
      <c r="C58" s="100">
        <v>36454</v>
      </c>
      <c r="D58" s="150">
        <v>2049.3000000000002</v>
      </c>
      <c r="E58" s="100">
        <v>0</v>
      </c>
      <c r="F58" s="150">
        <v>38503.300000000003</v>
      </c>
      <c r="G58" s="150">
        <v>12151.333333333334</v>
      </c>
      <c r="H58" s="150">
        <v>6075.666666666667</v>
      </c>
      <c r="I58" s="150">
        <v>48605.333333333336</v>
      </c>
      <c r="J58" s="150">
        <v>3017</v>
      </c>
      <c r="K58" s="150">
        <v>985</v>
      </c>
      <c r="L58" s="150">
        <v>2049</v>
      </c>
      <c r="M58" s="150">
        <v>72883.333333333343</v>
      </c>
    </row>
    <row r="59" spans="1:13" s="89" customFormat="1" x14ac:dyDescent="0.3">
      <c r="A59" s="146">
        <v>165</v>
      </c>
      <c r="B59" s="176" t="s">
        <v>2071</v>
      </c>
      <c r="C59" s="100">
        <v>36454</v>
      </c>
      <c r="D59" s="150">
        <v>2049.3000000000002</v>
      </c>
      <c r="E59" s="100">
        <v>0</v>
      </c>
      <c r="F59" s="150">
        <v>38503.300000000003</v>
      </c>
      <c r="G59" s="150">
        <v>12151.333333333334</v>
      </c>
      <c r="H59" s="150">
        <v>6075.666666666667</v>
      </c>
      <c r="I59" s="150">
        <v>48605.333333333336</v>
      </c>
      <c r="J59" s="150">
        <v>3017</v>
      </c>
      <c r="K59" s="150">
        <v>985</v>
      </c>
      <c r="L59" s="150">
        <v>2049</v>
      </c>
      <c r="M59" s="150">
        <v>72883.333333333343</v>
      </c>
    </row>
    <row r="60" spans="1:13" s="89" customFormat="1" x14ac:dyDescent="0.3">
      <c r="A60" s="146">
        <v>166</v>
      </c>
      <c r="B60" s="176" t="s">
        <v>2213</v>
      </c>
      <c r="C60" s="100">
        <v>36454</v>
      </c>
      <c r="D60" s="150">
        <v>2049.3000000000002</v>
      </c>
      <c r="E60" s="100">
        <v>0</v>
      </c>
      <c r="F60" s="150">
        <v>38503.300000000003</v>
      </c>
      <c r="G60" s="150">
        <v>12151.333333333334</v>
      </c>
      <c r="H60" s="150">
        <v>6075.666666666667</v>
      </c>
      <c r="I60" s="150">
        <v>48605.333333333336</v>
      </c>
      <c r="J60" s="150">
        <v>3017</v>
      </c>
      <c r="K60" s="150">
        <v>985</v>
      </c>
      <c r="L60" s="150">
        <v>2049</v>
      </c>
      <c r="M60" s="150">
        <v>72883.333333333343</v>
      </c>
    </row>
    <row r="61" spans="1:13" s="89" customFormat="1" x14ac:dyDescent="0.3">
      <c r="A61" s="146" t="s">
        <v>2072</v>
      </c>
      <c r="B61" s="176" t="s">
        <v>2073</v>
      </c>
      <c r="C61" s="100">
        <v>36454</v>
      </c>
      <c r="D61" s="150">
        <v>2049.3000000000002</v>
      </c>
      <c r="E61" s="100">
        <v>0</v>
      </c>
      <c r="F61" s="150">
        <v>38503.300000000003</v>
      </c>
      <c r="G61" s="150">
        <v>12151.333333333334</v>
      </c>
      <c r="H61" s="150">
        <v>6075.666666666667</v>
      </c>
      <c r="I61" s="150">
        <v>48605.333333333336</v>
      </c>
      <c r="J61" s="150">
        <v>3017</v>
      </c>
      <c r="K61" s="150">
        <v>985</v>
      </c>
      <c r="L61" s="150">
        <v>2049</v>
      </c>
      <c r="M61" s="150">
        <v>72883.333333333343</v>
      </c>
    </row>
    <row r="62" spans="1:13" s="89" customFormat="1" x14ac:dyDescent="0.3">
      <c r="A62" s="146">
        <v>122</v>
      </c>
      <c r="B62" s="176" t="s">
        <v>2075</v>
      </c>
      <c r="C62" s="100">
        <v>36454</v>
      </c>
      <c r="D62" s="150">
        <v>2049.3000000000002</v>
      </c>
      <c r="E62" s="100">
        <v>0</v>
      </c>
      <c r="F62" s="150">
        <v>38503.300000000003</v>
      </c>
      <c r="G62" s="150">
        <v>12151.333333333334</v>
      </c>
      <c r="H62" s="150">
        <v>6075.666666666667</v>
      </c>
      <c r="I62" s="150">
        <v>48605.333333333336</v>
      </c>
      <c r="J62" s="150">
        <v>3017</v>
      </c>
      <c r="K62" s="150">
        <v>985</v>
      </c>
      <c r="L62" s="150">
        <v>2049</v>
      </c>
      <c r="M62" s="150">
        <v>72883.333333333343</v>
      </c>
    </row>
    <row r="63" spans="1:13" s="89" customFormat="1" x14ac:dyDescent="0.3">
      <c r="A63" s="146" t="s">
        <v>2076</v>
      </c>
      <c r="B63" s="176" t="s">
        <v>2077</v>
      </c>
      <c r="C63" s="100">
        <v>31567</v>
      </c>
      <c r="D63" s="150">
        <v>2049.3000000000002</v>
      </c>
      <c r="E63" s="100">
        <v>0</v>
      </c>
      <c r="F63" s="150">
        <v>33616.300000000003</v>
      </c>
      <c r="G63" s="150">
        <v>10522.333333333334</v>
      </c>
      <c r="H63" s="150">
        <v>5261.166666666667</v>
      </c>
      <c r="I63" s="150">
        <v>42089.333333333336</v>
      </c>
      <c r="J63" s="150">
        <v>3017</v>
      </c>
      <c r="K63" s="150">
        <v>985</v>
      </c>
      <c r="L63" s="150">
        <v>2049</v>
      </c>
      <c r="M63" s="150">
        <v>63923.833333333336</v>
      </c>
    </row>
    <row r="64" spans="1:13" s="89" customFormat="1" x14ac:dyDescent="0.3">
      <c r="A64" s="146" t="s">
        <v>2078</v>
      </c>
      <c r="B64" s="176" t="s">
        <v>2079</v>
      </c>
      <c r="C64" s="100">
        <v>31567</v>
      </c>
      <c r="D64" s="150">
        <v>2049.3000000000002</v>
      </c>
      <c r="E64" s="100">
        <v>0</v>
      </c>
      <c r="F64" s="150">
        <v>33616.300000000003</v>
      </c>
      <c r="G64" s="150">
        <v>10522.333333333334</v>
      </c>
      <c r="H64" s="150">
        <v>5261.166666666667</v>
      </c>
      <c r="I64" s="150">
        <v>42089.333333333336</v>
      </c>
      <c r="J64" s="150">
        <v>3017</v>
      </c>
      <c r="K64" s="150">
        <v>985</v>
      </c>
      <c r="L64" s="150">
        <v>2049</v>
      </c>
      <c r="M64" s="150">
        <v>63923.833333333336</v>
      </c>
    </row>
    <row r="65" spans="1:13" s="89" customFormat="1" x14ac:dyDescent="0.3">
      <c r="A65" s="146" t="s">
        <v>2080</v>
      </c>
      <c r="B65" s="176" t="s">
        <v>2081</v>
      </c>
      <c r="C65" s="100">
        <v>28616</v>
      </c>
      <c r="D65" s="150">
        <v>2049.3000000000002</v>
      </c>
      <c r="E65" s="100">
        <v>0</v>
      </c>
      <c r="F65" s="150">
        <v>30665.3</v>
      </c>
      <c r="G65" s="150">
        <v>9538.6666666666661</v>
      </c>
      <c r="H65" s="150">
        <v>4769.333333333333</v>
      </c>
      <c r="I65" s="150">
        <v>38154.666666666664</v>
      </c>
      <c r="J65" s="150">
        <v>3017</v>
      </c>
      <c r="K65" s="150">
        <v>985</v>
      </c>
      <c r="L65" s="150">
        <v>2049</v>
      </c>
      <c r="M65" s="150">
        <v>58513.666666666664</v>
      </c>
    </row>
    <row r="66" spans="1:13" s="89" customFormat="1" x14ac:dyDescent="0.3">
      <c r="A66" s="146" t="s">
        <v>2082</v>
      </c>
      <c r="B66" s="176" t="s">
        <v>2083</v>
      </c>
      <c r="C66" s="100">
        <v>28616</v>
      </c>
      <c r="D66" s="150">
        <v>2049.3000000000002</v>
      </c>
      <c r="E66" s="100">
        <v>0</v>
      </c>
      <c r="F66" s="150">
        <v>30665.3</v>
      </c>
      <c r="G66" s="150">
        <v>9538.6666666666661</v>
      </c>
      <c r="H66" s="150">
        <v>4769.333333333333</v>
      </c>
      <c r="I66" s="150">
        <v>38154.666666666664</v>
      </c>
      <c r="J66" s="150">
        <v>3017</v>
      </c>
      <c r="K66" s="150">
        <v>985</v>
      </c>
      <c r="L66" s="150">
        <v>2049</v>
      </c>
      <c r="M66" s="150">
        <v>58513.666666666664</v>
      </c>
    </row>
    <row r="67" spans="1:13" s="89" customFormat="1" ht="26.4" x14ac:dyDescent="0.3">
      <c r="A67" s="146" t="s">
        <v>2214</v>
      </c>
      <c r="B67" s="176" t="s">
        <v>2215</v>
      </c>
      <c r="C67" s="100">
        <v>28616</v>
      </c>
      <c r="D67" s="150">
        <v>2049.3000000000002</v>
      </c>
      <c r="E67" s="100">
        <v>0</v>
      </c>
      <c r="F67" s="150">
        <v>30665.3</v>
      </c>
      <c r="G67" s="150">
        <v>9538.6666666666661</v>
      </c>
      <c r="H67" s="150">
        <v>4769.333333333333</v>
      </c>
      <c r="I67" s="150">
        <v>38154.666666666664</v>
      </c>
      <c r="J67" s="150">
        <v>3017</v>
      </c>
      <c r="K67" s="150">
        <v>985</v>
      </c>
      <c r="L67" s="150">
        <v>2049</v>
      </c>
      <c r="M67" s="150">
        <v>58513.666666666664</v>
      </c>
    </row>
    <row r="68" spans="1:13" s="89" customFormat="1" x14ac:dyDescent="0.3">
      <c r="A68" s="146" t="s">
        <v>2084</v>
      </c>
      <c r="B68" s="176" t="s">
        <v>2085</v>
      </c>
      <c r="C68" s="100">
        <v>26571</v>
      </c>
      <c r="D68" s="150">
        <v>2049.3000000000002</v>
      </c>
      <c r="E68" s="100">
        <v>0</v>
      </c>
      <c r="F68" s="150">
        <v>28620.3</v>
      </c>
      <c r="G68" s="150">
        <v>8857</v>
      </c>
      <c r="H68" s="150">
        <v>4428.5</v>
      </c>
      <c r="I68" s="150">
        <v>35428</v>
      </c>
      <c r="J68" s="150">
        <v>3017</v>
      </c>
      <c r="K68" s="150">
        <v>985</v>
      </c>
      <c r="L68" s="150">
        <v>2049</v>
      </c>
      <c r="M68" s="150">
        <v>54764.5</v>
      </c>
    </row>
    <row r="69" spans="1:13" s="89" customFormat="1" x14ac:dyDescent="0.3">
      <c r="A69" s="146">
        <v>105</v>
      </c>
      <c r="B69" s="176" t="s">
        <v>2087</v>
      </c>
      <c r="C69" s="100">
        <v>26516</v>
      </c>
      <c r="D69" s="150">
        <v>2049.3000000000002</v>
      </c>
      <c r="E69" s="100">
        <v>0</v>
      </c>
      <c r="F69" s="150">
        <v>28565.3</v>
      </c>
      <c r="G69" s="150">
        <v>8838.6666666666661</v>
      </c>
      <c r="H69" s="150">
        <v>4419.333333333333</v>
      </c>
      <c r="I69" s="150">
        <v>35354.666666666664</v>
      </c>
      <c r="J69" s="150">
        <v>3017</v>
      </c>
      <c r="K69" s="150">
        <v>985</v>
      </c>
      <c r="L69" s="150">
        <v>2049</v>
      </c>
      <c r="M69" s="150">
        <v>54663.666666666664</v>
      </c>
    </row>
    <row r="70" spans="1:13" s="89" customFormat="1" x14ac:dyDescent="0.3">
      <c r="A70" s="146" t="s">
        <v>2088</v>
      </c>
      <c r="B70" s="176" t="s">
        <v>2089</v>
      </c>
      <c r="C70" s="100">
        <v>26516</v>
      </c>
      <c r="D70" s="150">
        <v>2049.3000000000002</v>
      </c>
      <c r="E70" s="100">
        <v>0</v>
      </c>
      <c r="F70" s="150">
        <v>28565.3</v>
      </c>
      <c r="G70" s="150">
        <v>8838.6666666666661</v>
      </c>
      <c r="H70" s="150">
        <v>4419.333333333333</v>
      </c>
      <c r="I70" s="150">
        <v>35354.666666666664</v>
      </c>
      <c r="J70" s="150">
        <v>3017</v>
      </c>
      <c r="K70" s="150">
        <v>985</v>
      </c>
      <c r="L70" s="150">
        <v>2049</v>
      </c>
      <c r="M70" s="150">
        <v>54663.666666666664</v>
      </c>
    </row>
    <row r="71" spans="1:13" s="89" customFormat="1" x14ac:dyDescent="0.3">
      <c r="A71" s="146" t="s">
        <v>2216</v>
      </c>
      <c r="B71" s="176" t="s">
        <v>2217</v>
      </c>
      <c r="C71" s="100">
        <v>26516</v>
      </c>
      <c r="D71" s="150">
        <v>2049.3000000000002</v>
      </c>
      <c r="E71" s="100">
        <v>0</v>
      </c>
      <c r="F71" s="150">
        <v>28565.3</v>
      </c>
      <c r="G71" s="150">
        <v>8838.6666666666661</v>
      </c>
      <c r="H71" s="150">
        <v>4419.333333333333</v>
      </c>
      <c r="I71" s="150">
        <v>35354.666666666664</v>
      </c>
      <c r="J71" s="150">
        <v>3017</v>
      </c>
      <c r="K71" s="150">
        <v>985</v>
      </c>
      <c r="L71" s="150">
        <v>2049</v>
      </c>
      <c r="M71" s="150">
        <v>54663.666666666664</v>
      </c>
    </row>
    <row r="72" spans="1:13" s="89" customFormat="1" x14ac:dyDescent="0.3">
      <c r="A72" s="146" t="s">
        <v>2218</v>
      </c>
      <c r="B72" s="176" t="s">
        <v>2219</v>
      </c>
      <c r="C72" s="100">
        <v>26516</v>
      </c>
      <c r="D72" s="150">
        <v>2049.3000000000002</v>
      </c>
      <c r="E72" s="100">
        <v>0</v>
      </c>
      <c r="F72" s="150">
        <v>28565.3</v>
      </c>
      <c r="G72" s="150">
        <v>8838.6666666666661</v>
      </c>
      <c r="H72" s="150">
        <v>4419.333333333333</v>
      </c>
      <c r="I72" s="150">
        <v>35354.666666666664</v>
      </c>
      <c r="J72" s="150">
        <v>3017</v>
      </c>
      <c r="K72" s="150">
        <v>985</v>
      </c>
      <c r="L72" s="150">
        <v>2049</v>
      </c>
      <c r="M72" s="150">
        <v>54663.666666666664</v>
      </c>
    </row>
    <row r="73" spans="1:13" s="89" customFormat="1" x14ac:dyDescent="0.3">
      <c r="A73" s="146" t="s">
        <v>2090</v>
      </c>
      <c r="B73" s="176" t="s">
        <v>2091</v>
      </c>
      <c r="C73" s="100">
        <v>26516</v>
      </c>
      <c r="D73" s="150">
        <v>2049.3000000000002</v>
      </c>
      <c r="E73" s="100">
        <v>0</v>
      </c>
      <c r="F73" s="150">
        <v>28565.3</v>
      </c>
      <c r="G73" s="150">
        <v>8838.6666666666661</v>
      </c>
      <c r="H73" s="150">
        <v>4419.333333333333</v>
      </c>
      <c r="I73" s="150">
        <v>35354.666666666664</v>
      </c>
      <c r="J73" s="150">
        <v>3017</v>
      </c>
      <c r="K73" s="150">
        <v>985</v>
      </c>
      <c r="L73" s="150">
        <v>2049</v>
      </c>
      <c r="M73" s="150">
        <v>54663.666666666664</v>
      </c>
    </row>
    <row r="74" spans="1:13" s="89" customFormat="1" x14ac:dyDescent="0.3">
      <c r="A74" s="146" t="s">
        <v>2092</v>
      </c>
      <c r="B74" s="176" t="s">
        <v>2093</v>
      </c>
      <c r="C74" s="100">
        <v>25133</v>
      </c>
      <c r="D74" s="150">
        <v>2049.3000000000002</v>
      </c>
      <c r="E74" s="100">
        <v>0</v>
      </c>
      <c r="F74" s="150">
        <v>27182.3</v>
      </c>
      <c r="G74" s="150">
        <v>8377.6666666666661</v>
      </c>
      <c r="H74" s="150">
        <v>4188.833333333333</v>
      </c>
      <c r="I74" s="150">
        <v>33510.666666666664</v>
      </c>
      <c r="J74" s="150">
        <v>3017</v>
      </c>
      <c r="K74" s="150">
        <v>985</v>
      </c>
      <c r="L74" s="150">
        <v>2049</v>
      </c>
      <c r="M74" s="150">
        <v>52128.166666666664</v>
      </c>
    </row>
    <row r="75" spans="1:13" s="89" customFormat="1" x14ac:dyDescent="0.3">
      <c r="A75" s="146">
        <v>114</v>
      </c>
      <c r="B75" s="176" t="s">
        <v>2095</v>
      </c>
      <c r="C75" s="100">
        <v>25133</v>
      </c>
      <c r="D75" s="150">
        <v>2049.3000000000002</v>
      </c>
      <c r="E75" s="100">
        <v>0</v>
      </c>
      <c r="F75" s="150">
        <v>27182.3</v>
      </c>
      <c r="G75" s="150">
        <v>8377.6666666666661</v>
      </c>
      <c r="H75" s="150">
        <v>4188.833333333333</v>
      </c>
      <c r="I75" s="150">
        <v>33510.666666666664</v>
      </c>
      <c r="J75" s="150">
        <v>3017</v>
      </c>
      <c r="K75" s="150">
        <v>985</v>
      </c>
      <c r="L75" s="150">
        <v>2049</v>
      </c>
      <c r="M75" s="150">
        <v>52128.166666666664</v>
      </c>
    </row>
    <row r="76" spans="1:13" s="89" customFormat="1" x14ac:dyDescent="0.3">
      <c r="A76" s="146" t="s">
        <v>2096</v>
      </c>
      <c r="B76" s="176" t="s">
        <v>2097</v>
      </c>
      <c r="C76" s="100">
        <v>25133</v>
      </c>
      <c r="D76" s="150">
        <v>2049.3000000000002</v>
      </c>
      <c r="E76" s="100">
        <v>0</v>
      </c>
      <c r="F76" s="150">
        <v>27182.3</v>
      </c>
      <c r="G76" s="150">
        <v>8377.6666666666661</v>
      </c>
      <c r="H76" s="150">
        <v>4188.833333333333</v>
      </c>
      <c r="I76" s="150">
        <v>33510.666666666664</v>
      </c>
      <c r="J76" s="150">
        <v>3017</v>
      </c>
      <c r="K76" s="150">
        <v>985</v>
      </c>
      <c r="L76" s="150">
        <v>2049</v>
      </c>
      <c r="M76" s="150">
        <v>52128.166666666664</v>
      </c>
    </row>
    <row r="77" spans="1:13" s="89" customFormat="1" x14ac:dyDescent="0.3">
      <c r="A77" s="146" t="s">
        <v>2098</v>
      </c>
      <c r="B77" s="176" t="s">
        <v>2099</v>
      </c>
      <c r="C77" s="100">
        <v>24806</v>
      </c>
      <c r="D77" s="150">
        <v>2049.3000000000002</v>
      </c>
      <c r="E77" s="100">
        <v>0</v>
      </c>
      <c r="F77" s="150">
        <v>26855.3</v>
      </c>
      <c r="G77" s="150">
        <v>8268.6666666666661</v>
      </c>
      <c r="H77" s="150">
        <v>4134.333333333333</v>
      </c>
      <c r="I77" s="150">
        <v>33074.666666666664</v>
      </c>
      <c r="J77" s="150">
        <v>3017</v>
      </c>
      <c r="K77" s="150">
        <v>985</v>
      </c>
      <c r="L77" s="150">
        <v>2049</v>
      </c>
      <c r="M77" s="150">
        <v>51528.666666666664</v>
      </c>
    </row>
    <row r="78" spans="1:13" s="89" customFormat="1" x14ac:dyDescent="0.3">
      <c r="A78" s="146" t="s">
        <v>2100</v>
      </c>
      <c r="B78" s="176" t="s">
        <v>2101</v>
      </c>
      <c r="C78" s="100">
        <v>24806</v>
      </c>
      <c r="D78" s="150">
        <v>2049.3000000000002</v>
      </c>
      <c r="E78" s="100">
        <v>0</v>
      </c>
      <c r="F78" s="150">
        <v>26855.3</v>
      </c>
      <c r="G78" s="150">
        <v>8268.6666666666661</v>
      </c>
      <c r="H78" s="150">
        <v>4134.333333333333</v>
      </c>
      <c r="I78" s="150">
        <v>33074.666666666664</v>
      </c>
      <c r="J78" s="150">
        <v>3017</v>
      </c>
      <c r="K78" s="150">
        <v>985</v>
      </c>
      <c r="L78" s="150">
        <v>2049</v>
      </c>
      <c r="M78" s="150">
        <v>51528.666666666664</v>
      </c>
    </row>
    <row r="79" spans="1:13" s="89" customFormat="1" x14ac:dyDescent="0.3">
      <c r="A79" s="146" t="s">
        <v>2102</v>
      </c>
      <c r="B79" s="176" t="s">
        <v>2103</v>
      </c>
      <c r="C79" s="100">
        <v>21422</v>
      </c>
      <c r="D79" s="150">
        <v>2049.3000000000002</v>
      </c>
      <c r="E79" s="100">
        <v>0</v>
      </c>
      <c r="F79" s="150">
        <v>23471.3</v>
      </c>
      <c r="G79" s="150">
        <v>7140.666666666667</v>
      </c>
      <c r="H79" s="150">
        <v>3570.3333333333335</v>
      </c>
      <c r="I79" s="150">
        <v>28562.666666666668</v>
      </c>
      <c r="J79" s="150">
        <v>3017</v>
      </c>
      <c r="K79" s="150">
        <v>985</v>
      </c>
      <c r="L79" s="150">
        <v>2049</v>
      </c>
      <c r="M79" s="150">
        <v>45324.666666666672</v>
      </c>
    </row>
    <row r="80" spans="1:13" s="89" customFormat="1" x14ac:dyDescent="0.3">
      <c r="A80" s="146" t="s">
        <v>2104</v>
      </c>
      <c r="B80" s="176" t="s">
        <v>2105</v>
      </c>
      <c r="C80" s="100">
        <v>20957</v>
      </c>
      <c r="D80" s="150">
        <v>2049.3000000000002</v>
      </c>
      <c r="E80" s="100">
        <v>0</v>
      </c>
      <c r="F80" s="150">
        <v>23006.3</v>
      </c>
      <c r="G80" s="150">
        <v>6985.666666666667</v>
      </c>
      <c r="H80" s="150">
        <v>3492.8333333333335</v>
      </c>
      <c r="I80" s="150">
        <v>27942.666666666668</v>
      </c>
      <c r="J80" s="150">
        <v>3017</v>
      </c>
      <c r="K80" s="150">
        <v>985</v>
      </c>
      <c r="L80" s="150">
        <v>2049</v>
      </c>
      <c r="M80" s="150">
        <v>44472.166666666672</v>
      </c>
    </row>
    <row r="81" spans="1:13" s="89" customFormat="1" x14ac:dyDescent="0.3">
      <c r="A81" s="146" t="s">
        <v>2106</v>
      </c>
      <c r="B81" s="176" t="s">
        <v>2107</v>
      </c>
      <c r="C81" s="100">
        <v>20195</v>
      </c>
      <c r="D81" s="150">
        <v>2086</v>
      </c>
      <c r="E81" s="100">
        <v>0</v>
      </c>
      <c r="F81" s="150">
        <v>22281</v>
      </c>
      <c r="G81" s="150">
        <v>6731.6666666666661</v>
      </c>
      <c r="H81" s="150">
        <v>3365.833333333333</v>
      </c>
      <c r="I81" s="150">
        <v>26926.666666666664</v>
      </c>
      <c r="J81" s="150">
        <v>3017</v>
      </c>
      <c r="K81" s="150">
        <v>985</v>
      </c>
      <c r="L81" s="150">
        <v>2049</v>
      </c>
      <c r="M81" s="150">
        <v>43075.166666666664</v>
      </c>
    </row>
    <row r="82" spans="1:13" s="89" customFormat="1" ht="26.4" x14ac:dyDescent="0.3">
      <c r="A82" s="146" t="s">
        <v>2108</v>
      </c>
      <c r="B82" s="176" t="s">
        <v>2109</v>
      </c>
      <c r="C82" s="100">
        <v>20195</v>
      </c>
      <c r="D82" s="150">
        <v>2086</v>
      </c>
      <c r="E82" s="100">
        <v>0</v>
      </c>
      <c r="F82" s="150">
        <v>22281</v>
      </c>
      <c r="G82" s="150">
        <v>6731.6666666666661</v>
      </c>
      <c r="H82" s="150">
        <v>3365.833333333333</v>
      </c>
      <c r="I82" s="150">
        <v>26926.666666666664</v>
      </c>
      <c r="J82" s="150">
        <v>3017</v>
      </c>
      <c r="K82" s="150">
        <v>985</v>
      </c>
      <c r="L82" s="150">
        <v>2049</v>
      </c>
      <c r="M82" s="150">
        <v>43075.166666666664</v>
      </c>
    </row>
    <row r="83" spans="1:13" s="89" customFormat="1" x14ac:dyDescent="0.3">
      <c r="A83" s="146">
        <v>108</v>
      </c>
      <c r="B83" s="176" t="s">
        <v>2111</v>
      </c>
      <c r="C83" s="100">
        <v>20195</v>
      </c>
      <c r="D83" s="150">
        <v>2086</v>
      </c>
      <c r="E83" s="100">
        <v>0</v>
      </c>
      <c r="F83" s="150">
        <v>22281</v>
      </c>
      <c r="G83" s="150">
        <v>6731.6666666666661</v>
      </c>
      <c r="H83" s="150">
        <v>3365.833333333333</v>
      </c>
      <c r="I83" s="150">
        <v>26926.666666666664</v>
      </c>
      <c r="J83" s="150">
        <v>3017</v>
      </c>
      <c r="K83" s="150">
        <v>985</v>
      </c>
      <c r="L83" s="150">
        <v>2049</v>
      </c>
      <c r="M83" s="150">
        <v>43075.166666666664</v>
      </c>
    </row>
    <row r="84" spans="1:13" s="89" customFormat="1" x14ac:dyDescent="0.3">
      <c r="A84" s="146">
        <v>155</v>
      </c>
      <c r="B84" s="176" t="s">
        <v>2113</v>
      </c>
      <c r="C84" s="100">
        <v>20195</v>
      </c>
      <c r="D84" s="150">
        <v>2086</v>
      </c>
      <c r="E84" s="100">
        <v>0</v>
      </c>
      <c r="F84" s="150">
        <v>22281</v>
      </c>
      <c r="G84" s="150">
        <v>6731.6666666666661</v>
      </c>
      <c r="H84" s="150">
        <v>3365.833333333333</v>
      </c>
      <c r="I84" s="150">
        <v>26926.666666666664</v>
      </c>
      <c r="J84" s="150">
        <v>3017</v>
      </c>
      <c r="K84" s="150">
        <v>985</v>
      </c>
      <c r="L84" s="150">
        <v>2049</v>
      </c>
      <c r="M84" s="150">
        <v>43075.166666666664</v>
      </c>
    </row>
    <row r="85" spans="1:13" s="89" customFormat="1" x14ac:dyDescent="0.3">
      <c r="A85" s="154" t="s">
        <v>2114</v>
      </c>
      <c r="B85" s="178" t="s">
        <v>2115</v>
      </c>
      <c r="C85" s="105">
        <v>20015</v>
      </c>
      <c r="D85" s="150">
        <v>2086</v>
      </c>
      <c r="E85" s="100">
        <v>0</v>
      </c>
      <c r="F85" s="150">
        <v>22101</v>
      </c>
      <c r="G85" s="150">
        <v>6671.6666666666661</v>
      </c>
      <c r="H85" s="150">
        <v>3335.833333333333</v>
      </c>
      <c r="I85" s="150">
        <v>26686.666666666664</v>
      </c>
      <c r="J85" s="150">
        <v>3017</v>
      </c>
      <c r="K85" s="150">
        <v>985</v>
      </c>
      <c r="L85" s="150">
        <v>2049</v>
      </c>
      <c r="M85" s="150">
        <v>42745.166666666664</v>
      </c>
    </row>
    <row r="86" spans="1:13" s="89" customFormat="1" x14ac:dyDescent="0.3">
      <c r="A86" s="146" t="s">
        <v>2220</v>
      </c>
      <c r="B86" s="176" t="s">
        <v>2221</v>
      </c>
      <c r="C86" s="100">
        <v>20015</v>
      </c>
      <c r="D86" s="150">
        <v>2086</v>
      </c>
      <c r="E86" s="100">
        <v>0</v>
      </c>
      <c r="F86" s="150">
        <v>22101</v>
      </c>
      <c r="G86" s="150">
        <v>6671.6666666666661</v>
      </c>
      <c r="H86" s="150">
        <v>3335.833333333333</v>
      </c>
      <c r="I86" s="150">
        <v>26686.666666666664</v>
      </c>
      <c r="J86" s="150">
        <v>3017</v>
      </c>
      <c r="K86" s="150">
        <v>985</v>
      </c>
      <c r="L86" s="150">
        <v>2049</v>
      </c>
      <c r="M86" s="150">
        <v>42745.166666666664</v>
      </c>
    </row>
    <row r="87" spans="1:13" s="89" customFormat="1" ht="26.4" x14ac:dyDescent="0.3">
      <c r="A87" s="146" t="s">
        <v>2116</v>
      </c>
      <c r="B87" s="176" t="s">
        <v>2117</v>
      </c>
      <c r="C87" s="100">
        <v>18011</v>
      </c>
      <c r="D87" s="150">
        <v>1910</v>
      </c>
      <c r="E87" s="100">
        <v>0</v>
      </c>
      <c r="F87" s="150">
        <v>19921</v>
      </c>
      <c r="G87" s="150">
        <v>6003.666666666667</v>
      </c>
      <c r="H87" s="150">
        <v>3001.8333333333335</v>
      </c>
      <c r="I87" s="150">
        <v>24014.666666666668</v>
      </c>
      <c r="J87" s="150">
        <v>3017</v>
      </c>
      <c r="K87" s="150">
        <v>985</v>
      </c>
      <c r="L87" s="150">
        <v>1876</v>
      </c>
      <c r="M87" s="150">
        <v>38898.166666666672</v>
      </c>
    </row>
    <row r="88" spans="1:13" s="89" customFormat="1" x14ac:dyDescent="0.3">
      <c r="A88" s="146" t="s">
        <v>2118</v>
      </c>
      <c r="B88" s="176" t="s">
        <v>2119</v>
      </c>
      <c r="C88" s="100">
        <v>18011</v>
      </c>
      <c r="D88" s="150">
        <v>1910</v>
      </c>
      <c r="E88" s="100">
        <v>0</v>
      </c>
      <c r="F88" s="150">
        <v>19921</v>
      </c>
      <c r="G88" s="150">
        <v>6003.666666666667</v>
      </c>
      <c r="H88" s="150">
        <v>3001.8333333333335</v>
      </c>
      <c r="I88" s="150">
        <v>24014.666666666668</v>
      </c>
      <c r="J88" s="150">
        <v>3017</v>
      </c>
      <c r="K88" s="150">
        <v>985</v>
      </c>
      <c r="L88" s="150">
        <v>1876</v>
      </c>
      <c r="M88" s="150">
        <v>38898.166666666672</v>
      </c>
    </row>
    <row r="89" spans="1:13" s="89" customFormat="1" x14ac:dyDescent="0.3">
      <c r="A89" s="146" t="s">
        <v>2120</v>
      </c>
      <c r="B89" s="176" t="s">
        <v>2121</v>
      </c>
      <c r="C89" s="100">
        <v>18011</v>
      </c>
      <c r="D89" s="150">
        <v>1910</v>
      </c>
      <c r="E89" s="100">
        <v>0</v>
      </c>
      <c r="F89" s="150">
        <v>19921</v>
      </c>
      <c r="G89" s="150">
        <v>6003.666666666667</v>
      </c>
      <c r="H89" s="150">
        <v>3001.8333333333335</v>
      </c>
      <c r="I89" s="150">
        <v>24014.666666666668</v>
      </c>
      <c r="J89" s="150">
        <v>3017</v>
      </c>
      <c r="K89" s="150">
        <v>985</v>
      </c>
      <c r="L89" s="150">
        <v>1876</v>
      </c>
      <c r="M89" s="150">
        <v>38898.166666666672</v>
      </c>
    </row>
    <row r="90" spans="1:13" s="89" customFormat="1" ht="26.4" x14ac:dyDescent="0.3">
      <c r="A90" s="146">
        <v>133</v>
      </c>
      <c r="B90" s="176" t="s">
        <v>2123</v>
      </c>
      <c r="C90" s="100">
        <v>18011</v>
      </c>
      <c r="D90" s="150">
        <v>1910</v>
      </c>
      <c r="E90" s="100">
        <v>0</v>
      </c>
      <c r="F90" s="150">
        <v>19921</v>
      </c>
      <c r="G90" s="150">
        <v>6003.666666666667</v>
      </c>
      <c r="H90" s="150">
        <v>3001.8333333333335</v>
      </c>
      <c r="I90" s="150">
        <v>24014.666666666668</v>
      </c>
      <c r="J90" s="150">
        <v>3017</v>
      </c>
      <c r="K90" s="150">
        <v>985</v>
      </c>
      <c r="L90" s="150">
        <v>1876</v>
      </c>
      <c r="M90" s="150">
        <v>38898.166666666672</v>
      </c>
    </row>
    <row r="91" spans="1:13" s="89" customFormat="1" x14ac:dyDescent="0.3">
      <c r="A91" s="146" t="s">
        <v>2124</v>
      </c>
      <c r="B91" s="176" t="s">
        <v>2125</v>
      </c>
      <c r="C91" s="100">
        <v>18011</v>
      </c>
      <c r="D91" s="150">
        <v>1910</v>
      </c>
      <c r="E91" s="100">
        <v>0</v>
      </c>
      <c r="F91" s="150">
        <v>19921</v>
      </c>
      <c r="G91" s="150">
        <v>6003.666666666667</v>
      </c>
      <c r="H91" s="150">
        <v>3001.8333333333335</v>
      </c>
      <c r="I91" s="150">
        <v>24014.666666666668</v>
      </c>
      <c r="J91" s="150">
        <v>3017</v>
      </c>
      <c r="K91" s="150">
        <v>985</v>
      </c>
      <c r="L91" s="150">
        <v>1876</v>
      </c>
      <c r="M91" s="150">
        <v>38898.166666666672</v>
      </c>
    </row>
    <row r="92" spans="1:13" s="89" customFormat="1" x14ac:dyDescent="0.3">
      <c r="A92" s="146" t="s">
        <v>2126</v>
      </c>
      <c r="B92" s="176" t="s">
        <v>2127</v>
      </c>
      <c r="C92" s="100">
        <v>18011</v>
      </c>
      <c r="D92" s="150">
        <v>1910</v>
      </c>
      <c r="E92" s="100">
        <v>0</v>
      </c>
      <c r="F92" s="150">
        <v>19921</v>
      </c>
      <c r="G92" s="150">
        <v>6003.666666666667</v>
      </c>
      <c r="H92" s="150">
        <v>3001.8333333333335</v>
      </c>
      <c r="I92" s="150">
        <v>24014.666666666668</v>
      </c>
      <c r="J92" s="150">
        <v>3017</v>
      </c>
      <c r="K92" s="150">
        <v>985</v>
      </c>
      <c r="L92" s="150">
        <v>1876</v>
      </c>
      <c r="M92" s="150">
        <v>38898.166666666672</v>
      </c>
    </row>
    <row r="93" spans="1:13" s="89" customFormat="1" x14ac:dyDescent="0.3">
      <c r="A93" s="146">
        <v>132</v>
      </c>
      <c r="B93" s="176" t="s">
        <v>2129</v>
      </c>
      <c r="C93" s="100">
        <v>18011</v>
      </c>
      <c r="D93" s="150">
        <v>1910</v>
      </c>
      <c r="E93" s="100">
        <v>0</v>
      </c>
      <c r="F93" s="150">
        <v>19921</v>
      </c>
      <c r="G93" s="150">
        <v>6003.666666666667</v>
      </c>
      <c r="H93" s="150">
        <v>3001.8333333333335</v>
      </c>
      <c r="I93" s="150">
        <v>24014.666666666668</v>
      </c>
      <c r="J93" s="150">
        <v>3017</v>
      </c>
      <c r="K93" s="150">
        <v>985</v>
      </c>
      <c r="L93" s="150">
        <v>1876</v>
      </c>
      <c r="M93" s="150">
        <v>38898.166666666672</v>
      </c>
    </row>
    <row r="94" spans="1:13" s="89" customFormat="1" x14ac:dyDescent="0.3">
      <c r="A94" s="146" t="s">
        <v>2130</v>
      </c>
      <c r="B94" s="176" t="s">
        <v>2131</v>
      </c>
      <c r="C94" s="100">
        <v>18011</v>
      </c>
      <c r="D94" s="150">
        <v>1910</v>
      </c>
      <c r="E94" s="100">
        <v>0</v>
      </c>
      <c r="F94" s="150">
        <v>19921</v>
      </c>
      <c r="G94" s="150">
        <v>6003.666666666667</v>
      </c>
      <c r="H94" s="150">
        <v>3001.8333333333335</v>
      </c>
      <c r="I94" s="150">
        <v>24014.666666666668</v>
      </c>
      <c r="J94" s="150">
        <v>3017</v>
      </c>
      <c r="K94" s="150">
        <v>985</v>
      </c>
      <c r="L94" s="150">
        <v>1876</v>
      </c>
      <c r="M94" s="150">
        <v>38898.166666666672</v>
      </c>
    </row>
    <row r="95" spans="1:13" s="89" customFormat="1" x14ac:dyDescent="0.3">
      <c r="A95" s="146" t="s">
        <v>2222</v>
      </c>
      <c r="B95" s="176" t="s">
        <v>2223</v>
      </c>
      <c r="C95" s="100">
        <v>16850</v>
      </c>
      <c r="D95" s="150">
        <v>1910</v>
      </c>
      <c r="E95" s="100">
        <v>0</v>
      </c>
      <c r="F95" s="150">
        <v>18760</v>
      </c>
      <c r="G95" s="150">
        <v>5616.6666666666661</v>
      </c>
      <c r="H95" s="150">
        <v>2808.333333333333</v>
      </c>
      <c r="I95" s="150">
        <v>22466.666666666664</v>
      </c>
      <c r="J95" s="150">
        <v>3017</v>
      </c>
      <c r="K95" s="150">
        <v>985</v>
      </c>
      <c r="L95" s="150">
        <v>1876</v>
      </c>
      <c r="M95" s="150">
        <v>36769.666666666664</v>
      </c>
    </row>
    <row r="96" spans="1:13" x14ac:dyDescent="0.3">
      <c r="A96" s="101" t="s">
        <v>330</v>
      </c>
      <c r="B96" s="101" t="s">
        <v>330</v>
      </c>
      <c r="C96" s="179" t="s">
        <v>330</v>
      </c>
      <c r="D96" s="179" t="s">
        <v>330</v>
      </c>
      <c r="E96" s="179" t="s">
        <v>330</v>
      </c>
      <c r="F96" s="179" t="s">
        <v>330</v>
      </c>
      <c r="G96" s="179" t="s">
        <v>330</v>
      </c>
      <c r="H96" s="179" t="s">
        <v>330</v>
      </c>
      <c r="I96" s="179" t="s">
        <v>330</v>
      </c>
      <c r="J96" s="179" t="s">
        <v>330</v>
      </c>
      <c r="K96" s="179"/>
      <c r="L96" s="179"/>
      <c r="M96" s="179" t="s">
        <v>330</v>
      </c>
    </row>
    <row r="97" spans="1:13" x14ac:dyDescent="0.3">
      <c r="A97" s="101"/>
      <c r="B97" s="101"/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</row>
    <row r="98" spans="1:13" x14ac:dyDescent="0.3">
      <c r="A98" s="481" t="s">
        <v>1840</v>
      </c>
      <c r="B98" s="481"/>
      <c r="C98" s="481"/>
      <c r="D98" s="180" t="s">
        <v>330</v>
      </c>
      <c r="E98" s="180" t="s">
        <v>330</v>
      </c>
      <c r="F98" s="180" t="s">
        <v>330</v>
      </c>
      <c r="G98" s="180" t="s">
        <v>330</v>
      </c>
      <c r="H98" s="180" t="s">
        <v>330</v>
      </c>
      <c r="I98" s="180" t="s">
        <v>330</v>
      </c>
      <c r="J98" s="180" t="s">
        <v>330</v>
      </c>
      <c r="K98" s="180"/>
      <c r="L98" s="180"/>
      <c r="M98" s="180" t="s">
        <v>330</v>
      </c>
    </row>
    <row r="99" spans="1:13" s="89" customFormat="1" x14ac:dyDescent="0.3">
      <c r="A99" s="475" t="s">
        <v>1828</v>
      </c>
      <c r="B99" s="498" t="s">
        <v>1711</v>
      </c>
      <c r="C99" s="493" t="s">
        <v>1829</v>
      </c>
      <c r="D99" s="493" t="s">
        <v>1829</v>
      </c>
      <c r="E99" s="493" t="s">
        <v>1829</v>
      </c>
      <c r="F99" s="493" t="s">
        <v>1829</v>
      </c>
      <c r="G99" s="502" t="s">
        <v>1830</v>
      </c>
      <c r="H99" s="503"/>
      <c r="I99" s="503"/>
      <c r="J99" s="503"/>
      <c r="K99" s="503"/>
      <c r="L99" s="503"/>
      <c r="M99" s="504"/>
    </row>
    <row r="100" spans="1:13" s="89" customFormat="1" ht="39.6" x14ac:dyDescent="0.3">
      <c r="A100" s="476" t="s">
        <v>1828</v>
      </c>
      <c r="B100" s="499" t="s">
        <v>1831</v>
      </c>
      <c r="C100" s="169" t="s">
        <v>1832</v>
      </c>
      <c r="D100" s="169" t="s">
        <v>1833</v>
      </c>
      <c r="E100" s="169" t="s">
        <v>1834</v>
      </c>
      <c r="F100" s="169" t="s">
        <v>1835</v>
      </c>
      <c r="G100" s="169" t="s">
        <v>1836</v>
      </c>
      <c r="H100" s="169" t="s">
        <v>1837</v>
      </c>
      <c r="I100" s="169" t="s">
        <v>1838</v>
      </c>
      <c r="J100" s="170" t="s">
        <v>2187</v>
      </c>
      <c r="K100" s="170" t="s">
        <v>2188</v>
      </c>
      <c r="L100" s="170" t="s">
        <v>2189</v>
      </c>
      <c r="M100" s="181" t="s">
        <v>1835</v>
      </c>
    </row>
    <row r="101" spans="1:13" s="89" customFormat="1" x14ac:dyDescent="0.3">
      <c r="A101" s="182">
        <v>120</v>
      </c>
      <c r="B101" s="173" t="s">
        <v>2134</v>
      </c>
      <c r="C101" s="174">
        <v>16675</v>
      </c>
      <c r="D101" s="175">
        <v>1910</v>
      </c>
      <c r="E101" s="174">
        <v>0</v>
      </c>
      <c r="F101" s="175">
        <f t="shared" ref="F101:F140" si="0">+C101+D101+E101</f>
        <v>18585</v>
      </c>
      <c r="G101" s="175">
        <f t="shared" ref="G101:G140" si="1">+(C101/30)*10</f>
        <v>5558.3333333333339</v>
      </c>
      <c r="H101" s="175">
        <f t="shared" ref="H101:H140" si="2">+(C101/30)*5</f>
        <v>2779.166666666667</v>
      </c>
      <c r="I101" s="175">
        <f>+(C101/30)*40</f>
        <v>22233.333333333336</v>
      </c>
      <c r="J101" s="175">
        <v>2930</v>
      </c>
      <c r="K101" s="175">
        <v>985</v>
      </c>
      <c r="L101" s="175">
        <v>1876</v>
      </c>
      <c r="M101" s="175">
        <f t="shared" ref="M101:M140" si="3">+G101+H101+I101+J101+K101+L101</f>
        <v>36361.833333333336</v>
      </c>
    </row>
    <row r="102" spans="1:13" s="89" customFormat="1" x14ac:dyDescent="0.3">
      <c r="A102" s="147" t="s">
        <v>2224</v>
      </c>
      <c r="B102" s="176" t="s">
        <v>2225</v>
      </c>
      <c r="C102" s="100">
        <v>16675</v>
      </c>
      <c r="D102" s="150">
        <v>1910</v>
      </c>
      <c r="E102" s="100">
        <v>0</v>
      </c>
      <c r="F102" s="150">
        <f t="shared" si="0"/>
        <v>18585</v>
      </c>
      <c r="G102" s="150">
        <f t="shared" si="1"/>
        <v>5558.3333333333339</v>
      </c>
      <c r="H102" s="150">
        <f t="shared" si="2"/>
        <v>2779.166666666667</v>
      </c>
      <c r="I102" s="150">
        <f t="shared" ref="I102:I140" si="4">+(C102/30)*40</f>
        <v>22233.333333333336</v>
      </c>
      <c r="J102" s="150">
        <v>2930</v>
      </c>
      <c r="K102" s="150">
        <v>985</v>
      </c>
      <c r="L102" s="150">
        <v>1876</v>
      </c>
      <c r="M102" s="150">
        <f t="shared" si="3"/>
        <v>36361.833333333336</v>
      </c>
    </row>
    <row r="103" spans="1:13" s="89" customFormat="1" x14ac:dyDescent="0.3">
      <c r="A103" s="147" t="s">
        <v>2132</v>
      </c>
      <c r="B103" s="176" t="s">
        <v>2133</v>
      </c>
      <c r="C103" s="100">
        <v>16675</v>
      </c>
      <c r="D103" s="150">
        <v>1910</v>
      </c>
      <c r="E103" s="100">
        <v>0</v>
      </c>
      <c r="F103" s="150">
        <f t="shared" si="0"/>
        <v>18585</v>
      </c>
      <c r="G103" s="150">
        <f t="shared" si="1"/>
        <v>5558.3333333333339</v>
      </c>
      <c r="H103" s="150">
        <f t="shared" si="2"/>
        <v>2779.166666666667</v>
      </c>
      <c r="I103" s="150">
        <f t="shared" si="4"/>
        <v>22233.333333333336</v>
      </c>
      <c r="J103" s="150">
        <v>2930</v>
      </c>
      <c r="K103" s="150">
        <v>985</v>
      </c>
      <c r="L103" s="150">
        <v>1876</v>
      </c>
      <c r="M103" s="150">
        <f t="shared" si="3"/>
        <v>36361.833333333336</v>
      </c>
    </row>
    <row r="104" spans="1:13" s="89" customFormat="1" x14ac:dyDescent="0.3">
      <c r="A104" s="147" t="s">
        <v>2135</v>
      </c>
      <c r="B104" s="176" t="s">
        <v>2136</v>
      </c>
      <c r="C104" s="100">
        <v>15527</v>
      </c>
      <c r="D104" s="150">
        <v>1910</v>
      </c>
      <c r="E104" s="100">
        <v>0</v>
      </c>
      <c r="F104" s="150">
        <f t="shared" si="0"/>
        <v>17437</v>
      </c>
      <c r="G104" s="150">
        <f t="shared" si="1"/>
        <v>5175.666666666667</v>
      </c>
      <c r="H104" s="150">
        <f t="shared" si="2"/>
        <v>2587.8333333333335</v>
      </c>
      <c r="I104" s="150">
        <f t="shared" si="4"/>
        <v>20702.666666666668</v>
      </c>
      <c r="J104" s="150">
        <v>2930</v>
      </c>
      <c r="K104" s="150">
        <v>985</v>
      </c>
      <c r="L104" s="150">
        <v>1876</v>
      </c>
      <c r="M104" s="150">
        <f t="shared" si="3"/>
        <v>34257.166666666672</v>
      </c>
    </row>
    <row r="105" spans="1:13" s="89" customFormat="1" x14ac:dyDescent="0.3">
      <c r="A105" s="147" t="s">
        <v>2137</v>
      </c>
      <c r="B105" s="176" t="s">
        <v>2138</v>
      </c>
      <c r="C105" s="100">
        <v>15527</v>
      </c>
      <c r="D105" s="150">
        <v>1910</v>
      </c>
      <c r="E105" s="100">
        <v>0</v>
      </c>
      <c r="F105" s="150">
        <f t="shared" si="0"/>
        <v>17437</v>
      </c>
      <c r="G105" s="150">
        <f t="shared" si="1"/>
        <v>5175.666666666667</v>
      </c>
      <c r="H105" s="150">
        <f t="shared" si="2"/>
        <v>2587.8333333333335</v>
      </c>
      <c r="I105" s="150">
        <f t="shared" si="4"/>
        <v>20702.666666666668</v>
      </c>
      <c r="J105" s="150">
        <v>2930</v>
      </c>
      <c r="K105" s="150">
        <v>985</v>
      </c>
      <c r="L105" s="150">
        <v>1876</v>
      </c>
      <c r="M105" s="150">
        <f t="shared" si="3"/>
        <v>34257.166666666672</v>
      </c>
    </row>
    <row r="106" spans="1:13" s="89" customFormat="1" x14ac:dyDescent="0.3">
      <c r="A106" s="147" t="s">
        <v>2139</v>
      </c>
      <c r="B106" s="176" t="s">
        <v>2140</v>
      </c>
      <c r="C106" s="100">
        <v>15194</v>
      </c>
      <c r="D106" s="150">
        <v>1910</v>
      </c>
      <c r="E106" s="100">
        <v>0</v>
      </c>
      <c r="F106" s="150">
        <f t="shared" si="0"/>
        <v>17104</v>
      </c>
      <c r="G106" s="150">
        <f t="shared" si="1"/>
        <v>5064.6666666666661</v>
      </c>
      <c r="H106" s="150">
        <f t="shared" si="2"/>
        <v>2532.333333333333</v>
      </c>
      <c r="I106" s="150">
        <f t="shared" si="4"/>
        <v>20258.666666666664</v>
      </c>
      <c r="J106" s="150">
        <v>2930</v>
      </c>
      <c r="K106" s="150">
        <v>985</v>
      </c>
      <c r="L106" s="150">
        <v>1876</v>
      </c>
      <c r="M106" s="150">
        <f t="shared" si="3"/>
        <v>33646.666666666664</v>
      </c>
    </row>
    <row r="107" spans="1:13" s="89" customFormat="1" x14ac:dyDescent="0.3">
      <c r="A107" s="147" t="s">
        <v>2141</v>
      </c>
      <c r="B107" s="176" t="s">
        <v>2142</v>
      </c>
      <c r="C107" s="100">
        <v>15194</v>
      </c>
      <c r="D107" s="150">
        <v>1910</v>
      </c>
      <c r="E107" s="100">
        <v>0</v>
      </c>
      <c r="F107" s="150">
        <f t="shared" si="0"/>
        <v>17104</v>
      </c>
      <c r="G107" s="150">
        <f t="shared" si="1"/>
        <v>5064.6666666666661</v>
      </c>
      <c r="H107" s="150">
        <f t="shared" si="2"/>
        <v>2532.333333333333</v>
      </c>
      <c r="I107" s="150">
        <f t="shared" si="4"/>
        <v>20258.666666666664</v>
      </c>
      <c r="J107" s="150">
        <v>2930</v>
      </c>
      <c r="K107" s="150">
        <v>985</v>
      </c>
      <c r="L107" s="150">
        <v>1876</v>
      </c>
      <c r="M107" s="150">
        <f t="shared" si="3"/>
        <v>33646.666666666664</v>
      </c>
    </row>
    <row r="108" spans="1:13" s="89" customFormat="1" x14ac:dyDescent="0.3">
      <c r="A108" s="147" t="s">
        <v>2143</v>
      </c>
      <c r="B108" s="176" t="s">
        <v>1789</v>
      </c>
      <c r="C108" s="100">
        <v>13672</v>
      </c>
      <c r="D108" s="150">
        <v>1910</v>
      </c>
      <c r="E108" s="100">
        <v>0</v>
      </c>
      <c r="F108" s="150">
        <f t="shared" si="0"/>
        <v>15582</v>
      </c>
      <c r="G108" s="150">
        <f t="shared" si="1"/>
        <v>4557.3333333333339</v>
      </c>
      <c r="H108" s="150">
        <f t="shared" si="2"/>
        <v>2278.666666666667</v>
      </c>
      <c r="I108" s="150">
        <f t="shared" si="4"/>
        <v>18229.333333333336</v>
      </c>
      <c r="J108" s="150">
        <v>2930</v>
      </c>
      <c r="K108" s="150">
        <v>985</v>
      </c>
      <c r="L108" s="150">
        <v>1876</v>
      </c>
      <c r="M108" s="150">
        <f t="shared" si="3"/>
        <v>30856.333333333336</v>
      </c>
    </row>
    <row r="109" spans="1:13" s="89" customFormat="1" x14ac:dyDescent="0.3">
      <c r="A109" s="147" t="s">
        <v>2226</v>
      </c>
      <c r="B109" s="176" t="s">
        <v>2227</v>
      </c>
      <c r="C109" s="100">
        <v>13672</v>
      </c>
      <c r="D109" s="150">
        <v>1910</v>
      </c>
      <c r="E109" s="100">
        <v>0</v>
      </c>
      <c r="F109" s="150">
        <f t="shared" si="0"/>
        <v>15582</v>
      </c>
      <c r="G109" s="150">
        <f t="shared" si="1"/>
        <v>4557.3333333333339</v>
      </c>
      <c r="H109" s="150">
        <f t="shared" si="2"/>
        <v>2278.666666666667</v>
      </c>
      <c r="I109" s="150">
        <f t="shared" si="4"/>
        <v>18229.333333333336</v>
      </c>
      <c r="J109" s="150">
        <v>2930</v>
      </c>
      <c r="K109" s="150">
        <v>985</v>
      </c>
      <c r="L109" s="150">
        <v>1876</v>
      </c>
      <c r="M109" s="150">
        <f t="shared" si="3"/>
        <v>30856.333333333336</v>
      </c>
    </row>
    <row r="110" spans="1:13" s="89" customFormat="1" x14ac:dyDescent="0.3">
      <c r="A110" s="147" t="s">
        <v>2144</v>
      </c>
      <c r="B110" s="176" t="s">
        <v>2145</v>
      </c>
      <c r="C110" s="100">
        <v>13305</v>
      </c>
      <c r="D110" s="150">
        <v>1910</v>
      </c>
      <c r="E110" s="100">
        <v>0</v>
      </c>
      <c r="F110" s="150">
        <f t="shared" si="0"/>
        <v>15215</v>
      </c>
      <c r="G110" s="150">
        <f t="shared" si="1"/>
        <v>4435</v>
      </c>
      <c r="H110" s="150">
        <f t="shared" si="2"/>
        <v>2217.5</v>
      </c>
      <c r="I110" s="150">
        <f t="shared" si="4"/>
        <v>17740</v>
      </c>
      <c r="J110" s="150">
        <v>2930</v>
      </c>
      <c r="K110" s="150">
        <v>985</v>
      </c>
      <c r="L110" s="150">
        <v>1876</v>
      </c>
      <c r="M110" s="150">
        <f t="shared" si="3"/>
        <v>30183.5</v>
      </c>
    </row>
    <row r="111" spans="1:13" s="89" customFormat="1" x14ac:dyDescent="0.3">
      <c r="A111" s="147" t="s">
        <v>2146</v>
      </c>
      <c r="B111" s="176" t="s">
        <v>2147</v>
      </c>
      <c r="C111" s="100">
        <v>13305</v>
      </c>
      <c r="D111" s="150">
        <v>1910</v>
      </c>
      <c r="E111" s="100">
        <v>0</v>
      </c>
      <c r="F111" s="150">
        <f t="shared" si="0"/>
        <v>15215</v>
      </c>
      <c r="G111" s="150">
        <f t="shared" si="1"/>
        <v>4435</v>
      </c>
      <c r="H111" s="150">
        <f t="shared" si="2"/>
        <v>2217.5</v>
      </c>
      <c r="I111" s="150">
        <f t="shared" si="4"/>
        <v>17740</v>
      </c>
      <c r="J111" s="150">
        <v>2930</v>
      </c>
      <c r="K111" s="150">
        <v>985</v>
      </c>
      <c r="L111" s="150">
        <v>1876</v>
      </c>
      <c r="M111" s="150">
        <f t="shared" si="3"/>
        <v>30183.5</v>
      </c>
    </row>
    <row r="112" spans="1:13" s="89" customFormat="1" x14ac:dyDescent="0.3">
      <c r="A112" s="147" t="s">
        <v>2228</v>
      </c>
      <c r="B112" s="176" t="s">
        <v>2229</v>
      </c>
      <c r="C112" s="100">
        <v>13155</v>
      </c>
      <c r="D112" s="150">
        <v>1910</v>
      </c>
      <c r="E112" s="100">
        <v>0</v>
      </c>
      <c r="F112" s="150">
        <f t="shared" si="0"/>
        <v>15065</v>
      </c>
      <c r="G112" s="150">
        <f t="shared" si="1"/>
        <v>4385</v>
      </c>
      <c r="H112" s="150">
        <f t="shared" si="2"/>
        <v>2192.5</v>
      </c>
      <c r="I112" s="150">
        <f t="shared" si="4"/>
        <v>17540</v>
      </c>
      <c r="J112" s="150">
        <v>2930</v>
      </c>
      <c r="K112" s="150">
        <v>985</v>
      </c>
      <c r="L112" s="150">
        <v>1876</v>
      </c>
      <c r="M112" s="150">
        <f t="shared" si="3"/>
        <v>29908.5</v>
      </c>
    </row>
    <row r="113" spans="1:13" s="89" customFormat="1" ht="26.4" x14ac:dyDescent="0.3">
      <c r="A113" s="147" t="s">
        <v>2148</v>
      </c>
      <c r="B113" s="176" t="s">
        <v>2149</v>
      </c>
      <c r="C113" s="100">
        <v>13155</v>
      </c>
      <c r="D113" s="150">
        <v>1910</v>
      </c>
      <c r="E113" s="100">
        <v>0</v>
      </c>
      <c r="F113" s="150">
        <f t="shared" si="0"/>
        <v>15065</v>
      </c>
      <c r="G113" s="150">
        <f t="shared" si="1"/>
        <v>4385</v>
      </c>
      <c r="H113" s="150">
        <f t="shared" si="2"/>
        <v>2192.5</v>
      </c>
      <c r="I113" s="150">
        <f t="shared" si="4"/>
        <v>17540</v>
      </c>
      <c r="J113" s="150">
        <v>2930</v>
      </c>
      <c r="K113" s="150">
        <v>985</v>
      </c>
      <c r="L113" s="150">
        <v>1876</v>
      </c>
      <c r="M113" s="150">
        <f t="shared" si="3"/>
        <v>29908.5</v>
      </c>
    </row>
    <row r="114" spans="1:13" s="89" customFormat="1" x14ac:dyDescent="0.3">
      <c r="A114" s="147" t="s">
        <v>2150</v>
      </c>
      <c r="B114" s="176" t="s">
        <v>2151</v>
      </c>
      <c r="C114" s="100">
        <v>13155</v>
      </c>
      <c r="D114" s="150">
        <v>1910</v>
      </c>
      <c r="E114" s="100">
        <v>0</v>
      </c>
      <c r="F114" s="150">
        <f t="shared" si="0"/>
        <v>15065</v>
      </c>
      <c r="G114" s="150">
        <f t="shared" si="1"/>
        <v>4385</v>
      </c>
      <c r="H114" s="150">
        <f t="shared" si="2"/>
        <v>2192.5</v>
      </c>
      <c r="I114" s="150">
        <f t="shared" si="4"/>
        <v>17540</v>
      </c>
      <c r="J114" s="150">
        <v>2930</v>
      </c>
      <c r="K114" s="150">
        <v>985</v>
      </c>
      <c r="L114" s="150">
        <v>1876</v>
      </c>
      <c r="M114" s="150">
        <f t="shared" si="3"/>
        <v>29908.5</v>
      </c>
    </row>
    <row r="115" spans="1:13" s="89" customFormat="1" x14ac:dyDescent="0.3">
      <c r="A115" s="147" t="s">
        <v>2230</v>
      </c>
      <c r="B115" s="176" t="s">
        <v>2152</v>
      </c>
      <c r="C115" s="100">
        <v>13155</v>
      </c>
      <c r="D115" s="150">
        <v>1910</v>
      </c>
      <c r="E115" s="100">
        <v>0</v>
      </c>
      <c r="F115" s="150">
        <f t="shared" si="0"/>
        <v>15065</v>
      </c>
      <c r="G115" s="150">
        <f t="shared" si="1"/>
        <v>4385</v>
      </c>
      <c r="H115" s="150">
        <f t="shared" si="2"/>
        <v>2192.5</v>
      </c>
      <c r="I115" s="150">
        <f t="shared" si="4"/>
        <v>17540</v>
      </c>
      <c r="J115" s="150">
        <v>2930</v>
      </c>
      <c r="K115" s="150">
        <v>985</v>
      </c>
      <c r="L115" s="150">
        <v>1876</v>
      </c>
      <c r="M115" s="150">
        <f t="shared" si="3"/>
        <v>29908.5</v>
      </c>
    </row>
    <row r="116" spans="1:13" s="89" customFormat="1" x14ac:dyDescent="0.3">
      <c r="A116" s="147" t="s">
        <v>2231</v>
      </c>
      <c r="B116" s="176" t="s">
        <v>2232</v>
      </c>
      <c r="C116" s="100">
        <v>13155</v>
      </c>
      <c r="D116" s="150">
        <v>1910</v>
      </c>
      <c r="E116" s="100">
        <v>0</v>
      </c>
      <c r="F116" s="150">
        <f t="shared" si="0"/>
        <v>15065</v>
      </c>
      <c r="G116" s="150">
        <f t="shared" si="1"/>
        <v>4385</v>
      </c>
      <c r="H116" s="150">
        <f t="shared" si="2"/>
        <v>2192.5</v>
      </c>
      <c r="I116" s="150">
        <f t="shared" si="4"/>
        <v>17540</v>
      </c>
      <c r="J116" s="150">
        <v>2930</v>
      </c>
      <c r="K116" s="150">
        <v>985</v>
      </c>
      <c r="L116" s="150">
        <v>1876</v>
      </c>
      <c r="M116" s="150">
        <f t="shared" si="3"/>
        <v>29908.5</v>
      </c>
    </row>
    <row r="117" spans="1:13" s="89" customFormat="1" x14ac:dyDescent="0.3">
      <c r="A117" s="147" t="s">
        <v>2153</v>
      </c>
      <c r="B117" s="176" t="s">
        <v>2154</v>
      </c>
      <c r="C117" s="100">
        <v>13155</v>
      </c>
      <c r="D117" s="150">
        <v>1910</v>
      </c>
      <c r="E117" s="100">
        <v>0</v>
      </c>
      <c r="F117" s="150">
        <f t="shared" si="0"/>
        <v>15065</v>
      </c>
      <c r="G117" s="150">
        <f t="shared" si="1"/>
        <v>4385</v>
      </c>
      <c r="H117" s="150">
        <f t="shared" si="2"/>
        <v>2192.5</v>
      </c>
      <c r="I117" s="150">
        <f t="shared" si="4"/>
        <v>17540</v>
      </c>
      <c r="J117" s="150">
        <v>2930</v>
      </c>
      <c r="K117" s="150">
        <v>985</v>
      </c>
      <c r="L117" s="150">
        <v>1876</v>
      </c>
      <c r="M117" s="150">
        <f t="shared" si="3"/>
        <v>29908.5</v>
      </c>
    </row>
    <row r="118" spans="1:13" s="89" customFormat="1" x14ac:dyDescent="0.3">
      <c r="A118" s="147" t="s">
        <v>2155</v>
      </c>
      <c r="B118" s="176" t="s">
        <v>2156</v>
      </c>
      <c r="C118" s="100">
        <v>11915</v>
      </c>
      <c r="D118" s="150">
        <v>1910</v>
      </c>
      <c r="E118" s="100">
        <v>0</v>
      </c>
      <c r="F118" s="150">
        <f t="shared" si="0"/>
        <v>13825</v>
      </c>
      <c r="G118" s="150">
        <f t="shared" si="1"/>
        <v>3971.666666666667</v>
      </c>
      <c r="H118" s="150">
        <f t="shared" si="2"/>
        <v>1985.8333333333335</v>
      </c>
      <c r="I118" s="150">
        <f t="shared" si="4"/>
        <v>15886.666666666668</v>
      </c>
      <c r="J118" s="150">
        <v>2930</v>
      </c>
      <c r="K118" s="150">
        <v>985</v>
      </c>
      <c r="L118" s="150">
        <v>1876</v>
      </c>
      <c r="M118" s="150">
        <f t="shared" si="3"/>
        <v>27635.166666666668</v>
      </c>
    </row>
    <row r="119" spans="1:13" s="89" customFormat="1" x14ac:dyDescent="0.3">
      <c r="A119" s="147" t="s">
        <v>2157</v>
      </c>
      <c r="B119" s="176" t="s">
        <v>2158</v>
      </c>
      <c r="C119" s="100">
        <v>11915</v>
      </c>
      <c r="D119" s="150">
        <v>1910</v>
      </c>
      <c r="E119" s="100">
        <v>0</v>
      </c>
      <c r="F119" s="150">
        <f t="shared" si="0"/>
        <v>13825</v>
      </c>
      <c r="G119" s="150">
        <f t="shared" si="1"/>
        <v>3971.666666666667</v>
      </c>
      <c r="H119" s="150">
        <f t="shared" si="2"/>
        <v>1985.8333333333335</v>
      </c>
      <c r="I119" s="150">
        <f t="shared" si="4"/>
        <v>15886.666666666668</v>
      </c>
      <c r="J119" s="150">
        <v>2930</v>
      </c>
      <c r="K119" s="150">
        <v>985</v>
      </c>
      <c r="L119" s="150">
        <v>1876</v>
      </c>
      <c r="M119" s="150">
        <f t="shared" si="3"/>
        <v>27635.166666666668</v>
      </c>
    </row>
    <row r="120" spans="1:13" s="89" customFormat="1" x14ac:dyDescent="0.3">
      <c r="A120" s="147" t="s">
        <v>2233</v>
      </c>
      <c r="B120" s="176" t="s">
        <v>2234</v>
      </c>
      <c r="C120" s="100">
        <v>11094</v>
      </c>
      <c r="D120" s="150">
        <v>1910</v>
      </c>
      <c r="E120" s="100">
        <v>0</v>
      </c>
      <c r="F120" s="150">
        <f t="shared" si="0"/>
        <v>13004</v>
      </c>
      <c r="G120" s="150">
        <f t="shared" si="1"/>
        <v>3698</v>
      </c>
      <c r="H120" s="150">
        <f t="shared" si="2"/>
        <v>1849</v>
      </c>
      <c r="I120" s="150">
        <f t="shared" si="4"/>
        <v>14792</v>
      </c>
      <c r="J120" s="150">
        <v>2930</v>
      </c>
      <c r="K120" s="150">
        <v>985</v>
      </c>
      <c r="L120" s="150">
        <v>1876</v>
      </c>
      <c r="M120" s="150">
        <f t="shared" si="3"/>
        <v>26130</v>
      </c>
    </row>
    <row r="121" spans="1:13" s="89" customFormat="1" x14ac:dyDescent="0.3">
      <c r="A121" s="147" t="s">
        <v>2159</v>
      </c>
      <c r="B121" s="176" t="s">
        <v>2160</v>
      </c>
      <c r="C121" s="100">
        <v>11000</v>
      </c>
      <c r="D121" s="150">
        <v>1910</v>
      </c>
      <c r="E121" s="100">
        <v>0</v>
      </c>
      <c r="F121" s="150">
        <f t="shared" si="0"/>
        <v>12910</v>
      </c>
      <c r="G121" s="150">
        <f t="shared" si="1"/>
        <v>3666.666666666667</v>
      </c>
      <c r="H121" s="150">
        <f t="shared" si="2"/>
        <v>1833.3333333333335</v>
      </c>
      <c r="I121" s="150">
        <f t="shared" si="4"/>
        <v>14666.666666666668</v>
      </c>
      <c r="J121" s="150">
        <v>2930</v>
      </c>
      <c r="K121" s="150">
        <v>985</v>
      </c>
      <c r="L121" s="150">
        <v>1876</v>
      </c>
      <c r="M121" s="150">
        <f t="shared" si="3"/>
        <v>25957.666666666668</v>
      </c>
    </row>
    <row r="122" spans="1:13" s="89" customFormat="1" x14ac:dyDescent="0.3">
      <c r="A122" s="147" t="s">
        <v>2161</v>
      </c>
      <c r="B122" s="176" t="s">
        <v>2162</v>
      </c>
      <c r="C122" s="100">
        <v>11000</v>
      </c>
      <c r="D122" s="150">
        <v>1910</v>
      </c>
      <c r="E122" s="100">
        <v>0</v>
      </c>
      <c r="F122" s="150">
        <f t="shared" si="0"/>
        <v>12910</v>
      </c>
      <c r="G122" s="150">
        <f t="shared" si="1"/>
        <v>3666.666666666667</v>
      </c>
      <c r="H122" s="150">
        <f t="shared" si="2"/>
        <v>1833.3333333333335</v>
      </c>
      <c r="I122" s="150">
        <f t="shared" si="4"/>
        <v>14666.666666666668</v>
      </c>
      <c r="J122" s="150">
        <v>2930</v>
      </c>
      <c r="K122" s="150">
        <v>985</v>
      </c>
      <c r="L122" s="150">
        <v>1876</v>
      </c>
      <c r="M122" s="150">
        <f t="shared" si="3"/>
        <v>25957.666666666668</v>
      </c>
    </row>
    <row r="123" spans="1:13" s="89" customFormat="1" x14ac:dyDescent="0.3">
      <c r="A123" s="147" t="s">
        <v>2163</v>
      </c>
      <c r="B123" s="176" t="s">
        <v>2164</v>
      </c>
      <c r="C123" s="100">
        <v>10276</v>
      </c>
      <c r="D123" s="150">
        <v>1910</v>
      </c>
      <c r="E123" s="100">
        <v>0</v>
      </c>
      <c r="F123" s="150">
        <f t="shared" si="0"/>
        <v>12186</v>
      </c>
      <c r="G123" s="150">
        <f t="shared" si="1"/>
        <v>3425.3333333333335</v>
      </c>
      <c r="H123" s="150">
        <f t="shared" si="2"/>
        <v>1712.6666666666667</v>
      </c>
      <c r="I123" s="150">
        <f t="shared" si="4"/>
        <v>13701.333333333334</v>
      </c>
      <c r="J123" s="150">
        <v>2930</v>
      </c>
      <c r="K123" s="150">
        <v>985</v>
      </c>
      <c r="L123" s="150">
        <v>1876</v>
      </c>
      <c r="M123" s="150">
        <f t="shared" si="3"/>
        <v>24630.333333333336</v>
      </c>
    </row>
    <row r="124" spans="1:13" s="89" customFormat="1" x14ac:dyDescent="0.3">
      <c r="A124" s="147" t="s">
        <v>2235</v>
      </c>
      <c r="B124" s="176" t="s">
        <v>2236</v>
      </c>
      <c r="C124" s="100">
        <v>10175</v>
      </c>
      <c r="D124" s="150">
        <v>1910</v>
      </c>
      <c r="E124" s="100">
        <v>0</v>
      </c>
      <c r="F124" s="150">
        <f t="shared" si="0"/>
        <v>12085</v>
      </c>
      <c r="G124" s="150">
        <f t="shared" si="1"/>
        <v>3391.666666666667</v>
      </c>
      <c r="H124" s="150">
        <f t="shared" si="2"/>
        <v>1695.8333333333335</v>
      </c>
      <c r="I124" s="150">
        <f t="shared" si="4"/>
        <v>13566.666666666668</v>
      </c>
      <c r="J124" s="150">
        <v>2930</v>
      </c>
      <c r="K124" s="150">
        <v>985</v>
      </c>
      <c r="L124" s="150">
        <v>1876</v>
      </c>
      <c r="M124" s="150">
        <f t="shared" si="3"/>
        <v>24445.166666666668</v>
      </c>
    </row>
    <row r="125" spans="1:13" s="89" customFormat="1" ht="26.4" x14ac:dyDescent="0.3">
      <c r="A125" s="147" t="s">
        <v>2165</v>
      </c>
      <c r="B125" s="176" t="s">
        <v>2166</v>
      </c>
      <c r="C125" s="100">
        <v>9998</v>
      </c>
      <c r="D125" s="150">
        <v>1910</v>
      </c>
      <c r="E125" s="100">
        <v>0</v>
      </c>
      <c r="F125" s="150">
        <f t="shared" si="0"/>
        <v>11908</v>
      </c>
      <c r="G125" s="150">
        <f t="shared" si="1"/>
        <v>3332.6666666666665</v>
      </c>
      <c r="H125" s="150">
        <f t="shared" si="2"/>
        <v>1666.3333333333333</v>
      </c>
      <c r="I125" s="150">
        <f t="shared" si="4"/>
        <v>13330.666666666666</v>
      </c>
      <c r="J125" s="150">
        <v>2930</v>
      </c>
      <c r="K125" s="150">
        <v>985</v>
      </c>
      <c r="L125" s="150">
        <v>1876</v>
      </c>
      <c r="M125" s="150">
        <f t="shared" si="3"/>
        <v>24120.666666666664</v>
      </c>
    </row>
    <row r="126" spans="1:13" s="89" customFormat="1" ht="26.4" x14ac:dyDescent="0.3">
      <c r="A126" s="147" t="s">
        <v>2167</v>
      </c>
      <c r="B126" s="176" t="s">
        <v>2168</v>
      </c>
      <c r="C126" s="100">
        <v>9998</v>
      </c>
      <c r="D126" s="150">
        <v>1910</v>
      </c>
      <c r="E126" s="100">
        <v>0</v>
      </c>
      <c r="F126" s="150">
        <f t="shared" si="0"/>
        <v>11908</v>
      </c>
      <c r="G126" s="150">
        <f t="shared" si="1"/>
        <v>3332.6666666666665</v>
      </c>
      <c r="H126" s="150">
        <f t="shared" si="2"/>
        <v>1666.3333333333333</v>
      </c>
      <c r="I126" s="150">
        <f t="shared" si="4"/>
        <v>13330.666666666666</v>
      </c>
      <c r="J126" s="150">
        <v>2930</v>
      </c>
      <c r="K126" s="150">
        <v>985</v>
      </c>
      <c r="L126" s="150">
        <v>1876</v>
      </c>
      <c r="M126" s="150">
        <f t="shared" si="3"/>
        <v>24120.666666666664</v>
      </c>
    </row>
    <row r="127" spans="1:13" s="89" customFormat="1" x14ac:dyDescent="0.3">
      <c r="A127" s="147" t="s">
        <v>2169</v>
      </c>
      <c r="B127" s="176" t="s">
        <v>2170</v>
      </c>
      <c r="C127" s="100">
        <v>9998</v>
      </c>
      <c r="D127" s="150">
        <v>1910</v>
      </c>
      <c r="E127" s="100">
        <v>0</v>
      </c>
      <c r="F127" s="150">
        <f t="shared" si="0"/>
        <v>11908</v>
      </c>
      <c r="G127" s="150">
        <f t="shared" si="1"/>
        <v>3332.6666666666665</v>
      </c>
      <c r="H127" s="150">
        <f t="shared" si="2"/>
        <v>1666.3333333333333</v>
      </c>
      <c r="I127" s="150">
        <f t="shared" si="4"/>
        <v>13330.666666666666</v>
      </c>
      <c r="J127" s="150">
        <v>2930</v>
      </c>
      <c r="K127" s="150">
        <v>985</v>
      </c>
      <c r="L127" s="150">
        <v>1876</v>
      </c>
      <c r="M127" s="150">
        <f t="shared" si="3"/>
        <v>24120.666666666664</v>
      </c>
    </row>
    <row r="128" spans="1:13" s="89" customFormat="1" x14ac:dyDescent="0.3">
      <c r="A128" s="147" t="s">
        <v>2171</v>
      </c>
      <c r="B128" s="176" t="s">
        <v>2172</v>
      </c>
      <c r="C128" s="100">
        <v>9998</v>
      </c>
      <c r="D128" s="150">
        <v>1910</v>
      </c>
      <c r="E128" s="100">
        <v>0</v>
      </c>
      <c r="F128" s="150">
        <f t="shared" si="0"/>
        <v>11908</v>
      </c>
      <c r="G128" s="150">
        <f t="shared" si="1"/>
        <v>3332.6666666666665</v>
      </c>
      <c r="H128" s="150">
        <f t="shared" si="2"/>
        <v>1666.3333333333333</v>
      </c>
      <c r="I128" s="150">
        <f t="shared" si="4"/>
        <v>13330.666666666666</v>
      </c>
      <c r="J128" s="150">
        <v>2930</v>
      </c>
      <c r="K128" s="150">
        <v>985</v>
      </c>
      <c r="L128" s="150">
        <v>1876</v>
      </c>
      <c r="M128" s="150">
        <f t="shared" si="3"/>
        <v>24120.666666666664</v>
      </c>
    </row>
    <row r="129" spans="1:13" s="89" customFormat="1" x14ac:dyDescent="0.3">
      <c r="A129" s="147" t="s">
        <v>2173</v>
      </c>
      <c r="B129" s="176" t="s">
        <v>2174</v>
      </c>
      <c r="C129" s="100">
        <v>9998</v>
      </c>
      <c r="D129" s="150">
        <v>1910</v>
      </c>
      <c r="E129" s="100">
        <v>0</v>
      </c>
      <c r="F129" s="150">
        <f t="shared" si="0"/>
        <v>11908</v>
      </c>
      <c r="G129" s="150">
        <f t="shared" si="1"/>
        <v>3332.6666666666665</v>
      </c>
      <c r="H129" s="150">
        <f t="shared" si="2"/>
        <v>1666.3333333333333</v>
      </c>
      <c r="I129" s="150">
        <f t="shared" si="4"/>
        <v>13330.666666666666</v>
      </c>
      <c r="J129" s="150">
        <v>2930</v>
      </c>
      <c r="K129" s="150">
        <v>985</v>
      </c>
      <c r="L129" s="150">
        <v>1876</v>
      </c>
      <c r="M129" s="150">
        <f t="shared" si="3"/>
        <v>24120.666666666664</v>
      </c>
    </row>
    <row r="130" spans="1:13" s="89" customFormat="1" x14ac:dyDescent="0.3">
      <c r="A130" s="147" t="s">
        <v>2175</v>
      </c>
      <c r="B130" s="176" t="s">
        <v>2176</v>
      </c>
      <c r="C130" s="100">
        <v>9998</v>
      </c>
      <c r="D130" s="150">
        <v>1910</v>
      </c>
      <c r="E130" s="100">
        <v>0</v>
      </c>
      <c r="F130" s="150">
        <f t="shared" si="0"/>
        <v>11908</v>
      </c>
      <c r="G130" s="150">
        <f t="shared" si="1"/>
        <v>3332.6666666666665</v>
      </c>
      <c r="H130" s="150">
        <f t="shared" si="2"/>
        <v>1666.3333333333333</v>
      </c>
      <c r="I130" s="150">
        <f t="shared" si="4"/>
        <v>13330.666666666666</v>
      </c>
      <c r="J130" s="150">
        <v>2930</v>
      </c>
      <c r="K130" s="150">
        <v>985</v>
      </c>
      <c r="L130" s="150">
        <v>1876</v>
      </c>
      <c r="M130" s="150">
        <f t="shared" si="3"/>
        <v>24120.666666666664</v>
      </c>
    </row>
    <row r="131" spans="1:13" s="89" customFormat="1" x14ac:dyDescent="0.3">
      <c r="A131" s="147" t="s">
        <v>2237</v>
      </c>
      <c r="B131" s="176" t="s">
        <v>2238</v>
      </c>
      <c r="C131" s="100">
        <v>9657</v>
      </c>
      <c r="D131" s="150">
        <v>1910</v>
      </c>
      <c r="E131" s="100">
        <v>0</v>
      </c>
      <c r="F131" s="150">
        <f t="shared" si="0"/>
        <v>11567</v>
      </c>
      <c r="G131" s="150">
        <f t="shared" si="1"/>
        <v>3219</v>
      </c>
      <c r="H131" s="150">
        <f t="shared" si="2"/>
        <v>1609.5</v>
      </c>
      <c r="I131" s="150">
        <f t="shared" si="4"/>
        <v>12876</v>
      </c>
      <c r="J131" s="150">
        <v>2930</v>
      </c>
      <c r="K131" s="150">
        <v>985</v>
      </c>
      <c r="L131" s="150">
        <v>1876</v>
      </c>
      <c r="M131" s="150">
        <f t="shared" si="3"/>
        <v>23495.5</v>
      </c>
    </row>
    <row r="132" spans="1:13" s="89" customFormat="1" x14ac:dyDescent="0.3">
      <c r="A132" s="147" t="s">
        <v>2177</v>
      </c>
      <c r="B132" s="176" t="s">
        <v>2178</v>
      </c>
      <c r="C132" s="100">
        <v>9657</v>
      </c>
      <c r="D132" s="150">
        <v>1910</v>
      </c>
      <c r="E132" s="100">
        <v>0</v>
      </c>
      <c r="F132" s="150">
        <f t="shared" si="0"/>
        <v>11567</v>
      </c>
      <c r="G132" s="150">
        <f t="shared" si="1"/>
        <v>3219</v>
      </c>
      <c r="H132" s="150">
        <f t="shared" si="2"/>
        <v>1609.5</v>
      </c>
      <c r="I132" s="150">
        <f t="shared" si="4"/>
        <v>12876</v>
      </c>
      <c r="J132" s="150">
        <v>2930</v>
      </c>
      <c r="K132" s="150">
        <v>985</v>
      </c>
      <c r="L132" s="150">
        <v>1876</v>
      </c>
      <c r="M132" s="150">
        <f t="shared" si="3"/>
        <v>23495.5</v>
      </c>
    </row>
    <row r="133" spans="1:13" s="89" customFormat="1" x14ac:dyDescent="0.3">
      <c r="A133" s="147" t="s">
        <v>2239</v>
      </c>
      <c r="B133" s="176" t="s">
        <v>2240</v>
      </c>
      <c r="C133" s="100">
        <v>9657</v>
      </c>
      <c r="D133" s="150">
        <v>1910</v>
      </c>
      <c r="E133" s="100">
        <v>0</v>
      </c>
      <c r="F133" s="150">
        <f t="shared" si="0"/>
        <v>11567</v>
      </c>
      <c r="G133" s="150">
        <f t="shared" si="1"/>
        <v>3219</v>
      </c>
      <c r="H133" s="150">
        <f t="shared" si="2"/>
        <v>1609.5</v>
      </c>
      <c r="I133" s="150">
        <f t="shared" si="4"/>
        <v>12876</v>
      </c>
      <c r="J133" s="150">
        <v>2930</v>
      </c>
      <c r="K133" s="150">
        <v>985</v>
      </c>
      <c r="L133" s="150">
        <v>1876</v>
      </c>
      <c r="M133" s="150">
        <f t="shared" si="3"/>
        <v>23495.5</v>
      </c>
    </row>
    <row r="134" spans="1:13" s="89" customFormat="1" x14ac:dyDescent="0.3">
      <c r="A134" s="147" t="s">
        <v>2179</v>
      </c>
      <c r="B134" s="176" t="s">
        <v>2180</v>
      </c>
      <c r="C134" s="100">
        <v>9657</v>
      </c>
      <c r="D134" s="150">
        <v>1910</v>
      </c>
      <c r="E134" s="100">
        <v>0</v>
      </c>
      <c r="F134" s="150">
        <f t="shared" si="0"/>
        <v>11567</v>
      </c>
      <c r="G134" s="150">
        <f t="shared" si="1"/>
        <v>3219</v>
      </c>
      <c r="H134" s="150">
        <f t="shared" si="2"/>
        <v>1609.5</v>
      </c>
      <c r="I134" s="150">
        <f t="shared" si="4"/>
        <v>12876</v>
      </c>
      <c r="J134" s="150">
        <v>2930</v>
      </c>
      <c r="K134" s="150">
        <v>985</v>
      </c>
      <c r="L134" s="150">
        <v>1876</v>
      </c>
      <c r="M134" s="150">
        <f t="shared" si="3"/>
        <v>23495.5</v>
      </c>
    </row>
    <row r="135" spans="1:13" s="89" customFormat="1" x14ac:dyDescent="0.3">
      <c r="A135" s="147" t="s">
        <v>2241</v>
      </c>
      <c r="B135" s="176" t="s">
        <v>2242</v>
      </c>
      <c r="C135" s="100">
        <v>9657</v>
      </c>
      <c r="D135" s="150">
        <v>1910</v>
      </c>
      <c r="E135" s="100">
        <v>0</v>
      </c>
      <c r="F135" s="150">
        <f t="shared" si="0"/>
        <v>11567</v>
      </c>
      <c r="G135" s="150">
        <f t="shared" si="1"/>
        <v>3219</v>
      </c>
      <c r="H135" s="150">
        <f t="shared" si="2"/>
        <v>1609.5</v>
      </c>
      <c r="I135" s="150">
        <f t="shared" si="4"/>
        <v>12876</v>
      </c>
      <c r="J135" s="150">
        <v>2930</v>
      </c>
      <c r="K135" s="150">
        <v>985</v>
      </c>
      <c r="L135" s="150">
        <v>1876</v>
      </c>
      <c r="M135" s="150">
        <f t="shared" si="3"/>
        <v>23495.5</v>
      </c>
    </row>
    <row r="136" spans="1:13" s="89" customFormat="1" x14ac:dyDescent="0.3">
      <c r="A136" s="147" t="s">
        <v>2243</v>
      </c>
      <c r="B136" s="176" t="s">
        <v>2244</v>
      </c>
      <c r="C136" s="100">
        <v>9657</v>
      </c>
      <c r="D136" s="150">
        <v>1910</v>
      </c>
      <c r="E136" s="100">
        <v>0</v>
      </c>
      <c r="F136" s="150">
        <f t="shared" si="0"/>
        <v>11567</v>
      </c>
      <c r="G136" s="150">
        <f t="shared" si="1"/>
        <v>3219</v>
      </c>
      <c r="H136" s="150">
        <f t="shared" si="2"/>
        <v>1609.5</v>
      </c>
      <c r="I136" s="150">
        <f t="shared" si="4"/>
        <v>12876</v>
      </c>
      <c r="J136" s="150">
        <v>2930</v>
      </c>
      <c r="K136" s="150">
        <v>985</v>
      </c>
      <c r="L136" s="150">
        <v>1876</v>
      </c>
      <c r="M136" s="150">
        <f t="shared" si="3"/>
        <v>23495.5</v>
      </c>
    </row>
    <row r="137" spans="1:13" s="89" customFormat="1" x14ac:dyDescent="0.3">
      <c r="A137" s="147" t="s">
        <v>2181</v>
      </c>
      <c r="B137" s="176" t="s">
        <v>2182</v>
      </c>
      <c r="C137" s="100">
        <v>9657</v>
      </c>
      <c r="D137" s="150">
        <v>1910</v>
      </c>
      <c r="E137" s="100">
        <v>0</v>
      </c>
      <c r="F137" s="150">
        <f t="shared" si="0"/>
        <v>11567</v>
      </c>
      <c r="G137" s="150">
        <f t="shared" si="1"/>
        <v>3219</v>
      </c>
      <c r="H137" s="150">
        <f t="shared" si="2"/>
        <v>1609.5</v>
      </c>
      <c r="I137" s="150">
        <f t="shared" si="4"/>
        <v>12876</v>
      </c>
      <c r="J137" s="150">
        <v>2930</v>
      </c>
      <c r="K137" s="150">
        <v>985</v>
      </c>
      <c r="L137" s="150">
        <v>1876</v>
      </c>
      <c r="M137" s="150">
        <f t="shared" si="3"/>
        <v>23495.5</v>
      </c>
    </row>
    <row r="138" spans="1:13" s="89" customFormat="1" x14ac:dyDescent="0.3">
      <c r="A138" s="147" t="s">
        <v>2183</v>
      </c>
      <c r="B138" s="176" t="s">
        <v>2184</v>
      </c>
      <c r="C138" s="100">
        <v>9657</v>
      </c>
      <c r="D138" s="150">
        <v>1910</v>
      </c>
      <c r="E138" s="100">
        <v>0</v>
      </c>
      <c r="F138" s="150">
        <f t="shared" si="0"/>
        <v>11567</v>
      </c>
      <c r="G138" s="150">
        <f t="shared" si="1"/>
        <v>3219</v>
      </c>
      <c r="H138" s="150">
        <f t="shared" si="2"/>
        <v>1609.5</v>
      </c>
      <c r="I138" s="150">
        <f t="shared" si="4"/>
        <v>12876</v>
      </c>
      <c r="J138" s="150">
        <v>2930</v>
      </c>
      <c r="K138" s="150">
        <v>985</v>
      </c>
      <c r="L138" s="150">
        <v>1876</v>
      </c>
      <c r="M138" s="150">
        <f t="shared" si="3"/>
        <v>23495.5</v>
      </c>
    </row>
    <row r="139" spans="1:13" s="89" customFormat="1" x14ac:dyDescent="0.3">
      <c r="A139" s="147" t="s">
        <v>2185</v>
      </c>
      <c r="B139" s="176" t="s">
        <v>2186</v>
      </c>
      <c r="C139" s="100">
        <v>9426</v>
      </c>
      <c r="D139" s="150">
        <v>1910</v>
      </c>
      <c r="E139" s="100">
        <v>0</v>
      </c>
      <c r="F139" s="150">
        <f t="shared" si="0"/>
        <v>11336</v>
      </c>
      <c r="G139" s="150">
        <f t="shared" si="1"/>
        <v>3142</v>
      </c>
      <c r="H139" s="150">
        <f t="shared" si="2"/>
        <v>1571</v>
      </c>
      <c r="I139" s="150">
        <f t="shared" si="4"/>
        <v>12568</v>
      </c>
      <c r="J139" s="150">
        <v>2930</v>
      </c>
      <c r="K139" s="150">
        <v>985</v>
      </c>
      <c r="L139" s="150">
        <v>1876</v>
      </c>
      <c r="M139" s="150">
        <f t="shared" si="3"/>
        <v>23072</v>
      </c>
    </row>
    <row r="140" spans="1:13" s="89" customFormat="1" x14ac:dyDescent="0.3">
      <c r="A140" s="147" t="s">
        <v>2245</v>
      </c>
      <c r="B140" s="176" t="s">
        <v>2246</v>
      </c>
      <c r="C140" s="100">
        <v>9426</v>
      </c>
      <c r="D140" s="150">
        <v>1910</v>
      </c>
      <c r="E140" s="100">
        <v>0</v>
      </c>
      <c r="F140" s="150">
        <f t="shared" si="0"/>
        <v>11336</v>
      </c>
      <c r="G140" s="150">
        <f t="shared" si="1"/>
        <v>3142</v>
      </c>
      <c r="H140" s="150">
        <f t="shared" si="2"/>
        <v>1571</v>
      </c>
      <c r="I140" s="150">
        <f t="shared" si="4"/>
        <v>12568</v>
      </c>
      <c r="J140" s="150">
        <v>2930</v>
      </c>
      <c r="K140" s="150">
        <v>985</v>
      </c>
      <c r="L140" s="150">
        <v>1876</v>
      </c>
      <c r="M140" s="150">
        <f t="shared" si="3"/>
        <v>23072</v>
      </c>
    </row>
    <row r="142" spans="1:13" x14ac:dyDescent="0.3">
      <c r="B142" s="140"/>
    </row>
    <row r="143" spans="1:13" x14ac:dyDescent="0.3">
      <c r="B143" s="487"/>
      <c r="C143" s="487"/>
      <c r="D143" s="487"/>
    </row>
    <row r="144" spans="1:13" x14ac:dyDescent="0.3">
      <c r="B144" s="488"/>
      <c r="C144" s="488"/>
      <c r="D144" s="488"/>
    </row>
    <row r="145" spans="2:4" x14ac:dyDescent="0.3">
      <c r="B145" s="488"/>
      <c r="C145" s="488"/>
      <c r="D145" s="488"/>
    </row>
    <row r="146" spans="2:4" x14ac:dyDescent="0.3">
      <c r="B146" s="488"/>
      <c r="C146" s="488"/>
      <c r="D146" s="488"/>
    </row>
    <row r="147" spans="2:4" x14ac:dyDescent="0.3">
      <c r="B147" s="143"/>
    </row>
  </sheetData>
  <mergeCells count="19">
    <mergeCell ref="A7:C7"/>
    <mergeCell ref="A2:M2"/>
    <mergeCell ref="A3:M3"/>
    <mergeCell ref="A4:M4"/>
    <mergeCell ref="A5:M5"/>
    <mergeCell ref="A6:M6"/>
    <mergeCell ref="G8:M8"/>
    <mergeCell ref="A98:C98"/>
    <mergeCell ref="A99:A100"/>
    <mergeCell ref="B99:B100"/>
    <mergeCell ref="C99:F99"/>
    <mergeCell ref="G99:M99"/>
    <mergeCell ref="B143:D143"/>
    <mergeCell ref="B144:D144"/>
    <mergeCell ref="B145:D145"/>
    <mergeCell ref="B146:D146"/>
    <mergeCell ref="A8:A9"/>
    <mergeCell ref="B8:B9"/>
    <mergeCell ref="C8:F8"/>
  </mergeCells>
  <printOptions horizontalCentered="1"/>
  <pageMargins left="0.47250000000000003" right="0.47250000000000003" top="1.1025" bottom="0.47250000000000003" header="0.31500000000000006" footer="0.31500000000000006"/>
  <pageSetup scale="75" fitToWidth="0" fitToHeight="0" orientation="landscape" r:id="rId1"/>
  <headerFooter scaleWithDoc="0" alignWithMargins="0"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6"/>
  <sheetViews>
    <sheetView showGridLines="0" workbookViewId="0"/>
  </sheetViews>
  <sheetFormatPr baseColWidth="10" defaultRowHeight="14.4" x14ac:dyDescent="0.3"/>
  <cols>
    <col min="2" max="2" width="51.109375" customWidth="1"/>
    <col min="3" max="4" width="25.88671875" customWidth="1"/>
    <col min="5" max="5" width="31" customWidth="1"/>
    <col min="6" max="8" width="34.33203125" customWidth="1"/>
  </cols>
  <sheetData>
    <row r="2" spans="2:8" x14ac:dyDescent="0.3">
      <c r="B2" s="455" t="s">
        <v>1649</v>
      </c>
      <c r="C2" s="456"/>
      <c r="D2" s="456"/>
      <c r="E2" s="456"/>
      <c r="F2" s="456"/>
      <c r="G2" s="456"/>
      <c r="H2" s="456"/>
    </row>
    <row r="3" spans="2:8" ht="26.4" x14ac:dyDescent="0.3">
      <c r="B3" s="1" t="s">
        <v>308</v>
      </c>
      <c r="C3" s="1" t="s">
        <v>309</v>
      </c>
      <c r="D3" s="1" t="s">
        <v>310</v>
      </c>
      <c r="E3" s="1" t="s">
        <v>314</v>
      </c>
      <c r="F3" s="1" t="s">
        <v>315</v>
      </c>
      <c r="G3" s="1" t="s">
        <v>316</v>
      </c>
      <c r="H3" s="1" t="s">
        <v>4</v>
      </c>
    </row>
    <row r="4" spans="2:8" x14ac:dyDescent="0.3">
      <c r="B4" s="2" t="s">
        <v>1</v>
      </c>
      <c r="C4" s="4" t="s">
        <v>312</v>
      </c>
      <c r="D4" s="4" t="s">
        <v>253</v>
      </c>
      <c r="E4" s="4">
        <v>0</v>
      </c>
      <c r="F4" s="4">
        <v>0</v>
      </c>
      <c r="G4" s="4">
        <v>0</v>
      </c>
      <c r="H4" s="14" t="s">
        <v>5</v>
      </c>
    </row>
    <row r="5" spans="2:8" x14ac:dyDescent="0.3">
      <c r="B5" s="2" t="s">
        <v>2</v>
      </c>
      <c r="C5" s="4" t="s">
        <v>313</v>
      </c>
      <c r="D5" s="4" t="s">
        <v>305</v>
      </c>
      <c r="E5" s="4">
        <v>0</v>
      </c>
      <c r="F5" s="4">
        <v>0</v>
      </c>
      <c r="G5" s="4">
        <v>0</v>
      </c>
      <c r="H5" s="14" t="s">
        <v>6</v>
      </c>
    </row>
    <row r="6" spans="2:8" x14ac:dyDescent="0.3">
      <c r="B6" s="3" t="s">
        <v>112</v>
      </c>
      <c r="C6" s="5" t="s">
        <v>311</v>
      </c>
      <c r="D6" s="5" t="s">
        <v>199</v>
      </c>
      <c r="E6" s="5">
        <v>0</v>
      </c>
      <c r="F6" s="5">
        <v>0</v>
      </c>
      <c r="G6" s="5">
        <v>0</v>
      </c>
      <c r="H6" s="5" t="s">
        <v>7</v>
      </c>
    </row>
  </sheetData>
  <mergeCells count="1">
    <mergeCell ref="B2:H2"/>
  </mergeCells>
  <pageMargins left="0.7" right="0.7" top="0.75" bottom="0.75" header="0.3" footer="0.3"/>
  <pageSetup paperSize="9" orientation="portrait" horizontalDpi="300" verticalDpi="30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2544F-53A6-4E70-BB18-5053D8064001}">
  <dimension ref="A1:F66"/>
  <sheetViews>
    <sheetView zoomScale="85" zoomScaleNormal="85" zoomScalePageLayoutView="85" workbookViewId="0">
      <selection activeCell="A33" sqref="A33:B33"/>
    </sheetView>
  </sheetViews>
  <sheetFormatPr baseColWidth="10" defaultRowHeight="14.4" x14ac:dyDescent="0.3"/>
  <cols>
    <col min="1" max="1" width="29.5546875" style="82" customWidth="1"/>
    <col min="2" max="2" width="59.6640625" style="82" customWidth="1"/>
    <col min="3" max="3" width="23.109375" style="83" customWidth="1"/>
    <col min="4" max="4" width="24.33203125" style="83" customWidth="1"/>
    <col min="5" max="5" width="24.44140625" style="83" customWidth="1"/>
    <col min="6" max="8" width="26.44140625" style="50" customWidth="1"/>
    <col min="9" max="16384" width="11.5546875" style="50"/>
  </cols>
  <sheetData>
    <row r="1" spans="1:6" s="41" customFormat="1" ht="15.6" x14ac:dyDescent="0.3">
      <c r="A1" s="38"/>
      <c r="B1" s="38"/>
      <c r="C1" s="39"/>
      <c r="D1" s="39"/>
      <c r="E1" s="39"/>
      <c r="F1" s="40"/>
    </row>
    <row r="2" spans="1:6" s="41" customFormat="1" ht="15.6" x14ac:dyDescent="0.3">
      <c r="A2" s="471" t="s">
        <v>418</v>
      </c>
      <c r="B2" s="471" t="s">
        <v>1705</v>
      </c>
      <c r="C2" s="471" t="s">
        <v>1705</v>
      </c>
      <c r="D2" s="471" t="s">
        <v>1705</v>
      </c>
      <c r="E2" s="471" t="s">
        <v>1705</v>
      </c>
      <c r="F2" s="40"/>
    </row>
    <row r="3" spans="1:6" s="41" customFormat="1" ht="15.6" x14ac:dyDescent="0.3">
      <c r="A3" s="471" t="s">
        <v>420</v>
      </c>
      <c r="B3" s="471" t="s">
        <v>1706</v>
      </c>
      <c r="C3" s="471" t="s">
        <v>1706</v>
      </c>
      <c r="D3" s="471" t="s">
        <v>1706</v>
      </c>
      <c r="E3" s="471" t="s">
        <v>1706</v>
      </c>
      <c r="F3" s="40"/>
    </row>
    <row r="4" spans="1:6" s="41" customFormat="1" ht="15.6" x14ac:dyDescent="0.3">
      <c r="A4" s="471" t="s">
        <v>1679</v>
      </c>
      <c r="B4" s="471" t="s">
        <v>1707</v>
      </c>
      <c r="C4" s="471" t="s">
        <v>1707</v>
      </c>
      <c r="D4" s="471" t="s">
        <v>1707</v>
      </c>
      <c r="E4" s="471" t="s">
        <v>1707</v>
      </c>
      <c r="F4" s="40"/>
    </row>
    <row r="5" spans="1:6" s="41" customFormat="1" ht="15.6" x14ac:dyDescent="0.3">
      <c r="A5" s="471" t="s">
        <v>1708</v>
      </c>
      <c r="B5" s="471" t="s">
        <v>1708</v>
      </c>
      <c r="C5" s="471" t="s">
        <v>1708</v>
      </c>
      <c r="D5" s="471" t="s">
        <v>1708</v>
      </c>
      <c r="E5" s="471" t="s">
        <v>1708</v>
      </c>
      <c r="F5" s="40"/>
    </row>
    <row r="6" spans="1:6" s="41" customFormat="1" ht="15.6" x14ac:dyDescent="0.3">
      <c r="A6" s="472" t="s">
        <v>1709</v>
      </c>
      <c r="B6" s="472" t="s">
        <v>1709</v>
      </c>
      <c r="C6" s="472" t="s">
        <v>1709</v>
      </c>
      <c r="D6" s="472" t="s">
        <v>1709</v>
      </c>
      <c r="E6" s="472" t="s">
        <v>1709</v>
      </c>
      <c r="F6" s="40"/>
    </row>
    <row r="7" spans="1:6" s="45" customFormat="1" x14ac:dyDescent="0.3">
      <c r="A7" s="42" t="s">
        <v>330</v>
      </c>
      <c r="B7" s="42" t="s">
        <v>330</v>
      </c>
      <c r="C7" s="43" t="s">
        <v>330</v>
      </c>
      <c r="D7" s="43" t="s">
        <v>330</v>
      </c>
      <c r="E7" s="43" t="s">
        <v>330</v>
      </c>
      <c r="F7" s="44"/>
    </row>
    <row r="8" spans="1:6" s="45" customFormat="1" x14ac:dyDescent="0.3">
      <c r="A8" s="473" t="s">
        <v>1710</v>
      </c>
      <c r="B8" s="473" t="s">
        <v>1711</v>
      </c>
      <c r="C8" s="474" t="s">
        <v>1712</v>
      </c>
      <c r="D8" s="474" t="s">
        <v>1713</v>
      </c>
      <c r="E8" s="474" t="s">
        <v>1713</v>
      </c>
      <c r="F8" s="44"/>
    </row>
    <row r="9" spans="1:6" s="45" customFormat="1" x14ac:dyDescent="0.3">
      <c r="A9" s="473" t="s">
        <v>1714</v>
      </c>
      <c r="B9" s="473" t="s">
        <v>1711</v>
      </c>
      <c r="C9" s="474" t="s">
        <v>1712</v>
      </c>
      <c r="D9" s="46" t="s">
        <v>1715</v>
      </c>
      <c r="E9" s="46" t="s">
        <v>1716</v>
      </c>
      <c r="F9" s="44"/>
    </row>
    <row r="10" spans="1:6" x14ac:dyDescent="0.3">
      <c r="A10" s="47" t="s">
        <v>330</v>
      </c>
      <c r="B10" s="47" t="s">
        <v>330</v>
      </c>
      <c r="C10" s="48" t="s">
        <v>330</v>
      </c>
      <c r="D10" s="48" t="s">
        <v>330</v>
      </c>
      <c r="E10" s="48" t="s">
        <v>330</v>
      </c>
      <c r="F10" s="49"/>
    </row>
    <row r="11" spans="1:6" s="45" customFormat="1" x14ac:dyDescent="0.3">
      <c r="A11" s="468" t="s">
        <v>1717</v>
      </c>
      <c r="B11" s="468" t="s">
        <v>1717</v>
      </c>
      <c r="C11" s="52" t="s">
        <v>330</v>
      </c>
      <c r="D11" s="53" t="s">
        <v>330</v>
      </c>
      <c r="E11" s="53" t="s">
        <v>330</v>
      </c>
      <c r="F11" s="49"/>
    </row>
    <row r="12" spans="1:6" s="45" customFormat="1" x14ac:dyDescent="0.3">
      <c r="A12" s="183" t="s">
        <v>2247</v>
      </c>
      <c r="B12" s="183" t="s">
        <v>2248</v>
      </c>
      <c r="C12" s="184">
        <v>2</v>
      </c>
      <c r="D12" s="185">
        <v>135433.43309999999</v>
      </c>
      <c r="E12" s="185">
        <v>135433.43309999999</v>
      </c>
      <c r="F12" s="49"/>
    </row>
    <row r="13" spans="1:6" s="45" customFormat="1" x14ac:dyDescent="0.3">
      <c r="A13" s="183" t="s">
        <v>2249</v>
      </c>
      <c r="B13" s="183" t="s">
        <v>2250</v>
      </c>
      <c r="C13" s="184">
        <v>1</v>
      </c>
      <c r="D13" s="185">
        <v>135433.43309999999</v>
      </c>
      <c r="E13" s="185">
        <v>135433.43309999999</v>
      </c>
      <c r="F13" s="49"/>
    </row>
    <row r="14" spans="1:6" s="45" customFormat="1" x14ac:dyDescent="0.3">
      <c r="A14" s="183" t="s">
        <v>2251</v>
      </c>
      <c r="B14" s="186" t="s">
        <v>2252</v>
      </c>
      <c r="C14" s="184">
        <v>1</v>
      </c>
      <c r="D14" s="185">
        <v>51072.210000000006</v>
      </c>
      <c r="E14" s="185">
        <v>51072.210000000006</v>
      </c>
      <c r="F14" s="49"/>
    </row>
    <row r="15" spans="1:6" s="45" customFormat="1" x14ac:dyDescent="0.3">
      <c r="A15" s="183" t="s">
        <v>2253</v>
      </c>
      <c r="B15" s="186" t="s">
        <v>2254</v>
      </c>
      <c r="C15" s="187">
        <v>1</v>
      </c>
      <c r="D15" s="188">
        <v>49612.5</v>
      </c>
      <c r="E15" s="188">
        <v>49612.5</v>
      </c>
      <c r="F15" s="44"/>
    </row>
    <row r="16" spans="1:6" s="45" customFormat="1" x14ac:dyDescent="0.3">
      <c r="A16" s="183" t="s">
        <v>2255</v>
      </c>
      <c r="B16" s="183" t="s">
        <v>2059</v>
      </c>
      <c r="C16" s="187">
        <v>3</v>
      </c>
      <c r="D16" s="188">
        <v>39910.918949999999</v>
      </c>
      <c r="E16" s="188">
        <v>39910.918949999999</v>
      </c>
      <c r="F16" s="44"/>
    </row>
    <row r="17" spans="1:6" s="45" customFormat="1" x14ac:dyDescent="0.3">
      <c r="A17" s="186" t="s">
        <v>2256</v>
      </c>
      <c r="B17" s="186" t="s">
        <v>2257</v>
      </c>
      <c r="C17" s="187">
        <v>1</v>
      </c>
      <c r="D17" s="188">
        <v>27300</v>
      </c>
      <c r="E17" s="188">
        <v>27300</v>
      </c>
      <c r="F17" s="44"/>
    </row>
    <row r="18" spans="1:6" s="45" customFormat="1" x14ac:dyDescent="0.3">
      <c r="A18" s="183" t="s">
        <v>2258</v>
      </c>
      <c r="B18" s="186" t="s">
        <v>2259</v>
      </c>
      <c r="C18" s="187">
        <v>1</v>
      </c>
      <c r="D18" s="188">
        <v>20801.859750000003</v>
      </c>
      <c r="E18" s="188">
        <v>20801.859750000003</v>
      </c>
      <c r="F18" s="44"/>
    </row>
    <row r="19" spans="1:6" s="45" customFormat="1" x14ac:dyDescent="0.3">
      <c r="A19" s="183" t="s">
        <v>2260</v>
      </c>
      <c r="B19" s="186" t="s">
        <v>2261</v>
      </c>
      <c r="C19" s="187">
        <v>1</v>
      </c>
      <c r="D19" s="188">
        <v>19350.550800000001</v>
      </c>
      <c r="E19" s="188">
        <v>19350.550800000001</v>
      </c>
      <c r="F19" s="44"/>
    </row>
    <row r="20" spans="1:6" s="45" customFormat="1" x14ac:dyDescent="0.3">
      <c r="A20" s="183" t="s">
        <v>2262</v>
      </c>
      <c r="B20" s="186" t="s">
        <v>2263</v>
      </c>
      <c r="C20" s="187">
        <v>1</v>
      </c>
      <c r="D20" s="188">
        <v>17899.263900000002</v>
      </c>
      <c r="E20" s="188">
        <v>17899.263900000002</v>
      </c>
      <c r="F20" s="44"/>
    </row>
    <row r="21" spans="1:6" s="45" customFormat="1" x14ac:dyDescent="0.3">
      <c r="A21" s="183" t="s">
        <v>2264</v>
      </c>
      <c r="B21" s="186" t="s">
        <v>2265</v>
      </c>
      <c r="C21" s="187">
        <v>1</v>
      </c>
      <c r="D21" s="188">
        <v>14512.913100000002</v>
      </c>
      <c r="E21" s="188">
        <v>14512.913100000002</v>
      </c>
      <c r="F21" s="44"/>
    </row>
    <row r="22" spans="1:6" s="45" customFormat="1" x14ac:dyDescent="0.3">
      <c r="A22" s="183" t="s">
        <v>2266</v>
      </c>
      <c r="B22" s="186" t="s">
        <v>2267</v>
      </c>
      <c r="C22" s="187">
        <v>1</v>
      </c>
      <c r="D22" s="188">
        <v>12253.395000000002</v>
      </c>
      <c r="E22" s="188">
        <v>12253.395000000002</v>
      </c>
      <c r="F22" s="44"/>
    </row>
    <row r="23" spans="1:6" s="45" customFormat="1" x14ac:dyDescent="0.3">
      <c r="A23" s="183" t="s">
        <v>2268</v>
      </c>
      <c r="B23" s="186" t="s">
        <v>2269</v>
      </c>
      <c r="C23" s="187">
        <v>2</v>
      </c>
      <c r="D23" s="188">
        <v>11896.500000000002</v>
      </c>
      <c r="E23" s="188">
        <v>11896.500000000002</v>
      </c>
      <c r="F23" s="44"/>
    </row>
    <row r="24" spans="1:6" s="45" customFormat="1" x14ac:dyDescent="0.3">
      <c r="A24" s="183" t="s">
        <v>2270</v>
      </c>
      <c r="B24" s="183" t="s">
        <v>2077</v>
      </c>
      <c r="C24" s="187">
        <v>2</v>
      </c>
      <c r="D24" s="188">
        <v>26514.915525000004</v>
      </c>
      <c r="E24" s="188">
        <v>26514.915525000004</v>
      </c>
      <c r="F24" s="44"/>
    </row>
    <row r="25" spans="1:6" s="45" customFormat="1" x14ac:dyDescent="0.3">
      <c r="A25" s="183" t="s">
        <v>2271</v>
      </c>
      <c r="B25" s="186" t="s">
        <v>2272</v>
      </c>
      <c r="C25" s="187">
        <v>1</v>
      </c>
      <c r="D25" s="188">
        <v>20801.859750000003</v>
      </c>
      <c r="E25" s="188">
        <v>20801.859750000003</v>
      </c>
      <c r="F25" s="44"/>
    </row>
    <row r="26" spans="1:6" s="45" customFormat="1" x14ac:dyDescent="0.3">
      <c r="A26" s="183" t="s">
        <v>2273</v>
      </c>
      <c r="B26" s="183" t="s">
        <v>2274</v>
      </c>
      <c r="C26" s="187">
        <v>1</v>
      </c>
      <c r="D26" s="188">
        <v>16000</v>
      </c>
      <c r="E26" s="188">
        <v>16000</v>
      </c>
      <c r="F26" s="44"/>
    </row>
    <row r="27" spans="1:6" s="45" customFormat="1" x14ac:dyDescent="0.3">
      <c r="A27" s="183" t="s">
        <v>2275</v>
      </c>
      <c r="B27" s="183" t="s">
        <v>2276</v>
      </c>
      <c r="C27" s="187">
        <v>1</v>
      </c>
      <c r="D27" s="188">
        <v>11896.500000000002</v>
      </c>
      <c r="E27" s="188">
        <v>11896.500000000002</v>
      </c>
      <c r="F27" s="44"/>
    </row>
    <row r="28" spans="1:6" s="45" customFormat="1" x14ac:dyDescent="0.3">
      <c r="A28" s="183" t="s">
        <v>2277</v>
      </c>
      <c r="B28" s="183" t="s">
        <v>2278</v>
      </c>
      <c r="C28" s="187">
        <v>1</v>
      </c>
      <c r="D28" s="188">
        <v>14800</v>
      </c>
      <c r="E28" s="188">
        <v>14800</v>
      </c>
      <c r="F28" s="44"/>
    </row>
    <row r="29" spans="1:6" s="45" customFormat="1" x14ac:dyDescent="0.3">
      <c r="A29" s="183" t="s">
        <v>2279</v>
      </c>
      <c r="B29" s="183" t="s">
        <v>1939</v>
      </c>
      <c r="C29" s="187">
        <v>1</v>
      </c>
      <c r="D29" s="188">
        <v>8364</v>
      </c>
      <c r="E29" s="188">
        <v>8364</v>
      </c>
      <c r="F29" s="44"/>
    </row>
    <row r="30" spans="1:6" s="45" customFormat="1" x14ac:dyDescent="0.3">
      <c r="A30" s="183" t="s">
        <v>2280</v>
      </c>
      <c r="B30" s="183" t="s">
        <v>2140</v>
      </c>
      <c r="C30" s="187">
        <v>1</v>
      </c>
      <c r="D30" s="188">
        <v>14512.913100000002</v>
      </c>
      <c r="E30" s="188">
        <v>14512.913100000002</v>
      </c>
      <c r="F30" s="44"/>
    </row>
    <row r="31" spans="1:6" s="45" customFormat="1" x14ac:dyDescent="0.3">
      <c r="A31" s="183" t="s">
        <v>2281</v>
      </c>
      <c r="B31" s="183" t="s">
        <v>2282</v>
      </c>
      <c r="C31" s="187">
        <v>1</v>
      </c>
      <c r="D31" s="188">
        <v>14512.913100000002</v>
      </c>
      <c r="E31" s="188">
        <v>14512.913100000002</v>
      </c>
      <c r="F31" s="44"/>
    </row>
    <row r="32" spans="1:6" s="45" customFormat="1" x14ac:dyDescent="0.3">
      <c r="A32" s="183" t="s">
        <v>2283</v>
      </c>
      <c r="B32" s="183" t="s">
        <v>2125</v>
      </c>
      <c r="C32" s="187">
        <v>1</v>
      </c>
      <c r="D32" s="188">
        <v>13200.000000000002</v>
      </c>
      <c r="E32" s="188">
        <v>13200.000000000002</v>
      </c>
      <c r="F32" s="44"/>
    </row>
    <row r="33" spans="1:6" s="45" customFormat="1" x14ac:dyDescent="0.3">
      <c r="A33" s="183" t="s">
        <v>2284</v>
      </c>
      <c r="B33" s="183" t="s">
        <v>2285</v>
      </c>
      <c r="C33" s="187">
        <v>1</v>
      </c>
      <c r="D33" s="188">
        <v>12669.772500000001</v>
      </c>
      <c r="E33" s="188">
        <v>12669.772500000001</v>
      </c>
      <c r="F33" s="44"/>
    </row>
    <row r="34" spans="1:6" s="45" customFormat="1" x14ac:dyDescent="0.3">
      <c r="A34" s="183" t="s">
        <v>2286</v>
      </c>
      <c r="B34" s="183" t="s">
        <v>2287</v>
      </c>
      <c r="C34" s="187">
        <v>2</v>
      </c>
      <c r="D34" s="188">
        <v>12491.325000000001</v>
      </c>
      <c r="E34" s="188">
        <v>12491.325000000001</v>
      </c>
      <c r="F34" s="44"/>
    </row>
    <row r="35" spans="1:6" s="45" customFormat="1" x14ac:dyDescent="0.3">
      <c r="A35" s="183" t="s">
        <v>2288</v>
      </c>
      <c r="B35" s="183" t="s">
        <v>2289</v>
      </c>
      <c r="C35" s="187">
        <v>1</v>
      </c>
      <c r="D35" s="188">
        <v>12253.395000000002</v>
      </c>
      <c r="E35" s="188">
        <v>12253.395000000002</v>
      </c>
      <c r="F35" s="44"/>
    </row>
    <row r="36" spans="1:6" s="45" customFormat="1" x14ac:dyDescent="0.3">
      <c r="A36" s="183" t="s">
        <v>2290</v>
      </c>
      <c r="B36" s="183" t="s">
        <v>2291</v>
      </c>
      <c r="C36" s="187">
        <v>4</v>
      </c>
      <c r="D36" s="188">
        <v>8364</v>
      </c>
      <c r="E36" s="188">
        <v>8364</v>
      </c>
      <c r="F36" s="44"/>
    </row>
    <row r="37" spans="1:6" s="45" customFormat="1" x14ac:dyDescent="0.3">
      <c r="A37" s="183" t="s">
        <v>2292</v>
      </c>
      <c r="B37" s="183" t="s">
        <v>2293</v>
      </c>
      <c r="C37" s="187">
        <v>1</v>
      </c>
      <c r="D37" s="188">
        <v>12491.325000000001</v>
      </c>
      <c r="E37" s="188">
        <v>12491.325000000001</v>
      </c>
      <c r="F37" s="44"/>
    </row>
    <row r="38" spans="1:6" s="45" customFormat="1" x14ac:dyDescent="0.3">
      <c r="A38" s="183" t="s">
        <v>2294</v>
      </c>
      <c r="B38" s="186" t="s">
        <v>2295</v>
      </c>
      <c r="C38" s="187">
        <v>1</v>
      </c>
      <c r="D38" s="188">
        <v>12253.395000000002</v>
      </c>
      <c r="E38" s="188">
        <v>12253.395000000002</v>
      </c>
      <c r="F38" s="44"/>
    </row>
    <row r="39" spans="1:6" s="45" customFormat="1" x14ac:dyDescent="0.3">
      <c r="A39" s="183" t="s">
        <v>2296</v>
      </c>
      <c r="B39" s="183" t="s">
        <v>2105</v>
      </c>
      <c r="C39" s="187">
        <v>1</v>
      </c>
      <c r="D39" s="188">
        <v>12252.900000000001</v>
      </c>
      <c r="E39" s="188">
        <v>12252.900000000001</v>
      </c>
      <c r="F39" s="44"/>
    </row>
    <row r="40" spans="1:6" s="45" customFormat="1" x14ac:dyDescent="0.3">
      <c r="A40" s="183" t="s">
        <v>2297</v>
      </c>
      <c r="B40" s="183" t="s">
        <v>2145</v>
      </c>
      <c r="C40" s="187">
        <v>1</v>
      </c>
      <c r="D40" s="188">
        <v>9900</v>
      </c>
      <c r="E40" s="188">
        <v>9900</v>
      </c>
      <c r="F40" s="44"/>
    </row>
    <row r="41" spans="1:6" s="45" customFormat="1" x14ac:dyDescent="0.3">
      <c r="A41" s="183" t="s">
        <v>2298</v>
      </c>
      <c r="B41" s="183" t="s">
        <v>2299</v>
      </c>
      <c r="C41" s="187">
        <v>1</v>
      </c>
      <c r="D41" s="188">
        <v>8364</v>
      </c>
      <c r="E41" s="188">
        <v>8364</v>
      </c>
      <c r="F41" s="44"/>
    </row>
    <row r="42" spans="1:6" s="45" customFormat="1" x14ac:dyDescent="0.3">
      <c r="A42" s="189" t="s">
        <v>2300</v>
      </c>
      <c r="B42" s="183" t="s">
        <v>2301</v>
      </c>
      <c r="C42" s="187">
        <v>1</v>
      </c>
      <c r="D42" s="185">
        <v>8364</v>
      </c>
      <c r="E42" s="185">
        <v>8364</v>
      </c>
      <c r="F42" s="49"/>
    </row>
    <row r="43" spans="1:6" s="45" customFormat="1" x14ac:dyDescent="0.3">
      <c r="A43" s="56" t="s">
        <v>330</v>
      </c>
      <c r="B43" s="51" t="s">
        <v>1782</v>
      </c>
      <c r="C43" s="57">
        <f>SUM(C12:C42)</f>
        <v>40</v>
      </c>
      <c r="D43" s="58" t="s">
        <v>330</v>
      </c>
      <c r="E43" s="59" t="s">
        <v>330</v>
      </c>
      <c r="F43" s="49"/>
    </row>
    <row r="44" spans="1:6" s="45" customFormat="1" x14ac:dyDescent="0.3">
      <c r="A44" s="60"/>
      <c r="B44" s="61"/>
      <c r="C44" s="59"/>
      <c r="D44" s="62"/>
      <c r="E44" s="62"/>
      <c r="F44" s="49"/>
    </row>
    <row r="45" spans="1:6" s="45" customFormat="1" x14ac:dyDescent="0.3">
      <c r="A45" s="60"/>
      <c r="B45" s="60"/>
      <c r="C45" s="62"/>
      <c r="D45" s="62"/>
      <c r="E45" s="62"/>
      <c r="F45" s="49"/>
    </row>
    <row r="46" spans="1:6" s="45" customFormat="1" x14ac:dyDescent="0.3">
      <c r="A46" s="505" t="s">
        <v>1783</v>
      </c>
      <c r="B46" s="506"/>
      <c r="C46" s="53"/>
      <c r="D46" s="53" t="s">
        <v>330</v>
      </c>
      <c r="E46" s="53" t="s">
        <v>330</v>
      </c>
      <c r="F46" s="49"/>
    </row>
    <row r="47" spans="1:6" s="45" customFormat="1" x14ac:dyDescent="0.3">
      <c r="A47" s="166" t="s">
        <v>1818</v>
      </c>
      <c r="B47" s="64" t="s">
        <v>1818</v>
      </c>
      <c r="C47" s="65">
        <v>0</v>
      </c>
      <c r="D47" s="65">
        <v>0</v>
      </c>
      <c r="E47" s="65">
        <v>0</v>
      </c>
      <c r="F47" s="49"/>
    </row>
    <row r="48" spans="1:6" s="45" customFormat="1" x14ac:dyDescent="0.3">
      <c r="A48" s="56" t="s">
        <v>330</v>
      </c>
      <c r="B48" s="51" t="s">
        <v>1816</v>
      </c>
      <c r="C48" s="57">
        <f>SUM(C47:C47)</f>
        <v>0</v>
      </c>
      <c r="D48" s="58" t="s">
        <v>330</v>
      </c>
      <c r="E48" s="59" t="s">
        <v>330</v>
      </c>
      <c r="F48" s="49"/>
    </row>
    <row r="49" spans="1:6" s="45" customFormat="1" x14ac:dyDescent="0.3">
      <c r="A49" s="66" t="s">
        <v>330</v>
      </c>
      <c r="B49" s="67"/>
      <c r="C49" s="68"/>
      <c r="D49" s="69" t="s">
        <v>330</v>
      </c>
      <c r="E49" s="69" t="s">
        <v>330</v>
      </c>
      <c r="F49" s="49"/>
    </row>
    <row r="50" spans="1:6" s="45" customFormat="1" x14ac:dyDescent="0.3">
      <c r="A50" s="66"/>
      <c r="B50" s="67"/>
      <c r="C50" s="68"/>
      <c r="D50" s="69"/>
      <c r="E50" s="69"/>
      <c r="F50" s="49"/>
    </row>
    <row r="51" spans="1:6" s="45" customFormat="1" x14ac:dyDescent="0.3">
      <c r="A51" s="469" t="s">
        <v>1817</v>
      </c>
      <c r="B51" s="469" t="s">
        <v>1783</v>
      </c>
      <c r="C51" s="53" t="s">
        <v>330</v>
      </c>
      <c r="D51" s="53" t="s">
        <v>330</v>
      </c>
      <c r="E51" s="53" t="s">
        <v>330</v>
      </c>
      <c r="F51" s="49"/>
    </row>
    <row r="52" spans="1:6" s="45" customFormat="1" x14ac:dyDescent="0.3">
      <c r="A52" s="190" t="s">
        <v>1818</v>
      </c>
      <c r="B52" s="183" t="s">
        <v>1818</v>
      </c>
      <c r="C52" s="65">
        <v>0</v>
      </c>
      <c r="D52" s="65">
        <v>0</v>
      </c>
      <c r="E52" s="65">
        <v>0</v>
      </c>
      <c r="F52" s="49"/>
    </row>
    <row r="53" spans="1:6" s="45" customFormat="1" x14ac:dyDescent="0.3">
      <c r="A53" s="56" t="s">
        <v>330</v>
      </c>
      <c r="B53" s="51" t="s">
        <v>1819</v>
      </c>
      <c r="C53" s="57">
        <f>SUM(C52:C52)</f>
        <v>0</v>
      </c>
      <c r="D53" s="58" t="s">
        <v>330</v>
      </c>
      <c r="E53" s="59" t="s">
        <v>330</v>
      </c>
      <c r="F53" s="49"/>
    </row>
    <row r="54" spans="1:6" x14ac:dyDescent="0.3">
      <c r="A54" s="70"/>
      <c r="B54" s="70"/>
      <c r="C54" s="71"/>
      <c r="D54" s="71"/>
      <c r="E54" s="71"/>
      <c r="F54" s="49"/>
    </row>
    <row r="55" spans="1:6" s="45" customFormat="1" x14ac:dyDescent="0.3">
      <c r="A55" s="70"/>
      <c r="B55" s="72" t="s">
        <v>1687</v>
      </c>
      <c r="C55" s="73">
        <f>SUM(C48,C43,C53)</f>
        <v>40</v>
      </c>
      <c r="D55" s="71"/>
      <c r="E55" s="71"/>
      <c r="F55" s="49"/>
    </row>
    <row r="56" spans="1:6" s="45" customFormat="1" x14ac:dyDescent="0.3">
      <c r="A56" s="70"/>
      <c r="B56" s="70"/>
      <c r="C56" s="71"/>
      <c r="D56" s="71"/>
      <c r="E56" s="71"/>
      <c r="F56" s="49"/>
    </row>
    <row r="57" spans="1:6" s="45" customFormat="1" x14ac:dyDescent="0.3">
      <c r="A57" s="70"/>
      <c r="B57" s="70"/>
      <c r="C57" s="71"/>
      <c r="D57" s="71"/>
      <c r="E57" s="71"/>
      <c r="F57" s="49"/>
    </row>
    <row r="58" spans="1:6" s="45" customFormat="1" x14ac:dyDescent="0.3">
      <c r="A58" s="470" t="s">
        <v>1683</v>
      </c>
      <c r="B58" s="470"/>
      <c r="C58" s="62" t="s">
        <v>330</v>
      </c>
      <c r="D58" s="62" t="s">
        <v>330</v>
      </c>
      <c r="E58" s="62" t="s">
        <v>330</v>
      </c>
      <c r="F58" s="49"/>
    </row>
    <row r="59" spans="1:6" s="45" customFormat="1" x14ac:dyDescent="0.3">
      <c r="A59" s="469" t="s">
        <v>1820</v>
      </c>
      <c r="B59" s="469"/>
      <c r="C59" s="68"/>
      <c r="D59" s="68"/>
      <c r="E59" s="68"/>
      <c r="F59" s="49"/>
    </row>
    <row r="60" spans="1:6" s="45" customFormat="1" x14ac:dyDescent="0.3">
      <c r="A60" s="190" t="s">
        <v>1818</v>
      </c>
      <c r="B60" s="183" t="s">
        <v>2302</v>
      </c>
      <c r="C60" s="191">
        <v>2</v>
      </c>
      <c r="D60" s="192">
        <v>4237.79</v>
      </c>
      <c r="E60" s="192">
        <v>8364</v>
      </c>
      <c r="F60" s="49"/>
    </row>
    <row r="61" spans="1:6" s="45" customFormat="1" x14ac:dyDescent="0.3">
      <c r="A61" s="61" t="s">
        <v>330</v>
      </c>
      <c r="B61" s="63" t="s">
        <v>1822</v>
      </c>
      <c r="C61" s="81">
        <f>SUM(C60:C60)</f>
        <v>2</v>
      </c>
      <c r="D61" s="58" t="s">
        <v>330</v>
      </c>
      <c r="E61" s="59" t="s">
        <v>330</v>
      </c>
      <c r="F61" s="49"/>
    </row>
    <row r="62" spans="1:6" x14ac:dyDescent="0.3">
      <c r="A62" s="70" t="s">
        <v>330</v>
      </c>
      <c r="B62" s="70" t="s">
        <v>330</v>
      </c>
      <c r="C62" s="68"/>
      <c r="D62" s="68"/>
      <c r="E62" s="68"/>
      <c r="F62" s="49"/>
    </row>
    <row r="63" spans="1:6" x14ac:dyDescent="0.3">
      <c r="A63" s="70"/>
      <c r="B63" s="70"/>
      <c r="C63" s="68"/>
      <c r="D63" s="68"/>
      <c r="E63" s="68"/>
      <c r="F63" s="49"/>
    </row>
    <row r="64" spans="1:6" s="45" customFormat="1" x14ac:dyDescent="0.3">
      <c r="A64" s="485" t="s">
        <v>1823</v>
      </c>
      <c r="B64" s="486"/>
      <c r="C64" s="68"/>
      <c r="D64" s="68"/>
      <c r="E64" s="68"/>
      <c r="F64" s="49"/>
    </row>
    <row r="65" spans="1:6" s="45" customFormat="1" x14ac:dyDescent="0.3">
      <c r="A65" s="54" t="s">
        <v>1818</v>
      </c>
      <c r="B65" s="54" t="s">
        <v>1818</v>
      </c>
      <c r="C65" s="65">
        <v>0</v>
      </c>
      <c r="D65" s="65">
        <v>0</v>
      </c>
      <c r="E65" s="65">
        <v>0</v>
      </c>
      <c r="F65" s="49"/>
    </row>
    <row r="66" spans="1:6" s="45" customFormat="1" x14ac:dyDescent="0.3">
      <c r="A66" s="79" t="s">
        <v>330</v>
      </c>
      <c r="B66" s="80" t="s">
        <v>1825</v>
      </c>
      <c r="C66" s="81">
        <f>SUM(C65:C65)</f>
        <v>0</v>
      </c>
      <c r="D66" s="58" t="s">
        <v>330</v>
      </c>
      <c r="E66" s="59" t="s">
        <v>330</v>
      </c>
      <c r="F66" s="49"/>
    </row>
  </sheetData>
  <mergeCells count="15">
    <mergeCell ref="A64:B64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46:B46"/>
    <mergeCell ref="A51:B51"/>
    <mergeCell ref="A58:B58"/>
    <mergeCell ref="A59:B59"/>
  </mergeCells>
  <printOptions horizontalCentered="1"/>
  <pageMargins left="0.47250000000000003" right="0.47250000000000003" top="1.1025" bottom="0.47250000000000003" header="0.31500000000000006" footer="0.31500000000000006"/>
  <pageSetup scale="75" fitToWidth="0" fitToHeight="0" orientation="landscape" r:id="rId1"/>
  <headerFooter scaleWithDoc="0" alignWithMargins="0">
    <oddHeader>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5444B-6796-4B10-B428-4166C0CF4A51}">
  <dimension ref="A1:K52"/>
  <sheetViews>
    <sheetView zoomScale="85" zoomScaleNormal="85" workbookViewId="0"/>
  </sheetViews>
  <sheetFormatPr baseColWidth="10" defaultRowHeight="14.4" x14ac:dyDescent="0.3"/>
  <cols>
    <col min="1" max="1" width="13.33203125" style="106" customWidth="1"/>
    <col min="2" max="2" width="40.21875" style="139" bestFit="1" customWidth="1"/>
    <col min="3" max="3" width="13.33203125" style="106" customWidth="1"/>
    <col min="4" max="4" width="11.77734375" style="106" customWidth="1"/>
    <col min="5" max="5" width="13.44140625" style="106" bestFit="1" customWidth="1"/>
    <col min="6" max="9" width="12.5546875" style="139" customWidth="1"/>
    <col min="10" max="10" width="5.77734375" style="139" bestFit="1" customWidth="1"/>
    <col min="11" max="11" width="12.5546875" style="139" customWidth="1"/>
    <col min="12" max="16384" width="11.5546875" style="27"/>
  </cols>
  <sheetData>
    <row r="1" spans="1:11" s="86" customFormat="1" ht="15.6" x14ac:dyDescent="0.3">
      <c r="A1" s="84"/>
      <c r="B1" s="117"/>
      <c r="C1" s="84"/>
      <c r="D1" s="84"/>
      <c r="E1" s="84"/>
      <c r="F1" s="117"/>
      <c r="G1" s="117"/>
      <c r="H1" s="117"/>
      <c r="I1" s="117"/>
      <c r="J1" s="117"/>
      <c r="K1" s="117"/>
    </row>
    <row r="2" spans="1:11" s="86" customFormat="1" ht="15.6" x14ac:dyDescent="0.3">
      <c r="A2" s="482" t="s">
        <v>418</v>
      </c>
      <c r="B2" s="482" t="s">
        <v>1705</v>
      </c>
      <c r="C2" s="482" t="s">
        <v>1705</v>
      </c>
      <c r="D2" s="482" t="s">
        <v>1705</v>
      </c>
      <c r="E2" s="482" t="s">
        <v>1705</v>
      </c>
      <c r="F2" s="482" t="s">
        <v>1705</v>
      </c>
      <c r="G2" s="482" t="s">
        <v>1705</v>
      </c>
      <c r="H2" s="482" t="s">
        <v>1705</v>
      </c>
      <c r="I2" s="482" t="s">
        <v>1705</v>
      </c>
      <c r="J2" s="482" t="s">
        <v>1705</v>
      </c>
      <c r="K2" s="482" t="s">
        <v>1705</v>
      </c>
    </row>
    <row r="3" spans="1:11" s="86" customFormat="1" ht="15.6" x14ac:dyDescent="0.3">
      <c r="A3" s="482" t="s">
        <v>420</v>
      </c>
      <c r="B3" s="482" t="s">
        <v>1705</v>
      </c>
      <c r="C3" s="482" t="s">
        <v>1705</v>
      </c>
      <c r="D3" s="482" t="s">
        <v>1705</v>
      </c>
      <c r="E3" s="482" t="s">
        <v>1705</v>
      </c>
      <c r="F3" s="482" t="s">
        <v>1705</v>
      </c>
      <c r="G3" s="482" t="s">
        <v>1705</v>
      </c>
      <c r="H3" s="482" t="s">
        <v>1705</v>
      </c>
      <c r="I3" s="482" t="s">
        <v>1705</v>
      </c>
      <c r="J3" s="482" t="s">
        <v>1705</v>
      </c>
      <c r="K3" s="482" t="s">
        <v>1705</v>
      </c>
    </row>
    <row r="4" spans="1:11" s="86" customFormat="1" ht="15.6" x14ac:dyDescent="0.3">
      <c r="A4" s="482" t="s">
        <v>1679</v>
      </c>
      <c r="B4" s="482" t="s">
        <v>1707</v>
      </c>
      <c r="C4" s="482" t="s">
        <v>1707</v>
      </c>
      <c r="D4" s="482" t="s">
        <v>1707</v>
      </c>
      <c r="E4" s="482" t="s">
        <v>1707</v>
      </c>
      <c r="F4" s="482" t="s">
        <v>1707</v>
      </c>
      <c r="G4" s="482" t="s">
        <v>1707</v>
      </c>
      <c r="H4" s="482" t="s">
        <v>1707</v>
      </c>
      <c r="I4" s="482" t="s">
        <v>1707</v>
      </c>
      <c r="J4" s="482" t="s">
        <v>1707</v>
      </c>
      <c r="K4" s="482" t="s">
        <v>1707</v>
      </c>
    </row>
    <row r="5" spans="1:11" s="86" customFormat="1" ht="15.6" x14ac:dyDescent="0.3">
      <c r="A5" s="482" t="s">
        <v>1826</v>
      </c>
      <c r="B5" s="482" t="s">
        <v>1826</v>
      </c>
      <c r="C5" s="482" t="s">
        <v>1826</v>
      </c>
      <c r="D5" s="482" t="s">
        <v>1826</v>
      </c>
      <c r="E5" s="482" t="s">
        <v>1826</v>
      </c>
      <c r="F5" s="482" t="s">
        <v>1826</v>
      </c>
      <c r="G5" s="482" t="s">
        <v>1826</v>
      </c>
      <c r="H5" s="482" t="s">
        <v>1826</v>
      </c>
      <c r="I5" s="482" t="s">
        <v>1826</v>
      </c>
      <c r="J5" s="482" t="s">
        <v>1826</v>
      </c>
      <c r="K5" s="482" t="s">
        <v>1826</v>
      </c>
    </row>
    <row r="6" spans="1:11" s="86" customFormat="1" ht="15.6" x14ac:dyDescent="0.3">
      <c r="A6" s="483" t="s">
        <v>1709</v>
      </c>
      <c r="B6" s="483"/>
      <c r="C6" s="483"/>
      <c r="D6" s="483"/>
      <c r="E6" s="483"/>
      <c r="F6" s="483"/>
      <c r="G6" s="483"/>
      <c r="H6" s="483"/>
      <c r="I6" s="483"/>
      <c r="J6" s="483"/>
      <c r="K6" s="483"/>
    </row>
    <row r="7" spans="1:11" s="89" customFormat="1" x14ac:dyDescent="0.3">
      <c r="A7" s="484" t="s">
        <v>1827</v>
      </c>
      <c r="B7" s="484"/>
      <c r="C7" s="484"/>
      <c r="D7" s="87" t="s">
        <v>330</v>
      </c>
      <c r="E7" s="87" t="s">
        <v>330</v>
      </c>
      <c r="F7" s="87" t="s">
        <v>330</v>
      </c>
      <c r="G7" s="87" t="s">
        <v>330</v>
      </c>
      <c r="H7" s="87" t="s">
        <v>330</v>
      </c>
      <c r="I7" s="87" t="s">
        <v>330</v>
      </c>
      <c r="J7" s="87" t="s">
        <v>330</v>
      </c>
      <c r="K7" s="87" t="s">
        <v>330</v>
      </c>
    </row>
    <row r="8" spans="1:11" s="89" customFormat="1" x14ac:dyDescent="0.3">
      <c r="A8" s="475" t="s">
        <v>1828</v>
      </c>
      <c r="B8" s="498" t="s">
        <v>1711</v>
      </c>
      <c r="C8" s="477" t="s">
        <v>1829</v>
      </c>
      <c r="D8" s="477" t="s">
        <v>1829</v>
      </c>
      <c r="E8" s="477" t="s">
        <v>1829</v>
      </c>
      <c r="F8" s="477" t="s">
        <v>1829</v>
      </c>
      <c r="G8" s="498" t="s">
        <v>1830</v>
      </c>
      <c r="H8" s="498" t="s">
        <v>1830</v>
      </c>
      <c r="I8" s="498" t="s">
        <v>1830</v>
      </c>
      <c r="J8" s="498" t="s">
        <v>1830</v>
      </c>
      <c r="K8" s="507" t="s">
        <v>1830</v>
      </c>
    </row>
    <row r="9" spans="1:11" s="89" customFormat="1" ht="26.4" customHeight="1" x14ac:dyDescent="0.3">
      <c r="A9" s="476" t="s">
        <v>1828</v>
      </c>
      <c r="B9" s="499" t="s">
        <v>1831</v>
      </c>
      <c r="C9" s="90" t="s">
        <v>1832</v>
      </c>
      <c r="D9" s="90" t="s">
        <v>1833</v>
      </c>
      <c r="E9" s="90" t="s">
        <v>1834</v>
      </c>
      <c r="F9" s="169" t="s">
        <v>1835</v>
      </c>
      <c r="G9" s="169" t="s">
        <v>1836</v>
      </c>
      <c r="H9" s="169" t="s">
        <v>1837</v>
      </c>
      <c r="I9" s="169" t="s">
        <v>1838</v>
      </c>
      <c r="J9" s="169" t="s">
        <v>1963</v>
      </c>
      <c r="K9" s="181" t="s">
        <v>1835</v>
      </c>
    </row>
    <row r="10" spans="1:11" s="89" customFormat="1" x14ac:dyDescent="0.3">
      <c r="A10" s="193" t="s">
        <v>2249</v>
      </c>
      <c r="B10" s="194" t="s">
        <v>2250</v>
      </c>
      <c r="C10" s="195">
        <v>135433.43309999999</v>
      </c>
      <c r="D10" s="195">
        <v>7291.88</v>
      </c>
      <c r="E10" s="196">
        <v>0</v>
      </c>
      <c r="F10" s="196">
        <v>142725.3131</v>
      </c>
      <c r="G10" s="196">
        <v>45144.473333333299</v>
      </c>
      <c r="H10" s="196">
        <v>22572.236666666649</v>
      </c>
      <c r="I10" s="196">
        <v>180577.91079999998</v>
      </c>
      <c r="J10" s="196">
        <v>0</v>
      </c>
      <c r="K10" s="196">
        <v>248294.62079999992</v>
      </c>
    </row>
    <row r="11" spans="1:11" s="89" customFormat="1" x14ac:dyDescent="0.3">
      <c r="A11" s="186" t="s">
        <v>2247</v>
      </c>
      <c r="B11" s="183" t="s">
        <v>2248</v>
      </c>
      <c r="C11" s="197">
        <v>135433.43309999999</v>
      </c>
      <c r="D11" s="197">
        <v>7291.88</v>
      </c>
      <c r="E11" s="198">
        <v>0</v>
      </c>
      <c r="F11" s="198">
        <v>142725.3131</v>
      </c>
      <c r="G11" s="198">
        <v>45144.473333333335</v>
      </c>
      <c r="H11" s="198">
        <v>22572.236666666668</v>
      </c>
      <c r="I11" s="198">
        <v>180577.91079999998</v>
      </c>
      <c r="J11" s="198">
        <v>0</v>
      </c>
      <c r="K11" s="198">
        <v>248294.62079999998</v>
      </c>
    </row>
    <row r="12" spans="1:11" s="89" customFormat="1" x14ac:dyDescent="0.3">
      <c r="A12" s="186" t="s">
        <v>2251</v>
      </c>
      <c r="B12" s="183" t="s">
        <v>2252</v>
      </c>
      <c r="C12" s="197">
        <v>51072.210000000006</v>
      </c>
      <c r="D12" s="197">
        <v>2165.16</v>
      </c>
      <c r="E12" s="198">
        <v>0</v>
      </c>
      <c r="F12" s="198">
        <v>53237.37000000001</v>
      </c>
      <c r="G12" s="198">
        <v>17024.066666666666</v>
      </c>
      <c r="H12" s="198">
        <v>8512.0333333333328</v>
      </c>
      <c r="I12" s="198">
        <v>68096.28</v>
      </c>
      <c r="J12" s="198">
        <v>0</v>
      </c>
      <c r="K12" s="198">
        <v>93632.38</v>
      </c>
    </row>
    <row r="13" spans="1:11" s="89" customFormat="1" x14ac:dyDescent="0.3">
      <c r="A13" s="186" t="s">
        <v>2253</v>
      </c>
      <c r="B13" s="183" t="s">
        <v>2254</v>
      </c>
      <c r="C13" s="197">
        <v>49612.5</v>
      </c>
      <c r="D13" s="197">
        <v>2165.16</v>
      </c>
      <c r="E13" s="198">
        <v>0</v>
      </c>
      <c r="F13" s="198">
        <v>51777.66</v>
      </c>
      <c r="G13" s="198">
        <v>16537.5</v>
      </c>
      <c r="H13" s="198">
        <v>8268.75</v>
      </c>
      <c r="I13" s="198">
        <v>66150</v>
      </c>
      <c r="J13" s="198">
        <v>0</v>
      </c>
      <c r="K13" s="198">
        <v>90956.25</v>
      </c>
    </row>
    <row r="14" spans="1:11" s="89" customFormat="1" x14ac:dyDescent="0.3">
      <c r="A14" s="186" t="s">
        <v>2255</v>
      </c>
      <c r="B14" s="183" t="s">
        <v>2059</v>
      </c>
      <c r="C14" s="197">
        <v>39910.918949999999</v>
      </c>
      <c r="D14" s="197">
        <v>2165.16</v>
      </c>
      <c r="E14" s="198">
        <v>0</v>
      </c>
      <c r="F14" s="198">
        <v>42076.078949999996</v>
      </c>
      <c r="G14" s="198">
        <v>13303.64</v>
      </c>
      <c r="H14" s="198">
        <v>6651.82</v>
      </c>
      <c r="I14" s="198">
        <v>53214.558600000004</v>
      </c>
      <c r="J14" s="198">
        <v>0</v>
      </c>
      <c r="K14" s="198">
        <v>73170.01860000001</v>
      </c>
    </row>
    <row r="15" spans="1:11" s="89" customFormat="1" x14ac:dyDescent="0.3">
      <c r="A15" s="186" t="s">
        <v>2256</v>
      </c>
      <c r="B15" s="183" t="s">
        <v>2257</v>
      </c>
      <c r="C15" s="197">
        <v>27300</v>
      </c>
      <c r="D15" s="197">
        <v>2165.16</v>
      </c>
      <c r="E15" s="198">
        <v>0</v>
      </c>
      <c r="F15" s="198">
        <v>29465.16</v>
      </c>
      <c r="G15" s="198">
        <v>9100</v>
      </c>
      <c r="H15" s="198">
        <v>4550</v>
      </c>
      <c r="I15" s="198">
        <v>36400</v>
      </c>
      <c r="J15" s="198">
        <v>0</v>
      </c>
      <c r="K15" s="198">
        <v>50050</v>
      </c>
    </row>
    <row r="16" spans="1:11" s="89" customFormat="1" x14ac:dyDescent="0.3">
      <c r="A16" s="186" t="s">
        <v>2270</v>
      </c>
      <c r="B16" s="183" t="s">
        <v>2077</v>
      </c>
      <c r="C16" s="197">
        <v>26514.915525000004</v>
      </c>
      <c r="D16" s="197">
        <v>2165.16</v>
      </c>
      <c r="E16" s="198">
        <v>0</v>
      </c>
      <c r="F16" s="198">
        <v>28680.075525000004</v>
      </c>
      <c r="G16" s="198">
        <v>8838.3066666666655</v>
      </c>
      <c r="H16" s="198">
        <v>4419.1533333333327</v>
      </c>
      <c r="I16" s="198">
        <v>35353.220700000005</v>
      </c>
      <c r="J16" s="198">
        <v>0</v>
      </c>
      <c r="K16" s="198">
        <v>48610.680700000004</v>
      </c>
    </row>
    <row r="17" spans="1:11" s="89" customFormat="1" x14ac:dyDescent="0.3">
      <c r="A17" s="186" t="s">
        <v>2258</v>
      </c>
      <c r="B17" s="183" t="s">
        <v>2259</v>
      </c>
      <c r="C17" s="197">
        <v>20801.859750000003</v>
      </c>
      <c r="D17" s="197">
        <v>2165.16</v>
      </c>
      <c r="E17" s="198">
        <v>0</v>
      </c>
      <c r="F17" s="198">
        <v>22967.019750000003</v>
      </c>
      <c r="G17" s="198">
        <v>6933.9533333333338</v>
      </c>
      <c r="H17" s="198">
        <v>3466.9766666666669</v>
      </c>
      <c r="I17" s="198">
        <v>27735.813000000002</v>
      </c>
      <c r="J17" s="198">
        <v>0</v>
      </c>
      <c r="K17" s="198">
        <v>38136.743000000002</v>
      </c>
    </row>
    <row r="18" spans="1:11" s="89" customFormat="1" x14ac:dyDescent="0.3">
      <c r="A18" s="186" t="s">
        <v>2271</v>
      </c>
      <c r="B18" s="183" t="s">
        <v>2272</v>
      </c>
      <c r="C18" s="197">
        <v>20801.859750000003</v>
      </c>
      <c r="D18" s="197">
        <v>2165.16</v>
      </c>
      <c r="E18" s="198">
        <v>0</v>
      </c>
      <c r="F18" s="198">
        <v>22967.019750000003</v>
      </c>
      <c r="G18" s="198">
        <v>6933.9533333333338</v>
      </c>
      <c r="H18" s="198">
        <v>3466.9766666666669</v>
      </c>
      <c r="I18" s="198">
        <v>27735.813000000002</v>
      </c>
      <c r="J18" s="198">
        <v>0</v>
      </c>
      <c r="K18" s="198">
        <v>38136.743000000002</v>
      </c>
    </row>
    <row r="19" spans="1:11" s="89" customFormat="1" x14ac:dyDescent="0.3">
      <c r="A19" s="186" t="s">
        <v>2260</v>
      </c>
      <c r="B19" s="183" t="s">
        <v>2261</v>
      </c>
      <c r="C19" s="197">
        <v>19350.550800000001</v>
      </c>
      <c r="D19" s="197">
        <v>2165.16</v>
      </c>
      <c r="E19" s="198">
        <v>0</v>
      </c>
      <c r="F19" s="198">
        <v>21515.710800000001</v>
      </c>
      <c r="G19" s="198">
        <v>6450.18</v>
      </c>
      <c r="H19" s="198">
        <v>3225.09</v>
      </c>
      <c r="I19" s="198">
        <v>25800.734400000001</v>
      </c>
      <c r="J19" s="198">
        <v>0</v>
      </c>
      <c r="K19" s="198">
        <v>35476.004400000005</v>
      </c>
    </row>
    <row r="20" spans="1:11" s="89" customFormat="1" x14ac:dyDescent="0.3">
      <c r="A20" s="186" t="s">
        <v>2262</v>
      </c>
      <c r="B20" s="183" t="s">
        <v>2263</v>
      </c>
      <c r="C20" s="197">
        <v>17899.263900000002</v>
      </c>
      <c r="D20" s="197">
        <v>2165.16</v>
      </c>
      <c r="E20" s="198">
        <v>0</v>
      </c>
      <c r="F20" s="198">
        <v>20064.423900000002</v>
      </c>
      <c r="G20" s="198">
        <v>5966.4199999999992</v>
      </c>
      <c r="H20" s="198">
        <v>2983.2099999999996</v>
      </c>
      <c r="I20" s="198">
        <v>23865.685200000004</v>
      </c>
      <c r="J20" s="198">
        <v>0</v>
      </c>
      <c r="K20" s="198">
        <v>32815.315200000005</v>
      </c>
    </row>
    <row r="21" spans="1:11" s="89" customFormat="1" x14ac:dyDescent="0.3">
      <c r="A21" s="186" t="s">
        <v>2273</v>
      </c>
      <c r="B21" s="183" t="s">
        <v>2274</v>
      </c>
      <c r="C21" s="197">
        <v>16000</v>
      </c>
      <c r="D21" s="197">
        <v>2165.16</v>
      </c>
      <c r="E21" s="198">
        <v>0</v>
      </c>
      <c r="F21" s="198">
        <v>18165.16</v>
      </c>
      <c r="G21" s="198">
        <v>5333.3333333333339</v>
      </c>
      <c r="H21" s="198">
        <v>2666.666666666667</v>
      </c>
      <c r="I21" s="198">
        <v>21333.333333333336</v>
      </c>
      <c r="J21" s="198">
        <v>0</v>
      </c>
      <c r="K21" s="198">
        <v>29333.333333333336</v>
      </c>
    </row>
    <row r="22" spans="1:11" s="89" customFormat="1" x14ac:dyDescent="0.3">
      <c r="A22" s="186" t="s">
        <v>2277</v>
      </c>
      <c r="B22" s="183" t="s">
        <v>2278</v>
      </c>
      <c r="C22" s="197">
        <v>14800</v>
      </c>
      <c r="D22" s="197">
        <v>2165.16</v>
      </c>
      <c r="E22" s="198">
        <v>0</v>
      </c>
      <c r="F22" s="198">
        <v>16965.16</v>
      </c>
      <c r="G22" s="198">
        <v>3622.24</v>
      </c>
      <c r="H22" s="198">
        <v>1811.12</v>
      </c>
      <c r="I22" s="198">
        <v>19733.333333333332</v>
      </c>
      <c r="J22" s="198">
        <v>0</v>
      </c>
      <c r="K22" s="198">
        <v>25166.693333333333</v>
      </c>
    </row>
    <row r="23" spans="1:11" s="89" customFormat="1" x14ac:dyDescent="0.3">
      <c r="A23" s="186" t="s">
        <v>2280</v>
      </c>
      <c r="B23" s="183" t="s">
        <v>2140</v>
      </c>
      <c r="C23" s="197">
        <v>14512.913100000002</v>
      </c>
      <c r="D23" s="197">
        <v>2165.16</v>
      </c>
      <c r="E23" s="198">
        <v>0</v>
      </c>
      <c r="F23" s="198">
        <v>16678.073100000001</v>
      </c>
      <c r="G23" s="198">
        <v>4837.6333333333332</v>
      </c>
      <c r="H23" s="198">
        <v>2418.8166666666666</v>
      </c>
      <c r="I23" s="198">
        <v>19350.550800000005</v>
      </c>
      <c r="J23" s="198">
        <v>0</v>
      </c>
      <c r="K23" s="198">
        <v>26607.000800000005</v>
      </c>
    </row>
    <row r="24" spans="1:11" s="89" customFormat="1" x14ac:dyDescent="0.3">
      <c r="A24" s="186" t="s">
        <v>2281</v>
      </c>
      <c r="B24" s="183" t="s">
        <v>2282</v>
      </c>
      <c r="C24" s="197">
        <v>14512.913100000002</v>
      </c>
      <c r="D24" s="197">
        <v>2165.16</v>
      </c>
      <c r="E24" s="198">
        <v>0</v>
      </c>
      <c r="F24" s="198">
        <v>16678.073100000001</v>
      </c>
      <c r="G24" s="198">
        <v>4837.6333333333332</v>
      </c>
      <c r="H24" s="198">
        <v>2418.8166666666666</v>
      </c>
      <c r="I24" s="198">
        <v>19350.550800000005</v>
      </c>
      <c r="J24" s="198">
        <v>0</v>
      </c>
      <c r="K24" s="198">
        <v>26607.000800000005</v>
      </c>
    </row>
    <row r="25" spans="1:11" s="89" customFormat="1" x14ac:dyDescent="0.3">
      <c r="A25" s="186" t="s">
        <v>2264</v>
      </c>
      <c r="B25" s="183" t="s">
        <v>2265</v>
      </c>
      <c r="C25" s="197">
        <v>14512.913100000002</v>
      </c>
      <c r="D25" s="197">
        <v>2165.16</v>
      </c>
      <c r="E25" s="198">
        <v>0</v>
      </c>
      <c r="F25" s="198">
        <v>16678.073100000001</v>
      </c>
      <c r="G25" s="198">
        <v>4837.6333333333332</v>
      </c>
      <c r="H25" s="198">
        <v>2418.8166666666666</v>
      </c>
      <c r="I25" s="198">
        <v>19350.550800000005</v>
      </c>
      <c r="J25" s="198">
        <v>0</v>
      </c>
      <c r="K25" s="198">
        <v>26607.000800000005</v>
      </c>
    </row>
    <row r="26" spans="1:11" x14ac:dyDescent="0.3">
      <c r="A26" s="129" t="s">
        <v>330</v>
      </c>
      <c r="B26" s="129" t="s">
        <v>330</v>
      </c>
      <c r="C26" s="199" t="s">
        <v>330</v>
      </c>
      <c r="D26" s="199" t="s">
        <v>330</v>
      </c>
      <c r="E26" s="199" t="s">
        <v>330</v>
      </c>
      <c r="F26" s="199" t="s">
        <v>330</v>
      </c>
      <c r="G26" s="199" t="s">
        <v>330</v>
      </c>
      <c r="H26" s="199" t="s">
        <v>330</v>
      </c>
      <c r="I26" s="199" t="s">
        <v>330</v>
      </c>
      <c r="J26" s="199" t="s">
        <v>330</v>
      </c>
      <c r="K26" s="199"/>
    </row>
    <row r="27" spans="1:11" x14ac:dyDescent="0.3">
      <c r="A27" s="101" t="s">
        <v>330</v>
      </c>
      <c r="B27" s="101" t="s">
        <v>330</v>
      </c>
      <c r="C27" s="200" t="s">
        <v>330</v>
      </c>
      <c r="D27" s="200" t="s">
        <v>330</v>
      </c>
      <c r="E27" s="200" t="s">
        <v>330</v>
      </c>
      <c r="F27" s="200" t="s">
        <v>330</v>
      </c>
      <c r="G27" s="200" t="s">
        <v>330</v>
      </c>
      <c r="H27" s="200" t="s">
        <v>330</v>
      </c>
      <c r="I27" s="200" t="s">
        <v>330</v>
      </c>
      <c r="J27" s="200" t="s">
        <v>330</v>
      </c>
      <c r="K27" s="200"/>
    </row>
    <row r="28" spans="1:11" x14ac:dyDescent="0.3">
      <c r="A28" s="481" t="s">
        <v>1840</v>
      </c>
      <c r="B28" s="481"/>
      <c r="C28" s="481"/>
      <c r="D28" s="180" t="s">
        <v>330</v>
      </c>
      <c r="E28" s="180" t="s">
        <v>330</v>
      </c>
      <c r="F28" s="180" t="s">
        <v>330</v>
      </c>
      <c r="G28" s="180" t="s">
        <v>330</v>
      </c>
      <c r="H28" s="180" t="s">
        <v>330</v>
      </c>
      <c r="I28" s="180" t="s">
        <v>330</v>
      </c>
      <c r="J28" s="180" t="s">
        <v>330</v>
      </c>
      <c r="K28" s="180"/>
    </row>
    <row r="29" spans="1:11" s="89" customFormat="1" x14ac:dyDescent="0.3">
      <c r="A29" s="475" t="s">
        <v>1828</v>
      </c>
      <c r="B29" s="498" t="s">
        <v>1711</v>
      </c>
      <c r="C29" s="493" t="s">
        <v>1829</v>
      </c>
      <c r="D29" s="493" t="s">
        <v>1829</v>
      </c>
      <c r="E29" s="493" t="s">
        <v>1829</v>
      </c>
      <c r="F29" s="493" t="s">
        <v>1829</v>
      </c>
      <c r="G29" s="479" t="s">
        <v>1830</v>
      </c>
      <c r="H29" s="479" t="s">
        <v>1830</v>
      </c>
      <c r="I29" s="479" t="s">
        <v>1830</v>
      </c>
      <c r="J29" s="479" t="s">
        <v>1830</v>
      </c>
      <c r="K29" s="480" t="s">
        <v>1830</v>
      </c>
    </row>
    <row r="30" spans="1:11" s="89" customFormat="1" ht="26.4" customHeight="1" x14ac:dyDescent="0.3">
      <c r="A30" s="508" t="s">
        <v>1828</v>
      </c>
      <c r="B30" s="473" t="s">
        <v>1831</v>
      </c>
      <c r="C30" s="201" t="s">
        <v>1832</v>
      </c>
      <c r="D30" s="201" t="s">
        <v>1833</v>
      </c>
      <c r="E30" s="201" t="s">
        <v>1834</v>
      </c>
      <c r="F30" s="46" t="s">
        <v>1835</v>
      </c>
      <c r="G30" s="46" t="s">
        <v>1836</v>
      </c>
      <c r="H30" s="46" t="s">
        <v>1837</v>
      </c>
      <c r="I30" s="46" t="s">
        <v>1838</v>
      </c>
      <c r="J30" s="46" t="s">
        <v>1963</v>
      </c>
      <c r="K30" s="202" t="s">
        <v>1835</v>
      </c>
    </row>
    <row r="31" spans="1:11" s="89" customFormat="1" x14ac:dyDescent="0.3">
      <c r="A31" s="203" t="s">
        <v>2283</v>
      </c>
      <c r="B31" s="204" t="s">
        <v>2125</v>
      </c>
      <c r="C31" s="205">
        <v>13200</v>
      </c>
      <c r="D31" s="205">
        <v>2204.52</v>
      </c>
      <c r="E31" s="206">
        <v>0</v>
      </c>
      <c r="F31" s="207">
        <v>15404.52</v>
      </c>
      <c r="G31" s="207">
        <v>4400</v>
      </c>
      <c r="H31" s="207">
        <v>2200</v>
      </c>
      <c r="I31" s="207">
        <v>17600</v>
      </c>
      <c r="J31" s="206">
        <v>0</v>
      </c>
      <c r="K31" s="208">
        <v>24200</v>
      </c>
    </row>
    <row r="32" spans="1:11" s="89" customFormat="1" x14ac:dyDescent="0.3">
      <c r="A32" s="209" t="s">
        <v>2284</v>
      </c>
      <c r="B32" s="209" t="s">
        <v>2303</v>
      </c>
      <c r="C32" s="210">
        <v>12669.772500000001</v>
      </c>
      <c r="D32" s="210">
        <v>2204.52</v>
      </c>
      <c r="E32" s="211">
        <v>0</v>
      </c>
      <c r="F32" s="212">
        <v>14874.292500000001</v>
      </c>
      <c r="G32" s="212">
        <v>4223.2533333333331</v>
      </c>
      <c r="H32" s="212">
        <v>2111.6266666666666</v>
      </c>
      <c r="I32" s="212">
        <v>16893.030000000002</v>
      </c>
      <c r="J32" s="211">
        <v>0</v>
      </c>
      <c r="K32" s="212">
        <v>23227.910000000003</v>
      </c>
    </row>
    <row r="33" spans="1:11" s="89" customFormat="1" x14ac:dyDescent="0.3">
      <c r="A33" s="213" t="s">
        <v>2292</v>
      </c>
      <c r="B33" s="213" t="s">
        <v>2293</v>
      </c>
      <c r="C33" s="214">
        <v>12491.325000000001</v>
      </c>
      <c r="D33" s="214">
        <v>2204.52</v>
      </c>
      <c r="E33" s="215">
        <v>0</v>
      </c>
      <c r="F33" s="188">
        <v>14695.845000000001</v>
      </c>
      <c r="G33" s="188">
        <v>4163.7733333333326</v>
      </c>
      <c r="H33" s="188">
        <v>2081.8866666666663</v>
      </c>
      <c r="I33" s="188">
        <v>16655.099999999999</v>
      </c>
      <c r="J33" s="215">
        <v>0</v>
      </c>
      <c r="K33" s="188">
        <v>22900.76</v>
      </c>
    </row>
    <row r="34" spans="1:11" s="89" customFormat="1" x14ac:dyDescent="0.3">
      <c r="A34" s="213" t="s">
        <v>2286</v>
      </c>
      <c r="B34" s="213" t="s">
        <v>2287</v>
      </c>
      <c r="C34" s="214">
        <v>12491.325000000001</v>
      </c>
      <c r="D34" s="214">
        <v>2204.52</v>
      </c>
      <c r="E34" s="215">
        <v>0</v>
      </c>
      <c r="F34" s="188">
        <v>14695.845000000001</v>
      </c>
      <c r="G34" s="188">
        <v>4163.7733333333326</v>
      </c>
      <c r="H34" s="188">
        <v>2081.8866666666663</v>
      </c>
      <c r="I34" s="188">
        <v>16655.099999999999</v>
      </c>
      <c r="J34" s="215">
        <v>0</v>
      </c>
      <c r="K34" s="188">
        <v>22900.76</v>
      </c>
    </row>
    <row r="35" spans="1:11" s="89" customFormat="1" x14ac:dyDescent="0.3">
      <c r="A35" s="213" t="s">
        <v>2294</v>
      </c>
      <c r="B35" s="213" t="s">
        <v>2295</v>
      </c>
      <c r="C35" s="214">
        <v>12253.395000000002</v>
      </c>
      <c r="D35" s="214">
        <v>2204.52</v>
      </c>
      <c r="E35" s="215">
        <v>0</v>
      </c>
      <c r="F35" s="188">
        <v>14457.915000000003</v>
      </c>
      <c r="G35" s="188">
        <v>4084.4666666666667</v>
      </c>
      <c r="H35" s="188">
        <v>2042.2333333333333</v>
      </c>
      <c r="I35" s="188">
        <v>16337.860000000002</v>
      </c>
      <c r="J35" s="215">
        <v>0</v>
      </c>
      <c r="K35" s="188">
        <v>22464.560000000001</v>
      </c>
    </row>
    <row r="36" spans="1:11" s="89" customFormat="1" x14ac:dyDescent="0.3">
      <c r="A36" s="213" t="s">
        <v>2266</v>
      </c>
      <c r="B36" s="213" t="s">
        <v>2267</v>
      </c>
      <c r="C36" s="214">
        <v>12253.395000000002</v>
      </c>
      <c r="D36" s="214">
        <v>2204.52</v>
      </c>
      <c r="E36" s="215">
        <v>0</v>
      </c>
      <c r="F36" s="188">
        <v>14457.915000000003</v>
      </c>
      <c r="G36" s="188">
        <v>4084.4666666666667</v>
      </c>
      <c r="H36" s="188">
        <v>2042.2333333333333</v>
      </c>
      <c r="I36" s="188">
        <v>16337.860000000002</v>
      </c>
      <c r="J36" s="215">
        <v>0</v>
      </c>
      <c r="K36" s="188">
        <v>22464.560000000001</v>
      </c>
    </row>
    <row r="37" spans="1:11" s="89" customFormat="1" x14ac:dyDescent="0.3">
      <c r="A37" s="213" t="s">
        <v>2288</v>
      </c>
      <c r="B37" s="213" t="s">
        <v>2289</v>
      </c>
      <c r="C37" s="214">
        <v>12253.395000000002</v>
      </c>
      <c r="D37" s="214">
        <v>2204.52</v>
      </c>
      <c r="E37" s="215">
        <v>0</v>
      </c>
      <c r="F37" s="188">
        <v>14457.915000000003</v>
      </c>
      <c r="G37" s="188">
        <v>4084.4666666666667</v>
      </c>
      <c r="H37" s="188">
        <v>2042.2333333333333</v>
      </c>
      <c r="I37" s="188">
        <v>16337.860000000002</v>
      </c>
      <c r="J37" s="215">
        <v>0</v>
      </c>
      <c r="K37" s="188">
        <v>22464.560000000001</v>
      </c>
    </row>
    <row r="38" spans="1:11" s="89" customFormat="1" x14ac:dyDescent="0.3">
      <c r="A38" s="213" t="s">
        <v>2296</v>
      </c>
      <c r="B38" s="213" t="s">
        <v>2105</v>
      </c>
      <c r="C38" s="214">
        <v>12252.900000000001</v>
      </c>
      <c r="D38" s="214">
        <v>2204.52</v>
      </c>
      <c r="E38" s="215">
        <v>0</v>
      </c>
      <c r="F38" s="188">
        <v>14457.420000000002</v>
      </c>
      <c r="G38" s="188">
        <v>4084.4666666666667</v>
      </c>
      <c r="H38" s="188">
        <v>2042.2333333333333</v>
      </c>
      <c r="I38" s="188">
        <v>16337.200000000003</v>
      </c>
      <c r="J38" s="215">
        <v>0</v>
      </c>
      <c r="K38" s="188">
        <v>22463.9</v>
      </c>
    </row>
    <row r="39" spans="1:11" s="89" customFormat="1" x14ac:dyDescent="0.3">
      <c r="A39" s="213" t="s">
        <v>2268</v>
      </c>
      <c r="B39" s="213" t="s">
        <v>2269</v>
      </c>
      <c r="C39" s="214">
        <v>11896.500000000002</v>
      </c>
      <c r="D39" s="214">
        <v>2204.52</v>
      </c>
      <c r="E39" s="215">
        <v>0</v>
      </c>
      <c r="F39" s="188">
        <v>14101.020000000002</v>
      </c>
      <c r="G39" s="188">
        <v>3965.5</v>
      </c>
      <c r="H39" s="188">
        <v>1982.75</v>
      </c>
      <c r="I39" s="188">
        <v>15862.000000000004</v>
      </c>
      <c r="J39" s="215">
        <v>0</v>
      </c>
      <c r="K39" s="188">
        <v>21810.250000000004</v>
      </c>
    </row>
    <row r="40" spans="1:11" s="89" customFormat="1" x14ac:dyDescent="0.3">
      <c r="A40" s="213" t="s">
        <v>2275</v>
      </c>
      <c r="B40" s="213" t="s">
        <v>2276</v>
      </c>
      <c r="C40" s="214">
        <v>11896.500000000002</v>
      </c>
      <c r="D40" s="214">
        <v>2204.52</v>
      </c>
      <c r="E40" s="215">
        <v>0</v>
      </c>
      <c r="F40" s="188">
        <v>14101.020000000002</v>
      </c>
      <c r="G40" s="188">
        <v>3965.5</v>
      </c>
      <c r="H40" s="188">
        <v>1982.75</v>
      </c>
      <c r="I40" s="188">
        <v>15862.000000000004</v>
      </c>
      <c r="J40" s="215">
        <v>0</v>
      </c>
      <c r="K40" s="188">
        <v>21810.250000000004</v>
      </c>
    </row>
    <row r="41" spans="1:11" s="89" customFormat="1" x14ac:dyDescent="0.3">
      <c r="A41" s="213" t="s">
        <v>2297</v>
      </c>
      <c r="B41" s="213" t="s">
        <v>2145</v>
      </c>
      <c r="C41" s="214">
        <v>9900</v>
      </c>
      <c r="D41" s="214">
        <v>2204.52</v>
      </c>
      <c r="E41" s="215">
        <v>0</v>
      </c>
      <c r="F41" s="188">
        <v>12104.52</v>
      </c>
      <c r="G41" s="188">
        <v>3300</v>
      </c>
      <c r="H41" s="188">
        <v>1650</v>
      </c>
      <c r="I41" s="188">
        <v>13200</v>
      </c>
      <c r="J41" s="215">
        <v>0</v>
      </c>
      <c r="K41" s="188">
        <v>18150</v>
      </c>
    </row>
    <row r="42" spans="1:11" s="89" customFormat="1" x14ac:dyDescent="0.3">
      <c r="A42" s="213" t="s">
        <v>2298</v>
      </c>
      <c r="B42" s="213" t="s">
        <v>2299</v>
      </c>
      <c r="C42" s="214">
        <v>8364</v>
      </c>
      <c r="D42" s="214">
        <v>2204.52</v>
      </c>
      <c r="E42" s="215">
        <v>0</v>
      </c>
      <c r="F42" s="188">
        <v>10568.52</v>
      </c>
      <c r="G42" s="188">
        <v>2788</v>
      </c>
      <c r="H42" s="188">
        <v>1394</v>
      </c>
      <c r="I42" s="188">
        <v>11152</v>
      </c>
      <c r="J42" s="215">
        <v>0</v>
      </c>
      <c r="K42" s="188">
        <v>15334</v>
      </c>
    </row>
    <row r="43" spans="1:11" s="89" customFormat="1" x14ac:dyDescent="0.3">
      <c r="A43" s="213" t="s">
        <v>2279</v>
      </c>
      <c r="B43" s="213" t="s">
        <v>1939</v>
      </c>
      <c r="C43" s="214">
        <v>8364</v>
      </c>
      <c r="D43" s="214">
        <v>2204.52</v>
      </c>
      <c r="E43" s="215">
        <v>0</v>
      </c>
      <c r="F43" s="188">
        <v>10568.52</v>
      </c>
      <c r="G43" s="188">
        <v>2788</v>
      </c>
      <c r="H43" s="188">
        <v>1394</v>
      </c>
      <c r="I43" s="188">
        <v>11152</v>
      </c>
      <c r="J43" s="215">
        <v>0</v>
      </c>
      <c r="K43" s="188">
        <v>15334</v>
      </c>
    </row>
    <row r="44" spans="1:11" s="89" customFormat="1" x14ac:dyDescent="0.3">
      <c r="A44" s="213" t="s">
        <v>2300</v>
      </c>
      <c r="B44" s="213" t="s">
        <v>2301</v>
      </c>
      <c r="C44" s="214">
        <v>8364</v>
      </c>
      <c r="D44" s="214">
        <v>2204.52</v>
      </c>
      <c r="E44" s="215">
        <v>0</v>
      </c>
      <c r="F44" s="188">
        <v>10568.52</v>
      </c>
      <c r="G44" s="188">
        <v>2788</v>
      </c>
      <c r="H44" s="188">
        <v>1394</v>
      </c>
      <c r="I44" s="188">
        <v>11152</v>
      </c>
      <c r="J44" s="215">
        <v>0</v>
      </c>
      <c r="K44" s="188">
        <v>15334</v>
      </c>
    </row>
    <row r="45" spans="1:11" s="89" customFormat="1" x14ac:dyDescent="0.3">
      <c r="A45" s="213" t="s">
        <v>2290</v>
      </c>
      <c r="B45" s="213" t="s">
        <v>2291</v>
      </c>
      <c r="C45" s="214">
        <v>8364</v>
      </c>
      <c r="D45" s="214">
        <v>2204.52</v>
      </c>
      <c r="E45" s="215">
        <v>0</v>
      </c>
      <c r="F45" s="188">
        <v>10568.52</v>
      </c>
      <c r="G45" s="188">
        <v>2788</v>
      </c>
      <c r="H45" s="188">
        <v>1394</v>
      </c>
      <c r="I45" s="188">
        <v>11152</v>
      </c>
      <c r="J45" s="215">
        <v>0</v>
      </c>
      <c r="K45" s="188">
        <v>15334</v>
      </c>
    </row>
    <row r="47" spans="1:11" x14ac:dyDescent="0.3">
      <c r="B47" s="140"/>
    </row>
    <row r="48" spans="1:11" x14ac:dyDescent="0.3">
      <c r="B48" s="487"/>
      <c r="C48" s="487"/>
      <c r="D48" s="487"/>
    </row>
    <row r="49" spans="2:4" x14ac:dyDescent="0.3">
      <c r="B49" s="488"/>
      <c r="C49" s="488"/>
      <c r="D49" s="488"/>
    </row>
    <row r="50" spans="2:4" x14ac:dyDescent="0.3">
      <c r="B50" s="488"/>
      <c r="C50" s="488"/>
      <c r="D50" s="488"/>
    </row>
    <row r="51" spans="2:4" x14ac:dyDescent="0.3">
      <c r="B51" s="488"/>
      <c r="C51" s="488"/>
      <c r="D51" s="488"/>
    </row>
    <row r="52" spans="2:4" x14ac:dyDescent="0.3">
      <c r="B52" s="143"/>
    </row>
  </sheetData>
  <mergeCells count="19">
    <mergeCell ref="A7:C7"/>
    <mergeCell ref="A2:K2"/>
    <mergeCell ref="A3:K3"/>
    <mergeCell ref="A4:K4"/>
    <mergeCell ref="A5:K5"/>
    <mergeCell ref="A6:K6"/>
    <mergeCell ref="G8:K8"/>
    <mergeCell ref="A28:C28"/>
    <mergeCell ref="A29:A30"/>
    <mergeCell ref="B29:B30"/>
    <mergeCell ref="C29:F29"/>
    <mergeCell ref="G29:K29"/>
    <mergeCell ref="B48:D48"/>
    <mergeCell ref="B49:D49"/>
    <mergeCell ref="B50:D50"/>
    <mergeCell ref="B51:D51"/>
    <mergeCell ref="A8:A9"/>
    <mergeCell ref="B8:B9"/>
    <mergeCell ref="C8:F8"/>
  </mergeCells>
  <conditionalFormatting sqref="A10:A25">
    <cfRule type="duplicateValues" dxfId="1" priority="2"/>
  </conditionalFormatting>
  <conditionalFormatting sqref="A31:A45">
    <cfRule type="duplicateValues" dxfId="0" priority="1"/>
  </conditionalFormatting>
  <printOptions horizontalCentered="1"/>
  <pageMargins left="0.47250000000000003" right="0.47250000000000003" top="1.1025" bottom="0.47250000000000003" header="0.31500000000000006" footer="0.31500000000000006"/>
  <pageSetup scale="75" fitToWidth="0" fitToHeight="0" orientation="landscape" r:id="rId1"/>
  <headerFooter scaleWithDoc="0" alignWithMargins="0">
    <oddHeader>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9A745-11EE-4D9E-9ECA-D6469A0E522F}">
  <dimension ref="A1:G81"/>
  <sheetViews>
    <sheetView zoomScale="85" zoomScaleNormal="85" zoomScalePageLayoutView="85" workbookViewId="0">
      <selection activeCell="A33" sqref="A33:B33"/>
    </sheetView>
  </sheetViews>
  <sheetFormatPr baseColWidth="10" defaultRowHeight="14.4" x14ac:dyDescent="0.3"/>
  <cols>
    <col min="1" max="1" width="29.5546875" style="82" customWidth="1"/>
    <col min="2" max="2" width="59.6640625" style="82" customWidth="1"/>
    <col min="3" max="3" width="23.109375" style="83" customWidth="1"/>
    <col min="4" max="4" width="24.33203125" style="235" customWidth="1"/>
    <col min="5" max="5" width="24.44140625" style="235" customWidth="1"/>
    <col min="6" max="8" width="26.44140625" style="50" customWidth="1"/>
    <col min="9" max="16384" width="11.5546875" style="50"/>
  </cols>
  <sheetData>
    <row r="1" spans="1:7" s="41" customFormat="1" ht="15.6" x14ac:dyDescent="0.3">
      <c r="A1" s="38"/>
      <c r="B1" s="38"/>
      <c r="C1" s="39"/>
      <c r="D1" s="216"/>
      <c r="E1" s="216"/>
      <c r="F1" s="40"/>
      <c r="G1" s="40"/>
    </row>
    <row r="2" spans="1:7" s="41" customFormat="1" ht="15.6" x14ac:dyDescent="0.3">
      <c r="A2" s="471" t="s">
        <v>2304</v>
      </c>
      <c r="B2" s="471" t="s">
        <v>1705</v>
      </c>
      <c r="C2" s="471" t="s">
        <v>1705</v>
      </c>
      <c r="D2" s="471" t="s">
        <v>1705</v>
      </c>
      <c r="E2" s="471" t="s">
        <v>1705</v>
      </c>
      <c r="F2" s="40"/>
      <c r="G2" s="40"/>
    </row>
    <row r="3" spans="1:7" s="41" customFormat="1" ht="15.6" x14ac:dyDescent="0.3">
      <c r="A3" s="471" t="s">
        <v>421</v>
      </c>
      <c r="B3" s="471" t="s">
        <v>1706</v>
      </c>
      <c r="C3" s="471" t="s">
        <v>1706</v>
      </c>
      <c r="D3" s="471" t="s">
        <v>1706</v>
      </c>
      <c r="E3" s="471" t="s">
        <v>1706</v>
      </c>
      <c r="F3" s="40"/>
      <c r="G3" s="40"/>
    </row>
    <row r="4" spans="1:7" s="41" customFormat="1" ht="15.6" x14ac:dyDescent="0.3">
      <c r="A4" s="471" t="s">
        <v>1679</v>
      </c>
      <c r="B4" s="471" t="s">
        <v>1707</v>
      </c>
      <c r="C4" s="471" t="s">
        <v>1707</v>
      </c>
      <c r="D4" s="471" t="s">
        <v>1707</v>
      </c>
      <c r="E4" s="471" t="s">
        <v>1707</v>
      </c>
      <c r="F4" s="40"/>
      <c r="G4" s="40"/>
    </row>
    <row r="5" spans="1:7" s="41" customFormat="1" ht="15.6" x14ac:dyDescent="0.3">
      <c r="A5" s="471" t="s">
        <v>1708</v>
      </c>
      <c r="B5" s="471" t="s">
        <v>1708</v>
      </c>
      <c r="C5" s="471" t="s">
        <v>1708</v>
      </c>
      <c r="D5" s="471" t="s">
        <v>1708</v>
      </c>
      <c r="E5" s="471" t="s">
        <v>1708</v>
      </c>
      <c r="F5" s="40"/>
      <c r="G5" s="40"/>
    </row>
    <row r="6" spans="1:7" s="41" customFormat="1" ht="15.6" x14ac:dyDescent="0.3">
      <c r="A6" s="472" t="s">
        <v>1709</v>
      </c>
      <c r="B6" s="472" t="s">
        <v>1709</v>
      </c>
      <c r="C6" s="472" t="s">
        <v>1709</v>
      </c>
      <c r="D6" s="472" t="s">
        <v>1709</v>
      </c>
      <c r="E6" s="472" t="s">
        <v>1709</v>
      </c>
      <c r="F6" s="40"/>
      <c r="G6" s="40"/>
    </row>
    <row r="7" spans="1:7" s="45" customFormat="1" x14ac:dyDescent="0.3">
      <c r="A7" s="42" t="s">
        <v>330</v>
      </c>
      <c r="B7" s="42" t="s">
        <v>330</v>
      </c>
      <c r="C7" s="43" t="s">
        <v>330</v>
      </c>
      <c r="D7" s="217" t="s">
        <v>330</v>
      </c>
      <c r="E7" s="217" t="s">
        <v>330</v>
      </c>
      <c r="F7" s="44"/>
      <c r="G7" s="44"/>
    </row>
    <row r="8" spans="1:7" s="45" customFormat="1" x14ac:dyDescent="0.3">
      <c r="A8" s="473" t="s">
        <v>1710</v>
      </c>
      <c r="B8" s="473" t="s">
        <v>1711</v>
      </c>
      <c r="C8" s="474" t="s">
        <v>1712</v>
      </c>
      <c r="D8" s="509" t="s">
        <v>1713</v>
      </c>
      <c r="E8" s="509" t="s">
        <v>1713</v>
      </c>
      <c r="F8" s="44"/>
      <c r="G8" s="44"/>
    </row>
    <row r="9" spans="1:7" s="45" customFormat="1" x14ac:dyDescent="0.3">
      <c r="A9" s="473" t="s">
        <v>1714</v>
      </c>
      <c r="B9" s="473" t="s">
        <v>1711</v>
      </c>
      <c r="C9" s="474" t="s">
        <v>1712</v>
      </c>
      <c r="D9" s="218" t="s">
        <v>1715</v>
      </c>
      <c r="E9" s="218" t="s">
        <v>1716</v>
      </c>
      <c r="F9" s="44"/>
      <c r="G9" s="44"/>
    </row>
    <row r="10" spans="1:7" x14ac:dyDescent="0.3">
      <c r="A10" s="47" t="s">
        <v>330</v>
      </c>
      <c r="B10" s="47" t="s">
        <v>330</v>
      </c>
      <c r="C10" s="48" t="s">
        <v>330</v>
      </c>
      <c r="D10" s="219" t="s">
        <v>330</v>
      </c>
      <c r="E10" s="219" t="s">
        <v>330</v>
      </c>
      <c r="F10" s="49"/>
      <c r="G10" s="49"/>
    </row>
    <row r="11" spans="1:7" s="45" customFormat="1" x14ac:dyDescent="0.3">
      <c r="A11" s="468" t="s">
        <v>1717</v>
      </c>
      <c r="B11" s="468" t="s">
        <v>1717</v>
      </c>
      <c r="C11" s="52" t="s">
        <v>330</v>
      </c>
      <c r="D11" s="220" t="s">
        <v>330</v>
      </c>
      <c r="E11" s="220" t="s">
        <v>330</v>
      </c>
      <c r="F11" s="49"/>
      <c r="G11" s="44"/>
    </row>
    <row r="12" spans="1:7" s="45" customFormat="1" x14ac:dyDescent="0.3">
      <c r="A12" s="54">
        <v>1</v>
      </c>
      <c r="B12" s="54" t="s">
        <v>2250</v>
      </c>
      <c r="C12" s="55">
        <v>1</v>
      </c>
      <c r="D12" s="221">
        <v>150950</v>
      </c>
      <c r="E12" s="221">
        <f>+D12</f>
        <v>150950</v>
      </c>
      <c r="F12" s="44"/>
      <c r="G12" s="44"/>
    </row>
    <row r="13" spans="1:7" s="45" customFormat="1" x14ac:dyDescent="0.3">
      <c r="A13" s="54">
        <v>2</v>
      </c>
      <c r="B13" s="54" t="s">
        <v>2248</v>
      </c>
      <c r="C13" s="55">
        <v>14</v>
      </c>
      <c r="D13" s="221">
        <v>146476</v>
      </c>
      <c r="E13" s="221">
        <f t="shared" ref="E13:E48" si="0">+D13</f>
        <v>146476</v>
      </c>
      <c r="F13" s="44"/>
      <c r="G13" s="44"/>
    </row>
    <row r="14" spans="1:7" s="45" customFormat="1" x14ac:dyDescent="0.3">
      <c r="A14" s="54">
        <v>4</v>
      </c>
      <c r="B14" s="54" t="s">
        <v>2305</v>
      </c>
      <c r="C14" s="55">
        <v>1</v>
      </c>
      <c r="D14" s="221">
        <v>90327</v>
      </c>
      <c r="E14" s="221">
        <f t="shared" si="0"/>
        <v>90327</v>
      </c>
      <c r="F14" s="44"/>
      <c r="G14" s="44"/>
    </row>
    <row r="15" spans="1:7" s="45" customFormat="1" x14ac:dyDescent="0.3">
      <c r="A15" s="54">
        <v>160</v>
      </c>
      <c r="B15" s="54" t="s">
        <v>2306</v>
      </c>
      <c r="C15" s="55">
        <v>1</v>
      </c>
      <c r="D15" s="221">
        <v>90327</v>
      </c>
      <c r="E15" s="221">
        <f t="shared" si="0"/>
        <v>90327</v>
      </c>
      <c r="F15" s="44"/>
      <c r="G15" s="44"/>
    </row>
    <row r="16" spans="1:7" s="45" customFormat="1" x14ac:dyDescent="0.3">
      <c r="A16" s="54">
        <v>5</v>
      </c>
      <c r="B16" s="54" t="s">
        <v>1904</v>
      </c>
      <c r="C16" s="55">
        <v>1</v>
      </c>
      <c r="D16" s="221">
        <v>90327</v>
      </c>
      <c r="E16" s="221">
        <f t="shared" si="0"/>
        <v>90327</v>
      </c>
      <c r="F16" s="44"/>
      <c r="G16" s="44"/>
    </row>
    <row r="17" spans="1:7" s="45" customFormat="1" x14ac:dyDescent="0.3">
      <c r="A17" s="54">
        <v>174</v>
      </c>
      <c r="B17" s="54" t="s">
        <v>2307</v>
      </c>
      <c r="C17" s="55">
        <v>16</v>
      </c>
      <c r="D17" s="221">
        <v>69858.36</v>
      </c>
      <c r="E17" s="221">
        <f t="shared" si="0"/>
        <v>69858.36</v>
      </c>
      <c r="F17" s="44"/>
      <c r="G17" s="44"/>
    </row>
    <row r="18" spans="1:7" s="45" customFormat="1" x14ac:dyDescent="0.3">
      <c r="A18" s="54">
        <v>175</v>
      </c>
      <c r="B18" s="54" t="s">
        <v>2308</v>
      </c>
      <c r="C18" s="55">
        <v>1</v>
      </c>
      <c r="D18" s="221">
        <v>69858.36</v>
      </c>
      <c r="E18" s="221">
        <f t="shared" si="0"/>
        <v>69858.36</v>
      </c>
      <c r="F18" s="44"/>
      <c r="G18" s="44"/>
    </row>
    <row r="19" spans="1:7" s="45" customFormat="1" x14ac:dyDescent="0.3">
      <c r="A19" s="54">
        <v>153</v>
      </c>
      <c r="B19" s="54" t="s">
        <v>2309</v>
      </c>
      <c r="C19" s="55">
        <v>1</v>
      </c>
      <c r="D19" s="221">
        <v>55160</v>
      </c>
      <c r="E19" s="221">
        <f t="shared" si="0"/>
        <v>55160</v>
      </c>
      <c r="F19" s="44"/>
      <c r="G19" s="44"/>
    </row>
    <row r="20" spans="1:7" s="45" customFormat="1" x14ac:dyDescent="0.3">
      <c r="A20" s="54">
        <v>125</v>
      </c>
      <c r="B20" s="54" t="s">
        <v>2027</v>
      </c>
      <c r="C20" s="55">
        <v>2</v>
      </c>
      <c r="D20" s="221">
        <v>55159</v>
      </c>
      <c r="E20" s="221">
        <f t="shared" si="0"/>
        <v>55159</v>
      </c>
      <c r="F20" s="44"/>
      <c r="G20" s="44"/>
    </row>
    <row r="21" spans="1:7" s="45" customFormat="1" x14ac:dyDescent="0.3">
      <c r="A21" s="54">
        <v>6</v>
      </c>
      <c r="B21" s="54" t="s">
        <v>2310</v>
      </c>
      <c r="C21" s="55">
        <v>5</v>
      </c>
      <c r="D21" s="221">
        <v>51074</v>
      </c>
      <c r="E21" s="221">
        <f t="shared" si="0"/>
        <v>51074</v>
      </c>
      <c r="F21" s="44"/>
      <c r="G21" s="44"/>
    </row>
    <row r="22" spans="1:7" s="45" customFormat="1" x14ac:dyDescent="0.3">
      <c r="A22" s="54">
        <v>8</v>
      </c>
      <c r="B22" s="54" t="s">
        <v>2311</v>
      </c>
      <c r="C22" s="55">
        <v>5</v>
      </c>
      <c r="D22" s="221">
        <v>48481</v>
      </c>
      <c r="E22" s="221">
        <f t="shared" si="0"/>
        <v>48481</v>
      </c>
      <c r="F22" s="44"/>
      <c r="G22" s="44"/>
    </row>
    <row r="23" spans="1:7" s="45" customFormat="1" x14ac:dyDescent="0.3">
      <c r="A23" s="54">
        <v>86</v>
      </c>
      <c r="B23" s="54" t="s">
        <v>2312</v>
      </c>
      <c r="C23" s="55">
        <v>2</v>
      </c>
      <c r="D23" s="221">
        <v>46192</v>
      </c>
      <c r="E23" s="221">
        <f t="shared" si="0"/>
        <v>46192</v>
      </c>
      <c r="F23" s="44"/>
      <c r="G23" s="44"/>
    </row>
    <row r="24" spans="1:7" s="45" customFormat="1" x14ac:dyDescent="0.3">
      <c r="A24" s="54">
        <v>13</v>
      </c>
      <c r="B24" s="54" t="s">
        <v>2052</v>
      </c>
      <c r="C24" s="55">
        <v>89</v>
      </c>
      <c r="D24" s="221">
        <v>44292</v>
      </c>
      <c r="E24" s="221">
        <f t="shared" si="0"/>
        <v>44292</v>
      </c>
      <c r="F24" s="44"/>
      <c r="G24" s="44"/>
    </row>
    <row r="25" spans="1:7" s="45" customFormat="1" x14ac:dyDescent="0.3">
      <c r="A25" s="54">
        <v>49</v>
      </c>
      <c r="B25" s="54" t="s">
        <v>2313</v>
      </c>
      <c r="C25" s="55">
        <v>1</v>
      </c>
      <c r="D25" s="221">
        <v>44292</v>
      </c>
      <c r="E25" s="221">
        <f t="shared" si="0"/>
        <v>44292</v>
      </c>
      <c r="F25" s="44"/>
      <c r="G25" s="44"/>
    </row>
    <row r="26" spans="1:7" s="45" customFormat="1" x14ac:dyDescent="0.3">
      <c r="A26" s="54">
        <v>87</v>
      </c>
      <c r="B26" s="54" t="s">
        <v>2314</v>
      </c>
      <c r="C26" s="55">
        <v>1</v>
      </c>
      <c r="D26" s="221">
        <v>44292</v>
      </c>
      <c r="E26" s="221">
        <f t="shared" si="0"/>
        <v>44292</v>
      </c>
      <c r="F26" s="44"/>
      <c r="G26" s="44"/>
    </row>
    <row r="27" spans="1:7" s="45" customFormat="1" x14ac:dyDescent="0.3">
      <c r="A27" s="54">
        <v>124</v>
      </c>
      <c r="B27" s="54" t="s">
        <v>2315</v>
      </c>
      <c r="C27" s="55">
        <v>1</v>
      </c>
      <c r="D27" s="221">
        <v>44292</v>
      </c>
      <c r="E27" s="221">
        <f t="shared" si="0"/>
        <v>44292</v>
      </c>
      <c r="F27" s="44"/>
      <c r="G27" s="44"/>
    </row>
    <row r="28" spans="1:7" s="45" customFormat="1" x14ac:dyDescent="0.3">
      <c r="A28" s="54">
        <v>126</v>
      </c>
      <c r="B28" s="54" t="s">
        <v>2316</v>
      </c>
      <c r="C28" s="55">
        <v>1</v>
      </c>
      <c r="D28" s="221">
        <v>44292</v>
      </c>
      <c r="E28" s="221">
        <f t="shared" si="0"/>
        <v>44292</v>
      </c>
      <c r="F28" s="44"/>
      <c r="G28" s="44"/>
    </row>
    <row r="29" spans="1:7" s="45" customFormat="1" x14ac:dyDescent="0.3">
      <c r="A29" s="54">
        <v>15</v>
      </c>
      <c r="B29" s="54" t="s">
        <v>1733</v>
      </c>
      <c r="C29" s="55">
        <v>2</v>
      </c>
      <c r="D29" s="221">
        <v>44292</v>
      </c>
      <c r="E29" s="221">
        <f t="shared" si="0"/>
        <v>44292</v>
      </c>
      <c r="F29" s="44"/>
      <c r="G29" s="44"/>
    </row>
    <row r="30" spans="1:7" s="45" customFormat="1" x14ac:dyDescent="0.3">
      <c r="A30" s="54">
        <v>85</v>
      </c>
      <c r="B30" s="54" t="s">
        <v>2054</v>
      </c>
      <c r="C30" s="55">
        <v>1</v>
      </c>
      <c r="D30" s="221">
        <v>39538</v>
      </c>
      <c r="E30" s="221">
        <f t="shared" si="0"/>
        <v>39538</v>
      </c>
      <c r="F30" s="44"/>
      <c r="G30" s="44"/>
    </row>
    <row r="31" spans="1:7" s="45" customFormat="1" x14ac:dyDescent="0.3">
      <c r="A31" s="54">
        <v>10</v>
      </c>
      <c r="B31" s="54" t="s">
        <v>2059</v>
      </c>
      <c r="C31" s="55">
        <v>17</v>
      </c>
      <c r="D31" s="221">
        <v>39538</v>
      </c>
      <c r="E31" s="221">
        <f t="shared" si="0"/>
        <v>39538</v>
      </c>
      <c r="F31" s="44"/>
      <c r="G31" s="44"/>
    </row>
    <row r="32" spans="1:7" s="45" customFormat="1" x14ac:dyDescent="0.3">
      <c r="A32" s="54">
        <v>57</v>
      </c>
      <c r="B32" s="54" t="s">
        <v>2317</v>
      </c>
      <c r="C32" s="55">
        <v>3</v>
      </c>
      <c r="D32" s="221">
        <v>39538</v>
      </c>
      <c r="E32" s="221">
        <f t="shared" si="0"/>
        <v>39538</v>
      </c>
      <c r="F32" s="44"/>
      <c r="G32" s="44"/>
    </row>
    <row r="33" spans="1:7" s="45" customFormat="1" x14ac:dyDescent="0.3">
      <c r="A33" s="54">
        <v>169</v>
      </c>
      <c r="B33" s="54" t="s">
        <v>2318</v>
      </c>
      <c r="C33" s="55">
        <v>1</v>
      </c>
      <c r="D33" s="221">
        <v>36454</v>
      </c>
      <c r="E33" s="221">
        <f t="shared" si="0"/>
        <v>36454</v>
      </c>
      <c r="F33" s="44"/>
      <c r="G33" s="44"/>
    </row>
    <row r="34" spans="1:7" s="45" customFormat="1" x14ac:dyDescent="0.3">
      <c r="A34" s="54">
        <v>46</v>
      </c>
      <c r="B34" s="54" t="s">
        <v>2073</v>
      </c>
      <c r="C34" s="55">
        <v>1</v>
      </c>
      <c r="D34" s="221">
        <v>36454</v>
      </c>
      <c r="E34" s="221">
        <f t="shared" si="0"/>
        <v>36454</v>
      </c>
      <c r="F34" s="44"/>
      <c r="G34" s="44"/>
    </row>
    <row r="35" spans="1:7" s="45" customFormat="1" x14ac:dyDescent="0.3">
      <c r="A35" s="54">
        <v>12</v>
      </c>
      <c r="B35" s="54" t="s">
        <v>2077</v>
      </c>
      <c r="C35" s="55">
        <v>16</v>
      </c>
      <c r="D35" s="221">
        <v>31567</v>
      </c>
      <c r="E35" s="221">
        <f t="shared" si="0"/>
        <v>31567</v>
      </c>
      <c r="F35" s="44"/>
      <c r="G35" s="44"/>
    </row>
    <row r="36" spans="1:7" s="45" customFormat="1" x14ac:dyDescent="0.3">
      <c r="A36" s="54">
        <v>43</v>
      </c>
      <c r="B36" s="54" t="s">
        <v>2083</v>
      </c>
      <c r="C36" s="55">
        <v>1</v>
      </c>
      <c r="D36" s="221">
        <v>28616</v>
      </c>
      <c r="E36" s="221">
        <f t="shared" si="0"/>
        <v>28616</v>
      </c>
      <c r="F36" s="44"/>
      <c r="G36" s="44"/>
    </row>
    <row r="37" spans="1:7" s="45" customFormat="1" x14ac:dyDescent="0.3">
      <c r="A37" s="54">
        <v>45</v>
      </c>
      <c r="B37" s="54" t="s">
        <v>2085</v>
      </c>
      <c r="C37" s="55">
        <v>3</v>
      </c>
      <c r="D37" s="221">
        <v>26571</v>
      </c>
      <c r="E37" s="221">
        <f t="shared" si="0"/>
        <v>26571</v>
      </c>
      <c r="F37" s="44"/>
      <c r="G37" s="44"/>
    </row>
    <row r="38" spans="1:7" s="45" customFormat="1" x14ac:dyDescent="0.3">
      <c r="A38" s="54">
        <v>97</v>
      </c>
      <c r="B38" s="54" t="s">
        <v>2217</v>
      </c>
      <c r="C38" s="55">
        <v>1</v>
      </c>
      <c r="D38" s="221">
        <v>26516</v>
      </c>
      <c r="E38" s="221">
        <f t="shared" si="0"/>
        <v>26516</v>
      </c>
      <c r="F38" s="44"/>
      <c r="G38" s="44"/>
    </row>
    <row r="39" spans="1:7" s="45" customFormat="1" x14ac:dyDescent="0.3">
      <c r="A39" s="54">
        <v>63</v>
      </c>
      <c r="B39" s="54" t="s">
        <v>2089</v>
      </c>
      <c r="C39" s="55">
        <v>2</v>
      </c>
      <c r="D39" s="221">
        <v>26516</v>
      </c>
      <c r="E39" s="221">
        <f t="shared" si="0"/>
        <v>26516</v>
      </c>
      <c r="F39" s="44"/>
      <c r="G39" s="44"/>
    </row>
    <row r="40" spans="1:7" s="45" customFormat="1" x14ac:dyDescent="0.3">
      <c r="A40" s="54">
        <v>152</v>
      </c>
      <c r="B40" s="54" t="s">
        <v>2319</v>
      </c>
      <c r="C40" s="55">
        <v>2</v>
      </c>
      <c r="D40" s="221">
        <v>26516</v>
      </c>
      <c r="E40" s="221">
        <f t="shared" si="0"/>
        <v>26516</v>
      </c>
      <c r="F40" s="44"/>
      <c r="G40" s="44"/>
    </row>
    <row r="41" spans="1:7" s="45" customFormat="1" x14ac:dyDescent="0.3">
      <c r="A41" s="54">
        <v>9</v>
      </c>
      <c r="B41" s="54" t="s">
        <v>2101</v>
      </c>
      <c r="C41" s="55">
        <v>1</v>
      </c>
      <c r="D41" s="221">
        <v>24806</v>
      </c>
      <c r="E41" s="221">
        <f t="shared" si="0"/>
        <v>24806</v>
      </c>
      <c r="F41" s="44"/>
      <c r="G41" s="44"/>
    </row>
    <row r="42" spans="1:7" s="45" customFormat="1" x14ac:dyDescent="0.3">
      <c r="A42" s="54">
        <v>81</v>
      </c>
      <c r="B42" s="54" t="s">
        <v>2099</v>
      </c>
      <c r="C42" s="55">
        <v>3</v>
      </c>
      <c r="D42" s="221">
        <v>24806</v>
      </c>
      <c r="E42" s="221">
        <f t="shared" si="0"/>
        <v>24806</v>
      </c>
      <c r="F42" s="44"/>
      <c r="G42" s="44"/>
    </row>
    <row r="43" spans="1:7" s="45" customFormat="1" x14ac:dyDescent="0.3">
      <c r="A43" s="54">
        <v>14</v>
      </c>
      <c r="B43" s="54" t="s">
        <v>2103</v>
      </c>
      <c r="C43" s="55">
        <v>4</v>
      </c>
      <c r="D43" s="221">
        <v>21422</v>
      </c>
      <c r="E43" s="221">
        <f t="shared" si="0"/>
        <v>21422</v>
      </c>
      <c r="F43" s="44"/>
      <c r="G43" s="44"/>
    </row>
    <row r="44" spans="1:7" s="45" customFormat="1" x14ac:dyDescent="0.3">
      <c r="A44" s="54">
        <v>16</v>
      </c>
      <c r="B44" s="54" t="s">
        <v>2105</v>
      </c>
      <c r="C44" s="55">
        <v>1</v>
      </c>
      <c r="D44" s="221">
        <v>20957</v>
      </c>
      <c r="E44" s="221">
        <f t="shared" si="0"/>
        <v>20957</v>
      </c>
      <c r="F44" s="44"/>
      <c r="G44" s="44"/>
    </row>
    <row r="45" spans="1:7" s="45" customFormat="1" x14ac:dyDescent="0.3">
      <c r="A45" s="54">
        <v>17</v>
      </c>
      <c r="B45" s="54" t="s">
        <v>2107</v>
      </c>
      <c r="C45" s="55">
        <v>91</v>
      </c>
      <c r="D45" s="221">
        <v>20195</v>
      </c>
      <c r="E45" s="221">
        <f t="shared" si="0"/>
        <v>20195</v>
      </c>
      <c r="F45" s="44"/>
      <c r="G45" s="44"/>
    </row>
    <row r="46" spans="1:7" s="45" customFormat="1" x14ac:dyDescent="0.3">
      <c r="A46" s="54">
        <v>156</v>
      </c>
      <c r="B46" s="54" t="s">
        <v>2320</v>
      </c>
      <c r="C46" s="55">
        <v>2</v>
      </c>
      <c r="D46" s="221">
        <v>20195</v>
      </c>
      <c r="E46" s="221">
        <f t="shared" si="0"/>
        <v>20195</v>
      </c>
      <c r="F46" s="44"/>
      <c r="G46" s="44"/>
    </row>
    <row r="47" spans="1:7" s="45" customFormat="1" x14ac:dyDescent="0.3">
      <c r="A47" s="54">
        <v>22</v>
      </c>
      <c r="B47" s="54" t="s">
        <v>2121</v>
      </c>
      <c r="C47" s="55">
        <v>44</v>
      </c>
      <c r="D47" s="221">
        <v>18011</v>
      </c>
      <c r="E47" s="221">
        <f t="shared" si="0"/>
        <v>18011</v>
      </c>
      <c r="F47" s="44"/>
      <c r="G47" s="44"/>
    </row>
    <row r="48" spans="1:7" s="45" customFormat="1" x14ac:dyDescent="0.3">
      <c r="A48" s="54">
        <v>27</v>
      </c>
      <c r="B48" s="54" t="s">
        <v>2136</v>
      </c>
      <c r="C48" s="55">
        <v>1</v>
      </c>
      <c r="D48" s="222">
        <v>18011</v>
      </c>
      <c r="E48" s="222">
        <f t="shared" si="0"/>
        <v>18011</v>
      </c>
      <c r="F48" s="49"/>
      <c r="G48" s="49"/>
    </row>
    <row r="49" spans="1:7" s="45" customFormat="1" x14ac:dyDescent="0.3">
      <c r="A49" s="56" t="s">
        <v>330</v>
      </c>
      <c r="B49" s="144" t="s">
        <v>1782</v>
      </c>
      <c r="C49" s="223">
        <f>SUM(C12:C48)</f>
        <v>340</v>
      </c>
      <c r="D49" s="224" t="s">
        <v>330</v>
      </c>
      <c r="E49" s="225" t="s">
        <v>330</v>
      </c>
      <c r="F49" s="49"/>
      <c r="G49" s="49"/>
    </row>
    <row r="50" spans="1:7" s="45" customFormat="1" x14ac:dyDescent="0.3">
      <c r="A50" s="60"/>
      <c r="B50" s="226"/>
      <c r="C50" s="227"/>
      <c r="D50" s="228"/>
      <c r="E50" s="228"/>
      <c r="F50" s="49"/>
      <c r="G50" s="49"/>
    </row>
    <row r="51" spans="1:7" s="45" customFormat="1" x14ac:dyDescent="0.3">
      <c r="A51" s="60"/>
      <c r="B51" s="60"/>
      <c r="C51" s="62"/>
      <c r="D51" s="229"/>
      <c r="E51" s="229"/>
      <c r="F51" s="49"/>
      <c r="G51" s="49"/>
    </row>
    <row r="52" spans="1:7" s="45" customFormat="1" x14ac:dyDescent="0.3">
      <c r="A52" s="469" t="s">
        <v>1783</v>
      </c>
      <c r="B52" s="469" t="s">
        <v>1783</v>
      </c>
      <c r="C52" s="53"/>
      <c r="D52" s="220" t="s">
        <v>330</v>
      </c>
      <c r="E52" s="220" t="s">
        <v>330</v>
      </c>
      <c r="F52" s="49"/>
      <c r="G52" s="49"/>
    </row>
    <row r="53" spans="1:7" s="45" customFormat="1" x14ac:dyDescent="0.3">
      <c r="A53" s="64">
        <v>20</v>
      </c>
      <c r="B53" s="64" t="s">
        <v>2321</v>
      </c>
      <c r="C53" s="65">
        <v>2</v>
      </c>
      <c r="D53" s="222">
        <v>16675</v>
      </c>
      <c r="E53" s="222">
        <v>16675</v>
      </c>
      <c r="F53" s="49"/>
      <c r="G53" s="49"/>
    </row>
    <row r="54" spans="1:7" s="45" customFormat="1" x14ac:dyDescent="0.3">
      <c r="A54" s="64">
        <v>48</v>
      </c>
      <c r="B54" s="64" t="s">
        <v>2322</v>
      </c>
      <c r="C54" s="65">
        <v>1</v>
      </c>
      <c r="D54" s="222">
        <v>15194</v>
      </c>
      <c r="E54" s="222">
        <v>15194</v>
      </c>
      <c r="F54" s="49"/>
      <c r="G54" s="49"/>
    </row>
    <row r="55" spans="1:7" s="45" customFormat="1" x14ac:dyDescent="0.3">
      <c r="A55" s="64">
        <v>23</v>
      </c>
      <c r="B55" s="64" t="s">
        <v>2140</v>
      </c>
      <c r="C55" s="65">
        <v>1</v>
      </c>
      <c r="D55" s="222">
        <v>15194</v>
      </c>
      <c r="E55" s="222">
        <v>15194</v>
      </c>
      <c r="F55" s="49"/>
      <c r="G55" s="49"/>
    </row>
    <row r="56" spans="1:7" s="45" customFormat="1" x14ac:dyDescent="0.3">
      <c r="A56" s="64">
        <v>134</v>
      </c>
      <c r="B56" s="64" t="s">
        <v>2323</v>
      </c>
      <c r="C56" s="65">
        <v>1</v>
      </c>
      <c r="D56" s="222">
        <v>13672</v>
      </c>
      <c r="E56" s="222">
        <v>13672</v>
      </c>
      <c r="F56" s="49"/>
      <c r="G56" s="49"/>
    </row>
    <row r="57" spans="1:7" s="45" customFormat="1" x14ac:dyDescent="0.3">
      <c r="A57" s="64">
        <v>25</v>
      </c>
      <c r="B57" s="64" t="s">
        <v>2145</v>
      </c>
      <c r="C57" s="65">
        <v>6</v>
      </c>
      <c r="D57" s="222">
        <v>13305</v>
      </c>
      <c r="E57" s="222">
        <v>13305</v>
      </c>
      <c r="F57" s="49"/>
      <c r="G57" s="49"/>
    </row>
    <row r="58" spans="1:7" s="45" customFormat="1" x14ac:dyDescent="0.3">
      <c r="A58" s="64">
        <v>155</v>
      </c>
      <c r="B58" s="64" t="s">
        <v>2324</v>
      </c>
      <c r="C58" s="55">
        <v>3</v>
      </c>
      <c r="D58" s="222">
        <v>11094</v>
      </c>
      <c r="E58" s="222">
        <v>11094</v>
      </c>
      <c r="F58" s="49"/>
      <c r="G58" s="49"/>
    </row>
    <row r="59" spans="1:7" s="45" customFormat="1" x14ac:dyDescent="0.3">
      <c r="A59" s="64">
        <v>150</v>
      </c>
      <c r="B59" s="64" t="s">
        <v>2325</v>
      </c>
      <c r="C59" s="55">
        <v>2</v>
      </c>
      <c r="D59" s="222">
        <v>10276</v>
      </c>
      <c r="E59" s="222">
        <v>10276</v>
      </c>
      <c r="F59" s="49"/>
      <c r="G59" s="49"/>
    </row>
    <row r="60" spans="1:7" s="45" customFormat="1" x14ac:dyDescent="0.3">
      <c r="A60" s="54">
        <v>30</v>
      </c>
      <c r="B60" s="54" t="s">
        <v>2176</v>
      </c>
      <c r="C60" s="55">
        <v>1</v>
      </c>
      <c r="D60" s="222">
        <v>9998</v>
      </c>
      <c r="E60" s="222">
        <v>9998</v>
      </c>
      <c r="F60" s="49"/>
      <c r="G60" s="49"/>
    </row>
    <row r="61" spans="1:7" s="45" customFormat="1" x14ac:dyDescent="0.3">
      <c r="A61" s="54">
        <v>35</v>
      </c>
      <c r="B61" s="54" t="s">
        <v>2326</v>
      </c>
      <c r="C61" s="55">
        <v>15</v>
      </c>
      <c r="D61" s="222">
        <v>9426</v>
      </c>
      <c r="E61" s="222">
        <v>9426</v>
      </c>
      <c r="F61" s="49"/>
      <c r="G61" s="49"/>
    </row>
    <row r="62" spans="1:7" s="45" customFormat="1" x14ac:dyDescent="0.3">
      <c r="A62" s="230">
        <v>47</v>
      </c>
      <c r="B62" s="54" t="s">
        <v>2246</v>
      </c>
      <c r="C62" s="55">
        <v>2</v>
      </c>
      <c r="D62" s="222">
        <v>9426</v>
      </c>
      <c r="E62" s="222">
        <v>9426</v>
      </c>
      <c r="F62" s="49"/>
      <c r="G62" s="49"/>
    </row>
    <row r="63" spans="1:7" s="45" customFormat="1" x14ac:dyDescent="0.3">
      <c r="A63" s="56" t="s">
        <v>330</v>
      </c>
      <c r="B63" s="51" t="s">
        <v>1816</v>
      </c>
      <c r="C63" s="57">
        <f>SUM(C53:C62)</f>
        <v>34</v>
      </c>
      <c r="D63" s="224" t="s">
        <v>330</v>
      </c>
      <c r="E63" s="225" t="s">
        <v>330</v>
      </c>
      <c r="F63" s="44"/>
      <c r="G63" s="44"/>
    </row>
    <row r="64" spans="1:7" s="45" customFormat="1" x14ac:dyDescent="0.3">
      <c r="A64" s="66" t="s">
        <v>330</v>
      </c>
      <c r="B64" s="67"/>
      <c r="C64" s="68"/>
      <c r="D64" s="231" t="s">
        <v>330</v>
      </c>
      <c r="E64" s="231" t="s">
        <v>330</v>
      </c>
      <c r="F64" s="44"/>
      <c r="G64" s="44"/>
    </row>
    <row r="65" spans="1:7" s="45" customFormat="1" x14ac:dyDescent="0.3">
      <c r="A65" s="66"/>
      <c r="B65" s="67"/>
      <c r="C65" s="68"/>
      <c r="D65" s="231"/>
      <c r="E65" s="231"/>
      <c r="F65" s="44"/>
      <c r="G65" s="44"/>
    </row>
    <row r="66" spans="1:7" s="45" customFormat="1" x14ac:dyDescent="0.3">
      <c r="A66" s="469" t="s">
        <v>1817</v>
      </c>
      <c r="B66" s="469" t="s">
        <v>1783</v>
      </c>
      <c r="C66" s="53" t="s">
        <v>330</v>
      </c>
      <c r="D66" s="220" t="s">
        <v>330</v>
      </c>
      <c r="E66" s="220" t="s">
        <v>330</v>
      </c>
      <c r="F66" s="44"/>
      <c r="G66" s="44"/>
    </row>
    <row r="67" spans="1:7" s="45" customFormat="1" x14ac:dyDescent="0.3">
      <c r="A67" s="166" t="s">
        <v>1818</v>
      </c>
      <c r="B67" s="64" t="s">
        <v>1818</v>
      </c>
      <c r="C67" s="65">
        <v>0</v>
      </c>
      <c r="D67" s="76">
        <v>0</v>
      </c>
      <c r="E67" s="76">
        <v>0</v>
      </c>
      <c r="F67" s="44"/>
      <c r="G67" s="44"/>
    </row>
    <row r="68" spans="1:7" s="45" customFormat="1" x14ac:dyDescent="0.3">
      <c r="A68" s="56" t="s">
        <v>330</v>
      </c>
      <c r="B68" s="51" t="s">
        <v>1819</v>
      </c>
      <c r="C68" s="57">
        <f>SUM(C67:C67)</f>
        <v>0</v>
      </c>
      <c r="D68" s="224" t="s">
        <v>330</v>
      </c>
      <c r="E68" s="225" t="s">
        <v>330</v>
      </c>
      <c r="F68" s="44"/>
      <c r="G68" s="44"/>
    </row>
    <row r="69" spans="1:7" s="45" customFormat="1" x14ac:dyDescent="0.3">
      <c r="A69" s="70"/>
      <c r="B69" s="70"/>
      <c r="C69" s="71"/>
      <c r="D69" s="232"/>
      <c r="E69" s="232"/>
      <c r="F69" s="44"/>
      <c r="G69" s="44"/>
    </row>
    <row r="70" spans="1:7" s="45" customFormat="1" x14ac:dyDescent="0.3">
      <c r="A70" s="70"/>
      <c r="B70" s="72" t="s">
        <v>1687</v>
      </c>
      <c r="C70" s="73">
        <f>SUM(C63,C49,C68)</f>
        <v>374</v>
      </c>
      <c r="D70" s="232"/>
      <c r="E70" s="232"/>
      <c r="F70" s="44"/>
      <c r="G70" s="44"/>
    </row>
    <row r="71" spans="1:7" s="45" customFormat="1" x14ac:dyDescent="0.3">
      <c r="A71" s="70"/>
      <c r="B71" s="70"/>
      <c r="C71" s="71"/>
      <c r="D71" s="232"/>
      <c r="E71" s="232"/>
      <c r="F71" s="44"/>
      <c r="G71" s="44"/>
    </row>
    <row r="72" spans="1:7" s="45" customFormat="1" x14ac:dyDescent="0.3">
      <c r="A72" s="70"/>
      <c r="B72" s="70"/>
      <c r="C72" s="71"/>
      <c r="D72" s="232"/>
      <c r="E72" s="232"/>
      <c r="F72" s="44"/>
      <c r="G72" s="44"/>
    </row>
    <row r="73" spans="1:7" s="45" customFormat="1" x14ac:dyDescent="0.3">
      <c r="A73" s="470" t="s">
        <v>1683</v>
      </c>
      <c r="B73" s="470"/>
      <c r="C73" s="62" t="s">
        <v>330</v>
      </c>
      <c r="D73" s="229" t="s">
        <v>330</v>
      </c>
      <c r="E73" s="229" t="s">
        <v>330</v>
      </c>
      <c r="F73" s="44"/>
      <c r="G73" s="44"/>
    </row>
    <row r="74" spans="1:7" s="45" customFormat="1" x14ac:dyDescent="0.3">
      <c r="A74" s="469" t="s">
        <v>1820</v>
      </c>
      <c r="B74" s="469"/>
      <c r="C74" s="68"/>
      <c r="D74" s="233"/>
      <c r="E74" s="233"/>
      <c r="F74" s="44"/>
      <c r="G74" s="44"/>
    </row>
    <row r="75" spans="1:7" s="45" customFormat="1" x14ac:dyDescent="0.3">
      <c r="A75" s="166" t="s">
        <v>1818</v>
      </c>
      <c r="B75" s="234" t="s">
        <v>1818</v>
      </c>
      <c r="C75" s="76">
        <v>0</v>
      </c>
      <c r="D75" s="76">
        <v>0</v>
      </c>
      <c r="E75" s="76">
        <v>0</v>
      </c>
      <c r="F75" s="44"/>
      <c r="G75" s="44"/>
    </row>
    <row r="76" spans="1:7" s="45" customFormat="1" x14ac:dyDescent="0.3">
      <c r="A76" s="61" t="s">
        <v>330</v>
      </c>
      <c r="B76" s="63" t="s">
        <v>1822</v>
      </c>
      <c r="C76" s="81">
        <f>SUM(C75:C75)</f>
        <v>0</v>
      </c>
      <c r="D76" s="224" t="s">
        <v>330</v>
      </c>
      <c r="E76" s="225" t="s">
        <v>330</v>
      </c>
      <c r="F76" s="44"/>
      <c r="G76" s="44"/>
    </row>
    <row r="77" spans="1:7" s="45" customFormat="1" x14ac:dyDescent="0.3">
      <c r="A77" s="70" t="s">
        <v>330</v>
      </c>
      <c r="B77" s="70" t="s">
        <v>330</v>
      </c>
      <c r="C77" s="68"/>
      <c r="D77" s="233"/>
      <c r="E77" s="233"/>
      <c r="F77" s="49"/>
      <c r="G77" s="44"/>
    </row>
    <row r="78" spans="1:7" s="45" customFormat="1" x14ac:dyDescent="0.3">
      <c r="A78" s="70"/>
      <c r="B78" s="70"/>
      <c r="C78" s="68"/>
      <c r="D78" s="233"/>
      <c r="E78" s="233"/>
      <c r="F78" s="49"/>
      <c r="G78" s="44"/>
    </row>
    <row r="79" spans="1:7" s="45" customFormat="1" x14ac:dyDescent="0.3">
      <c r="A79" s="485" t="s">
        <v>1823</v>
      </c>
      <c r="B79" s="486"/>
      <c r="C79" s="68"/>
      <c r="D79" s="233"/>
      <c r="E79" s="233"/>
      <c r="F79" s="49"/>
      <c r="G79" s="44"/>
    </row>
    <row r="80" spans="1:7" s="45" customFormat="1" x14ac:dyDescent="0.3">
      <c r="A80" s="64" t="s">
        <v>1818</v>
      </c>
      <c r="B80" s="64" t="s">
        <v>1818</v>
      </c>
      <c r="C80" s="65">
        <v>0</v>
      </c>
      <c r="D80" s="76">
        <v>0</v>
      </c>
      <c r="E80" s="76">
        <v>0</v>
      </c>
      <c r="F80" s="49"/>
      <c r="G80" s="44"/>
    </row>
    <row r="81" spans="1:7" s="45" customFormat="1" x14ac:dyDescent="0.3">
      <c r="A81" s="79" t="s">
        <v>330</v>
      </c>
      <c r="B81" s="80" t="s">
        <v>1825</v>
      </c>
      <c r="C81" s="81">
        <f>SUM(C80:C80)</f>
        <v>0</v>
      </c>
      <c r="D81" s="224" t="s">
        <v>330</v>
      </c>
      <c r="E81" s="225" t="s">
        <v>330</v>
      </c>
      <c r="F81" s="44"/>
      <c r="G81" s="44"/>
    </row>
  </sheetData>
  <mergeCells count="15">
    <mergeCell ref="A79:B79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52:B52"/>
    <mergeCell ref="A66:B66"/>
    <mergeCell ref="A73:B73"/>
    <mergeCell ref="A74:B74"/>
  </mergeCells>
  <printOptions horizontalCentered="1"/>
  <pageMargins left="0.47250000000000003" right="0.47250000000000003" top="1.1025" bottom="0.47250000000000003" header="0.31500000000000006" footer="0.31500000000000006"/>
  <pageSetup scale="75" fitToWidth="0" fitToHeight="0" orientation="landscape" r:id="rId1"/>
  <headerFooter scaleWithDoc="0" alignWithMargins="0">
    <oddHeader>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3BC79-6EDF-4B24-970D-EEBB35BEDEDC}">
  <dimension ref="A1:M67"/>
  <sheetViews>
    <sheetView zoomScale="85" zoomScaleNormal="85" workbookViewId="0"/>
  </sheetViews>
  <sheetFormatPr baseColWidth="10" defaultRowHeight="14.4" x14ac:dyDescent="0.3"/>
  <cols>
    <col min="1" max="1" width="5.6640625" style="257" bestFit="1" customWidth="1"/>
    <col min="2" max="2" width="35.88671875" style="258" customWidth="1"/>
    <col min="3" max="3" width="11.6640625" style="259" customWidth="1"/>
    <col min="4" max="4" width="9.88671875" style="260" bestFit="1" customWidth="1"/>
    <col min="5" max="5" width="13.44140625" style="261" bestFit="1" customWidth="1"/>
    <col min="6" max="6" width="8.109375" style="260" bestFit="1" customWidth="1"/>
    <col min="7" max="7" width="12.44140625" style="259" customWidth="1"/>
    <col min="8" max="8" width="12.109375" style="260" customWidth="1"/>
    <col min="9" max="9" width="9.77734375" style="260" bestFit="1" customWidth="1"/>
    <col min="10" max="10" width="9.77734375" style="259" bestFit="1" customWidth="1"/>
    <col min="11" max="11" width="12.5546875" style="259" customWidth="1"/>
    <col min="12" max="12" width="11.88671875" style="260" bestFit="1" customWidth="1"/>
    <col min="13" max="13" width="8.33203125" style="259" customWidth="1"/>
    <col min="14" max="16384" width="11.5546875" style="27"/>
  </cols>
  <sheetData>
    <row r="1" spans="1:13" s="86" customFormat="1" ht="15.6" x14ac:dyDescent="0.3">
      <c r="A1" s="84"/>
      <c r="B1" s="117"/>
      <c r="C1" s="236"/>
      <c r="D1" s="237"/>
      <c r="E1" s="238"/>
      <c r="F1" s="237"/>
      <c r="G1" s="236"/>
      <c r="H1" s="237"/>
      <c r="I1" s="237"/>
      <c r="J1" s="236"/>
      <c r="K1" s="236"/>
      <c r="L1" s="237"/>
      <c r="M1" s="236"/>
    </row>
    <row r="2" spans="1:13" s="86" customFormat="1" ht="15.6" x14ac:dyDescent="0.3">
      <c r="A2" s="482" t="s">
        <v>418</v>
      </c>
      <c r="B2" s="482" t="s">
        <v>1705</v>
      </c>
      <c r="C2" s="482" t="s">
        <v>1705</v>
      </c>
      <c r="D2" s="482" t="s">
        <v>1705</v>
      </c>
      <c r="E2" s="482" t="s">
        <v>1705</v>
      </c>
      <c r="F2" s="482" t="s">
        <v>1705</v>
      </c>
      <c r="G2" s="482" t="s">
        <v>1705</v>
      </c>
      <c r="H2" s="482" t="s">
        <v>1705</v>
      </c>
      <c r="I2" s="482" t="s">
        <v>1705</v>
      </c>
      <c r="J2" s="482" t="s">
        <v>1705</v>
      </c>
      <c r="K2" s="482"/>
      <c r="L2" s="482"/>
      <c r="M2" s="482" t="s">
        <v>1705</v>
      </c>
    </row>
    <row r="3" spans="1:13" s="86" customFormat="1" ht="15.6" x14ac:dyDescent="0.3">
      <c r="A3" s="482" t="s">
        <v>421</v>
      </c>
      <c r="B3" s="482" t="s">
        <v>1705</v>
      </c>
      <c r="C3" s="482" t="s">
        <v>1705</v>
      </c>
      <c r="D3" s="482" t="s">
        <v>1705</v>
      </c>
      <c r="E3" s="482" t="s">
        <v>1705</v>
      </c>
      <c r="F3" s="482" t="s">
        <v>1705</v>
      </c>
      <c r="G3" s="482" t="s">
        <v>1705</v>
      </c>
      <c r="H3" s="482" t="s">
        <v>1705</v>
      </c>
      <c r="I3" s="482" t="s">
        <v>1705</v>
      </c>
      <c r="J3" s="482" t="s">
        <v>1705</v>
      </c>
      <c r="K3" s="482"/>
      <c r="L3" s="482"/>
      <c r="M3" s="482" t="s">
        <v>1705</v>
      </c>
    </row>
    <row r="4" spans="1:13" s="86" customFormat="1" ht="15.6" x14ac:dyDescent="0.3">
      <c r="A4" s="482" t="s">
        <v>1679</v>
      </c>
      <c r="B4" s="482" t="s">
        <v>1707</v>
      </c>
      <c r="C4" s="482" t="s">
        <v>1707</v>
      </c>
      <c r="D4" s="482" t="s">
        <v>1707</v>
      </c>
      <c r="E4" s="482" t="s">
        <v>1707</v>
      </c>
      <c r="F4" s="482" t="s">
        <v>1707</v>
      </c>
      <c r="G4" s="482" t="s">
        <v>1707</v>
      </c>
      <c r="H4" s="482" t="s">
        <v>1707</v>
      </c>
      <c r="I4" s="482" t="s">
        <v>1707</v>
      </c>
      <c r="J4" s="482" t="s">
        <v>1707</v>
      </c>
      <c r="K4" s="482"/>
      <c r="L4" s="482"/>
      <c r="M4" s="482" t="s">
        <v>1707</v>
      </c>
    </row>
    <row r="5" spans="1:13" s="86" customFormat="1" ht="15.6" x14ac:dyDescent="0.3">
      <c r="A5" s="482" t="s">
        <v>1826</v>
      </c>
      <c r="B5" s="482" t="s">
        <v>1826</v>
      </c>
      <c r="C5" s="482" t="s">
        <v>1826</v>
      </c>
      <c r="D5" s="482" t="s">
        <v>1826</v>
      </c>
      <c r="E5" s="482" t="s">
        <v>1826</v>
      </c>
      <c r="F5" s="482" t="s">
        <v>1826</v>
      </c>
      <c r="G5" s="482" t="s">
        <v>1826</v>
      </c>
      <c r="H5" s="482" t="s">
        <v>1826</v>
      </c>
      <c r="I5" s="482" t="s">
        <v>1826</v>
      </c>
      <c r="J5" s="482" t="s">
        <v>1826</v>
      </c>
      <c r="K5" s="482"/>
      <c r="L5" s="482"/>
      <c r="M5" s="482" t="s">
        <v>1826</v>
      </c>
    </row>
    <row r="6" spans="1:13" s="86" customFormat="1" ht="15.6" x14ac:dyDescent="0.3">
      <c r="A6" s="483" t="s">
        <v>1709</v>
      </c>
      <c r="B6" s="483"/>
      <c r="C6" s="483"/>
      <c r="D6" s="483"/>
      <c r="E6" s="483"/>
      <c r="F6" s="483"/>
      <c r="G6" s="483"/>
      <c r="H6" s="483"/>
      <c r="I6" s="483"/>
      <c r="J6" s="483"/>
      <c r="K6" s="483"/>
      <c r="L6" s="483"/>
      <c r="M6" s="483"/>
    </row>
    <row r="7" spans="1:13" s="89" customFormat="1" x14ac:dyDescent="0.3">
      <c r="A7" s="484" t="s">
        <v>1827</v>
      </c>
      <c r="B7" s="484"/>
      <c r="C7" s="484"/>
      <c r="D7" s="239" t="s">
        <v>330</v>
      </c>
      <c r="E7" s="240" t="s">
        <v>330</v>
      </c>
      <c r="F7" s="239" t="s">
        <v>330</v>
      </c>
      <c r="G7" s="241" t="s">
        <v>330</v>
      </c>
      <c r="H7" s="239" t="s">
        <v>330</v>
      </c>
      <c r="I7" s="239" t="s">
        <v>330</v>
      </c>
      <c r="J7" s="241" t="s">
        <v>330</v>
      </c>
      <c r="K7" s="241"/>
      <c r="L7" s="239"/>
      <c r="M7" s="241" t="s">
        <v>330</v>
      </c>
    </row>
    <row r="8" spans="1:13" s="89" customFormat="1" x14ac:dyDescent="0.3">
      <c r="A8" s="510" t="s">
        <v>1828</v>
      </c>
      <c r="B8" s="498" t="s">
        <v>1711</v>
      </c>
      <c r="C8" s="498" t="s">
        <v>1829</v>
      </c>
      <c r="D8" s="498" t="s">
        <v>1829</v>
      </c>
      <c r="E8" s="498" t="s">
        <v>1829</v>
      </c>
      <c r="F8" s="498" t="s">
        <v>1829</v>
      </c>
      <c r="G8" s="498" t="s">
        <v>1830</v>
      </c>
      <c r="H8" s="498" t="s">
        <v>1830</v>
      </c>
      <c r="I8" s="498" t="s">
        <v>1830</v>
      </c>
      <c r="J8" s="498" t="s">
        <v>1830</v>
      </c>
      <c r="K8" s="512"/>
      <c r="L8" s="512"/>
      <c r="M8" s="507" t="s">
        <v>1830</v>
      </c>
    </row>
    <row r="9" spans="1:13" s="244" customFormat="1" ht="39.6" x14ac:dyDescent="0.3">
      <c r="A9" s="511" t="s">
        <v>1828</v>
      </c>
      <c r="B9" s="499" t="s">
        <v>1831</v>
      </c>
      <c r="C9" s="170" t="s">
        <v>1832</v>
      </c>
      <c r="D9" s="169" t="s">
        <v>1833</v>
      </c>
      <c r="E9" s="170" t="s">
        <v>1834</v>
      </c>
      <c r="F9" s="169" t="s">
        <v>1835</v>
      </c>
      <c r="G9" s="170" t="s">
        <v>1836</v>
      </c>
      <c r="H9" s="169" t="s">
        <v>1837</v>
      </c>
      <c r="I9" s="169" t="s">
        <v>1838</v>
      </c>
      <c r="J9" s="170" t="s">
        <v>2327</v>
      </c>
      <c r="K9" s="242" t="s">
        <v>2328</v>
      </c>
      <c r="L9" s="243" t="s">
        <v>2188</v>
      </c>
      <c r="M9" s="171" t="s">
        <v>1835</v>
      </c>
    </row>
    <row r="10" spans="1:13" s="89" customFormat="1" x14ac:dyDescent="0.3">
      <c r="A10" s="64">
        <v>1</v>
      </c>
      <c r="B10" s="64" t="s">
        <v>2250</v>
      </c>
      <c r="C10" s="245">
        <v>150950</v>
      </c>
      <c r="D10" s="94">
        <v>6637.32</v>
      </c>
      <c r="E10" s="245">
        <v>0</v>
      </c>
      <c r="F10" s="245">
        <v>157587.32</v>
      </c>
      <c r="G10" s="245">
        <v>50316.666666666672</v>
      </c>
      <c r="H10" s="245">
        <v>25158.333333333336</v>
      </c>
      <c r="I10" s="245">
        <v>201266.66666666669</v>
      </c>
      <c r="J10" s="245">
        <v>3017.9</v>
      </c>
      <c r="K10" s="245">
        <v>3434.02</v>
      </c>
      <c r="L10" s="94">
        <v>922.88</v>
      </c>
      <c r="M10" s="245">
        <v>284116.46666666673</v>
      </c>
    </row>
    <row r="11" spans="1:13" s="89" customFormat="1" x14ac:dyDescent="0.3">
      <c r="A11" s="64">
        <v>2</v>
      </c>
      <c r="B11" s="64" t="s">
        <v>2248</v>
      </c>
      <c r="C11" s="246">
        <v>146476</v>
      </c>
      <c r="D11" s="96">
        <v>6637.32</v>
      </c>
      <c r="E11" s="246">
        <v>0</v>
      </c>
      <c r="F11" s="246">
        <v>153113.32</v>
      </c>
      <c r="G11" s="246">
        <v>48825.333333333336</v>
      </c>
      <c r="H11" s="246">
        <v>24412.666666666668</v>
      </c>
      <c r="I11" s="246">
        <v>195301.33333333334</v>
      </c>
      <c r="J11" s="246">
        <v>3017.9</v>
      </c>
      <c r="K11" s="246">
        <v>3434.02</v>
      </c>
      <c r="L11" s="96">
        <v>922.88</v>
      </c>
      <c r="M11" s="246">
        <v>275914.13333333342</v>
      </c>
    </row>
    <row r="12" spans="1:13" s="89" customFormat="1" x14ac:dyDescent="0.3">
      <c r="A12" s="64">
        <v>4</v>
      </c>
      <c r="B12" s="64" t="s">
        <v>2305</v>
      </c>
      <c r="C12" s="246">
        <v>90327</v>
      </c>
      <c r="D12" s="96">
        <v>1725.9</v>
      </c>
      <c r="E12" s="246">
        <v>0</v>
      </c>
      <c r="F12" s="246">
        <v>92052.9</v>
      </c>
      <c r="G12" s="246">
        <v>30109</v>
      </c>
      <c r="H12" s="246">
        <v>15054.5</v>
      </c>
      <c r="I12" s="246">
        <v>120436</v>
      </c>
      <c r="J12" s="246">
        <v>3223</v>
      </c>
      <c r="K12" s="246">
        <v>3434.02</v>
      </c>
      <c r="L12" s="96">
        <v>985.6</v>
      </c>
      <c r="M12" s="246">
        <v>173242.12</v>
      </c>
    </row>
    <row r="13" spans="1:13" s="89" customFormat="1" x14ac:dyDescent="0.3">
      <c r="A13" s="64">
        <v>160</v>
      </c>
      <c r="B13" s="64" t="s">
        <v>2306</v>
      </c>
      <c r="C13" s="246">
        <v>90327</v>
      </c>
      <c r="D13" s="96">
        <v>1725.9</v>
      </c>
      <c r="E13" s="246">
        <v>0</v>
      </c>
      <c r="F13" s="246">
        <v>92052.9</v>
      </c>
      <c r="G13" s="246">
        <v>30109</v>
      </c>
      <c r="H13" s="246">
        <v>15054.5</v>
      </c>
      <c r="I13" s="246">
        <v>120436</v>
      </c>
      <c r="J13" s="246">
        <v>3223</v>
      </c>
      <c r="K13" s="246">
        <v>3434.02</v>
      </c>
      <c r="L13" s="96">
        <v>985.6</v>
      </c>
      <c r="M13" s="246">
        <v>173242.12</v>
      </c>
    </row>
    <row r="14" spans="1:13" s="89" customFormat="1" x14ac:dyDescent="0.3">
      <c r="A14" s="64">
        <v>5</v>
      </c>
      <c r="B14" s="64" t="s">
        <v>1904</v>
      </c>
      <c r="C14" s="246">
        <v>90327</v>
      </c>
      <c r="D14" s="96">
        <v>1725.9</v>
      </c>
      <c r="E14" s="246">
        <v>0</v>
      </c>
      <c r="F14" s="246">
        <v>92052.9</v>
      </c>
      <c r="G14" s="246">
        <v>30109</v>
      </c>
      <c r="H14" s="246">
        <v>15054.5</v>
      </c>
      <c r="I14" s="246">
        <v>120436</v>
      </c>
      <c r="J14" s="246">
        <v>3223</v>
      </c>
      <c r="K14" s="246">
        <v>3434.02</v>
      </c>
      <c r="L14" s="96">
        <v>985.6</v>
      </c>
      <c r="M14" s="246">
        <v>173242.12</v>
      </c>
    </row>
    <row r="15" spans="1:13" s="89" customFormat="1" x14ac:dyDescent="0.3">
      <c r="A15" s="64">
        <v>174</v>
      </c>
      <c r="B15" s="64" t="s">
        <v>2307</v>
      </c>
      <c r="C15" s="246">
        <v>69858.36</v>
      </c>
      <c r="D15" s="96">
        <v>1725.9</v>
      </c>
      <c r="E15" s="246">
        <v>0</v>
      </c>
      <c r="F15" s="246">
        <v>71584.259999999995</v>
      </c>
      <c r="G15" s="246">
        <v>23286.120000000003</v>
      </c>
      <c r="H15" s="246">
        <v>11643.060000000001</v>
      </c>
      <c r="I15" s="246">
        <v>93144.48000000001</v>
      </c>
      <c r="J15" s="246">
        <v>3223</v>
      </c>
      <c r="K15" s="246">
        <v>3434.02</v>
      </c>
      <c r="L15" s="96">
        <v>985.6</v>
      </c>
      <c r="M15" s="246">
        <v>135716.28000000003</v>
      </c>
    </row>
    <row r="16" spans="1:13" s="89" customFormat="1" ht="26.4" x14ac:dyDescent="0.3">
      <c r="A16" s="64">
        <v>175</v>
      </c>
      <c r="B16" s="64" t="s">
        <v>2308</v>
      </c>
      <c r="C16" s="246">
        <v>69858.36</v>
      </c>
      <c r="D16" s="96">
        <v>1725.9</v>
      </c>
      <c r="E16" s="246">
        <v>0</v>
      </c>
      <c r="F16" s="246">
        <v>71584.259999999995</v>
      </c>
      <c r="G16" s="246">
        <v>23286.120000000003</v>
      </c>
      <c r="H16" s="246">
        <v>11643.060000000001</v>
      </c>
      <c r="I16" s="246">
        <v>93144.48000000001</v>
      </c>
      <c r="J16" s="246">
        <v>3223</v>
      </c>
      <c r="K16" s="246">
        <v>3434.02</v>
      </c>
      <c r="L16" s="96">
        <v>985.6</v>
      </c>
      <c r="M16" s="246">
        <v>135716.28000000003</v>
      </c>
    </row>
    <row r="17" spans="1:13" s="89" customFormat="1" ht="26.4" x14ac:dyDescent="0.3">
      <c r="A17" s="64">
        <v>153</v>
      </c>
      <c r="B17" s="64" t="s">
        <v>2309</v>
      </c>
      <c r="C17" s="246">
        <v>55160</v>
      </c>
      <c r="D17" s="96">
        <v>1725.9</v>
      </c>
      <c r="E17" s="246">
        <v>0</v>
      </c>
      <c r="F17" s="246">
        <v>56885.9</v>
      </c>
      <c r="G17" s="246">
        <v>18386.666666666668</v>
      </c>
      <c r="H17" s="246">
        <v>9193.3333333333339</v>
      </c>
      <c r="I17" s="246">
        <v>73546.666666666672</v>
      </c>
      <c r="J17" s="246">
        <v>3223</v>
      </c>
      <c r="K17" s="246">
        <v>3434.02</v>
      </c>
      <c r="L17" s="96">
        <v>985.6</v>
      </c>
      <c r="M17" s="246">
        <v>108769.28666666668</v>
      </c>
    </row>
    <row r="18" spans="1:13" s="89" customFormat="1" x14ac:dyDescent="0.3">
      <c r="A18" s="64">
        <v>125</v>
      </c>
      <c r="B18" s="64" t="s">
        <v>2027</v>
      </c>
      <c r="C18" s="246">
        <v>55159</v>
      </c>
      <c r="D18" s="96">
        <v>1725.9</v>
      </c>
      <c r="E18" s="246">
        <v>0</v>
      </c>
      <c r="F18" s="246">
        <v>56884.9</v>
      </c>
      <c r="G18" s="246">
        <v>18386.333333333336</v>
      </c>
      <c r="H18" s="246">
        <v>9193.1666666666679</v>
      </c>
      <c r="I18" s="246">
        <v>73545.333333333343</v>
      </c>
      <c r="J18" s="246">
        <v>3223</v>
      </c>
      <c r="K18" s="246">
        <v>3434.02</v>
      </c>
      <c r="L18" s="96">
        <v>985.6</v>
      </c>
      <c r="M18" s="246">
        <v>108767.45333333335</v>
      </c>
    </row>
    <row r="19" spans="1:13" s="89" customFormat="1" x14ac:dyDescent="0.3">
      <c r="A19" s="64">
        <v>6</v>
      </c>
      <c r="B19" s="64" t="s">
        <v>2310</v>
      </c>
      <c r="C19" s="246">
        <v>51074</v>
      </c>
      <c r="D19" s="96">
        <v>1546.6</v>
      </c>
      <c r="E19" s="246">
        <v>0</v>
      </c>
      <c r="F19" s="246">
        <v>52620.6</v>
      </c>
      <c r="G19" s="246">
        <v>17024.666666666668</v>
      </c>
      <c r="H19" s="246">
        <v>8512.3333333333339</v>
      </c>
      <c r="I19" s="246">
        <v>68098.666666666672</v>
      </c>
      <c r="J19" s="246">
        <v>3223</v>
      </c>
      <c r="K19" s="246">
        <v>1784.2</v>
      </c>
      <c r="L19" s="96">
        <v>985.6</v>
      </c>
      <c r="M19" s="246">
        <v>99628.466666666674</v>
      </c>
    </row>
    <row r="20" spans="1:13" s="89" customFormat="1" x14ac:dyDescent="0.3">
      <c r="A20" s="64">
        <v>8</v>
      </c>
      <c r="B20" s="64" t="s">
        <v>2311</v>
      </c>
      <c r="C20" s="246">
        <v>48481</v>
      </c>
      <c r="D20" s="96">
        <v>1546.6</v>
      </c>
      <c r="E20" s="246">
        <v>0</v>
      </c>
      <c r="F20" s="246">
        <v>50027.6</v>
      </c>
      <c r="G20" s="246">
        <v>16160.333333333332</v>
      </c>
      <c r="H20" s="246">
        <v>8080.1666666666661</v>
      </c>
      <c r="I20" s="246">
        <v>64641.333333333328</v>
      </c>
      <c r="J20" s="246">
        <v>3223</v>
      </c>
      <c r="K20" s="246">
        <v>1784.2</v>
      </c>
      <c r="L20" s="96">
        <v>985.6</v>
      </c>
      <c r="M20" s="246">
        <v>94874.633333333331</v>
      </c>
    </row>
    <row r="21" spans="1:13" s="89" customFormat="1" x14ac:dyDescent="0.3">
      <c r="A21" s="64">
        <v>86</v>
      </c>
      <c r="B21" s="64" t="s">
        <v>2312</v>
      </c>
      <c r="C21" s="246">
        <v>46192</v>
      </c>
      <c r="D21" s="96">
        <v>1546.6</v>
      </c>
      <c r="E21" s="246">
        <v>0</v>
      </c>
      <c r="F21" s="246">
        <v>47738.6</v>
      </c>
      <c r="G21" s="246">
        <v>15397.333333333334</v>
      </c>
      <c r="H21" s="246">
        <v>7698.666666666667</v>
      </c>
      <c r="I21" s="246">
        <v>61589.333333333336</v>
      </c>
      <c r="J21" s="246">
        <v>3223</v>
      </c>
      <c r="K21" s="246">
        <v>1784.2</v>
      </c>
      <c r="L21" s="96">
        <v>985.6</v>
      </c>
      <c r="M21" s="246">
        <v>90678.133333333346</v>
      </c>
    </row>
    <row r="22" spans="1:13" s="89" customFormat="1" x14ac:dyDescent="0.3">
      <c r="A22" s="64">
        <v>13</v>
      </c>
      <c r="B22" s="64" t="s">
        <v>2052</v>
      </c>
      <c r="C22" s="246">
        <v>44292</v>
      </c>
      <c r="D22" s="96">
        <v>2049.3000000000002</v>
      </c>
      <c r="E22" s="246">
        <v>0</v>
      </c>
      <c r="F22" s="246">
        <v>46341.3</v>
      </c>
      <c r="G22" s="246">
        <v>14764</v>
      </c>
      <c r="H22" s="246">
        <v>7382</v>
      </c>
      <c r="I22" s="246">
        <v>59056</v>
      </c>
      <c r="J22" s="246">
        <v>3223</v>
      </c>
      <c r="K22" s="246">
        <v>2049.3000000000002</v>
      </c>
      <c r="L22" s="96">
        <v>985.6</v>
      </c>
      <c r="M22" s="246">
        <v>87459.900000000009</v>
      </c>
    </row>
    <row r="23" spans="1:13" s="89" customFormat="1" ht="26.4" x14ac:dyDescent="0.3">
      <c r="A23" s="64">
        <v>49</v>
      </c>
      <c r="B23" s="64" t="s">
        <v>2313</v>
      </c>
      <c r="C23" s="246">
        <v>44292</v>
      </c>
      <c r="D23" s="96">
        <v>2049.3000000000002</v>
      </c>
      <c r="E23" s="246">
        <v>0</v>
      </c>
      <c r="F23" s="246">
        <v>46341.3</v>
      </c>
      <c r="G23" s="246">
        <v>14764</v>
      </c>
      <c r="H23" s="246">
        <v>7382</v>
      </c>
      <c r="I23" s="246">
        <v>59056</v>
      </c>
      <c r="J23" s="246">
        <v>3223</v>
      </c>
      <c r="K23" s="246">
        <v>2049.3000000000002</v>
      </c>
      <c r="L23" s="96">
        <v>985.6</v>
      </c>
      <c r="M23" s="246">
        <v>87459.900000000009</v>
      </c>
    </row>
    <row r="24" spans="1:13" s="89" customFormat="1" x14ac:dyDescent="0.3">
      <c r="A24" s="64">
        <v>87</v>
      </c>
      <c r="B24" s="64" t="s">
        <v>2314</v>
      </c>
      <c r="C24" s="246">
        <v>44292</v>
      </c>
      <c r="D24" s="96">
        <v>2049.3000000000002</v>
      </c>
      <c r="E24" s="246">
        <v>0</v>
      </c>
      <c r="F24" s="246">
        <v>46341.3</v>
      </c>
      <c r="G24" s="246">
        <v>14764</v>
      </c>
      <c r="H24" s="246">
        <v>7382</v>
      </c>
      <c r="I24" s="246">
        <v>59056</v>
      </c>
      <c r="J24" s="246">
        <v>3223</v>
      </c>
      <c r="K24" s="246">
        <v>2049.3000000000002</v>
      </c>
      <c r="L24" s="96">
        <v>985.6</v>
      </c>
      <c r="M24" s="246">
        <v>87459.900000000009</v>
      </c>
    </row>
    <row r="25" spans="1:13" s="89" customFormat="1" ht="26.4" x14ac:dyDescent="0.3">
      <c r="A25" s="64">
        <v>124</v>
      </c>
      <c r="B25" s="64" t="s">
        <v>2315</v>
      </c>
      <c r="C25" s="246">
        <v>44292</v>
      </c>
      <c r="D25" s="96">
        <v>2049.3000000000002</v>
      </c>
      <c r="E25" s="246">
        <v>0</v>
      </c>
      <c r="F25" s="246">
        <v>46341.3</v>
      </c>
      <c r="G25" s="246">
        <v>14764</v>
      </c>
      <c r="H25" s="246">
        <v>7382</v>
      </c>
      <c r="I25" s="246">
        <v>59056</v>
      </c>
      <c r="J25" s="246">
        <v>3223</v>
      </c>
      <c r="K25" s="246">
        <v>2049.3000000000002</v>
      </c>
      <c r="L25" s="96">
        <v>985.6</v>
      </c>
      <c r="M25" s="246">
        <v>87459.900000000009</v>
      </c>
    </row>
    <row r="26" spans="1:13" s="89" customFormat="1" ht="26.4" x14ac:dyDescent="0.3">
      <c r="A26" s="64">
        <v>126</v>
      </c>
      <c r="B26" s="64" t="s">
        <v>2316</v>
      </c>
      <c r="C26" s="246">
        <v>44292</v>
      </c>
      <c r="D26" s="96">
        <v>2049.3000000000002</v>
      </c>
      <c r="E26" s="246">
        <v>0</v>
      </c>
      <c r="F26" s="246">
        <v>46341.3</v>
      </c>
      <c r="G26" s="246">
        <v>14764</v>
      </c>
      <c r="H26" s="246">
        <v>7382</v>
      </c>
      <c r="I26" s="246">
        <v>59056</v>
      </c>
      <c r="J26" s="246">
        <v>3223</v>
      </c>
      <c r="K26" s="246">
        <v>2049.3000000000002</v>
      </c>
      <c r="L26" s="96">
        <v>985.6</v>
      </c>
      <c r="M26" s="246">
        <v>87459.900000000009</v>
      </c>
    </row>
    <row r="27" spans="1:13" s="89" customFormat="1" x14ac:dyDescent="0.3">
      <c r="A27" s="64">
        <v>15</v>
      </c>
      <c r="B27" s="64" t="s">
        <v>1733</v>
      </c>
      <c r="C27" s="246">
        <v>44292</v>
      </c>
      <c r="D27" s="96">
        <v>2049.3000000000002</v>
      </c>
      <c r="E27" s="246">
        <v>0</v>
      </c>
      <c r="F27" s="246">
        <v>46341.3</v>
      </c>
      <c r="G27" s="246">
        <v>14764</v>
      </c>
      <c r="H27" s="246">
        <v>7382</v>
      </c>
      <c r="I27" s="246">
        <v>59056</v>
      </c>
      <c r="J27" s="246">
        <v>3223</v>
      </c>
      <c r="K27" s="246">
        <v>2049.3000000000002</v>
      </c>
      <c r="L27" s="96">
        <v>985.6</v>
      </c>
      <c r="M27" s="246">
        <v>87459.900000000009</v>
      </c>
    </row>
    <row r="28" spans="1:13" x14ac:dyDescent="0.3">
      <c r="A28" s="78" t="s">
        <v>330</v>
      </c>
      <c r="B28" s="78" t="s">
        <v>330</v>
      </c>
      <c r="C28" s="247" t="s">
        <v>330</v>
      </c>
      <c r="D28" s="131" t="s">
        <v>330</v>
      </c>
      <c r="E28" s="248" t="s">
        <v>330</v>
      </c>
      <c r="F28" s="131" t="s">
        <v>330</v>
      </c>
      <c r="G28" s="247" t="s">
        <v>330</v>
      </c>
      <c r="H28" s="131" t="s">
        <v>330</v>
      </c>
      <c r="I28" s="131" t="s">
        <v>330</v>
      </c>
      <c r="J28" s="247" t="s">
        <v>330</v>
      </c>
      <c r="K28" s="247"/>
      <c r="L28" s="131"/>
      <c r="M28" s="247" t="s">
        <v>330</v>
      </c>
    </row>
    <row r="29" spans="1:13" x14ac:dyDescent="0.3">
      <c r="A29" s="70" t="s">
        <v>330</v>
      </c>
      <c r="B29" s="70" t="s">
        <v>330</v>
      </c>
      <c r="C29" s="249" t="s">
        <v>330</v>
      </c>
      <c r="D29" s="71" t="s">
        <v>330</v>
      </c>
      <c r="E29" s="250" t="s">
        <v>330</v>
      </c>
      <c r="F29" s="71" t="s">
        <v>330</v>
      </c>
      <c r="G29" s="249" t="s">
        <v>330</v>
      </c>
      <c r="H29" s="71" t="s">
        <v>330</v>
      </c>
      <c r="I29" s="71" t="s">
        <v>330</v>
      </c>
      <c r="J29" s="249" t="s">
        <v>330</v>
      </c>
      <c r="K29" s="249"/>
      <c r="L29" s="71"/>
      <c r="M29" s="249" t="s">
        <v>330</v>
      </c>
    </row>
    <row r="30" spans="1:13" x14ac:dyDescent="0.3">
      <c r="A30" s="513" t="s">
        <v>1840</v>
      </c>
      <c r="B30" s="513"/>
      <c r="C30" s="513"/>
      <c r="D30" s="62" t="s">
        <v>330</v>
      </c>
      <c r="E30" s="251" t="s">
        <v>330</v>
      </c>
      <c r="F30" s="62" t="s">
        <v>330</v>
      </c>
      <c r="G30" s="252" t="s">
        <v>330</v>
      </c>
      <c r="H30" s="62" t="s">
        <v>330</v>
      </c>
      <c r="I30" s="62" t="s">
        <v>330</v>
      </c>
      <c r="J30" s="252" t="s">
        <v>330</v>
      </c>
      <c r="K30" s="252"/>
      <c r="L30" s="62"/>
      <c r="M30" s="252" t="s">
        <v>330</v>
      </c>
    </row>
    <row r="31" spans="1:13" s="89" customFormat="1" x14ac:dyDescent="0.3">
      <c r="A31" s="475" t="s">
        <v>1828</v>
      </c>
      <c r="B31" s="498" t="s">
        <v>1711</v>
      </c>
      <c r="C31" s="493" t="s">
        <v>1829</v>
      </c>
      <c r="D31" s="493" t="s">
        <v>1829</v>
      </c>
      <c r="E31" s="493" t="s">
        <v>1829</v>
      </c>
      <c r="F31" s="493" t="s">
        <v>1829</v>
      </c>
      <c r="G31" s="493" t="s">
        <v>1830</v>
      </c>
      <c r="H31" s="493" t="s">
        <v>1830</v>
      </c>
      <c r="I31" s="493" t="s">
        <v>1830</v>
      </c>
      <c r="J31" s="493" t="s">
        <v>1830</v>
      </c>
      <c r="K31" s="502"/>
      <c r="L31" s="502"/>
      <c r="M31" s="514" t="s">
        <v>1830</v>
      </c>
    </row>
    <row r="32" spans="1:13" s="253" customFormat="1" ht="39.6" x14ac:dyDescent="0.3">
      <c r="A32" s="476" t="s">
        <v>1828</v>
      </c>
      <c r="B32" s="499" t="s">
        <v>1831</v>
      </c>
      <c r="C32" s="170" t="s">
        <v>1832</v>
      </c>
      <c r="D32" s="169" t="s">
        <v>1833</v>
      </c>
      <c r="E32" s="170" t="s">
        <v>1834</v>
      </c>
      <c r="F32" s="169" t="s">
        <v>1835</v>
      </c>
      <c r="G32" s="170" t="s">
        <v>1836</v>
      </c>
      <c r="H32" s="169" t="s">
        <v>1837</v>
      </c>
      <c r="I32" s="169" t="s">
        <v>1838</v>
      </c>
      <c r="J32" s="170" t="s">
        <v>2327</v>
      </c>
      <c r="K32" s="242" t="s">
        <v>2328</v>
      </c>
      <c r="L32" s="243" t="s">
        <v>2188</v>
      </c>
      <c r="M32" s="171" t="s">
        <v>1835</v>
      </c>
    </row>
    <row r="33" spans="1:13" s="89" customFormat="1" ht="26.4" x14ac:dyDescent="0.3">
      <c r="A33" s="182">
        <v>85</v>
      </c>
      <c r="B33" s="182" t="s">
        <v>2054</v>
      </c>
      <c r="C33" s="175">
        <v>39538</v>
      </c>
      <c r="D33" s="174">
        <v>2049.3000000000002</v>
      </c>
      <c r="E33" s="175">
        <v>0</v>
      </c>
      <c r="F33" s="175">
        <v>41587.300000000003</v>
      </c>
      <c r="G33" s="175">
        <v>13179.333333333334</v>
      </c>
      <c r="H33" s="175">
        <v>6589.666666666667</v>
      </c>
      <c r="I33" s="175">
        <v>52717.333333333336</v>
      </c>
      <c r="J33" s="175">
        <v>3223</v>
      </c>
      <c r="K33" s="175">
        <v>2049.3000000000002</v>
      </c>
      <c r="L33" s="174">
        <v>985.6</v>
      </c>
      <c r="M33" s="175">
        <v>78744.233333333352</v>
      </c>
    </row>
    <row r="34" spans="1:13" s="89" customFormat="1" x14ac:dyDescent="0.3">
      <c r="A34" s="147">
        <v>10</v>
      </c>
      <c r="B34" s="147" t="s">
        <v>2059</v>
      </c>
      <c r="C34" s="150">
        <v>39538</v>
      </c>
      <c r="D34" s="100">
        <v>2049.3000000000002</v>
      </c>
      <c r="E34" s="150">
        <v>0</v>
      </c>
      <c r="F34" s="150">
        <v>41587.300000000003</v>
      </c>
      <c r="G34" s="150">
        <v>13179.333333333334</v>
      </c>
      <c r="H34" s="150">
        <v>6589.666666666667</v>
      </c>
      <c r="I34" s="150">
        <v>52717.333333333336</v>
      </c>
      <c r="J34" s="150">
        <v>3223</v>
      </c>
      <c r="K34" s="150">
        <v>2049.3000000000002</v>
      </c>
      <c r="L34" s="100">
        <v>985.6</v>
      </c>
      <c r="M34" s="150">
        <v>78744.233333333352</v>
      </c>
    </row>
    <row r="35" spans="1:13" s="89" customFormat="1" x14ac:dyDescent="0.3">
      <c r="A35" s="147">
        <v>57</v>
      </c>
      <c r="B35" s="147" t="s">
        <v>2317</v>
      </c>
      <c r="C35" s="150">
        <v>39538</v>
      </c>
      <c r="D35" s="100">
        <v>2049.3000000000002</v>
      </c>
      <c r="E35" s="150">
        <v>0</v>
      </c>
      <c r="F35" s="150">
        <v>41587.300000000003</v>
      </c>
      <c r="G35" s="150">
        <v>13179.333333333334</v>
      </c>
      <c r="H35" s="150">
        <v>6589.666666666667</v>
      </c>
      <c r="I35" s="150">
        <v>52717.333333333336</v>
      </c>
      <c r="J35" s="150">
        <v>3223</v>
      </c>
      <c r="K35" s="150">
        <v>2049.3000000000002</v>
      </c>
      <c r="L35" s="100">
        <v>985.6</v>
      </c>
      <c r="M35" s="150">
        <v>78744.233333333352</v>
      </c>
    </row>
    <row r="36" spans="1:13" s="89" customFormat="1" x14ac:dyDescent="0.3">
      <c r="A36" s="147">
        <v>169</v>
      </c>
      <c r="B36" s="176" t="s">
        <v>2318</v>
      </c>
      <c r="C36" s="150">
        <v>36454</v>
      </c>
      <c r="D36" s="100">
        <v>2049.3000000000002</v>
      </c>
      <c r="E36" s="150">
        <v>0</v>
      </c>
      <c r="F36" s="150">
        <v>38503.300000000003</v>
      </c>
      <c r="G36" s="150">
        <v>12151.333333333334</v>
      </c>
      <c r="H36" s="150">
        <v>6075.666666666667</v>
      </c>
      <c r="I36" s="150">
        <v>48605.333333333336</v>
      </c>
      <c r="J36" s="150">
        <v>3223</v>
      </c>
      <c r="K36" s="150">
        <v>2049.3000000000002</v>
      </c>
      <c r="L36" s="100">
        <v>985.6</v>
      </c>
      <c r="M36" s="150">
        <v>73090.233333333352</v>
      </c>
    </row>
    <row r="37" spans="1:13" s="89" customFormat="1" x14ac:dyDescent="0.3">
      <c r="A37" s="147">
        <v>46</v>
      </c>
      <c r="B37" s="147" t="s">
        <v>2073</v>
      </c>
      <c r="C37" s="150">
        <v>36454</v>
      </c>
      <c r="D37" s="100">
        <v>2049.3000000000002</v>
      </c>
      <c r="E37" s="150">
        <v>0</v>
      </c>
      <c r="F37" s="150">
        <v>38503.300000000003</v>
      </c>
      <c r="G37" s="150">
        <v>12151.333333333334</v>
      </c>
      <c r="H37" s="150">
        <v>6075.666666666667</v>
      </c>
      <c r="I37" s="150">
        <v>48605.333333333336</v>
      </c>
      <c r="J37" s="150">
        <v>3223</v>
      </c>
      <c r="K37" s="150">
        <v>2049.3000000000002</v>
      </c>
      <c r="L37" s="100">
        <v>985.6</v>
      </c>
      <c r="M37" s="150">
        <v>73090.233333333352</v>
      </c>
    </row>
    <row r="38" spans="1:13" s="89" customFormat="1" x14ac:dyDescent="0.3">
      <c r="A38" s="147">
        <v>12</v>
      </c>
      <c r="B38" s="147" t="s">
        <v>2077</v>
      </c>
      <c r="C38" s="150">
        <v>31567</v>
      </c>
      <c r="D38" s="100">
        <v>2049.3000000000002</v>
      </c>
      <c r="E38" s="150">
        <v>0</v>
      </c>
      <c r="F38" s="150">
        <v>33616.300000000003</v>
      </c>
      <c r="G38" s="150">
        <v>10522.333333333334</v>
      </c>
      <c r="H38" s="150">
        <v>5261.166666666667</v>
      </c>
      <c r="I38" s="150">
        <v>42089.333333333336</v>
      </c>
      <c r="J38" s="150">
        <v>3223</v>
      </c>
      <c r="K38" s="150">
        <v>2049.3000000000002</v>
      </c>
      <c r="L38" s="100">
        <v>985.6</v>
      </c>
      <c r="M38" s="150">
        <v>64130.733333333337</v>
      </c>
    </row>
    <row r="39" spans="1:13" s="89" customFormat="1" x14ac:dyDescent="0.3">
      <c r="A39" s="147">
        <v>43</v>
      </c>
      <c r="B39" s="147" t="s">
        <v>2083</v>
      </c>
      <c r="C39" s="150">
        <v>28616</v>
      </c>
      <c r="D39" s="100">
        <v>2049.3000000000002</v>
      </c>
      <c r="E39" s="150">
        <v>0</v>
      </c>
      <c r="F39" s="150">
        <v>30665.3</v>
      </c>
      <c r="G39" s="150">
        <v>9538.6666666666661</v>
      </c>
      <c r="H39" s="150">
        <v>4769.333333333333</v>
      </c>
      <c r="I39" s="150">
        <v>38154.666666666664</v>
      </c>
      <c r="J39" s="150">
        <v>3223</v>
      </c>
      <c r="K39" s="150">
        <v>2049.3000000000002</v>
      </c>
      <c r="L39" s="100">
        <v>985.6</v>
      </c>
      <c r="M39" s="150">
        <v>58720.566666666666</v>
      </c>
    </row>
    <row r="40" spans="1:13" s="89" customFormat="1" x14ac:dyDescent="0.3">
      <c r="A40" s="147">
        <v>45</v>
      </c>
      <c r="B40" s="147" t="s">
        <v>2085</v>
      </c>
      <c r="C40" s="150">
        <v>26571</v>
      </c>
      <c r="D40" s="100">
        <v>2049.3000000000002</v>
      </c>
      <c r="E40" s="150">
        <v>0</v>
      </c>
      <c r="F40" s="150">
        <v>28620.3</v>
      </c>
      <c r="G40" s="150">
        <v>8857</v>
      </c>
      <c r="H40" s="150">
        <v>4428.5</v>
      </c>
      <c r="I40" s="150">
        <v>35428</v>
      </c>
      <c r="J40" s="150">
        <v>3223</v>
      </c>
      <c r="K40" s="150">
        <v>2049.3000000000002</v>
      </c>
      <c r="L40" s="100">
        <v>985.6</v>
      </c>
      <c r="M40" s="150">
        <v>54971.4</v>
      </c>
    </row>
    <row r="41" spans="1:13" s="89" customFormat="1" x14ac:dyDescent="0.3">
      <c r="A41" s="147">
        <v>97</v>
      </c>
      <c r="B41" s="147" t="s">
        <v>2217</v>
      </c>
      <c r="C41" s="150">
        <v>26516</v>
      </c>
      <c r="D41" s="100">
        <v>2049.3000000000002</v>
      </c>
      <c r="E41" s="150">
        <v>0</v>
      </c>
      <c r="F41" s="150">
        <v>28565.3</v>
      </c>
      <c r="G41" s="150">
        <v>8838.6666666666661</v>
      </c>
      <c r="H41" s="150">
        <v>4419.333333333333</v>
      </c>
      <c r="I41" s="150">
        <v>35354.666666666664</v>
      </c>
      <c r="J41" s="150">
        <v>3223</v>
      </c>
      <c r="K41" s="150">
        <v>2049.3000000000002</v>
      </c>
      <c r="L41" s="100">
        <v>985.6</v>
      </c>
      <c r="M41" s="150">
        <v>54870.566666666666</v>
      </c>
    </row>
    <row r="42" spans="1:13" s="89" customFormat="1" x14ac:dyDescent="0.3">
      <c r="A42" s="64">
        <v>63</v>
      </c>
      <c r="B42" s="64" t="s">
        <v>2089</v>
      </c>
      <c r="C42" s="245">
        <v>26516</v>
      </c>
      <c r="D42" s="94">
        <v>2049.3000000000002</v>
      </c>
      <c r="E42" s="245">
        <v>0</v>
      </c>
      <c r="F42" s="245">
        <v>28565.3</v>
      </c>
      <c r="G42" s="150">
        <v>8838.6666666666661</v>
      </c>
      <c r="H42" s="150">
        <v>4419.333333333333</v>
      </c>
      <c r="I42" s="150">
        <v>35354.666666666664</v>
      </c>
      <c r="J42" s="245">
        <v>3223</v>
      </c>
      <c r="K42" s="245">
        <v>2049.3000000000002</v>
      </c>
      <c r="L42" s="94">
        <v>985.6</v>
      </c>
      <c r="M42" s="245">
        <v>54870.566666666666</v>
      </c>
    </row>
    <row r="43" spans="1:13" s="89" customFormat="1" ht="26.4" x14ac:dyDescent="0.3">
      <c r="A43" s="64">
        <v>152</v>
      </c>
      <c r="B43" s="64" t="s">
        <v>2319</v>
      </c>
      <c r="C43" s="246">
        <v>26516</v>
      </c>
      <c r="D43" s="96">
        <v>2049.3000000000002</v>
      </c>
      <c r="E43" s="246">
        <v>0</v>
      </c>
      <c r="F43" s="246">
        <v>28565.3</v>
      </c>
      <c r="G43" s="150">
        <v>8838.6666666666661</v>
      </c>
      <c r="H43" s="150">
        <v>4419.333333333333</v>
      </c>
      <c r="I43" s="150">
        <v>35354.666666666664</v>
      </c>
      <c r="J43" s="246">
        <v>3223</v>
      </c>
      <c r="K43" s="246">
        <v>2049.3000000000002</v>
      </c>
      <c r="L43" s="96">
        <v>985.6</v>
      </c>
      <c r="M43" s="246">
        <v>54870.566666666666</v>
      </c>
    </row>
    <row r="44" spans="1:13" s="89" customFormat="1" x14ac:dyDescent="0.3">
      <c r="A44" s="64">
        <v>9</v>
      </c>
      <c r="B44" s="64" t="s">
        <v>2101</v>
      </c>
      <c r="C44" s="246">
        <v>24806</v>
      </c>
      <c r="D44" s="96">
        <v>2049.3000000000002</v>
      </c>
      <c r="E44" s="246">
        <v>0</v>
      </c>
      <c r="F44" s="246">
        <v>26855.3</v>
      </c>
      <c r="G44" s="150">
        <v>8268.6666666666661</v>
      </c>
      <c r="H44" s="150">
        <v>4134.333333333333</v>
      </c>
      <c r="I44" s="150">
        <v>33074.666666666664</v>
      </c>
      <c r="J44" s="246">
        <v>3223</v>
      </c>
      <c r="K44" s="246">
        <v>2049.3000000000002</v>
      </c>
      <c r="L44" s="96">
        <v>985.6</v>
      </c>
      <c r="M44" s="246">
        <v>51735.566666666666</v>
      </c>
    </row>
    <row r="45" spans="1:13" s="89" customFormat="1" x14ac:dyDescent="0.3">
      <c r="A45" s="64">
        <v>81</v>
      </c>
      <c r="B45" s="64" t="s">
        <v>2099</v>
      </c>
      <c r="C45" s="246">
        <v>24806</v>
      </c>
      <c r="D45" s="96">
        <v>2049.3000000000002</v>
      </c>
      <c r="E45" s="246">
        <v>0</v>
      </c>
      <c r="F45" s="246">
        <v>26855.3</v>
      </c>
      <c r="G45" s="150">
        <v>8268.6666666666661</v>
      </c>
      <c r="H45" s="150">
        <v>4134.333333333333</v>
      </c>
      <c r="I45" s="150">
        <v>33074.666666666664</v>
      </c>
      <c r="J45" s="246">
        <v>3223</v>
      </c>
      <c r="K45" s="246">
        <v>2049.3000000000002</v>
      </c>
      <c r="L45" s="96">
        <v>985.6</v>
      </c>
      <c r="M45" s="246">
        <v>51735.566666666666</v>
      </c>
    </row>
    <row r="46" spans="1:13" s="89" customFormat="1" x14ac:dyDescent="0.3">
      <c r="A46" s="64">
        <v>14</v>
      </c>
      <c r="B46" s="64" t="s">
        <v>2103</v>
      </c>
      <c r="C46" s="246">
        <v>21422</v>
      </c>
      <c r="D46" s="96">
        <v>2049.3000000000002</v>
      </c>
      <c r="E46" s="246">
        <v>0</v>
      </c>
      <c r="F46" s="246">
        <v>23471.3</v>
      </c>
      <c r="G46" s="150">
        <v>7140.666666666667</v>
      </c>
      <c r="H46" s="150">
        <v>3570.3333333333335</v>
      </c>
      <c r="I46" s="150">
        <v>28562.666666666668</v>
      </c>
      <c r="J46" s="246">
        <v>3223</v>
      </c>
      <c r="K46" s="246">
        <v>2049.3000000000002</v>
      </c>
      <c r="L46" s="96">
        <v>985.6</v>
      </c>
      <c r="M46" s="246">
        <v>45531.566666666673</v>
      </c>
    </row>
    <row r="47" spans="1:13" s="89" customFormat="1" x14ac:dyDescent="0.3">
      <c r="A47" s="64">
        <v>16</v>
      </c>
      <c r="B47" s="64" t="s">
        <v>2105</v>
      </c>
      <c r="C47" s="246">
        <v>20957</v>
      </c>
      <c r="D47" s="96">
        <v>2049.3000000000002</v>
      </c>
      <c r="E47" s="246">
        <v>0</v>
      </c>
      <c r="F47" s="246">
        <v>23006.3</v>
      </c>
      <c r="G47" s="150">
        <v>6985.666666666667</v>
      </c>
      <c r="H47" s="150">
        <v>3492.8333333333335</v>
      </c>
      <c r="I47" s="150">
        <v>27942.666666666668</v>
      </c>
      <c r="J47" s="246">
        <v>3223</v>
      </c>
      <c r="K47" s="246">
        <v>2049.3000000000002</v>
      </c>
      <c r="L47" s="96">
        <v>985.6</v>
      </c>
      <c r="M47" s="246">
        <v>44679.066666666673</v>
      </c>
    </row>
    <row r="48" spans="1:13" s="89" customFormat="1" x14ac:dyDescent="0.3">
      <c r="A48" s="64">
        <v>17</v>
      </c>
      <c r="B48" s="64" t="s">
        <v>2107</v>
      </c>
      <c r="C48" s="246">
        <v>20195</v>
      </c>
      <c r="D48" s="96">
        <v>2086.56</v>
      </c>
      <c r="E48" s="246">
        <v>0</v>
      </c>
      <c r="F48" s="246">
        <v>22281.56</v>
      </c>
      <c r="G48" s="150">
        <v>6731.6666666666661</v>
      </c>
      <c r="H48" s="150">
        <v>3365.833333333333</v>
      </c>
      <c r="I48" s="150">
        <v>26926.666666666664</v>
      </c>
      <c r="J48" s="246">
        <v>3223</v>
      </c>
      <c r="K48" s="246">
        <v>2049.3000000000002</v>
      </c>
      <c r="L48" s="96">
        <v>985.6</v>
      </c>
      <c r="M48" s="246">
        <v>43282.066666666666</v>
      </c>
    </row>
    <row r="49" spans="1:13" s="89" customFormat="1" x14ac:dyDescent="0.3">
      <c r="A49" s="64">
        <v>156</v>
      </c>
      <c r="B49" s="64" t="s">
        <v>2320</v>
      </c>
      <c r="C49" s="246">
        <v>20195</v>
      </c>
      <c r="D49" s="96">
        <v>2086.56</v>
      </c>
      <c r="E49" s="246">
        <v>0</v>
      </c>
      <c r="F49" s="246">
        <v>22281.56</v>
      </c>
      <c r="G49" s="150">
        <v>6731.6666666666661</v>
      </c>
      <c r="H49" s="150">
        <v>3365.833333333333</v>
      </c>
      <c r="I49" s="150">
        <v>26926.666666666664</v>
      </c>
      <c r="J49" s="246">
        <v>3223</v>
      </c>
      <c r="K49" s="246">
        <v>2049.3000000000002</v>
      </c>
      <c r="L49" s="96">
        <v>985.6</v>
      </c>
      <c r="M49" s="246">
        <v>43282.066666666666</v>
      </c>
    </row>
    <row r="50" spans="1:13" s="89" customFormat="1" x14ac:dyDescent="0.3">
      <c r="A50" s="54">
        <v>22</v>
      </c>
      <c r="B50" s="54" t="s">
        <v>2121</v>
      </c>
      <c r="C50" s="246">
        <v>18011</v>
      </c>
      <c r="D50" s="96">
        <v>1911.84</v>
      </c>
      <c r="E50" s="246">
        <v>0</v>
      </c>
      <c r="F50" s="246">
        <v>19922.84</v>
      </c>
      <c r="G50" s="150">
        <v>6003.666666666667</v>
      </c>
      <c r="H50" s="150">
        <v>3001.8333333333335</v>
      </c>
      <c r="I50" s="150">
        <v>24014.666666666668</v>
      </c>
      <c r="J50" s="246">
        <v>3223</v>
      </c>
      <c r="K50" s="246">
        <v>1876.6</v>
      </c>
      <c r="L50" s="96">
        <v>985.6</v>
      </c>
      <c r="M50" s="246">
        <v>39105.366666666669</v>
      </c>
    </row>
    <row r="51" spans="1:13" s="89" customFormat="1" x14ac:dyDescent="0.3">
      <c r="A51" s="54">
        <v>27</v>
      </c>
      <c r="B51" s="54" t="s">
        <v>2136</v>
      </c>
      <c r="C51" s="246">
        <v>18011</v>
      </c>
      <c r="D51" s="96">
        <v>1911.84</v>
      </c>
      <c r="E51" s="246">
        <v>0</v>
      </c>
      <c r="F51" s="246">
        <v>19922.84</v>
      </c>
      <c r="G51" s="150">
        <v>6003.666666666667</v>
      </c>
      <c r="H51" s="150">
        <v>3001.8333333333335</v>
      </c>
      <c r="I51" s="150">
        <v>24014.666666666668</v>
      </c>
      <c r="J51" s="246">
        <v>3223</v>
      </c>
      <c r="K51" s="246">
        <v>1876.6</v>
      </c>
      <c r="L51" s="96">
        <v>985.6</v>
      </c>
      <c r="M51" s="246">
        <v>39105.366666666669</v>
      </c>
    </row>
    <row r="52" spans="1:13" s="89" customFormat="1" x14ac:dyDescent="0.3">
      <c r="A52" s="54">
        <v>20</v>
      </c>
      <c r="B52" s="54" t="s">
        <v>2321</v>
      </c>
      <c r="C52" s="246">
        <v>16675</v>
      </c>
      <c r="D52" s="96">
        <v>1911.84</v>
      </c>
      <c r="E52" s="246">
        <v>0</v>
      </c>
      <c r="F52" s="246">
        <v>18586.84</v>
      </c>
      <c r="G52" s="150">
        <v>5558.3333333333339</v>
      </c>
      <c r="H52" s="150">
        <v>2779.166666666667</v>
      </c>
      <c r="I52" s="150">
        <v>22233.333333333336</v>
      </c>
      <c r="J52" s="246">
        <v>3223</v>
      </c>
      <c r="K52" s="246">
        <v>1876.6</v>
      </c>
      <c r="L52" s="96">
        <v>985.6</v>
      </c>
      <c r="M52" s="246">
        <v>36656.033333333333</v>
      </c>
    </row>
    <row r="53" spans="1:13" s="89" customFormat="1" x14ac:dyDescent="0.3">
      <c r="A53" s="54">
        <v>48</v>
      </c>
      <c r="B53" s="54" t="s">
        <v>2322</v>
      </c>
      <c r="C53" s="246">
        <v>15194</v>
      </c>
      <c r="D53" s="96">
        <v>1911.84</v>
      </c>
      <c r="E53" s="246">
        <v>0</v>
      </c>
      <c r="F53" s="246">
        <v>17105.84</v>
      </c>
      <c r="G53" s="150">
        <v>5064.6666666666661</v>
      </c>
      <c r="H53" s="150">
        <v>2532.333333333333</v>
      </c>
      <c r="I53" s="150">
        <v>20258.666666666664</v>
      </c>
      <c r="J53" s="246">
        <v>3223</v>
      </c>
      <c r="K53" s="246">
        <v>1876.6</v>
      </c>
      <c r="L53" s="96">
        <v>985.6</v>
      </c>
      <c r="M53" s="246">
        <v>33940.866666666661</v>
      </c>
    </row>
    <row r="54" spans="1:13" s="89" customFormat="1" x14ac:dyDescent="0.3">
      <c r="A54" s="54">
        <v>23</v>
      </c>
      <c r="B54" s="54" t="s">
        <v>2140</v>
      </c>
      <c r="C54" s="246">
        <v>15194</v>
      </c>
      <c r="D54" s="96">
        <v>1911.84</v>
      </c>
      <c r="E54" s="246">
        <v>0</v>
      </c>
      <c r="F54" s="246">
        <v>17105.84</v>
      </c>
      <c r="G54" s="150">
        <v>5064.6666666666661</v>
      </c>
      <c r="H54" s="150">
        <v>2532.333333333333</v>
      </c>
      <c r="I54" s="150">
        <v>20258.666666666664</v>
      </c>
      <c r="J54" s="246">
        <v>3223</v>
      </c>
      <c r="K54" s="246">
        <v>1876.6</v>
      </c>
      <c r="L54" s="96">
        <v>985.6</v>
      </c>
      <c r="M54" s="246">
        <v>33940.866666666661</v>
      </c>
    </row>
    <row r="55" spans="1:13" s="89" customFormat="1" x14ac:dyDescent="0.3">
      <c r="A55" s="54">
        <v>134</v>
      </c>
      <c r="B55" s="54" t="s">
        <v>2323</v>
      </c>
      <c r="C55" s="246">
        <v>13672</v>
      </c>
      <c r="D55" s="96">
        <v>1911.84</v>
      </c>
      <c r="E55" s="246">
        <v>0</v>
      </c>
      <c r="F55" s="246">
        <v>15583.84</v>
      </c>
      <c r="G55" s="150">
        <v>4557.3333333333339</v>
      </c>
      <c r="H55" s="150">
        <v>2278.666666666667</v>
      </c>
      <c r="I55" s="150">
        <v>18229.333333333336</v>
      </c>
      <c r="J55" s="246">
        <v>3223</v>
      </c>
      <c r="K55" s="246">
        <v>1876.6</v>
      </c>
      <c r="L55" s="96">
        <v>985.6</v>
      </c>
      <c r="M55" s="246">
        <v>31150.533333333333</v>
      </c>
    </row>
    <row r="56" spans="1:13" s="89" customFormat="1" x14ac:dyDescent="0.3">
      <c r="A56" s="54">
        <v>25</v>
      </c>
      <c r="B56" s="54" t="s">
        <v>2145</v>
      </c>
      <c r="C56" s="246">
        <v>13305</v>
      </c>
      <c r="D56" s="96">
        <v>1911.84</v>
      </c>
      <c r="E56" s="246">
        <v>0</v>
      </c>
      <c r="F56" s="246">
        <v>15216.84</v>
      </c>
      <c r="G56" s="150">
        <v>4435</v>
      </c>
      <c r="H56" s="150">
        <v>2217.5</v>
      </c>
      <c r="I56" s="150">
        <v>17740</v>
      </c>
      <c r="J56" s="246">
        <v>3223</v>
      </c>
      <c r="K56" s="246">
        <v>1876.6</v>
      </c>
      <c r="L56" s="96">
        <v>985.6</v>
      </c>
      <c r="M56" s="246">
        <v>30477.699999999997</v>
      </c>
    </row>
    <row r="57" spans="1:13" s="89" customFormat="1" x14ac:dyDescent="0.3">
      <c r="A57" s="54">
        <v>155</v>
      </c>
      <c r="B57" s="54" t="s">
        <v>2324</v>
      </c>
      <c r="C57" s="246">
        <v>11094</v>
      </c>
      <c r="D57" s="96">
        <v>1911.84</v>
      </c>
      <c r="E57" s="246">
        <v>0</v>
      </c>
      <c r="F57" s="246">
        <v>13005.84</v>
      </c>
      <c r="G57" s="150">
        <v>3698</v>
      </c>
      <c r="H57" s="150">
        <v>1849</v>
      </c>
      <c r="I57" s="150">
        <v>14792</v>
      </c>
      <c r="J57" s="246">
        <v>3223</v>
      </c>
      <c r="K57" s="246">
        <v>1876.6</v>
      </c>
      <c r="L57" s="96">
        <v>985.6</v>
      </c>
      <c r="M57" s="246">
        <v>26424.199999999997</v>
      </c>
    </row>
    <row r="58" spans="1:13" s="89" customFormat="1" x14ac:dyDescent="0.3">
      <c r="A58" s="54">
        <v>150</v>
      </c>
      <c r="B58" s="54" t="s">
        <v>2325</v>
      </c>
      <c r="C58" s="246">
        <v>10276</v>
      </c>
      <c r="D58" s="96">
        <v>1911.84</v>
      </c>
      <c r="E58" s="246">
        <v>0</v>
      </c>
      <c r="F58" s="246">
        <v>12187.84</v>
      </c>
      <c r="G58" s="150">
        <v>3425.3333333333335</v>
      </c>
      <c r="H58" s="150">
        <v>1712.6666666666667</v>
      </c>
      <c r="I58" s="150">
        <v>13701.333333333334</v>
      </c>
      <c r="J58" s="246">
        <v>3223</v>
      </c>
      <c r="K58" s="246">
        <v>1876.6</v>
      </c>
      <c r="L58" s="96">
        <v>985.6</v>
      </c>
      <c r="M58" s="246">
        <v>24924.533333333333</v>
      </c>
    </row>
    <row r="59" spans="1:13" s="89" customFormat="1" x14ac:dyDescent="0.3">
      <c r="A59" s="54">
        <v>30</v>
      </c>
      <c r="B59" s="54" t="s">
        <v>2176</v>
      </c>
      <c r="C59" s="246">
        <v>9998</v>
      </c>
      <c r="D59" s="96">
        <v>1911.84</v>
      </c>
      <c r="E59" s="246">
        <v>0</v>
      </c>
      <c r="F59" s="246">
        <v>11909.84</v>
      </c>
      <c r="G59" s="150">
        <v>3332.6666666666665</v>
      </c>
      <c r="H59" s="150">
        <v>1666.3333333333333</v>
      </c>
      <c r="I59" s="150">
        <v>13330.666666666666</v>
      </c>
      <c r="J59" s="246">
        <v>3223</v>
      </c>
      <c r="K59" s="246">
        <v>1876.6</v>
      </c>
      <c r="L59" s="96">
        <v>985.6</v>
      </c>
      <c r="M59" s="246">
        <v>24414.866666666661</v>
      </c>
    </row>
    <row r="60" spans="1:13" s="89" customFormat="1" x14ac:dyDescent="0.3">
      <c r="A60" s="54">
        <v>35</v>
      </c>
      <c r="B60" s="54" t="s">
        <v>2326</v>
      </c>
      <c r="C60" s="246">
        <v>9426</v>
      </c>
      <c r="D60" s="96">
        <v>1911.84</v>
      </c>
      <c r="E60" s="246">
        <v>0</v>
      </c>
      <c r="F60" s="246">
        <v>11337.84</v>
      </c>
      <c r="G60" s="150">
        <v>3142</v>
      </c>
      <c r="H60" s="150">
        <v>1571</v>
      </c>
      <c r="I60" s="150">
        <v>12568</v>
      </c>
      <c r="J60" s="246">
        <v>3223</v>
      </c>
      <c r="K60" s="246">
        <v>1876.6</v>
      </c>
      <c r="L60" s="96">
        <v>985.6</v>
      </c>
      <c r="M60" s="246">
        <v>23366.199999999997</v>
      </c>
    </row>
    <row r="61" spans="1:13" s="89" customFormat="1" x14ac:dyDescent="0.3">
      <c r="A61" s="54">
        <v>47</v>
      </c>
      <c r="B61" s="54" t="s">
        <v>2246</v>
      </c>
      <c r="C61" s="246">
        <v>9426</v>
      </c>
      <c r="D61" s="96">
        <v>1911.84</v>
      </c>
      <c r="E61" s="246">
        <v>0</v>
      </c>
      <c r="F61" s="246">
        <v>11337.84</v>
      </c>
      <c r="G61" s="150">
        <v>3142</v>
      </c>
      <c r="H61" s="150">
        <v>1571</v>
      </c>
      <c r="I61" s="150">
        <v>12568</v>
      </c>
      <c r="J61" s="246">
        <v>3223</v>
      </c>
      <c r="K61" s="246">
        <v>1876.6</v>
      </c>
      <c r="L61" s="96">
        <v>985.6</v>
      </c>
      <c r="M61" s="246">
        <v>23366.199999999997</v>
      </c>
    </row>
    <row r="62" spans="1:13" x14ac:dyDescent="0.3">
      <c r="A62" s="106"/>
      <c r="B62" s="139"/>
      <c r="C62" s="254"/>
      <c r="D62" s="255"/>
      <c r="E62" s="256"/>
      <c r="F62" s="255"/>
      <c r="G62" s="254"/>
      <c r="H62" s="255"/>
      <c r="I62" s="255"/>
      <c r="J62" s="254"/>
      <c r="K62" s="254"/>
      <c r="L62" s="255"/>
      <c r="M62" s="254"/>
    </row>
    <row r="63" spans="1:13" x14ac:dyDescent="0.3">
      <c r="A63" s="106"/>
      <c r="B63" s="140"/>
      <c r="C63" s="254"/>
      <c r="D63" s="255"/>
      <c r="E63" s="256"/>
      <c r="F63" s="255"/>
      <c r="G63" s="254"/>
      <c r="H63" s="255"/>
      <c r="I63" s="255"/>
      <c r="J63" s="254"/>
      <c r="K63" s="254"/>
      <c r="L63" s="255"/>
      <c r="M63" s="254"/>
    </row>
    <row r="64" spans="1:13" x14ac:dyDescent="0.3">
      <c r="A64" s="106"/>
      <c r="B64" s="487"/>
      <c r="C64" s="487"/>
      <c r="D64" s="487"/>
      <c r="E64" s="256"/>
      <c r="F64" s="255"/>
      <c r="G64" s="254"/>
      <c r="H64" s="255"/>
      <c r="I64" s="255"/>
      <c r="J64" s="254"/>
      <c r="K64" s="254"/>
      <c r="L64" s="255"/>
      <c r="M64" s="254"/>
    </row>
    <row r="65" spans="1:13" x14ac:dyDescent="0.3">
      <c r="A65" s="106"/>
      <c r="B65" s="488"/>
      <c r="C65" s="488"/>
      <c r="D65" s="488"/>
      <c r="E65" s="256"/>
      <c r="F65" s="255"/>
      <c r="G65" s="254"/>
      <c r="H65" s="255"/>
      <c r="I65" s="255"/>
      <c r="J65" s="254"/>
      <c r="K65" s="254"/>
      <c r="L65" s="255"/>
      <c r="M65" s="254"/>
    </row>
    <row r="66" spans="1:13" x14ac:dyDescent="0.3">
      <c r="A66" s="106"/>
      <c r="B66" s="488"/>
      <c r="C66" s="488"/>
      <c r="D66" s="488"/>
      <c r="E66" s="256"/>
      <c r="F66" s="255"/>
      <c r="G66" s="254"/>
      <c r="H66" s="255"/>
      <c r="I66" s="255"/>
      <c r="J66" s="254"/>
      <c r="K66" s="254"/>
      <c r="L66" s="255"/>
      <c r="M66" s="254"/>
    </row>
    <row r="67" spans="1:13" x14ac:dyDescent="0.3">
      <c r="A67" s="106"/>
      <c r="B67" s="488"/>
      <c r="C67" s="488"/>
      <c r="D67" s="488"/>
      <c r="E67" s="256"/>
      <c r="F67" s="255"/>
      <c r="G67" s="254"/>
      <c r="H67" s="255"/>
      <c r="I67" s="255"/>
      <c r="J67" s="254"/>
      <c r="K67" s="254"/>
      <c r="L67" s="255"/>
      <c r="M67" s="254"/>
    </row>
  </sheetData>
  <mergeCells count="19">
    <mergeCell ref="A7:C7"/>
    <mergeCell ref="A2:M2"/>
    <mergeCell ref="A3:M3"/>
    <mergeCell ref="A4:M4"/>
    <mergeCell ref="A5:M5"/>
    <mergeCell ref="A6:M6"/>
    <mergeCell ref="G8:M8"/>
    <mergeCell ref="A30:C30"/>
    <mergeCell ref="A31:A32"/>
    <mergeCell ref="B31:B32"/>
    <mergeCell ref="C31:F31"/>
    <mergeCell ref="G31:M31"/>
    <mergeCell ref="B64:D64"/>
    <mergeCell ref="B65:D65"/>
    <mergeCell ref="B66:D66"/>
    <mergeCell ref="B67:D67"/>
    <mergeCell ref="A8:A9"/>
    <mergeCell ref="B8:B9"/>
    <mergeCell ref="C8:F8"/>
  </mergeCells>
  <printOptions horizontalCentered="1"/>
  <pageMargins left="0.47250000000000003" right="0.47250000000000003" top="1.1025" bottom="0.47250000000000003" header="0.31500000000000006" footer="0.31500000000000006"/>
  <pageSetup scale="75" fitToWidth="0" fitToHeight="0" orientation="landscape" r:id="rId1"/>
  <headerFooter scaleWithDoc="0" alignWithMargins="0">
    <oddHeader>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7928C-F176-4E90-A6C8-C4ED809A8B5D}">
  <dimension ref="A1:G45"/>
  <sheetViews>
    <sheetView zoomScale="85" zoomScaleNormal="85" zoomScalePageLayoutView="55" workbookViewId="0">
      <selection activeCell="A33" sqref="A33:B33"/>
    </sheetView>
  </sheetViews>
  <sheetFormatPr baseColWidth="10" defaultRowHeight="14.4" x14ac:dyDescent="0.3"/>
  <cols>
    <col min="1" max="1" width="29.5546875" style="82" customWidth="1"/>
    <col min="2" max="2" width="59.6640625" style="82" customWidth="1"/>
    <col min="3" max="3" width="23.109375" style="83" customWidth="1"/>
    <col min="4" max="4" width="24.33203125" style="83" customWidth="1"/>
    <col min="5" max="5" width="24.44140625" style="83" customWidth="1"/>
    <col min="6" max="8" width="26.44140625" style="50" customWidth="1"/>
    <col min="9" max="16384" width="11.5546875" style="50"/>
  </cols>
  <sheetData>
    <row r="1" spans="1:7" s="41" customFormat="1" ht="15.6" x14ac:dyDescent="0.3">
      <c r="A1" s="38"/>
      <c r="B1" s="38"/>
      <c r="C1" s="39"/>
      <c r="D1" s="39"/>
      <c r="E1" s="39"/>
      <c r="F1" s="40"/>
      <c r="G1" s="40"/>
    </row>
    <row r="2" spans="1:7" s="41" customFormat="1" ht="15.6" x14ac:dyDescent="0.3">
      <c r="A2" s="471" t="s">
        <v>793</v>
      </c>
      <c r="B2" s="471" t="s">
        <v>1705</v>
      </c>
      <c r="C2" s="471" t="s">
        <v>1705</v>
      </c>
      <c r="D2" s="471" t="s">
        <v>1705</v>
      </c>
      <c r="E2" s="471" t="s">
        <v>1705</v>
      </c>
      <c r="F2" s="40"/>
      <c r="G2" s="40"/>
    </row>
    <row r="3" spans="1:7" s="41" customFormat="1" ht="15.6" x14ac:dyDescent="0.3">
      <c r="A3" s="471" t="s">
        <v>794</v>
      </c>
      <c r="B3" s="471" t="s">
        <v>1706</v>
      </c>
      <c r="C3" s="471" t="s">
        <v>1706</v>
      </c>
      <c r="D3" s="471" t="s">
        <v>1706</v>
      </c>
      <c r="E3" s="471" t="s">
        <v>1706</v>
      </c>
      <c r="F3" s="40"/>
      <c r="G3" s="40"/>
    </row>
    <row r="4" spans="1:7" s="41" customFormat="1" ht="15.6" x14ac:dyDescent="0.3">
      <c r="A4" s="471" t="s">
        <v>1679</v>
      </c>
      <c r="B4" s="471" t="s">
        <v>1707</v>
      </c>
      <c r="C4" s="471" t="s">
        <v>1707</v>
      </c>
      <c r="D4" s="471" t="s">
        <v>1707</v>
      </c>
      <c r="E4" s="471" t="s">
        <v>1707</v>
      </c>
      <c r="F4" s="40"/>
      <c r="G4" s="40"/>
    </row>
    <row r="5" spans="1:7" s="41" customFormat="1" ht="15.6" x14ac:dyDescent="0.3">
      <c r="A5" s="471" t="s">
        <v>1708</v>
      </c>
      <c r="B5" s="471" t="s">
        <v>1708</v>
      </c>
      <c r="C5" s="471" t="s">
        <v>1708</v>
      </c>
      <c r="D5" s="471" t="s">
        <v>1708</v>
      </c>
      <c r="E5" s="471" t="s">
        <v>1708</v>
      </c>
      <c r="F5" s="40"/>
      <c r="G5" s="40"/>
    </row>
    <row r="6" spans="1:7" s="41" customFormat="1" ht="15.6" x14ac:dyDescent="0.3">
      <c r="A6" s="472" t="s">
        <v>1709</v>
      </c>
      <c r="B6" s="472" t="s">
        <v>1709</v>
      </c>
      <c r="C6" s="472" t="s">
        <v>1709</v>
      </c>
      <c r="D6" s="472" t="s">
        <v>1709</v>
      </c>
      <c r="E6" s="472" t="s">
        <v>1709</v>
      </c>
      <c r="F6" s="40"/>
      <c r="G6" s="40"/>
    </row>
    <row r="7" spans="1:7" s="45" customFormat="1" x14ac:dyDescent="0.3">
      <c r="A7" s="42" t="s">
        <v>330</v>
      </c>
      <c r="B7" s="42" t="s">
        <v>330</v>
      </c>
      <c r="C7" s="43" t="s">
        <v>330</v>
      </c>
      <c r="D7" s="43" t="s">
        <v>330</v>
      </c>
      <c r="E7" s="43" t="s">
        <v>330</v>
      </c>
      <c r="F7" s="44"/>
      <c r="G7" s="44"/>
    </row>
    <row r="8" spans="1:7" s="45" customFormat="1" x14ac:dyDescent="0.3">
      <c r="A8" s="473" t="s">
        <v>1710</v>
      </c>
      <c r="B8" s="473" t="s">
        <v>1711</v>
      </c>
      <c r="C8" s="474" t="s">
        <v>1712</v>
      </c>
      <c r="D8" s="474" t="s">
        <v>1713</v>
      </c>
      <c r="E8" s="474" t="s">
        <v>1713</v>
      </c>
      <c r="F8" s="44"/>
      <c r="G8" s="44"/>
    </row>
    <row r="9" spans="1:7" s="45" customFormat="1" x14ac:dyDescent="0.3">
      <c r="A9" s="473" t="s">
        <v>1714</v>
      </c>
      <c r="B9" s="473" t="s">
        <v>1711</v>
      </c>
      <c r="C9" s="474" t="s">
        <v>1712</v>
      </c>
      <c r="D9" s="46" t="s">
        <v>1715</v>
      </c>
      <c r="E9" s="46" t="s">
        <v>1716</v>
      </c>
      <c r="F9" s="44"/>
      <c r="G9" s="44"/>
    </row>
    <row r="10" spans="1:7" x14ac:dyDescent="0.3">
      <c r="A10" s="47" t="s">
        <v>330</v>
      </c>
      <c r="B10" s="47" t="s">
        <v>330</v>
      </c>
      <c r="C10" s="48" t="s">
        <v>330</v>
      </c>
      <c r="D10" s="48" t="s">
        <v>330</v>
      </c>
      <c r="E10" s="48" t="s">
        <v>330</v>
      </c>
      <c r="F10" s="49"/>
      <c r="G10" s="49"/>
    </row>
    <row r="11" spans="1:7" s="45" customFormat="1" x14ac:dyDescent="0.3">
      <c r="A11" s="468" t="s">
        <v>1717</v>
      </c>
      <c r="B11" s="468" t="s">
        <v>1717</v>
      </c>
      <c r="C11" s="52" t="s">
        <v>330</v>
      </c>
      <c r="D11" s="53" t="s">
        <v>330</v>
      </c>
      <c r="E11" s="53" t="s">
        <v>330</v>
      </c>
      <c r="F11" s="49"/>
      <c r="G11" s="44"/>
    </row>
    <row r="12" spans="1:7" s="45" customFormat="1" x14ac:dyDescent="0.3">
      <c r="A12" s="54" t="s">
        <v>2329</v>
      </c>
      <c r="B12" s="54" t="s">
        <v>2330</v>
      </c>
      <c r="C12" s="65">
        <v>1</v>
      </c>
      <c r="D12" s="65">
        <v>148584</v>
      </c>
      <c r="E12" s="65">
        <v>148584</v>
      </c>
      <c r="F12" s="49"/>
      <c r="G12" s="44"/>
    </row>
    <row r="13" spans="1:7" s="45" customFormat="1" x14ac:dyDescent="0.3">
      <c r="A13" s="54" t="s">
        <v>2331</v>
      </c>
      <c r="B13" s="54" t="s">
        <v>2332</v>
      </c>
      <c r="C13" s="65">
        <v>3</v>
      </c>
      <c r="D13" s="65">
        <v>81250</v>
      </c>
      <c r="E13" s="65">
        <v>93224</v>
      </c>
      <c r="F13" s="49"/>
      <c r="G13" s="44"/>
    </row>
    <row r="14" spans="1:7" s="45" customFormat="1" x14ac:dyDescent="0.3">
      <c r="A14" s="54" t="s">
        <v>2333</v>
      </c>
      <c r="B14" s="54" t="s">
        <v>1908</v>
      </c>
      <c r="C14" s="65">
        <v>1</v>
      </c>
      <c r="D14" s="65">
        <v>71480</v>
      </c>
      <c r="E14" s="65">
        <v>71480</v>
      </c>
      <c r="F14" s="49"/>
      <c r="G14" s="44"/>
    </row>
    <row r="15" spans="1:7" s="45" customFormat="1" x14ac:dyDescent="0.3">
      <c r="A15" s="54" t="s">
        <v>2334</v>
      </c>
      <c r="B15" s="54" t="s">
        <v>2335</v>
      </c>
      <c r="C15" s="65">
        <v>1</v>
      </c>
      <c r="D15" s="65">
        <v>80050</v>
      </c>
      <c r="E15" s="65">
        <v>80050</v>
      </c>
      <c r="F15" s="49"/>
      <c r="G15" s="44"/>
    </row>
    <row r="16" spans="1:7" s="45" customFormat="1" x14ac:dyDescent="0.3">
      <c r="A16" s="54" t="s">
        <v>2336</v>
      </c>
      <c r="B16" s="54" t="s">
        <v>1886</v>
      </c>
      <c r="C16" s="65">
        <v>2</v>
      </c>
      <c r="D16" s="65">
        <v>80050</v>
      </c>
      <c r="E16" s="65">
        <v>80050</v>
      </c>
      <c r="F16" s="49"/>
      <c r="G16" s="44"/>
    </row>
    <row r="17" spans="1:7" s="45" customFormat="1" x14ac:dyDescent="0.3">
      <c r="A17" s="54" t="s">
        <v>2337</v>
      </c>
      <c r="B17" s="54" t="s">
        <v>2022</v>
      </c>
      <c r="C17" s="55">
        <v>5</v>
      </c>
      <c r="D17" s="55">
        <v>55000</v>
      </c>
      <c r="E17" s="55">
        <v>75250</v>
      </c>
      <c r="F17" s="44"/>
      <c r="G17" s="44"/>
    </row>
    <row r="18" spans="1:7" s="45" customFormat="1" x14ac:dyDescent="0.3">
      <c r="A18" s="54" t="s">
        <v>2338</v>
      </c>
      <c r="B18" s="54" t="s">
        <v>2027</v>
      </c>
      <c r="C18" s="55">
        <v>1</v>
      </c>
      <c r="D18" s="55">
        <v>45361</v>
      </c>
      <c r="E18" s="55">
        <v>45361</v>
      </c>
      <c r="F18" s="44"/>
      <c r="G18" s="44"/>
    </row>
    <row r="19" spans="1:7" s="45" customFormat="1" x14ac:dyDescent="0.3">
      <c r="A19" s="54" t="s">
        <v>2339</v>
      </c>
      <c r="B19" s="54" t="s">
        <v>1906</v>
      </c>
      <c r="C19" s="55">
        <v>1</v>
      </c>
      <c r="D19" s="55">
        <v>42789</v>
      </c>
      <c r="E19" s="55">
        <v>42789</v>
      </c>
      <c r="F19" s="44"/>
      <c r="G19" s="44"/>
    </row>
    <row r="20" spans="1:7" s="45" customFormat="1" x14ac:dyDescent="0.3">
      <c r="A20" s="54" t="s">
        <v>2340</v>
      </c>
      <c r="B20" s="54" t="s">
        <v>2341</v>
      </c>
      <c r="C20" s="55">
        <v>5</v>
      </c>
      <c r="D20" s="55">
        <v>28920</v>
      </c>
      <c r="E20" s="55">
        <v>42789</v>
      </c>
      <c r="F20" s="44"/>
      <c r="G20" s="44"/>
    </row>
    <row r="21" spans="1:7" s="45" customFormat="1" x14ac:dyDescent="0.3">
      <c r="A21" s="54" t="s">
        <v>2342</v>
      </c>
      <c r="B21" s="54" t="s">
        <v>2343</v>
      </c>
      <c r="C21" s="55">
        <v>3</v>
      </c>
      <c r="D21" s="65">
        <v>20000</v>
      </c>
      <c r="E21" s="65">
        <v>23233</v>
      </c>
      <c r="F21" s="49"/>
      <c r="G21" s="44"/>
    </row>
    <row r="22" spans="1:7" s="45" customFormat="1" x14ac:dyDescent="0.3">
      <c r="A22" s="56" t="s">
        <v>330</v>
      </c>
      <c r="B22" s="51" t="s">
        <v>1782</v>
      </c>
      <c r="C22" s="57">
        <f>SUM(C12:C21)</f>
        <v>23</v>
      </c>
      <c r="D22" s="58"/>
      <c r="E22" s="59"/>
      <c r="F22" s="49"/>
      <c r="G22" s="44"/>
    </row>
    <row r="23" spans="1:7" s="45" customFormat="1" x14ac:dyDescent="0.3">
      <c r="A23" s="60"/>
      <c r="B23" s="61"/>
      <c r="C23" s="59"/>
      <c r="D23" s="62"/>
      <c r="E23" s="62"/>
      <c r="F23" s="49"/>
      <c r="G23" s="44"/>
    </row>
    <row r="24" spans="1:7" s="45" customFormat="1" x14ac:dyDescent="0.3">
      <c r="A24" s="60"/>
      <c r="B24" s="60"/>
      <c r="C24" s="62"/>
      <c r="D24" s="62"/>
      <c r="E24" s="62"/>
      <c r="F24" s="49"/>
      <c r="G24" s="44"/>
    </row>
    <row r="25" spans="1:7" s="45" customFormat="1" x14ac:dyDescent="0.3">
      <c r="A25" s="469" t="s">
        <v>1783</v>
      </c>
      <c r="B25" s="469" t="s">
        <v>1783</v>
      </c>
      <c r="C25" s="53"/>
      <c r="D25" s="53" t="s">
        <v>330</v>
      </c>
      <c r="E25" s="53" t="s">
        <v>330</v>
      </c>
      <c r="F25" s="49"/>
      <c r="G25" s="44"/>
    </row>
    <row r="26" spans="1:7" s="45" customFormat="1" x14ac:dyDescent="0.3">
      <c r="A26" s="166" t="s">
        <v>1818</v>
      </c>
      <c r="B26" s="64" t="s">
        <v>1818</v>
      </c>
      <c r="C26" s="262">
        <v>0</v>
      </c>
      <c r="D26" s="262">
        <v>0</v>
      </c>
      <c r="E26" s="262">
        <v>0</v>
      </c>
      <c r="F26" s="49"/>
      <c r="G26" s="44"/>
    </row>
    <row r="27" spans="1:7" s="45" customFormat="1" x14ac:dyDescent="0.3">
      <c r="A27" s="56" t="s">
        <v>330</v>
      </c>
      <c r="B27" s="51" t="s">
        <v>1816</v>
      </c>
      <c r="C27" s="57">
        <f>SUM(C26:C26)</f>
        <v>0</v>
      </c>
      <c r="D27" s="58" t="s">
        <v>330</v>
      </c>
      <c r="E27" s="59" t="s">
        <v>330</v>
      </c>
      <c r="F27" s="49"/>
      <c r="G27" s="44"/>
    </row>
    <row r="28" spans="1:7" s="45" customFormat="1" x14ac:dyDescent="0.3">
      <c r="A28" s="66" t="s">
        <v>330</v>
      </c>
      <c r="B28" s="67"/>
      <c r="C28" s="68"/>
      <c r="D28" s="69" t="s">
        <v>330</v>
      </c>
      <c r="E28" s="69" t="s">
        <v>330</v>
      </c>
      <c r="F28" s="49"/>
      <c r="G28" s="44"/>
    </row>
    <row r="29" spans="1:7" s="45" customFormat="1" x14ac:dyDescent="0.3">
      <c r="A29" s="66"/>
      <c r="B29" s="67"/>
      <c r="C29" s="68"/>
      <c r="D29" s="69"/>
      <c r="E29" s="69"/>
      <c r="F29" s="49"/>
      <c r="G29" s="44"/>
    </row>
    <row r="30" spans="1:7" s="45" customFormat="1" x14ac:dyDescent="0.3">
      <c r="A30" s="469" t="s">
        <v>1817</v>
      </c>
      <c r="B30" s="469" t="s">
        <v>1783</v>
      </c>
      <c r="C30" s="53" t="s">
        <v>330</v>
      </c>
      <c r="D30" s="53" t="s">
        <v>330</v>
      </c>
      <c r="E30" s="53" t="s">
        <v>330</v>
      </c>
      <c r="F30" s="49"/>
      <c r="G30" s="44"/>
    </row>
    <row r="31" spans="1:7" s="45" customFormat="1" x14ac:dyDescent="0.3">
      <c r="A31" s="152" t="s">
        <v>1818</v>
      </c>
      <c r="B31" s="147" t="s">
        <v>1818</v>
      </c>
      <c r="C31" s="100">
        <v>0</v>
      </c>
      <c r="D31" s="76">
        <v>0</v>
      </c>
      <c r="E31" s="76">
        <v>0</v>
      </c>
      <c r="F31" s="49"/>
      <c r="G31" s="44"/>
    </row>
    <row r="32" spans="1:7" s="45" customFormat="1" x14ac:dyDescent="0.3">
      <c r="A32" s="56" t="s">
        <v>330</v>
      </c>
      <c r="B32" s="51" t="s">
        <v>1819</v>
      </c>
      <c r="C32" s="57">
        <f>SUM(C31:C31)</f>
        <v>0</v>
      </c>
      <c r="D32" s="58" t="s">
        <v>330</v>
      </c>
      <c r="E32" s="59" t="s">
        <v>330</v>
      </c>
      <c r="F32" s="49"/>
      <c r="G32" s="44"/>
    </row>
    <row r="33" spans="1:7" s="45" customFormat="1" x14ac:dyDescent="0.3">
      <c r="A33" s="70"/>
      <c r="B33" s="70"/>
      <c r="C33" s="71"/>
      <c r="D33" s="71"/>
      <c r="E33" s="71"/>
      <c r="F33" s="49"/>
      <c r="G33" s="44"/>
    </row>
    <row r="34" spans="1:7" s="45" customFormat="1" x14ac:dyDescent="0.3">
      <c r="A34" s="70"/>
      <c r="B34" s="72" t="s">
        <v>1687</v>
      </c>
      <c r="C34" s="73">
        <f>SUM(C27,C22,C32)</f>
        <v>23</v>
      </c>
      <c r="D34" s="71"/>
      <c r="E34" s="71"/>
      <c r="F34" s="49"/>
      <c r="G34" s="44"/>
    </row>
    <row r="35" spans="1:7" s="45" customFormat="1" x14ac:dyDescent="0.3">
      <c r="A35" s="70"/>
      <c r="B35" s="70"/>
      <c r="C35" s="71"/>
      <c r="D35" s="71"/>
      <c r="E35" s="71"/>
      <c r="F35" s="49"/>
      <c r="G35" s="44"/>
    </row>
    <row r="36" spans="1:7" s="45" customFormat="1" x14ac:dyDescent="0.3">
      <c r="A36" s="70"/>
      <c r="B36" s="70"/>
      <c r="C36" s="71"/>
      <c r="D36" s="71"/>
      <c r="E36" s="71"/>
      <c r="F36" s="49"/>
      <c r="G36" s="44"/>
    </row>
    <row r="37" spans="1:7" s="45" customFormat="1" x14ac:dyDescent="0.3">
      <c r="A37" s="470" t="s">
        <v>1683</v>
      </c>
      <c r="B37" s="470"/>
      <c r="C37" s="62" t="s">
        <v>330</v>
      </c>
      <c r="D37" s="62" t="s">
        <v>330</v>
      </c>
      <c r="E37" s="62" t="s">
        <v>330</v>
      </c>
      <c r="F37" s="49"/>
      <c r="G37" s="44"/>
    </row>
    <row r="38" spans="1:7" s="45" customFormat="1" x14ac:dyDescent="0.3">
      <c r="A38" s="497" t="s">
        <v>1820</v>
      </c>
      <c r="B38" s="497"/>
      <c r="C38" s="68"/>
      <c r="D38" s="68"/>
      <c r="E38" s="68"/>
      <c r="F38" s="49"/>
      <c r="G38" s="44"/>
    </row>
    <row r="39" spans="1:7" s="45" customFormat="1" x14ac:dyDescent="0.3">
      <c r="A39" s="152" t="s">
        <v>1818</v>
      </c>
      <c r="B39" s="147" t="s">
        <v>1818</v>
      </c>
      <c r="C39" s="100">
        <v>0</v>
      </c>
      <c r="D39" s="76">
        <v>0</v>
      </c>
      <c r="E39" s="76">
        <v>0</v>
      </c>
      <c r="F39" s="49"/>
      <c r="G39" s="49"/>
    </row>
    <row r="40" spans="1:7" s="45" customFormat="1" x14ac:dyDescent="0.3">
      <c r="A40" s="60" t="s">
        <v>330</v>
      </c>
      <c r="B40" s="63" t="s">
        <v>1822</v>
      </c>
      <c r="C40" s="263">
        <f>SUM(C39:C39)</f>
        <v>0</v>
      </c>
      <c r="D40" s="145" t="s">
        <v>330</v>
      </c>
      <c r="E40" s="62" t="s">
        <v>330</v>
      </c>
      <c r="F40" s="49"/>
      <c r="G40" s="49"/>
    </row>
    <row r="41" spans="1:7" x14ac:dyDescent="0.3">
      <c r="A41" s="70" t="s">
        <v>330</v>
      </c>
      <c r="B41" s="70" t="s">
        <v>330</v>
      </c>
      <c r="C41" s="68"/>
      <c r="D41" s="68"/>
      <c r="E41" s="68"/>
      <c r="F41" s="49"/>
      <c r="G41" s="49"/>
    </row>
    <row r="42" spans="1:7" x14ac:dyDescent="0.3">
      <c r="A42" s="70"/>
      <c r="B42" s="70"/>
      <c r="C42" s="68"/>
      <c r="D42" s="68"/>
      <c r="E42" s="68"/>
      <c r="F42" s="49"/>
      <c r="G42" s="49"/>
    </row>
    <row r="43" spans="1:7" s="45" customFormat="1" x14ac:dyDescent="0.3">
      <c r="A43" s="485" t="s">
        <v>1823</v>
      </c>
      <c r="B43" s="486"/>
      <c r="C43" s="68"/>
      <c r="D43" s="68"/>
      <c r="E43" s="68"/>
      <c r="F43" s="49"/>
      <c r="G43" s="49"/>
    </row>
    <row r="44" spans="1:7" s="45" customFormat="1" x14ac:dyDescent="0.3">
      <c r="A44" s="147" t="s">
        <v>1818</v>
      </c>
      <c r="B44" s="147" t="s">
        <v>1818</v>
      </c>
      <c r="C44" s="76">
        <v>0</v>
      </c>
      <c r="D44" s="76">
        <v>0</v>
      </c>
      <c r="E44" s="76">
        <v>0</v>
      </c>
      <c r="F44" s="49"/>
      <c r="G44" s="49"/>
    </row>
    <row r="45" spans="1:7" s="45" customFormat="1" x14ac:dyDescent="0.3">
      <c r="A45" s="79" t="s">
        <v>330</v>
      </c>
      <c r="B45" s="80" t="s">
        <v>1825</v>
      </c>
      <c r="C45" s="81">
        <f>SUM(C44:C44)</f>
        <v>0</v>
      </c>
      <c r="D45" s="58" t="s">
        <v>330</v>
      </c>
      <c r="E45" s="59" t="s">
        <v>330</v>
      </c>
      <c r="F45" s="49"/>
      <c r="G45" s="49"/>
    </row>
  </sheetData>
  <mergeCells count="15">
    <mergeCell ref="A43:B43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25:B25"/>
    <mergeCell ref="A30:B30"/>
    <mergeCell ref="A37:B37"/>
    <mergeCell ref="A38:B38"/>
  </mergeCells>
  <printOptions horizontalCentered="1"/>
  <pageMargins left="0.47250000000000003" right="0.47250000000000003" top="1.1025" bottom="0.47250000000000003" header="0.31500000000000006" footer="0.31500000000000006"/>
  <pageSetup scale="75" fitToWidth="0" fitToHeight="0" orientation="landscape" r:id="rId1"/>
  <headerFooter scaleWithDoc="0" alignWithMargins="0">
    <oddHeader>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90C7-A316-4798-9B2E-C2826AF3DA36}">
  <dimension ref="A1:K59"/>
  <sheetViews>
    <sheetView zoomScale="85" zoomScaleNormal="85" zoomScalePageLayoutView="85" workbookViewId="0">
      <selection activeCell="G23" sqref="G23"/>
    </sheetView>
  </sheetViews>
  <sheetFormatPr baseColWidth="10" defaultColWidth="59.21875" defaultRowHeight="14.4" x14ac:dyDescent="0.3"/>
  <cols>
    <col min="1" max="1" width="8.5546875" style="257" customWidth="1"/>
    <col min="2" max="2" width="35.5546875" style="257" customWidth="1"/>
    <col min="3" max="3" width="13.44140625" style="257" customWidth="1"/>
    <col min="4" max="4" width="11.88671875" style="257" customWidth="1"/>
    <col min="5" max="5" width="13.88671875" style="257" bestFit="1" customWidth="1"/>
    <col min="6" max="6" width="11.109375" style="257" customWidth="1"/>
    <col min="7" max="7" width="17.109375" style="257" customWidth="1"/>
    <col min="8" max="8" width="18.33203125" style="257" customWidth="1"/>
    <col min="9" max="9" width="12.21875" style="257" customWidth="1"/>
    <col min="10" max="10" width="7.109375" style="257" customWidth="1"/>
    <col min="11" max="11" width="11" style="257" customWidth="1"/>
    <col min="12" max="16384" width="59.21875" style="27"/>
  </cols>
  <sheetData>
    <row r="1" spans="1:11" s="86" customFormat="1" ht="15.6" x14ac:dyDescent="0.3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s="86" customFormat="1" ht="15.6" x14ac:dyDescent="0.3">
      <c r="A2" s="482" t="s">
        <v>793</v>
      </c>
      <c r="B2" s="482" t="s">
        <v>1705</v>
      </c>
      <c r="C2" s="482" t="s">
        <v>1705</v>
      </c>
      <c r="D2" s="482" t="s">
        <v>1705</v>
      </c>
      <c r="E2" s="482" t="s">
        <v>1705</v>
      </c>
      <c r="F2" s="482" t="s">
        <v>1705</v>
      </c>
      <c r="G2" s="482" t="s">
        <v>1705</v>
      </c>
      <c r="H2" s="482" t="s">
        <v>1705</v>
      </c>
      <c r="I2" s="482" t="s">
        <v>1705</v>
      </c>
      <c r="J2" s="482" t="s">
        <v>1705</v>
      </c>
      <c r="K2" s="482" t="s">
        <v>1705</v>
      </c>
    </row>
    <row r="3" spans="1:11" s="86" customFormat="1" ht="15.6" x14ac:dyDescent="0.3">
      <c r="A3" s="482" t="s">
        <v>794</v>
      </c>
      <c r="B3" s="482" t="s">
        <v>1705</v>
      </c>
      <c r="C3" s="482" t="s">
        <v>1705</v>
      </c>
      <c r="D3" s="482" t="s">
        <v>1705</v>
      </c>
      <c r="E3" s="482" t="s">
        <v>1705</v>
      </c>
      <c r="F3" s="482" t="s">
        <v>1705</v>
      </c>
      <c r="G3" s="482" t="s">
        <v>1705</v>
      </c>
      <c r="H3" s="482" t="s">
        <v>1705</v>
      </c>
      <c r="I3" s="482" t="s">
        <v>1705</v>
      </c>
      <c r="J3" s="482" t="s">
        <v>1705</v>
      </c>
      <c r="K3" s="482" t="s">
        <v>1705</v>
      </c>
    </row>
    <row r="4" spans="1:11" s="86" customFormat="1" ht="15.6" x14ac:dyDescent="0.3">
      <c r="A4" s="482" t="s">
        <v>1679</v>
      </c>
      <c r="B4" s="482" t="s">
        <v>1707</v>
      </c>
      <c r="C4" s="482" t="s">
        <v>1707</v>
      </c>
      <c r="D4" s="482" t="s">
        <v>1707</v>
      </c>
      <c r="E4" s="482" t="s">
        <v>1707</v>
      </c>
      <c r="F4" s="482" t="s">
        <v>1707</v>
      </c>
      <c r="G4" s="482" t="s">
        <v>1707</v>
      </c>
      <c r="H4" s="482" t="s">
        <v>1707</v>
      </c>
      <c r="I4" s="482" t="s">
        <v>1707</v>
      </c>
      <c r="J4" s="482" t="s">
        <v>1707</v>
      </c>
      <c r="K4" s="482" t="s">
        <v>1707</v>
      </c>
    </row>
    <row r="5" spans="1:11" s="86" customFormat="1" ht="15.6" x14ac:dyDescent="0.3">
      <c r="A5" s="482" t="s">
        <v>1826</v>
      </c>
      <c r="B5" s="482" t="s">
        <v>1826</v>
      </c>
      <c r="C5" s="482" t="s">
        <v>1826</v>
      </c>
      <c r="D5" s="482" t="s">
        <v>1826</v>
      </c>
      <c r="E5" s="482" t="s">
        <v>1826</v>
      </c>
      <c r="F5" s="482" t="s">
        <v>1826</v>
      </c>
      <c r="G5" s="482" t="s">
        <v>1826</v>
      </c>
      <c r="H5" s="482" t="s">
        <v>1826</v>
      </c>
      <c r="I5" s="482" t="s">
        <v>1826</v>
      </c>
      <c r="J5" s="482" t="s">
        <v>1826</v>
      </c>
      <c r="K5" s="482" t="s">
        <v>1826</v>
      </c>
    </row>
    <row r="6" spans="1:11" s="86" customFormat="1" ht="15.6" x14ac:dyDescent="0.3">
      <c r="A6" s="483" t="s">
        <v>1709</v>
      </c>
      <c r="B6" s="483"/>
      <c r="C6" s="483"/>
      <c r="D6" s="483"/>
      <c r="E6" s="483"/>
      <c r="F6" s="483"/>
      <c r="G6" s="483"/>
      <c r="H6" s="483"/>
      <c r="I6" s="483"/>
      <c r="J6" s="483"/>
      <c r="K6" s="483"/>
    </row>
    <row r="7" spans="1:11" s="89" customFormat="1" x14ac:dyDescent="0.3">
      <c r="A7" s="484" t="s">
        <v>1827</v>
      </c>
      <c r="B7" s="484"/>
      <c r="C7" s="484"/>
      <c r="D7" s="87" t="s">
        <v>330</v>
      </c>
      <c r="E7" s="87" t="s">
        <v>330</v>
      </c>
      <c r="F7" s="87" t="s">
        <v>330</v>
      </c>
      <c r="G7" s="87" t="s">
        <v>330</v>
      </c>
      <c r="H7" s="87" t="s">
        <v>330</v>
      </c>
      <c r="I7" s="87" t="s">
        <v>330</v>
      </c>
      <c r="J7" s="87" t="s">
        <v>330</v>
      </c>
      <c r="K7" s="87" t="s">
        <v>330</v>
      </c>
    </row>
    <row r="8" spans="1:11" s="89" customFormat="1" x14ac:dyDescent="0.3">
      <c r="A8" s="475" t="s">
        <v>1828</v>
      </c>
      <c r="B8" s="477" t="s">
        <v>1711</v>
      </c>
      <c r="C8" s="477" t="s">
        <v>1829</v>
      </c>
      <c r="D8" s="477" t="s">
        <v>1829</v>
      </c>
      <c r="E8" s="477" t="s">
        <v>1829</v>
      </c>
      <c r="F8" s="477" t="s">
        <v>1829</v>
      </c>
      <c r="G8" s="477" t="s">
        <v>1830</v>
      </c>
      <c r="H8" s="477" t="s">
        <v>1830</v>
      </c>
      <c r="I8" s="477" t="s">
        <v>1830</v>
      </c>
      <c r="J8" s="477" t="s">
        <v>1830</v>
      </c>
      <c r="K8" s="501" t="s">
        <v>1830</v>
      </c>
    </row>
    <row r="9" spans="1:11" s="89" customFormat="1" ht="26.4" customHeight="1" x14ac:dyDescent="0.3">
      <c r="A9" s="476" t="s">
        <v>1828</v>
      </c>
      <c r="B9" s="478" t="s">
        <v>1831</v>
      </c>
      <c r="C9" s="90" t="s">
        <v>1832</v>
      </c>
      <c r="D9" s="90" t="s">
        <v>1833</v>
      </c>
      <c r="E9" s="90" t="s">
        <v>1834</v>
      </c>
      <c r="F9" s="90" t="s">
        <v>1835</v>
      </c>
      <c r="G9" s="90" t="s">
        <v>1836</v>
      </c>
      <c r="H9" s="90" t="s">
        <v>1837</v>
      </c>
      <c r="I9" s="90" t="s">
        <v>1838</v>
      </c>
      <c r="J9" s="90" t="s">
        <v>1963</v>
      </c>
      <c r="K9" s="264" t="s">
        <v>1835</v>
      </c>
    </row>
    <row r="10" spans="1:11" s="89" customFormat="1" x14ac:dyDescent="0.3">
      <c r="A10" s="93" t="s">
        <v>2329</v>
      </c>
      <c r="B10" s="93" t="s">
        <v>2330</v>
      </c>
      <c r="C10" s="265">
        <v>148584</v>
      </c>
      <c r="D10" s="265">
        <v>2000</v>
      </c>
      <c r="E10" s="265">
        <v>0</v>
      </c>
      <c r="F10" s="265">
        <v>150584</v>
      </c>
      <c r="G10" s="265">
        <v>49528</v>
      </c>
      <c r="H10" s="265">
        <v>24764</v>
      </c>
      <c r="I10" s="265">
        <v>198112</v>
      </c>
      <c r="J10" s="265">
        <v>0</v>
      </c>
      <c r="K10" s="265">
        <v>272404</v>
      </c>
    </row>
    <row r="11" spans="1:11" s="89" customFormat="1" x14ac:dyDescent="0.3">
      <c r="A11" s="95" t="s">
        <v>2344</v>
      </c>
      <c r="B11" s="95" t="s">
        <v>2332</v>
      </c>
      <c r="C11" s="266">
        <v>93224</v>
      </c>
      <c r="D11" s="266">
        <v>2000</v>
      </c>
      <c r="E11" s="266">
        <v>0</v>
      </c>
      <c r="F11" s="266">
        <v>95224</v>
      </c>
      <c r="G11" s="266">
        <v>31075</v>
      </c>
      <c r="H11" s="266">
        <v>15537</v>
      </c>
      <c r="I11" s="266">
        <v>124299</v>
      </c>
      <c r="J11" s="266">
        <v>0</v>
      </c>
      <c r="K11" s="266">
        <v>170911</v>
      </c>
    </row>
    <row r="12" spans="1:11" s="89" customFormat="1" x14ac:dyDescent="0.3">
      <c r="A12" s="95" t="s">
        <v>2345</v>
      </c>
      <c r="B12" s="95" t="s">
        <v>2332</v>
      </c>
      <c r="C12" s="266">
        <v>93224</v>
      </c>
      <c r="D12" s="266">
        <v>2000</v>
      </c>
      <c r="E12" s="266">
        <v>0</v>
      </c>
      <c r="F12" s="266">
        <v>95224</v>
      </c>
      <c r="G12" s="266">
        <v>31075</v>
      </c>
      <c r="H12" s="266">
        <v>15537</v>
      </c>
      <c r="I12" s="266">
        <v>124299</v>
      </c>
      <c r="J12" s="266">
        <v>0</v>
      </c>
      <c r="K12" s="266">
        <v>170911</v>
      </c>
    </row>
    <row r="13" spans="1:11" s="89" customFormat="1" x14ac:dyDescent="0.3">
      <c r="A13" s="95" t="s">
        <v>2346</v>
      </c>
      <c r="B13" s="95" t="s">
        <v>2332</v>
      </c>
      <c r="C13" s="266">
        <v>88550</v>
      </c>
      <c r="D13" s="266">
        <v>2000</v>
      </c>
      <c r="E13" s="266">
        <v>0</v>
      </c>
      <c r="F13" s="266">
        <v>90550</v>
      </c>
      <c r="G13" s="266">
        <v>29517</v>
      </c>
      <c r="H13" s="266">
        <v>14758</v>
      </c>
      <c r="I13" s="266">
        <v>118067</v>
      </c>
      <c r="J13" s="266">
        <v>0</v>
      </c>
      <c r="K13" s="266">
        <v>162342</v>
      </c>
    </row>
    <row r="14" spans="1:11" s="89" customFormat="1" x14ac:dyDescent="0.3">
      <c r="A14" s="95" t="s">
        <v>2347</v>
      </c>
      <c r="B14" s="95" t="s">
        <v>2332</v>
      </c>
      <c r="C14" s="266">
        <v>81250</v>
      </c>
      <c r="D14" s="266">
        <v>2000</v>
      </c>
      <c r="E14" s="266">
        <v>0</v>
      </c>
      <c r="F14" s="266">
        <v>83250</v>
      </c>
      <c r="G14" s="266">
        <v>27083</v>
      </c>
      <c r="H14" s="266">
        <v>13542</v>
      </c>
      <c r="I14" s="266">
        <v>108333</v>
      </c>
      <c r="J14" s="266">
        <v>0</v>
      </c>
      <c r="K14" s="266">
        <v>148958</v>
      </c>
    </row>
    <row r="15" spans="1:11" s="89" customFormat="1" x14ac:dyDescent="0.3">
      <c r="A15" s="95" t="s">
        <v>2348</v>
      </c>
      <c r="B15" s="95" t="s">
        <v>1908</v>
      </c>
      <c r="C15" s="266">
        <v>84550</v>
      </c>
      <c r="D15" s="266">
        <v>2000</v>
      </c>
      <c r="E15" s="266">
        <v>0</v>
      </c>
      <c r="F15" s="266">
        <v>86550</v>
      </c>
      <c r="G15" s="266">
        <v>28183</v>
      </c>
      <c r="H15" s="266">
        <v>14092</v>
      </c>
      <c r="I15" s="266">
        <v>112733</v>
      </c>
      <c r="J15" s="266">
        <v>0</v>
      </c>
      <c r="K15" s="266">
        <v>155008</v>
      </c>
    </row>
    <row r="16" spans="1:11" s="89" customFormat="1" x14ac:dyDescent="0.3">
      <c r="A16" s="95" t="s">
        <v>2349</v>
      </c>
      <c r="B16" s="95" t="s">
        <v>1908</v>
      </c>
      <c r="C16" s="266">
        <v>80050</v>
      </c>
      <c r="D16" s="266">
        <v>2000</v>
      </c>
      <c r="E16" s="266">
        <v>0</v>
      </c>
      <c r="F16" s="266">
        <v>82050</v>
      </c>
      <c r="G16" s="266">
        <v>26683</v>
      </c>
      <c r="H16" s="266">
        <v>13342</v>
      </c>
      <c r="I16" s="266">
        <v>106733</v>
      </c>
      <c r="J16" s="266">
        <v>0</v>
      </c>
      <c r="K16" s="266">
        <v>146758</v>
      </c>
    </row>
    <row r="17" spans="1:11" s="89" customFormat="1" x14ac:dyDescent="0.3">
      <c r="A17" s="95" t="s">
        <v>2350</v>
      </c>
      <c r="B17" s="95" t="s">
        <v>1908</v>
      </c>
      <c r="C17" s="266">
        <v>76250</v>
      </c>
      <c r="D17" s="266">
        <v>2000</v>
      </c>
      <c r="E17" s="266">
        <v>0</v>
      </c>
      <c r="F17" s="266">
        <v>78250</v>
      </c>
      <c r="G17" s="266">
        <v>25417</v>
      </c>
      <c r="H17" s="266">
        <v>12708</v>
      </c>
      <c r="I17" s="266">
        <v>101667</v>
      </c>
      <c r="J17" s="266">
        <v>0</v>
      </c>
      <c r="K17" s="266">
        <v>139792</v>
      </c>
    </row>
    <row r="18" spans="1:11" s="89" customFormat="1" x14ac:dyDescent="0.3">
      <c r="A18" s="95" t="s">
        <v>2333</v>
      </c>
      <c r="B18" s="95" t="s">
        <v>1908</v>
      </c>
      <c r="C18" s="266">
        <v>71480</v>
      </c>
      <c r="D18" s="266">
        <v>2000</v>
      </c>
      <c r="E18" s="266">
        <v>0</v>
      </c>
      <c r="F18" s="266">
        <v>73480</v>
      </c>
      <c r="G18" s="266">
        <v>23827</v>
      </c>
      <c r="H18" s="266">
        <v>11913</v>
      </c>
      <c r="I18" s="266">
        <v>95307</v>
      </c>
      <c r="J18" s="266">
        <v>0</v>
      </c>
      <c r="K18" s="266">
        <v>131047</v>
      </c>
    </row>
    <row r="19" spans="1:11" s="89" customFormat="1" x14ac:dyDescent="0.3">
      <c r="A19" s="95" t="s">
        <v>2351</v>
      </c>
      <c r="B19" s="95" t="s">
        <v>2335</v>
      </c>
      <c r="C19" s="266">
        <v>84550</v>
      </c>
      <c r="D19" s="266">
        <v>2000</v>
      </c>
      <c r="E19" s="266">
        <v>0</v>
      </c>
      <c r="F19" s="266">
        <v>86550</v>
      </c>
      <c r="G19" s="266">
        <v>28183</v>
      </c>
      <c r="H19" s="266">
        <v>14092</v>
      </c>
      <c r="I19" s="266">
        <v>112733</v>
      </c>
      <c r="J19" s="266">
        <v>0</v>
      </c>
      <c r="K19" s="266">
        <v>155008</v>
      </c>
    </row>
    <row r="20" spans="1:11" s="89" customFormat="1" x14ac:dyDescent="0.3">
      <c r="A20" s="95" t="s">
        <v>2334</v>
      </c>
      <c r="B20" s="95" t="s">
        <v>2335</v>
      </c>
      <c r="C20" s="266">
        <v>80050</v>
      </c>
      <c r="D20" s="266">
        <v>2000</v>
      </c>
      <c r="E20" s="266">
        <v>0</v>
      </c>
      <c r="F20" s="266">
        <v>82050</v>
      </c>
      <c r="G20" s="266">
        <v>26683</v>
      </c>
      <c r="H20" s="266">
        <v>13342</v>
      </c>
      <c r="I20" s="266">
        <v>106733</v>
      </c>
      <c r="J20" s="266">
        <v>0</v>
      </c>
      <c r="K20" s="266">
        <v>146758</v>
      </c>
    </row>
    <row r="21" spans="1:11" s="89" customFormat="1" x14ac:dyDescent="0.3">
      <c r="A21" s="95" t="s">
        <v>2352</v>
      </c>
      <c r="B21" s="95" t="s">
        <v>2335</v>
      </c>
      <c r="C21" s="266">
        <v>76250</v>
      </c>
      <c r="D21" s="266">
        <v>2000</v>
      </c>
      <c r="E21" s="266">
        <v>0</v>
      </c>
      <c r="F21" s="266">
        <v>78250</v>
      </c>
      <c r="G21" s="266">
        <v>25417</v>
      </c>
      <c r="H21" s="266">
        <v>12708</v>
      </c>
      <c r="I21" s="266">
        <v>101667</v>
      </c>
      <c r="J21" s="266">
        <v>0</v>
      </c>
      <c r="K21" s="266">
        <v>139792</v>
      </c>
    </row>
    <row r="22" spans="1:11" s="89" customFormat="1" x14ac:dyDescent="0.3">
      <c r="A22" s="95" t="s">
        <v>2353</v>
      </c>
      <c r="B22" s="95" t="s">
        <v>2335</v>
      </c>
      <c r="C22" s="266">
        <v>71480</v>
      </c>
      <c r="D22" s="266">
        <v>2000</v>
      </c>
      <c r="E22" s="266">
        <v>0</v>
      </c>
      <c r="F22" s="266">
        <v>73480</v>
      </c>
      <c r="G22" s="266">
        <v>23827</v>
      </c>
      <c r="H22" s="266">
        <v>11913</v>
      </c>
      <c r="I22" s="266">
        <v>95307</v>
      </c>
      <c r="J22" s="266">
        <v>0</v>
      </c>
      <c r="K22" s="266">
        <v>131047</v>
      </c>
    </row>
    <row r="23" spans="1:11" s="89" customFormat="1" x14ac:dyDescent="0.3">
      <c r="A23" s="95" t="s">
        <v>2354</v>
      </c>
      <c r="B23" s="95" t="s">
        <v>1886</v>
      </c>
      <c r="C23" s="266">
        <v>84550</v>
      </c>
      <c r="D23" s="266">
        <v>2000</v>
      </c>
      <c r="E23" s="266">
        <v>0</v>
      </c>
      <c r="F23" s="266">
        <v>86550</v>
      </c>
      <c r="G23" s="266">
        <v>28183</v>
      </c>
      <c r="H23" s="266">
        <v>14092</v>
      </c>
      <c r="I23" s="266">
        <v>112733</v>
      </c>
      <c r="J23" s="266">
        <v>0</v>
      </c>
      <c r="K23" s="266">
        <v>155008</v>
      </c>
    </row>
    <row r="24" spans="1:11" s="89" customFormat="1" x14ac:dyDescent="0.3">
      <c r="A24" s="95" t="s">
        <v>2336</v>
      </c>
      <c r="B24" s="95" t="s">
        <v>1886</v>
      </c>
      <c r="C24" s="266">
        <v>80050</v>
      </c>
      <c r="D24" s="266">
        <v>2000</v>
      </c>
      <c r="E24" s="266">
        <v>0</v>
      </c>
      <c r="F24" s="266">
        <v>82050</v>
      </c>
      <c r="G24" s="266">
        <v>26683</v>
      </c>
      <c r="H24" s="266">
        <v>13342</v>
      </c>
      <c r="I24" s="266">
        <v>106733</v>
      </c>
      <c r="J24" s="266">
        <v>0</v>
      </c>
      <c r="K24" s="266">
        <v>146758</v>
      </c>
    </row>
    <row r="25" spans="1:11" s="89" customFormat="1" x14ac:dyDescent="0.3">
      <c r="A25" s="95" t="s">
        <v>2355</v>
      </c>
      <c r="B25" s="95" t="s">
        <v>1886</v>
      </c>
      <c r="C25" s="266">
        <v>76250</v>
      </c>
      <c r="D25" s="266">
        <v>2000</v>
      </c>
      <c r="E25" s="266">
        <v>0</v>
      </c>
      <c r="F25" s="266">
        <v>78250</v>
      </c>
      <c r="G25" s="266">
        <v>25417</v>
      </c>
      <c r="H25" s="266">
        <v>12708</v>
      </c>
      <c r="I25" s="266">
        <v>101667</v>
      </c>
      <c r="J25" s="266">
        <v>0</v>
      </c>
      <c r="K25" s="266">
        <v>139792</v>
      </c>
    </row>
    <row r="26" spans="1:11" s="89" customFormat="1" x14ac:dyDescent="0.3">
      <c r="A26" s="95" t="s">
        <v>2356</v>
      </c>
      <c r="B26" s="95" t="s">
        <v>1886</v>
      </c>
      <c r="C26" s="266">
        <v>71480</v>
      </c>
      <c r="D26" s="266">
        <v>2000</v>
      </c>
      <c r="E26" s="266">
        <v>0</v>
      </c>
      <c r="F26" s="266">
        <v>73480</v>
      </c>
      <c r="G26" s="266">
        <v>23827</v>
      </c>
      <c r="H26" s="266">
        <v>11913</v>
      </c>
      <c r="I26" s="266">
        <v>95307</v>
      </c>
      <c r="J26" s="266">
        <v>0</v>
      </c>
      <c r="K26" s="266">
        <v>131047</v>
      </c>
    </row>
    <row r="27" spans="1:11" s="89" customFormat="1" x14ac:dyDescent="0.3">
      <c r="A27" s="95" t="s">
        <v>2357</v>
      </c>
      <c r="B27" s="95" t="s">
        <v>2022</v>
      </c>
      <c r="C27" s="266">
        <v>80050</v>
      </c>
      <c r="D27" s="266">
        <v>2000</v>
      </c>
      <c r="E27" s="266">
        <v>0</v>
      </c>
      <c r="F27" s="266">
        <v>82050</v>
      </c>
      <c r="G27" s="266">
        <v>26683</v>
      </c>
      <c r="H27" s="266">
        <v>13342</v>
      </c>
      <c r="I27" s="266">
        <v>106733</v>
      </c>
      <c r="J27" s="266">
        <v>0</v>
      </c>
      <c r="K27" s="266">
        <v>146758</v>
      </c>
    </row>
    <row r="28" spans="1:11" s="89" customFormat="1" x14ac:dyDescent="0.3">
      <c r="A28" s="95" t="s">
        <v>2358</v>
      </c>
      <c r="B28" s="95" t="s">
        <v>2022</v>
      </c>
      <c r="C28" s="266">
        <v>75250</v>
      </c>
      <c r="D28" s="266">
        <v>2000</v>
      </c>
      <c r="E28" s="266">
        <v>0</v>
      </c>
      <c r="F28" s="266">
        <v>77250</v>
      </c>
      <c r="G28" s="266">
        <v>25083</v>
      </c>
      <c r="H28" s="266">
        <v>12542</v>
      </c>
      <c r="I28" s="266">
        <v>100333</v>
      </c>
      <c r="J28" s="266">
        <v>0</v>
      </c>
      <c r="K28" s="266">
        <v>137958</v>
      </c>
    </row>
    <row r="29" spans="1:11" s="89" customFormat="1" x14ac:dyDescent="0.3">
      <c r="A29" s="95" t="s">
        <v>2359</v>
      </c>
      <c r="B29" s="95" t="s">
        <v>2022</v>
      </c>
      <c r="C29" s="266">
        <v>71480</v>
      </c>
      <c r="D29" s="266">
        <v>2000</v>
      </c>
      <c r="E29" s="266">
        <v>0</v>
      </c>
      <c r="F29" s="266">
        <v>73480</v>
      </c>
      <c r="G29" s="266">
        <v>23827</v>
      </c>
      <c r="H29" s="266">
        <v>11913</v>
      </c>
      <c r="I29" s="266">
        <v>95307</v>
      </c>
      <c r="J29" s="266">
        <v>0</v>
      </c>
      <c r="K29" s="266">
        <v>131047</v>
      </c>
    </row>
    <row r="30" spans="1:11" s="89" customFormat="1" x14ac:dyDescent="0.3">
      <c r="A30" s="95" t="s">
        <v>2360</v>
      </c>
      <c r="B30" s="95" t="s">
        <v>2022</v>
      </c>
      <c r="C30" s="266">
        <v>55000</v>
      </c>
      <c r="D30" s="266">
        <v>2000</v>
      </c>
      <c r="E30" s="266">
        <v>0</v>
      </c>
      <c r="F30" s="266">
        <v>57000</v>
      </c>
      <c r="G30" s="266">
        <v>18333</v>
      </c>
      <c r="H30" s="266">
        <v>9167</v>
      </c>
      <c r="I30" s="266">
        <v>73333</v>
      </c>
      <c r="J30" s="266">
        <v>0</v>
      </c>
      <c r="K30" s="266">
        <v>100833</v>
      </c>
    </row>
    <row r="31" spans="1:11" s="89" customFormat="1" x14ac:dyDescent="0.3">
      <c r="A31" s="95" t="s">
        <v>2361</v>
      </c>
      <c r="B31" s="95" t="s">
        <v>2027</v>
      </c>
      <c r="C31" s="266">
        <v>63802</v>
      </c>
      <c r="D31" s="266">
        <v>2000</v>
      </c>
      <c r="E31" s="266">
        <v>0</v>
      </c>
      <c r="F31" s="266">
        <v>65802</v>
      </c>
      <c r="G31" s="266">
        <v>21267</v>
      </c>
      <c r="H31" s="266">
        <v>10634</v>
      </c>
      <c r="I31" s="266">
        <v>85069</v>
      </c>
      <c r="J31" s="266">
        <v>0</v>
      </c>
      <c r="K31" s="266">
        <v>116970</v>
      </c>
    </row>
    <row r="32" spans="1:11" s="89" customFormat="1" x14ac:dyDescent="0.3">
      <c r="A32" s="95" t="s">
        <v>2362</v>
      </c>
      <c r="B32" s="95" t="s">
        <v>2027</v>
      </c>
      <c r="C32" s="266">
        <v>58850</v>
      </c>
      <c r="D32" s="266">
        <v>2000</v>
      </c>
      <c r="E32" s="266">
        <v>0</v>
      </c>
      <c r="F32" s="266">
        <v>60850</v>
      </c>
      <c r="G32" s="266">
        <v>19617</v>
      </c>
      <c r="H32" s="266">
        <v>9808</v>
      </c>
      <c r="I32" s="266">
        <v>78467</v>
      </c>
      <c r="J32" s="266">
        <v>0</v>
      </c>
      <c r="K32" s="266">
        <v>107892</v>
      </c>
    </row>
    <row r="33" spans="1:11" s="89" customFormat="1" x14ac:dyDescent="0.3">
      <c r="A33" s="95" t="s">
        <v>2363</v>
      </c>
      <c r="B33" s="95" t="s">
        <v>2027</v>
      </c>
      <c r="C33" s="266">
        <v>53550</v>
      </c>
      <c r="D33" s="266">
        <v>2000</v>
      </c>
      <c r="E33" s="266">
        <v>0</v>
      </c>
      <c r="F33" s="266">
        <v>55550</v>
      </c>
      <c r="G33" s="266">
        <v>17850</v>
      </c>
      <c r="H33" s="266">
        <v>8925</v>
      </c>
      <c r="I33" s="266">
        <v>71400</v>
      </c>
      <c r="J33" s="266">
        <v>0</v>
      </c>
      <c r="K33" s="266">
        <v>98175</v>
      </c>
    </row>
    <row r="34" spans="1:11" s="89" customFormat="1" x14ac:dyDescent="0.3">
      <c r="A34" s="95" t="s">
        <v>2338</v>
      </c>
      <c r="B34" s="95" t="s">
        <v>2027</v>
      </c>
      <c r="C34" s="266">
        <v>45361</v>
      </c>
      <c r="D34" s="266">
        <v>2000</v>
      </c>
      <c r="E34" s="266">
        <v>0</v>
      </c>
      <c r="F34" s="266">
        <v>47361</v>
      </c>
      <c r="G34" s="266">
        <v>15120</v>
      </c>
      <c r="H34" s="266">
        <v>7560</v>
      </c>
      <c r="I34" s="266">
        <v>60481</v>
      </c>
      <c r="J34" s="266">
        <v>0</v>
      </c>
      <c r="K34" s="266">
        <v>83161</v>
      </c>
    </row>
    <row r="35" spans="1:11" s="89" customFormat="1" x14ac:dyDescent="0.3">
      <c r="A35" s="95" t="s">
        <v>2339</v>
      </c>
      <c r="B35" s="95" t="s">
        <v>1906</v>
      </c>
      <c r="C35" s="266">
        <v>42789</v>
      </c>
      <c r="D35" s="266">
        <v>2000</v>
      </c>
      <c r="E35" s="266">
        <v>0</v>
      </c>
      <c r="F35" s="266">
        <v>44789</v>
      </c>
      <c r="G35" s="266">
        <v>14263</v>
      </c>
      <c r="H35" s="266">
        <v>7132</v>
      </c>
      <c r="I35" s="266">
        <v>57052</v>
      </c>
      <c r="J35" s="266">
        <v>0</v>
      </c>
      <c r="K35" s="266">
        <v>78447</v>
      </c>
    </row>
    <row r="36" spans="1:11" s="89" customFormat="1" x14ac:dyDescent="0.3">
      <c r="A36" s="95" t="s">
        <v>2364</v>
      </c>
      <c r="B36" s="95" t="s">
        <v>1906</v>
      </c>
      <c r="C36" s="266">
        <v>38745</v>
      </c>
      <c r="D36" s="266">
        <v>2000</v>
      </c>
      <c r="E36" s="266">
        <v>0</v>
      </c>
      <c r="F36" s="266">
        <v>40745</v>
      </c>
      <c r="G36" s="266">
        <v>12915</v>
      </c>
      <c r="H36" s="266">
        <v>6458</v>
      </c>
      <c r="I36" s="266">
        <v>51660</v>
      </c>
      <c r="J36" s="266">
        <v>0</v>
      </c>
      <c r="K36" s="266">
        <v>71033</v>
      </c>
    </row>
    <row r="37" spans="1:11" s="89" customFormat="1" x14ac:dyDescent="0.3">
      <c r="A37" s="95" t="s">
        <v>2365</v>
      </c>
      <c r="B37" s="95" t="s">
        <v>1906</v>
      </c>
      <c r="C37" s="266">
        <v>30479</v>
      </c>
      <c r="D37" s="266">
        <v>2000</v>
      </c>
      <c r="E37" s="266">
        <v>0</v>
      </c>
      <c r="F37" s="266">
        <v>32479</v>
      </c>
      <c r="G37" s="266">
        <v>10160</v>
      </c>
      <c r="H37" s="266">
        <v>5080</v>
      </c>
      <c r="I37" s="266">
        <v>40639</v>
      </c>
      <c r="J37" s="266">
        <v>0</v>
      </c>
      <c r="K37" s="266">
        <v>55879</v>
      </c>
    </row>
    <row r="38" spans="1:11" s="89" customFormat="1" x14ac:dyDescent="0.3">
      <c r="A38" s="95" t="s">
        <v>2366</v>
      </c>
      <c r="B38" s="95" t="s">
        <v>1906</v>
      </c>
      <c r="C38" s="266">
        <v>28920</v>
      </c>
      <c r="D38" s="266">
        <v>2000</v>
      </c>
      <c r="E38" s="266">
        <v>0</v>
      </c>
      <c r="F38" s="266">
        <v>30920</v>
      </c>
      <c r="G38" s="266">
        <v>9640</v>
      </c>
      <c r="H38" s="266">
        <v>4820</v>
      </c>
      <c r="I38" s="266">
        <v>38560</v>
      </c>
      <c r="J38" s="266">
        <v>0</v>
      </c>
      <c r="K38" s="266">
        <v>53020</v>
      </c>
    </row>
    <row r="39" spans="1:11" s="89" customFormat="1" x14ac:dyDescent="0.3">
      <c r="A39" s="95" t="s">
        <v>2367</v>
      </c>
      <c r="B39" s="95" t="s">
        <v>2341</v>
      </c>
      <c r="C39" s="266">
        <v>42789</v>
      </c>
      <c r="D39" s="266">
        <v>2000</v>
      </c>
      <c r="E39" s="266">
        <v>0</v>
      </c>
      <c r="F39" s="266">
        <v>44789</v>
      </c>
      <c r="G39" s="266">
        <v>14263</v>
      </c>
      <c r="H39" s="266">
        <v>7132</v>
      </c>
      <c r="I39" s="266">
        <v>57052</v>
      </c>
      <c r="J39" s="266">
        <v>0</v>
      </c>
      <c r="K39" s="266">
        <v>78447</v>
      </c>
    </row>
    <row r="40" spans="1:11" s="89" customFormat="1" x14ac:dyDescent="0.3">
      <c r="A40" s="95" t="s">
        <v>2368</v>
      </c>
      <c r="B40" s="95" t="s">
        <v>2341</v>
      </c>
      <c r="C40" s="266">
        <v>38745</v>
      </c>
      <c r="D40" s="266">
        <v>2000</v>
      </c>
      <c r="E40" s="266">
        <v>0</v>
      </c>
      <c r="F40" s="266">
        <v>40745</v>
      </c>
      <c r="G40" s="266">
        <v>12915</v>
      </c>
      <c r="H40" s="266">
        <v>6458</v>
      </c>
      <c r="I40" s="266">
        <v>51660</v>
      </c>
      <c r="J40" s="266">
        <v>0</v>
      </c>
      <c r="K40" s="266">
        <v>71033</v>
      </c>
    </row>
    <row r="41" spans="1:11" s="89" customFormat="1" x14ac:dyDescent="0.3">
      <c r="A41" s="95" t="s">
        <v>2369</v>
      </c>
      <c r="B41" s="95" t="s">
        <v>2341</v>
      </c>
      <c r="C41" s="266">
        <v>36950</v>
      </c>
      <c r="D41" s="266">
        <v>2000</v>
      </c>
      <c r="E41" s="266">
        <v>0</v>
      </c>
      <c r="F41" s="266">
        <v>38950</v>
      </c>
      <c r="G41" s="266">
        <v>12317</v>
      </c>
      <c r="H41" s="266">
        <v>6158</v>
      </c>
      <c r="I41" s="266">
        <v>49267</v>
      </c>
      <c r="J41" s="266">
        <v>0</v>
      </c>
      <c r="K41" s="266">
        <v>67742</v>
      </c>
    </row>
    <row r="42" spans="1:11" s="89" customFormat="1" x14ac:dyDescent="0.3">
      <c r="A42" s="95" t="s">
        <v>2370</v>
      </c>
      <c r="B42" s="95" t="s">
        <v>2341</v>
      </c>
      <c r="C42" s="266">
        <v>30479</v>
      </c>
      <c r="D42" s="266">
        <v>2000</v>
      </c>
      <c r="E42" s="266">
        <v>0</v>
      </c>
      <c r="F42" s="266">
        <v>32479</v>
      </c>
      <c r="G42" s="266">
        <v>10160</v>
      </c>
      <c r="H42" s="266">
        <v>5080</v>
      </c>
      <c r="I42" s="266">
        <v>40639</v>
      </c>
      <c r="J42" s="266">
        <v>0</v>
      </c>
      <c r="K42" s="266">
        <v>55879</v>
      </c>
    </row>
    <row r="43" spans="1:11" s="89" customFormat="1" x14ac:dyDescent="0.3">
      <c r="A43" s="95" t="s">
        <v>2371</v>
      </c>
      <c r="B43" s="95" t="s">
        <v>2341</v>
      </c>
      <c r="C43" s="266">
        <v>28920</v>
      </c>
      <c r="D43" s="266">
        <v>2000</v>
      </c>
      <c r="E43" s="266">
        <v>0</v>
      </c>
      <c r="F43" s="266">
        <v>30920</v>
      </c>
      <c r="G43" s="266">
        <v>9640</v>
      </c>
      <c r="H43" s="266">
        <v>4820</v>
      </c>
      <c r="I43" s="266">
        <v>38560</v>
      </c>
      <c r="J43" s="266">
        <v>0</v>
      </c>
      <c r="K43" s="266">
        <v>53020</v>
      </c>
    </row>
    <row r="44" spans="1:11" x14ac:dyDescent="0.3">
      <c r="A44" s="101"/>
      <c r="B44" s="101"/>
      <c r="C44" s="200"/>
      <c r="D44" s="200"/>
      <c r="E44" s="200"/>
      <c r="F44" s="200"/>
      <c r="G44" s="200"/>
      <c r="H44" s="200"/>
      <c r="I44" s="200"/>
      <c r="J44" s="200"/>
      <c r="K44" s="200"/>
    </row>
    <row r="45" spans="1:11" x14ac:dyDescent="0.3">
      <c r="A45" s="101"/>
      <c r="B45" s="101"/>
      <c r="C45" s="200"/>
      <c r="D45" s="200"/>
      <c r="E45" s="200"/>
      <c r="F45" s="200"/>
      <c r="G45" s="200"/>
      <c r="H45" s="200"/>
      <c r="I45" s="200"/>
      <c r="J45" s="200"/>
      <c r="K45" s="200"/>
    </row>
    <row r="46" spans="1:11" x14ac:dyDescent="0.3">
      <c r="A46" s="481" t="s">
        <v>1840</v>
      </c>
      <c r="B46" s="481"/>
      <c r="C46" s="481"/>
      <c r="D46" s="180" t="s">
        <v>330</v>
      </c>
      <c r="E46" s="180" t="s">
        <v>330</v>
      </c>
      <c r="F46" s="180" t="s">
        <v>330</v>
      </c>
      <c r="G46" s="180" t="s">
        <v>330</v>
      </c>
      <c r="H46" s="180" t="s">
        <v>330</v>
      </c>
      <c r="I46" s="180" t="s">
        <v>330</v>
      </c>
      <c r="J46" s="180" t="s">
        <v>330</v>
      </c>
      <c r="K46" s="180" t="s">
        <v>330</v>
      </c>
    </row>
    <row r="47" spans="1:11" s="89" customFormat="1" x14ac:dyDescent="0.3">
      <c r="A47" s="475" t="s">
        <v>1828</v>
      </c>
      <c r="B47" s="477" t="s">
        <v>1711</v>
      </c>
      <c r="C47" s="493" t="s">
        <v>1829</v>
      </c>
      <c r="D47" s="493" t="s">
        <v>1829</v>
      </c>
      <c r="E47" s="493" t="s">
        <v>1829</v>
      </c>
      <c r="F47" s="493" t="s">
        <v>1829</v>
      </c>
      <c r="G47" s="493" t="s">
        <v>1830</v>
      </c>
      <c r="H47" s="493" t="s">
        <v>1830</v>
      </c>
      <c r="I47" s="493" t="s">
        <v>1830</v>
      </c>
      <c r="J47" s="493" t="s">
        <v>1830</v>
      </c>
      <c r="K47" s="514" t="s">
        <v>1830</v>
      </c>
    </row>
    <row r="48" spans="1:11" s="89" customFormat="1" ht="26.4" customHeight="1" x14ac:dyDescent="0.3">
      <c r="A48" s="476" t="s">
        <v>1828</v>
      </c>
      <c r="B48" s="478" t="s">
        <v>1831</v>
      </c>
      <c r="C48" s="134" t="s">
        <v>1832</v>
      </c>
      <c r="D48" s="134" t="s">
        <v>1833</v>
      </c>
      <c r="E48" s="134" t="s">
        <v>1834</v>
      </c>
      <c r="F48" s="134" t="s">
        <v>1835</v>
      </c>
      <c r="G48" s="134" t="s">
        <v>1836</v>
      </c>
      <c r="H48" s="134" t="s">
        <v>1837</v>
      </c>
      <c r="I48" s="134" t="s">
        <v>1838</v>
      </c>
      <c r="J48" s="134" t="s">
        <v>1963</v>
      </c>
      <c r="K48" s="267" t="s">
        <v>1835</v>
      </c>
    </row>
    <row r="49" spans="1:11" s="89" customFormat="1" x14ac:dyDescent="0.3">
      <c r="A49" s="93" t="s">
        <v>2372</v>
      </c>
      <c r="B49" s="93" t="s">
        <v>2343</v>
      </c>
      <c r="C49" s="265">
        <v>23233</v>
      </c>
      <c r="D49" s="265">
        <v>2000</v>
      </c>
      <c r="E49" s="265">
        <v>0</v>
      </c>
      <c r="F49" s="265">
        <f>C49+D49+E49</f>
        <v>25233</v>
      </c>
      <c r="G49" s="265">
        <v>7744</v>
      </c>
      <c r="H49" s="265">
        <v>3872</v>
      </c>
      <c r="I49" s="265">
        <v>30977</v>
      </c>
      <c r="J49" s="265">
        <v>0</v>
      </c>
      <c r="K49" s="265">
        <v>42593</v>
      </c>
    </row>
    <row r="50" spans="1:11" s="89" customFormat="1" x14ac:dyDescent="0.3">
      <c r="A50" s="95" t="s">
        <v>2373</v>
      </c>
      <c r="B50" s="95" t="s">
        <v>2343</v>
      </c>
      <c r="C50" s="266">
        <v>23233</v>
      </c>
      <c r="D50" s="266">
        <v>2000</v>
      </c>
      <c r="E50" s="266">
        <v>0</v>
      </c>
      <c r="F50" s="266">
        <f t="shared" ref="F50:F52" si="0">C50+D50+E50</f>
        <v>25233</v>
      </c>
      <c r="G50" s="266">
        <v>7744</v>
      </c>
      <c r="H50" s="266">
        <v>3872</v>
      </c>
      <c r="I50" s="266">
        <v>30977</v>
      </c>
      <c r="J50" s="266">
        <v>0</v>
      </c>
      <c r="K50" s="266">
        <v>42593</v>
      </c>
    </row>
    <row r="51" spans="1:11" s="89" customFormat="1" x14ac:dyDescent="0.3">
      <c r="A51" s="95" t="s">
        <v>2374</v>
      </c>
      <c r="B51" s="95" t="s">
        <v>2343</v>
      </c>
      <c r="C51" s="266">
        <v>20000</v>
      </c>
      <c r="D51" s="266">
        <v>2000</v>
      </c>
      <c r="E51" s="266">
        <v>0</v>
      </c>
      <c r="F51" s="266">
        <f t="shared" si="0"/>
        <v>22000</v>
      </c>
      <c r="G51" s="266">
        <v>6667</v>
      </c>
      <c r="H51" s="266">
        <v>3333</v>
      </c>
      <c r="I51" s="266">
        <v>26667</v>
      </c>
      <c r="J51" s="266">
        <v>0</v>
      </c>
      <c r="K51" s="266">
        <v>36667</v>
      </c>
    </row>
    <row r="52" spans="1:11" s="89" customFormat="1" x14ac:dyDescent="0.3">
      <c r="A52" s="95" t="s">
        <v>2375</v>
      </c>
      <c r="B52" s="95" t="s">
        <v>2343</v>
      </c>
      <c r="C52" s="266">
        <v>16925</v>
      </c>
      <c r="D52" s="266">
        <v>2000</v>
      </c>
      <c r="E52" s="266">
        <v>0</v>
      </c>
      <c r="F52" s="266">
        <f t="shared" si="0"/>
        <v>18925</v>
      </c>
      <c r="G52" s="266">
        <v>5642</v>
      </c>
      <c r="H52" s="266">
        <v>2821</v>
      </c>
      <c r="I52" s="266">
        <v>22567</v>
      </c>
      <c r="J52" s="266">
        <v>0</v>
      </c>
      <c r="K52" s="266">
        <v>31030</v>
      </c>
    </row>
    <row r="53" spans="1:11" x14ac:dyDescent="0.3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</row>
    <row r="54" spans="1:11" x14ac:dyDescent="0.3">
      <c r="A54" s="106"/>
      <c r="B54" s="268"/>
      <c r="C54" s="106"/>
      <c r="D54" s="106"/>
      <c r="E54" s="106"/>
      <c r="F54" s="106"/>
      <c r="G54" s="106"/>
      <c r="H54" s="106"/>
      <c r="I54" s="106"/>
      <c r="J54" s="106"/>
      <c r="K54" s="106"/>
    </row>
    <row r="55" spans="1:11" x14ac:dyDescent="0.3">
      <c r="A55" s="106"/>
      <c r="B55" s="487"/>
      <c r="C55" s="487"/>
      <c r="D55" s="487"/>
      <c r="E55" s="106"/>
      <c r="F55" s="106"/>
      <c r="G55" s="106"/>
      <c r="H55" s="106"/>
      <c r="I55" s="106"/>
      <c r="J55" s="106"/>
      <c r="K55" s="106"/>
    </row>
    <row r="56" spans="1:11" x14ac:dyDescent="0.3">
      <c r="A56" s="106"/>
      <c r="B56" s="488"/>
      <c r="C56" s="488"/>
      <c r="D56" s="488"/>
      <c r="E56" s="106"/>
      <c r="F56" s="106"/>
      <c r="G56" s="106"/>
      <c r="H56" s="106"/>
      <c r="I56" s="106"/>
      <c r="J56" s="106"/>
      <c r="K56" s="106"/>
    </row>
    <row r="57" spans="1:11" x14ac:dyDescent="0.3">
      <c r="A57" s="106"/>
      <c r="B57" s="488"/>
      <c r="C57" s="488"/>
      <c r="D57" s="488"/>
      <c r="E57" s="106"/>
      <c r="F57" s="106"/>
      <c r="G57" s="106"/>
      <c r="H57" s="106"/>
      <c r="I57" s="106"/>
      <c r="J57" s="106"/>
      <c r="K57" s="106"/>
    </row>
    <row r="58" spans="1:11" x14ac:dyDescent="0.3">
      <c r="A58" s="106"/>
      <c r="B58" s="488"/>
      <c r="C58" s="488"/>
      <c r="D58" s="488"/>
      <c r="E58" s="106"/>
      <c r="F58" s="106"/>
      <c r="G58" s="106"/>
      <c r="H58" s="106"/>
      <c r="I58" s="106"/>
      <c r="J58" s="106"/>
      <c r="K58" s="106"/>
    </row>
    <row r="59" spans="1:11" x14ac:dyDescent="0.3">
      <c r="A59" s="106"/>
      <c r="B59" s="269"/>
      <c r="C59" s="106"/>
      <c r="D59" s="106"/>
      <c r="E59" s="106"/>
      <c r="F59" s="106"/>
      <c r="G59" s="106"/>
      <c r="H59" s="106"/>
      <c r="I59" s="106"/>
      <c r="J59" s="106"/>
      <c r="K59" s="106"/>
    </row>
  </sheetData>
  <mergeCells count="19">
    <mergeCell ref="A7:C7"/>
    <mergeCell ref="A2:K2"/>
    <mergeCell ref="A3:K3"/>
    <mergeCell ref="A4:K4"/>
    <mergeCell ref="A5:K5"/>
    <mergeCell ref="A6:K6"/>
    <mergeCell ref="G8:K8"/>
    <mergeCell ref="A46:C46"/>
    <mergeCell ref="A47:A48"/>
    <mergeCell ref="B47:B48"/>
    <mergeCell ref="C47:F47"/>
    <mergeCell ref="G47:K47"/>
    <mergeCell ref="B55:D55"/>
    <mergeCell ref="B56:D56"/>
    <mergeCell ref="B57:D57"/>
    <mergeCell ref="B58:D58"/>
    <mergeCell ref="A8:A9"/>
    <mergeCell ref="B8:B9"/>
    <mergeCell ref="C8:F8"/>
  </mergeCells>
  <printOptions horizontalCentered="1"/>
  <pageMargins left="0.47250000000000003" right="0.47250000000000003" top="1.1025" bottom="0.47250000000000003" header="0.31500000000000006" footer="0.31500000000000006"/>
  <pageSetup scale="75" fitToWidth="0" fitToHeight="0" orientation="landscape" r:id="rId1"/>
  <headerFooter scaleWithDoc="0" alignWithMargins="0">
    <oddHeader>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7D842-D96E-436C-8420-3B1EEE0AED79}">
  <dimension ref="A1:G64"/>
  <sheetViews>
    <sheetView zoomScale="85" zoomScaleNormal="85" zoomScalePageLayoutView="85" workbookViewId="0">
      <selection activeCell="A33" sqref="A33:B33"/>
    </sheetView>
  </sheetViews>
  <sheetFormatPr baseColWidth="10" defaultRowHeight="14.4" x14ac:dyDescent="0.3"/>
  <cols>
    <col min="1" max="1" width="29.5546875" style="82" customWidth="1"/>
    <col min="2" max="2" width="59.6640625" style="82" customWidth="1"/>
    <col min="3" max="3" width="23.109375" style="83" customWidth="1"/>
    <col min="4" max="4" width="24.33203125" style="83" customWidth="1"/>
    <col min="5" max="5" width="24.44140625" style="83" customWidth="1"/>
    <col min="6" max="8" width="26.44140625" style="50" customWidth="1"/>
    <col min="9" max="16384" width="11.5546875" style="50"/>
  </cols>
  <sheetData>
    <row r="1" spans="1:7" s="41" customFormat="1" ht="15.6" x14ac:dyDescent="0.3">
      <c r="A1" s="38"/>
      <c r="B1" s="38"/>
      <c r="C1" s="39"/>
      <c r="D1" s="39"/>
      <c r="E1" s="39"/>
      <c r="F1" s="40"/>
      <c r="G1" s="40"/>
    </row>
    <row r="2" spans="1:7" s="41" customFormat="1" ht="15.6" x14ac:dyDescent="0.3">
      <c r="A2" s="471" t="s">
        <v>793</v>
      </c>
      <c r="B2" s="471" t="s">
        <v>1705</v>
      </c>
      <c r="C2" s="471" t="s">
        <v>1705</v>
      </c>
      <c r="D2" s="471" t="s">
        <v>1705</v>
      </c>
      <c r="E2" s="471" t="s">
        <v>1705</v>
      </c>
      <c r="F2" s="40"/>
      <c r="G2" s="40"/>
    </row>
    <row r="3" spans="1:7" s="41" customFormat="1" ht="15.6" x14ac:dyDescent="0.3">
      <c r="A3" s="471" t="s">
        <v>795</v>
      </c>
      <c r="B3" s="471" t="s">
        <v>1706</v>
      </c>
      <c r="C3" s="471" t="s">
        <v>1706</v>
      </c>
      <c r="D3" s="471" t="s">
        <v>1706</v>
      </c>
      <c r="E3" s="471" t="s">
        <v>1706</v>
      </c>
      <c r="F3" s="40"/>
      <c r="G3" s="40"/>
    </row>
    <row r="4" spans="1:7" s="41" customFormat="1" ht="15.6" x14ac:dyDescent="0.3">
      <c r="A4" s="471" t="s">
        <v>1679</v>
      </c>
      <c r="B4" s="471" t="s">
        <v>1707</v>
      </c>
      <c r="C4" s="471" t="s">
        <v>1707</v>
      </c>
      <c r="D4" s="471" t="s">
        <v>1707</v>
      </c>
      <c r="E4" s="471" t="s">
        <v>1707</v>
      </c>
      <c r="F4" s="40"/>
      <c r="G4" s="40"/>
    </row>
    <row r="5" spans="1:7" s="41" customFormat="1" ht="15.6" x14ac:dyDescent="0.3">
      <c r="A5" s="471" t="s">
        <v>1708</v>
      </c>
      <c r="B5" s="471" t="s">
        <v>1708</v>
      </c>
      <c r="C5" s="471" t="s">
        <v>1708</v>
      </c>
      <c r="D5" s="471" t="s">
        <v>1708</v>
      </c>
      <c r="E5" s="471" t="s">
        <v>1708</v>
      </c>
      <c r="F5" s="40"/>
      <c r="G5" s="40"/>
    </row>
    <row r="6" spans="1:7" s="41" customFormat="1" ht="15.6" x14ac:dyDescent="0.3">
      <c r="A6" s="472" t="s">
        <v>1709</v>
      </c>
      <c r="B6" s="472" t="s">
        <v>1709</v>
      </c>
      <c r="C6" s="472" t="s">
        <v>1709</v>
      </c>
      <c r="D6" s="472" t="s">
        <v>1709</v>
      </c>
      <c r="E6" s="472" t="s">
        <v>1709</v>
      </c>
      <c r="F6" s="40"/>
      <c r="G6" s="40"/>
    </row>
    <row r="7" spans="1:7" s="45" customFormat="1" x14ac:dyDescent="0.3">
      <c r="A7" s="42" t="s">
        <v>330</v>
      </c>
      <c r="B7" s="42" t="s">
        <v>330</v>
      </c>
      <c r="C7" s="43" t="s">
        <v>330</v>
      </c>
      <c r="D7" s="43" t="s">
        <v>330</v>
      </c>
      <c r="E7" s="43" t="s">
        <v>330</v>
      </c>
      <c r="F7" s="44"/>
      <c r="G7" s="44"/>
    </row>
    <row r="8" spans="1:7" s="45" customFormat="1" x14ac:dyDescent="0.3">
      <c r="A8" s="473" t="s">
        <v>1710</v>
      </c>
      <c r="B8" s="515" t="s">
        <v>1711</v>
      </c>
      <c r="C8" s="474" t="s">
        <v>1712</v>
      </c>
      <c r="D8" s="474" t="s">
        <v>1713</v>
      </c>
      <c r="E8" s="474" t="s">
        <v>1713</v>
      </c>
      <c r="F8" s="44"/>
      <c r="G8" s="44"/>
    </row>
    <row r="9" spans="1:7" s="45" customFormat="1" x14ac:dyDescent="0.3">
      <c r="A9" s="473" t="s">
        <v>1714</v>
      </c>
      <c r="B9" s="498" t="s">
        <v>1711</v>
      </c>
      <c r="C9" s="474" t="s">
        <v>1712</v>
      </c>
      <c r="D9" s="46" t="s">
        <v>1715</v>
      </c>
      <c r="E9" s="46" t="s">
        <v>1716</v>
      </c>
      <c r="F9" s="44"/>
      <c r="G9" s="44"/>
    </row>
    <row r="10" spans="1:7" x14ac:dyDescent="0.3">
      <c r="A10" s="47" t="s">
        <v>330</v>
      </c>
      <c r="B10" s="47" t="s">
        <v>330</v>
      </c>
      <c r="C10" s="48" t="s">
        <v>330</v>
      </c>
      <c r="D10" s="48" t="s">
        <v>330</v>
      </c>
      <c r="E10" s="48" t="s">
        <v>330</v>
      </c>
      <c r="F10" s="49"/>
      <c r="G10" s="49"/>
    </row>
    <row r="11" spans="1:7" s="45" customFormat="1" x14ac:dyDescent="0.3">
      <c r="A11" s="468" t="s">
        <v>1717</v>
      </c>
      <c r="B11" s="468" t="s">
        <v>1717</v>
      </c>
      <c r="C11" s="52" t="s">
        <v>330</v>
      </c>
      <c r="D11" s="53" t="s">
        <v>330</v>
      </c>
      <c r="E11" s="53" t="s">
        <v>330</v>
      </c>
      <c r="F11" s="49"/>
      <c r="G11" s="44"/>
    </row>
    <row r="12" spans="1:7" s="45" customFormat="1" x14ac:dyDescent="0.3">
      <c r="A12" s="54" t="s">
        <v>2376</v>
      </c>
      <c r="B12" s="54" t="s">
        <v>2377</v>
      </c>
      <c r="C12" s="65">
        <v>1</v>
      </c>
      <c r="D12" s="65">
        <v>119106.03</v>
      </c>
      <c r="E12" s="65">
        <v>119106.03</v>
      </c>
      <c r="F12" s="49"/>
      <c r="G12" s="44"/>
    </row>
    <row r="13" spans="1:7" s="45" customFormat="1" x14ac:dyDescent="0.3">
      <c r="A13" s="54" t="s">
        <v>2378</v>
      </c>
      <c r="B13" s="54" t="s">
        <v>1886</v>
      </c>
      <c r="C13" s="65">
        <v>6</v>
      </c>
      <c r="D13" s="65">
        <v>70869.679999999993</v>
      </c>
      <c r="E13" s="65">
        <v>70869.679999999993</v>
      </c>
      <c r="F13" s="49"/>
      <c r="G13" s="44"/>
    </row>
    <row r="14" spans="1:7" s="45" customFormat="1" x14ac:dyDescent="0.3">
      <c r="A14" s="54" t="s">
        <v>2379</v>
      </c>
      <c r="B14" s="54" t="s">
        <v>2380</v>
      </c>
      <c r="C14" s="65">
        <v>1</v>
      </c>
      <c r="D14" s="65">
        <v>70869.570000000007</v>
      </c>
      <c r="E14" s="65">
        <v>70869.570000000007</v>
      </c>
      <c r="F14" s="49"/>
      <c r="G14" s="44"/>
    </row>
    <row r="15" spans="1:7" s="45" customFormat="1" x14ac:dyDescent="0.3">
      <c r="A15" s="54" t="s">
        <v>2381</v>
      </c>
      <c r="B15" s="54" t="s">
        <v>2382</v>
      </c>
      <c r="C15" s="55">
        <v>10</v>
      </c>
      <c r="D15" s="55">
        <v>52917.738000000005</v>
      </c>
      <c r="E15" s="55">
        <v>52917.738000000005</v>
      </c>
      <c r="F15" s="44"/>
      <c r="G15" s="44"/>
    </row>
    <row r="16" spans="1:7" s="45" customFormat="1" x14ac:dyDescent="0.3">
      <c r="A16" s="54" t="s">
        <v>2383</v>
      </c>
      <c r="B16" s="54" t="s">
        <v>2027</v>
      </c>
      <c r="C16" s="55">
        <v>6</v>
      </c>
      <c r="D16" s="55">
        <v>44900.055</v>
      </c>
      <c r="E16" s="55">
        <v>44900.055</v>
      </c>
      <c r="F16" s="44"/>
      <c r="G16" s="44"/>
    </row>
    <row r="17" spans="1:7" s="45" customFormat="1" x14ac:dyDescent="0.3">
      <c r="A17" s="54" t="s">
        <v>2384</v>
      </c>
      <c r="B17" s="54" t="s">
        <v>1731</v>
      </c>
      <c r="C17" s="55">
        <v>9</v>
      </c>
      <c r="D17" s="55">
        <v>35218.417200000004</v>
      </c>
      <c r="E17" s="55">
        <v>35218.417200000004</v>
      </c>
      <c r="F17" s="44"/>
      <c r="G17" s="44"/>
    </row>
    <row r="18" spans="1:7" s="45" customFormat="1" x14ac:dyDescent="0.3">
      <c r="A18" s="54" t="s">
        <v>2385</v>
      </c>
      <c r="B18" s="54" t="s">
        <v>2386</v>
      </c>
      <c r="C18" s="55">
        <v>1</v>
      </c>
      <c r="D18" s="55">
        <v>35218.417200000004</v>
      </c>
      <c r="E18" s="55">
        <v>35218.417200000004</v>
      </c>
      <c r="F18" s="44"/>
      <c r="G18" s="44"/>
    </row>
    <row r="19" spans="1:7" s="45" customFormat="1" x14ac:dyDescent="0.3">
      <c r="A19" s="54" t="s">
        <v>2387</v>
      </c>
      <c r="B19" s="54" t="s">
        <v>2388</v>
      </c>
      <c r="C19" s="55">
        <v>3</v>
      </c>
      <c r="D19" s="65">
        <v>27983.57</v>
      </c>
      <c r="E19" s="65">
        <v>27983.57</v>
      </c>
      <c r="F19" s="49"/>
      <c r="G19" s="44"/>
    </row>
    <row r="20" spans="1:7" s="45" customFormat="1" x14ac:dyDescent="0.3">
      <c r="A20" s="54" t="s">
        <v>2389</v>
      </c>
      <c r="B20" s="54" t="s">
        <v>1733</v>
      </c>
      <c r="C20" s="55">
        <v>5</v>
      </c>
      <c r="D20" s="65">
        <v>27983.564999999999</v>
      </c>
      <c r="E20" s="65">
        <v>27983.564999999999</v>
      </c>
      <c r="F20" s="49"/>
      <c r="G20" s="44"/>
    </row>
    <row r="21" spans="1:7" s="45" customFormat="1" x14ac:dyDescent="0.3">
      <c r="A21" s="230" t="s">
        <v>2390</v>
      </c>
      <c r="B21" s="54" t="s">
        <v>1894</v>
      </c>
      <c r="C21" s="55">
        <v>19</v>
      </c>
      <c r="D21" s="65">
        <v>26067.696</v>
      </c>
      <c r="E21" s="65">
        <v>26067.696</v>
      </c>
      <c r="F21" s="49"/>
      <c r="G21" s="44"/>
    </row>
    <row r="22" spans="1:7" s="45" customFormat="1" x14ac:dyDescent="0.3">
      <c r="A22" s="56" t="s">
        <v>330</v>
      </c>
      <c r="B22" s="51" t="s">
        <v>1782</v>
      </c>
      <c r="C22" s="57">
        <f>SUM(C12:C21)</f>
        <v>61</v>
      </c>
      <c r="D22" s="58" t="s">
        <v>330</v>
      </c>
      <c r="E22" s="59" t="s">
        <v>330</v>
      </c>
      <c r="F22" s="49"/>
      <c r="G22" s="44"/>
    </row>
    <row r="23" spans="1:7" s="45" customFormat="1" x14ac:dyDescent="0.3">
      <c r="A23" s="60"/>
      <c r="B23" s="61"/>
      <c r="C23" s="59"/>
      <c r="D23" s="62"/>
      <c r="E23" s="62"/>
      <c r="F23" s="49"/>
      <c r="G23" s="44"/>
    </row>
    <row r="24" spans="1:7" s="45" customFormat="1" x14ac:dyDescent="0.3">
      <c r="A24" s="60"/>
      <c r="B24" s="60"/>
      <c r="C24" s="62"/>
      <c r="D24" s="62"/>
      <c r="E24" s="62"/>
      <c r="F24" s="49"/>
      <c r="G24" s="44"/>
    </row>
    <row r="25" spans="1:7" s="45" customFormat="1" x14ac:dyDescent="0.3">
      <c r="A25" s="469" t="s">
        <v>1783</v>
      </c>
      <c r="B25" s="469" t="s">
        <v>1783</v>
      </c>
      <c r="C25" s="53"/>
      <c r="D25" s="53" t="s">
        <v>330</v>
      </c>
      <c r="E25" s="53" t="s">
        <v>330</v>
      </c>
      <c r="F25" s="49"/>
      <c r="G25" s="49"/>
    </row>
    <row r="26" spans="1:7" s="45" customFormat="1" x14ac:dyDescent="0.3">
      <c r="A26" s="64" t="s">
        <v>2391</v>
      </c>
      <c r="B26" s="64" t="s">
        <v>1735</v>
      </c>
      <c r="C26" s="65">
        <v>6</v>
      </c>
      <c r="D26" s="65">
        <v>20103.5854</v>
      </c>
      <c r="E26" s="65">
        <v>20103.5854</v>
      </c>
      <c r="F26" s="49"/>
      <c r="G26" s="49"/>
    </row>
    <row r="27" spans="1:7" s="45" customFormat="1" x14ac:dyDescent="0.3">
      <c r="A27" s="54" t="s">
        <v>2392</v>
      </c>
      <c r="B27" s="54" t="s">
        <v>1737</v>
      </c>
      <c r="C27" s="65">
        <v>4</v>
      </c>
      <c r="D27" s="65">
        <v>19863.165000000001</v>
      </c>
      <c r="E27" s="65">
        <v>19863.165000000001</v>
      </c>
      <c r="F27" s="49"/>
      <c r="G27" s="49"/>
    </row>
    <row r="28" spans="1:7" s="45" customFormat="1" x14ac:dyDescent="0.3">
      <c r="A28" s="54" t="s">
        <v>2393</v>
      </c>
      <c r="B28" s="54" t="s">
        <v>2394</v>
      </c>
      <c r="C28" s="65">
        <v>1</v>
      </c>
      <c r="D28" s="65">
        <v>19239</v>
      </c>
      <c r="E28" s="65">
        <v>19239</v>
      </c>
      <c r="F28" s="49"/>
      <c r="G28" s="49"/>
    </row>
    <row r="29" spans="1:7" s="45" customFormat="1" x14ac:dyDescent="0.3">
      <c r="A29" s="54" t="s">
        <v>2395</v>
      </c>
      <c r="B29" s="54" t="s">
        <v>1741</v>
      </c>
      <c r="C29" s="65">
        <v>6</v>
      </c>
      <c r="D29" s="65">
        <v>19238.985000000001</v>
      </c>
      <c r="E29" s="65">
        <v>19238.985000000001</v>
      </c>
      <c r="F29" s="49"/>
      <c r="G29" s="49"/>
    </row>
    <row r="30" spans="1:7" s="45" customFormat="1" x14ac:dyDescent="0.3">
      <c r="A30" s="54" t="s">
        <v>2396</v>
      </c>
      <c r="B30" s="54" t="s">
        <v>2397</v>
      </c>
      <c r="C30" s="65">
        <v>5</v>
      </c>
      <c r="D30" s="65">
        <v>16930.993600000002</v>
      </c>
      <c r="E30" s="65">
        <v>16930.993600000002</v>
      </c>
      <c r="F30" s="49"/>
      <c r="G30" s="49"/>
    </row>
    <row r="31" spans="1:7" s="45" customFormat="1" x14ac:dyDescent="0.3">
      <c r="A31" s="54" t="s">
        <v>2398</v>
      </c>
      <c r="B31" s="54" t="s">
        <v>2399</v>
      </c>
      <c r="C31" s="65">
        <v>23</v>
      </c>
      <c r="D31" s="65">
        <v>14871.280400000001</v>
      </c>
      <c r="E31" s="65">
        <v>14871.280400000001</v>
      </c>
      <c r="F31" s="49"/>
      <c r="G31" s="49"/>
    </row>
    <row r="32" spans="1:7" s="45" customFormat="1" x14ac:dyDescent="0.3">
      <c r="A32" s="54" t="s">
        <v>2400</v>
      </c>
      <c r="B32" s="54" t="s">
        <v>2401</v>
      </c>
      <c r="C32" s="55">
        <v>7</v>
      </c>
      <c r="D32" s="65">
        <v>12786.7616</v>
      </c>
      <c r="E32" s="65">
        <v>12786.7616</v>
      </c>
      <c r="F32" s="49"/>
      <c r="G32" s="44"/>
    </row>
    <row r="33" spans="1:7" s="45" customFormat="1" x14ac:dyDescent="0.3">
      <c r="A33" s="54" t="s">
        <v>2402</v>
      </c>
      <c r="B33" s="54" t="s">
        <v>2403</v>
      </c>
      <c r="C33" s="55">
        <v>4</v>
      </c>
      <c r="D33" s="55">
        <v>12786.76</v>
      </c>
      <c r="E33" s="55">
        <v>12786.76</v>
      </c>
      <c r="F33" s="44"/>
      <c r="G33" s="44"/>
    </row>
    <row r="34" spans="1:7" s="45" customFormat="1" x14ac:dyDescent="0.3">
      <c r="A34" s="54" t="s">
        <v>2404</v>
      </c>
      <c r="B34" s="54" t="s">
        <v>2405</v>
      </c>
      <c r="C34" s="55">
        <v>5</v>
      </c>
      <c r="D34" s="55">
        <v>11831.544</v>
      </c>
      <c r="E34" s="55">
        <v>11831.544</v>
      </c>
      <c r="F34" s="44"/>
      <c r="G34" s="44"/>
    </row>
    <row r="35" spans="1:7" s="45" customFormat="1" x14ac:dyDescent="0.3">
      <c r="A35" s="54" t="s">
        <v>2406</v>
      </c>
      <c r="B35" s="54" t="s">
        <v>2407</v>
      </c>
      <c r="C35" s="55">
        <v>1</v>
      </c>
      <c r="D35" s="55">
        <v>10513.897999999999</v>
      </c>
      <c r="E35" s="55">
        <v>10513.897999999999</v>
      </c>
      <c r="F35" s="44"/>
      <c r="G35" s="44"/>
    </row>
    <row r="36" spans="1:7" s="45" customFormat="1" x14ac:dyDescent="0.3">
      <c r="A36" s="54" t="s">
        <v>2408</v>
      </c>
      <c r="B36" s="54" t="s">
        <v>2065</v>
      </c>
      <c r="C36" s="55">
        <v>1</v>
      </c>
      <c r="D36" s="55">
        <v>10193.829</v>
      </c>
      <c r="E36" s="55">
        <v>10193.829</v>
      </c>
      <c r="F36" s="44"/>
      <c r="G36" s="44"/>
    </row>
    <row r="37" spans="1:7" s="45" customFormat="1" x14ac:dyDescent="0.3">
      <c r="A37" s="54" t="s">
        <v>2409</v>
      </c>
      <c r="B37" s="54" t="s">
        <v>2410</v>
      </c>
      <c r="C37" s="55">
        <v>55</v>
      </c>
      <c r="D37" s="55">
        <v>10100.1</v>
      </c>
      <c r="E37" s="55">
        <v>10100.1</v>
      </c>
      <c r="F37" s="44"/>
      <c r="G37" s="44"/>
    </row>
    <row r="38" spans="1:7" s="45" customFormat="1" x14ac:dyDescent="0.3">
      <c r="A38" s="54" t="s">
        <v>2411</v>
      </c>
      <c r="B38" s="54" t="s">
        <v>2320</v>
      </c>
      <c r="C38" s="55">
        <v>8</v>
      </c>
      <c r="D38" s="55">
        <v>9751.4490000000005</v>
      </c>
      <c r="E38" s="55">
        <v>9751.4490000000005</v>
      </c>
      <c r="F38" s="44"/>
      <c r="G38" s="44"/>
    </row>
    <row r="39" spans="1:7" s="45" customFormat="1" x14ac:dyDescent="0.3">
      <c r="A39" s="54" t="s">
        <v>2412</v>
      </c>
      <c r="B39" s="54" t="s">
        <v>2413</v>
      </c>
      <c r="C39" s="55">
        <v>2</v>
      </c>
      <c r="D39" s="55">
        <v>9618.43</v>
      </c>
      <c r="E39" s="55">
        <v>9618.43</v>
      </c>
      <c r="F39" s="44"/>
      <c r="G39" s="44"/>
    </row>
    <row r="40" spans="1:7" s="45" customFormat="1" x14ac:dyDescent="0.3">
      <c r="A40" s="54" t="s">
        <v>2414</v>
      </c>
      <c r="B40" s="54" t="s">
        <v>2121</v>
      </c>
      <c r="C40" s="55">
        <v>9</v>
      </c>
      <c r="D40" s="65">
        <v>8364</v>
      </c>
      <c r="E40" s="65">
        <v>8364</v>
      </c>
      <c r="F40" s="44"/>
      <c r="G40" s="44"/>
    </row>
    <row r="41" spans="1:7" s="45" customFormat="1" x14ac:dyDescent="0.3">
      <c r="A41" s="230" t="s">
        <v>2415</v>
      </c>
      <c r="B41" s="54" t="s">
        <v>2416</v>
      </c>
      <c r="C41" s="55">
        <v>4</v>
      </c>
      <c r="D41" s="65">
        <v>8364</v>
      </c>
      <c r="E41" s="65">
        <v>8364</v>
      </c>
      <c r="F41" s="44"/>
      <c r="G41" s="44"/>
    </row>
    <row r="42" spans="1:7" s="45" customFormat="1" x14ac:dyDescent="0.3">
      <c r="A42" s="56" t="s">
        <v>330</v>
      </c>
      <c r="B42" s="51" t="s">
        <v>1816</v>
      </c>
      <c r="C42" s="57">
        <f>SUM(C26:C41)</f>
        <v>141</v>
      </c>
      <c r="D42" s="58" t="s">
        <v>330</v>
      </c>
      <c r="E42" s="59" t="s">
        <v>330</v>
      </c>
      <c r="F42" s="44"/>
      <c r="G42" s="44"/>
    </row>
    <row r="43" spans="1:7" s="45" customFormat="1" x14ac:dyDescent="0.3">
      <c r="A43" s="66" t="s">
        <v>330</v>
      </c>
      <c r="B43" s="67"/>
      <c r="C43" s="68"/>
      <c r="D43" s="69" t="s">
        <v>330</v>
      </c>
      <c r="E43" s="69" t="s">
        <v>330</v>
      </c>
      <c r="F43" s="49"/>
      <c r="G43" s="44"/>
    </row>
    <row r="44" spans="1:7" s="45" customFormat="1" x14ac:dyDescent="0.3">
      <c r="A44" s="66"/>
      <c r="B44" s="67"/>
      <c r="C44" s="68"/>
      <c r="D44" s="69"/>
      <c r="E44" s="69"/>
      <c r="F44" s="49"/>
      <c r="G44" s="44"/>
    </row>
    <row r="45" spans="1:7" s="45" customFormat="1" x14ac:dyDescent="0.3">
      <c r="A45" s="469" t="s">
        <v>1817</v>
      </c>
      <c r="B45" s="469" t="s">
        <v>1783</v>
      </c>
      <c r="C45" s="111" t="s">
        <v>330</v>
      </c>
      <c r="D45" s="53" t="s">
        <v>330</v>
      </c>
      <c r="E45" s="53" t="s">
        <v>330</v>
      </c>
      <c r="F45" s="44"/>
      <c r="G45" s="44"/>
    </row>
    <row r="46" spans="1:7" s="45" customFormat="1" x14ac:dyDescent="0.3">
      <c r="A46" s="166" t="s">
        <v>1818</v>
      </c>
      <c r="B46" s="64" t="s">
        <v>1818</v>
      </c>
      <c r="C46" s="55">
        <v>0</v>
      </c>
      <c r="D46" s="65">
        <v>0</v>
      </c>
      <c r="E46" s="65">
        <v>0</v>
      </c>
      <c r="F46" s="44"/>
      <c r="G46" s="44"/>
    </row>
    <row r="47" spans="1:7" s="45" customFormat="1" x14ac:dyDescent="0.3">
      <c r="A47" s="56" t="s">
        <v>330</v>
      </c>
      <c r="B47" s="51" t="s">
        <v>1819</v>
      </c>
      <c r="C47" s="57">
        <f>SUM(C46:C46)</f>
        <v>0</v>
      </c>
      <c r="D47" s="58" t="s">
        <v>330</v>
      </c>
      <c r="E47" s="59" t="s">
        <v>330</v>
      </c>
      <c r="F47" s="44"/>
      <c r="G47" s="44"/>
    </row>
    <row r="48" spans="1:7" x14ac:dyDescent="0.3">
      <c r="A48" s="70"/>
      <c r="B48" s="70"/>
      <c r="C48" s="71"/>
      <c r="D48" s="71"/>
      <c r="E48" s="71"/>
      <c r="F48" s="49"/>
      <c r="G48" s="49"/>
    </row>
    <row r="49" spans="1:7" s="45" customFormat="1" x14ac:dyDescent="0.3">
      <c r="A49" s="70"/>
      <c r="B49" s="72" t="s">
        <v>1687</v>
      </c>
      <c r="C49" s="73">
        <f>SUM(C42,C22,C47)</f>
        <v>202</v>
      </c>
      <c r="D49" s="71"/>
      <c r="E49" s="71"/>
      <c r="F49" s="44"/>
      <c r="G49" s="44"/>
    </row>
    <row r="50" spans="1:7" s="45" customFormat="1" x14ac:dyDescent="0.3">
      <c r="A50" s="70"/>
      <c r="B50" s="70"/>
      <c r="C50" s="71"/>
      <c r="D50" s="71"/>
      <c r="E50" s="71"/>
      <c r="F50" s="49"/>
      <c r="G50" s="44"/>
    </row>
    <row r="51" spans="1:7" s="45" customFormat="1" x14ac:dyDescent="0.3">
      <c r="A51" s="70"/>
      <c r="B51" s="70"/>
      <c r="C51" s="71"/>
      <c r="D51" s="71"/>
      <c r="E51" s="71"/>
      <c r="F51" s="49"/>
      <c r="G51" s="44"/>
    </row>
    <row r="52" spans="1:7" s="45" customFormat="1" x14ac:dyDescent="0.3">
      <c r="A52" s="470" t="s">
        <v>1683</v>
      </c>
      <c r="B52" s="470"/>
      <c r="C52" s="62" t="s">
        <v>330</v>
      </c>
      <c r="D52" s="62" t="s">
        <v>330</v>
      </c>
      <c r="E52" s="62" t="s">
        <v>330</v>
      </c>
      <c r="F52" s="49"/>
      <c r="G52" s="44"/>
    </row>
    <row r="53" spans="1:7" s="45" customFormat="1" x14ac:dyDescent="0.3">
      <c r="A53" s="469" t="s">
        <v>1820</v>
      </c>
      <c r="B53" s="469"/>
      <c r="C53" s="68"/>
      <c r="D53" s="68"/>
      <c r="E53" s="68"/>
      <c r="F53" s="49"/>
      <c r="G53" s="44"/>
    </row>
    <row r="54" spans="1:7" s="45" customFormat="1" x14ac:dyDescent="0.3">
      <c r="A54" s="166" t="s">
        <v>1818</v>
      </c>
      <c r="B54" s="75" t="s">
        <v>1818</v>
      </c>
      <c r="C54" s="76">
        <v>0</v>
      </c>
      <c r="D54" s="76">
        <v>0</v>
      </c>
      <c r="E54" s="76">
        <v>0</v>
      </c>
      <c r="F54" s="49"/>
      <c r="G54" s="44"/>
    </row>
    <row r="55" spans="1:7" s="45" customFormat="1" x14ac:dyDescent="0.3">
      <c r="A55" s="56" t="s">
        <v>330</v>
      </c>
      <c r="B55" s="144" t="s">
        <v>1822</v>
      </c>
      <c r="C55" s="57">
        <f>SUM(C54:C54)</f>
        <v>0</v>
      </c>
      <c r="D55" s="58" t="s">
        <v>330</v>
      </c>
      <c r="E55" s="59" t="s">
        <v>330</v>
      </c>
      <c r="F55" s="44"/>
      <c r="G55" s="44"/>
    </row>
    <row r="56" spans="1:7" x14ac:dyDescent="0.3">
      <c r="A56" s="70" t="s">
        <v>330</v>
      </c>
      <c r="B56" s="167" t="s">
        <v>330</v>
      </c>
      <c r="C56" s="68"/>
      <c r="D56" s="68"/>
      <c r="E56" s="68"/>
      <c r="F56" s="49"/>
      <c r="G56" s="49"/>
    </row>
    <row r="57" spans="1:7" x14ac:dyDescent="0.3">
      <c r="A57" s="70"/>
      <c r="B57" s="70"/>
      <c r="C57" s="68"/>
      <c r="D57" s="68"/>
      <c r="E57" s="68"/>
      <c r="F57" s="49"/>
      <c r="G57" s="49"/>
    </row>
    <row r="58" spans="1:7" s="45" customFormat="1" x14ac:dyDescent="0.3">
      <c r="A58" s="485" t="s">
        <v>1823</v>
      </c>
      <c r="B58" s="486"/>
      <c r="C58" s="270"/>
      <c r="D58" s="68"/>
      <c r="E58" s="68"/>
      <c r="F58" s="44"/>
      <c r="G58" s="44"/>
    </row>
    <row r="59" spans="1:7" s="45" customFormat="1" x14ac:dyDescent="0.3">
      <c r="A59" s="54" t="s">
        <v>1818</v>
      </c>
      <c r="B59" s="54" t="s">
        <v>2341</v>
      </c>
      <c r="C59" s="55">
        <v>9</v>
      </c>
      <c r="D59" s="65">
        <v>25787.68</v>
      </c>
      <c r="E59" s="65">
        <v>37716.03</v>
      </c>
      <c r="F59" s="44"/>
      <c r="G59" s="44"/>
    </row>
    <row r="60" spans="1:7" s="45" customFormat="1" x14ac:dyDescent="0.3">
      <c r="A60" s="54" t="s">
        <v>1818</v>
      </c>
      <c r="B60" s="54" t="s">
        <v>2343</v>
      </c>
      <c r="C60" s="55">
        <v>122</v>
      </c>
      <c r="D60" s="65">
        <v>7915.97</v>
      </c>
      <c r="E60" s="65">
        <v>27682.959999999999</v>
      </c>
      <c r="F60" s="44"/>
      <c r="G60" s="44"/>
    </row>
    <row r="61" spans="1:7" s="45" customFormat="1" x14ac:dyDescent="0.3">
      <c r="A61" s="54" t="s">
        <v>1818</v>
      </c>
      <c r="B61" s="54" t="s">
        <v>2410</v>
      </c>
      <c r="C61" s="55">
        <v>42</v>
      </c>
      <c r="D61" s="65">
        <v>7916</v>
      </c>
      <c r="E61" s="65">
        <v>13576.69</v>
      </c>
      <c r="F61" s="44"/>
      <c r="G61" s="44"/>
    </row>
    <row r="62" spans="1:7" s="45" customFormat="1" x14ac:dyDescent="0.3">
      <c r="A62" s="54" t="s">
        <v>1818</v>
      </c>
      <c r="B62" s="54" t="s">
        <v>2121</v>
      </c>
      <c r="C62" s="55">
        <v>2</v>
      </c>
      <c r="D62" s="65">
        <v>8569.42</v>
      </c>
      <c r="E62" s="65">
        <v>12541.43</v>
      </c>
      <c r="F62" s="44"/>
      <c r="G62" s="44"/>
    </row>
    <row r="63" spans="1:7" s="45" customFormat="1" x14ac:dyDescent="0.3">
      <c r="A63" s="54" t="s">
        <v>1818</v>
      </c>
      <c r="B63" s="271" t="s">
        <v>2299</v>
      </c>
      <c r="C63" s="55">
        <v>8</v>
      </c>
      <c r="D63" s="65">
        <v>8569</v>
      </c>
      <c r="E63" s="65">
        <v>9012.1200000000008</v>
      </c>
      <c r="F63" s="44"/>
      <c r="G63" s="44"/>
    </row>
    <row r="64" spans="1:7" s="45" customFormat="1" x14ac:dyDescent="0.3">
      <c r="A64" s="79" t="s">
        <v>330</v>
      </c>
      <c r="B64" s="80" t="s">
        <v>1825</v>
      </c>
      <c r="C64" s="81">
        <f>SUM(C59:C63)</f>
        <v>183</v>
      </c>
      <c r="D64" s="58" t="s">
        <v>330</v>
      </c>
      <c r="E64" s="59" t="s">
        <v>330</v>
      </c>
      <c r="F64" s="44"/>
      <c r="G64" s="44"/>
    </row>
  </sheetData>
  <mergeCells count="15">
    <mergeCell ref="A58:B58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25:B25"/>
    <mergeCell ref="A45:B45"/>
    <mergeCell ref="A52:B52"/>
    <mergeCell ref="A53:B53"/>
  </mergeCells>
  <printOptions horizontalCentered="1"/>
  <pageMargins left="0.47250000000000003" right="0.47250000000000003" top="1.1025" bottom="0.47250000000000003" header="0.31500000000000006" footer="0.31500000000000006"/>
  <pageSetup scale="75" fitToWidth="0" fitToHeight="0" orientation="landscape" r:id="rId1"/>
  <headerFooter scaleWithDoc="0" alignWithMargins="0">
    <oddHeader>&amp;L&amp;G&amp;R&amp;G</oddHeader>
  </headerFooter>
  <rowBreaks count="1" manualBreakCount="1">
    <brk id="43" max="4" man="1"/>
  </rowBreaks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22A97-198E-4C65-BBC6-434F1B8A1395}">
  <dimension ref="A1:K47"/>
  <sheetViews>
    <sheetView zoomScale="85" zoomScaleNormal="85" zoomScalePageLayoutView="85" workbookViewId="0"/>
  </sheetViews>
  <sheetFormatPr baseColWidth="10" defaultRowHeight="14.4" x14ac:dyDescent="0.3"/>
  <cols>
    <col min="1" max="1" width="10.109375" style="106" customWidth="1"/>
    <col min="2" max="2" width="35.88671875" style="106" customWidth="1"/>
    <col min="3" max="3" width="13.44140625" style="106" customWidth="1"/>
    <col min="4" max="4" width="11.88671875" style="106" customWidth="1"/>
    <col min="5" max="5" width="13.44140625" style="106" bestFit="1" customWidth="1"/>
    <col min="6" max="11" width="12.5546875" style="139" customWidth="1"/>
    <col min="12" max="16384" width="11.5546875" style="27"/>
  </cols>
  <sheetData>
    <row r="1" spans="1:11" s="86" customFormat="1" ht="15.6" x14ac:dyDescent="0.3">
      <c r="A1" s="84"/>
      <c r="B1" s="84"/>
      <c r="C1" s="84"/>
      <c r="D1" s="84"/>
      <c r="E1" s="84"/>
      <c r="F1" s="117"/>
      <c r="G1" s="117"/>
      <c r="H1" s="117"/>
      <c r="I1" s="117"/>
      <c r="J1" s="117"/>
      <c r="K1" s="117"/>
    </row>
    <row r="2" spans="1:11" s="86" customFormat="1" ht="15.6" x14ac:dyDescent="0.3">
      <c r="A2" s="482" t="s">
        <v>793</v>
      </c>
      <c r="B2" s="482" t="s">
        <v>1705</v>
      </c>
      <c r="C2" s="482" t="s">
        <v>1705</v>
      </c>
      <c r="D2" s="482" t="s">
        <v>1705</v>
      </c>
      <c r="E2" s="482" t="s">
        <v>1705</v>
      </c>
      <c r="F2" s="482" t="s">
        <v>1705</v>
      </c>
      <c r="G2" s="482" t="s">
        <v>1705</v>
      </c>
      <c r="H2" s="482" t="s">
        <v>1705</v>
      </c>
      <c r="I2" s="482" t="s">
        <v>1705</v>
      </c>
      <c r="J2" s="482" t="s">
        <v>1705</v>
      </c>
      <c r="K2" s="482" t="s">
        <v>1705</v>
      </c>
    </row>
    <row r="3" spans="1:11" s="86" customFormat="1" ht="15.6" x14ac:dyDescent="0.3">
      <c r="A3" s="482" t="s">
        <v>795</v>
      </c>
      <c r="B3" s="482" t="s">
        <v>1705</v>
      </c>
      <c r="C3" s="482" t="s">
        <v>1705</v>
      </c>
      <c r="D3" s="482" t="s">
        <v>1705</v>
      </c>
      <c r="E3" s="482" t="s">
        <v>1705</v>
      </c>
      <c r="F3" s="482" t="s">
        <v>1705</v>
      </c>
      <c r="G3" s="482" t="s">
        <v>1705</v>
      </c>
      <c r="H3" s="482" t="s">
        <v>1705</v>
      </c>
      <c r="I3" s="482" t="s">
        <v>1705</v>
      </c>
      <c r="J3" s="482" t="s">
        <v>1705</v>
      </c>
      <c r="K3" s="482" t="s">
        <v>1705</v>
      </c>
    </row>
    <row r="4" spans="1:11" s="86" customFormat="1" ht="15.6" x14ac:dyDescent="0.3">
      <c r="A4" s="482" t="s">
        <v>1679</v>
      </c>
      <c r="B4" s="482" t="s">
        <v>1707</v>
      </c>
      <c r="C4" s="482" t="s">
        <v>1707</v>
      </c>
      <c r="D4" s="482" t="s">
        <v>1707</v>
      </c>
      <c r="E4" s="482" t="s">
        <v>1707</v>
      </c>
      <c r="F4" s="482" t="s">
        <v>1707</v>
      </c>
      <c r="G4" s="482" t="s">
        <v>1707</v>
      </c>
      <c r="H4" s="482" t="s">
        <v>1707</v>
      </c>
      <c r="I4" s="482" t="s">
        <v>1707</v>
      </c>
      <c r="J4" s="482" t="s">
        <v>1707</v>
      </c>
      <c r="K4" s="482" t="s">
        <v>1707</v>
      </c>
    </row>
    <row r="5" spans="1:11" s="86" customFormat="1" ht="15.6" x14ac:dyDescent="0.3">
      <c r="A5" s="482" t="s">
        <v>1826</v>
      </c>
      <c r="B5" s="482" t="s">
        <v>1826</v>
      </c>
      <c r="C5" s="482" t="s">
        <v>1826</v>
      </c>
      <c r="D5" s="482" t="s">
        <v>1826</v>
      </c>
      <c r="E5" s="482" t="s">
        <v>1826</v>
      </c>
      <c r="F5" s="482" t="s">
        <v>1826</v>
      </c>
      <c r="G5" s="482" t="s">
        <v>1826</v>
      </c>
      <c r="H5" s="482" t="s">
        <v>1826</v>
      </c>
      <c r="I5" s="482" t="s">
        <v>1826</v>
      </c>
      <c r="J5" s="482" t="s">
        <v>1826</v>
      </c>
      <c r="K5" s="482" t="s">
        <v>1826</v>
      </c>
    </row>
    <row r="6" spans="1:11" s="86" customFormat="1" ht="15.6" x14ac:dyDescent="0.3">
      <c r="A6" s="483" t="s">
        <v>1709</v>
      </c>
      <c r="B6" s="483"/>
      <c r="C6" s="483"/>
      <c r="D6" s="483"/>
      <c r="E6" s="483"/>
      <c r="F6" s="483"/>
      <c r="G6" s="483"/>
      <c r="H6" s="483"/>
      <c r="I6" s="483"/>
      <c r="J6" s="483"/>
      <c r="K6" s="483"/>
    </row>
    <row r="7" spans="1:11" s="89" customFormat="1" x14ac:dyDescent="0.3">
      <c r="A7" s="484" t="s">
        <v>1827</v>
      </c>
      <c r="B7" s="484"/>
      <c r="C7" s="484"/>
      <c r="D7" s="87" t="s">
        <v>330</v>
      </c>
      <c r="E7" s="87" t="s">
        <v>330</v>
      </c>
      <c r="F7" s="87" t="s">
        <v>330</v>
      </c>
      <c r="G7" s="87" t="s">
        <v>330</v>
      </c>
      <c r="H7" s="87" t="s">
        <v>330</v>
      </c>
      <c r="I7" s="87" t="s">
        <v>330</v>
      </c>
      <c r="J7" s="87" t="s">
        <v>330</v>
      </c>
      <c r="K7" s="87" t="s">
        <v>330</v>
      </c>
    </row>
    <row r="8" spans="1:11" s="89" customFormat="1" x14ac:dyDescent="0.3">
      <c r="A8" s="475" t="s">
        <v>1828</v>
      </c>
      <c r="B8" s="477" t="s">
        <v>1711</v>
      </c>
      <c r="C8" s="477" t="s">
        <v>1829</v>
      </c>
      <c r="D8" s="477" t="s">
        <v>1829</v>
      </c>
      <c r="E8" s="477" t="s">
        <v>1829</v>
      </c>
      <c r="F8" s="477" t="s">
        <v>1829</v>
      </c>
      <c r="G8" s="498" t="s">
        <v>1830</v>
      </c>
      <c r="H8" s="498" t="s">
        <v>1830</v>
      </c>
      <c r="I8" s="498" t="s">
        <v>1830</v>
      </c>
      <c r="J8" s="498" t="s">
        <v>1830</v>
      </c>
      <c r="K8" s="507" t="s">
        <v>1830</v>
      </c>
    </row>
    <row r="9" spans="1:11" s="89" customFormat="1" ht="26.4" customHeight="1" x14ac:dyDescent="0.3">
      <c r="A9" s="476" t="s">
        <v>1828</v>
      </c>
      <c r="B9" s="478" t="s">
        <v>1831</v>
      </c>
      <c r="C9" s="90" t="s">
        <v>1832</v>
      </c>
      <c r="D9" s="90" t="s">
        <v>1833</v>
      </c>
      <c r="E9" s="90" t="s">
        <v>1834</v>
      </c>
      <c r="F9" s="169" t="s">
        <v>1835</v>
      </c>
      <c r="G9" s="169" t="s">
        <v>1836</v>
      </c>
      <c r="H9" s="169" t="s">
        <v>1837</v>
      </c>
      <c r="I9" s="169" t="s">
        <v>1838</v>
      </c>
      <c r="J9" s="169" t="s">
        <v>1963</v>
      </c>
      <c r="K9" s="181" t="s">
        <v>1835</v>
      </c>
    </row>
    <row r="10" spans="1:11" s="89" customFormat="1" x14ac:dyDescent="0.3">
      <c r="A10" s="93" t="s">
        <v>2376</v>
      </c>
      <c r="B10" s="272" t="s">
        <v>2377</v>
      </c>
      <c r="C10" s="265">
        <v>119106.03</v>
      </c>
      <c r="D10" s="265">
        <v>0</v>
      </c>
      <c r="E10" s="265">
        <v>0</v>
      </c>
      <c r="F10" s="265">
        <v>119106.03</v>
      </c>
      <c r="G10" s="265">
        <v>39702.01</v>
      </c>
      <c r="H10" s="265">
        <v>19851.005000000001</v>
      </c>
      <c r="I10" s="265">
        <v>158808.04</v>
      </c>
      <c r="J10" s="265">
        <v>0</v>
      </c>
      <c r="K10" s="265">
        <v>218361.05499999999</v>
      </c>
    </row>
    <row r="11" spans="1:11" s="89" customFormat="1" x14ac:dyDescent="0.3">
      <c r="A11" s="95" t="s">
        <v>2378</v>
      </c>
      <c r="B11" s="273" t="s">
        <v>1886</v>
      </c>
      <c r="C11" s="266">
        <v>70869.679999999993</v>
      </c>
      <c r="D11" s="266">
        <v>0</v>
      </c>
      <c r="E11" s="266">
        <v>0</v>
      </c>
      <c r="F11" s="266">
        <v>70869.679999999993</v>
      </c>
      <c r="G11" s="266">
        <v>23623.226666666666</v>
      </c>
      <c r="H11" s="266">
        <v>11811.613333333333</v>
      </c>
      <c r="I11" s="266">
        <v>94492.906666666662</v>
      </c>
      <c r="J11" s="266">
        <v>0</v>
      </c>
      <c r="K11" s="266">
        <v>129927.74666666666</v>
      </c>
    </row>
    <row r="12" spans="1:11" s="89" customFormat="1" x14ac:dyDescent="0.3">
      <c r="A12" s="95" t="s">
        <v>2379</v>
      </c>
      <c r="B12" s="273" t="s">
        <v>2380</v>
      </c>
      <c r="C12" s="266">
        <v>70869.570000000007</v>
      </c>
      <c r="D12" s="266">
        <v>0</v>
      </c>
      <c r="E12" s="266">
        <v>0</v>
      </c>
      <c r="F12" s="266">
        <v>70869.570000000007</v>
      </c>
      <c r="G12" s="266">
        <v>23623.190000000002</v>
      </c>
      <c r="H12" s="266">
        <v>11811.595000000001</v>
      </c>
      <c r="I12" s="266">
        <v>94492.760000000009</v>
      </c>
      <c r="J12" s="266">
        <v>0</v>
      </c>
      <c r="K12" s="266">
        <v>129927.54500000001</v>
      </c>
    </row>
    <row r="13" spans="1:11" s="89" customFormat="1" x14ac:dyDescent="0.3">
      <c r="A13" s="95" t="s">
        <v>2381</v>
      </c>
      <c r="B13" s="273" t="s">
        <v>2382</v>
      </c>
      <c r="C13" s="266">
        <v>52917.738000000005</v>
      </c>
      <c r="D13" s="266">
        <v>0</v>
      </c>
      <c r="E13" s="266">
        <v>0</v>
      </c>
      <c r="F13" s="266">
        <v>52917.738000000005</v>
      </c>
      <c r="G13" s="266">
        <v>17639.245999999999</v>
      </c>
      <c r="H13" s="266">
        <v>8819.6229999999996</v>
      </c>
      <c r="I13" s="266">
        <v>70556.983999999997</v>
      </c>
      <c r="J13" s="266">
        <v>0</v>
      </c>
      <c r="K13" s="266">
        <v>97015.853000000003</v>
      </c>
    </row>
    <row r="14" spans="1:11" s="89" customFormat="1" x14ac:dyDescent="0.3">
      <c r="A14" s="95" t="s">
        <v>2383</v>
      </c>
      <c r="B14" s="273" t="s">
        <v>2027</v>
      </c>
      <c r="C14" s="266">
        <v>44900.055</v>
      </c>
      <c r="D14" s="266">
        <v>0</v>
      </c>
      <c r="E14" s="266">
        <v>0</v>
      </c>
      <c r="F14" s="266">
        <v>44900.055</v>
      </c>
      <c r="G14" s="266">
        <v>14966.684999999999</v>
      </c>
      <c r="H14" s="266">
        <v>7483.3424999999997</v>
      </c>
      <c r="I14" s="266">
        <v>59866.74</v>
      </c>
      <c r="J14" s="266">
        <v>0</v>
      </c>
      <c r="K14" s="266">
        <v>82316.767500000002</v>
      </c>
    </row>
    <row r="15" spans="1:11" s="89" customFormat="1" x14ac:dyDescent="0.3">
      <c r="A15" s="95" t="s">
        <v>2384</v>
      </c>
      <c r="B15" s="273" t="s">
        <v>1731</v>
      </c>
      <c r="C15" s="266">
        <v>35218.417200000004</v>
      </c>
      <c r="D15" s="266">
        <v>0</v>
      </c>
      <c r="E15" s="266">
        <v>0</v>
      </c>
      <c r="F15" s="266">
        <v>35218.417200000004</v>
      </c>
      <c r="G15" s="266">
        <v>11739.472400000002</v>
      </c>
      <c r="H15" s="266">
        <v>5869.7362000000012</v>
      </c>
      <c r="I15" s="266">
        <v>46957.88960000001</v>
      </c>
      <c r="J15" s="266">
        <v>0</v>
      </c>
      <c r="K15" s="266">
        <v>64567.098200000015</v>
      </c>
    </row>
    <row r="16" spans="1:11" s="89" customFormat="1" x14ac:dyDescent="0.3">
      <c r="A16" s="95" t="s">
        <v>2385</v>
      </c>
      <c r="B16" s="273" t="s">
        <v>2386</v>
      </c>
      <c r="C16" s="266">
        <v>35218.417200000004</v>
      </c>
      <c r="D16" s="266">
        <v>0</v>
      </c>
      <c r="E16" s="266">
        <v>0</v>
      </c>
      <c r="F16" s="266">
        <v>35218.417200000004</v>
      </c>
      <c r="G16" s="266">
        <v>11739.472400000002</v>
      </c>
      <c r="H16" s="266">
        <v>5869.7362000000012</v>
      </c>
      <c r="I16" s="266">
        <v>46957.88960000001</v>
      </c>
      <c r="J16" s="266">
        <v>0</v>
      </c>
      <c r="K16" s="266">
        <v>64567.098200000015</v>
      </c>
    </row>
    <row r="17" spans="1:11" s="89" customFormat="1" x14ac:dyDescent="0.3">
      <c r="A17" s="95" t="s">
        <v>2387</v>
      </c>
      <c r="B17" s="273" t="s">
        <v>2388</v>
      </c>
      <c r="C17" s="266">
        <v>27983.57</v>
      </c>
      <c r="D17" s="266">
        <v>0</v>
      </c>
      <c r="E17" s="266">
        <v>0</v>
      </c>
      <c r="F17" s="266">
        <v>27983.57</v>
      </c>
      <c r="G17" s="266">
        <v>9327.8566666666666</v>
      </c>
      <c r="H17" s="266">
        <v>4663.9283333333333</v>
      </c>
      <c r="I17" s="266">
        <v>37311.426666666666</v>
      </c>
      <c r="J17" s="266">
        <v>0</v>
      </c>
      <c r="K17" s="266">
        <v>51303.21166666667</v>
      </c>
    </row>
    <row r="18" spans="1:11" s="89" customFormat="1" x14ac:dyDescent="0.3">
      <c r="A18" s="95" t="s">
        <v>2389</v>
      </c>
      <c r="B18" s="273" t="s">
        <v>1733</v>
      </c>
      <c r="C18" s="266">
        <v>27983.564999999999</v>
      </c>
      <c r="D18" s="266">
        <v>0</v>
      </c>
      <c r="E18" s="266">
        <v>0</v>
      </c>
      <c r="F18" s="266">
        <v>27983.564999999999</v>
      </c>
      <c r="G18" s="266">
        <v>9327.8549999999996</v>
      </c>
      <c r="H18" s="266">
        <v>4663.9274999999998</v>
      </c>
      <c r="I18" s="266">
        <v>37311.42</v>
      </c>
      <c r="J18" s="266">
        <v>0</v>
      </c>
      <c r="K18" s="266">
        <v>51303.202499999999</v>
      </c>
    </row>
    <row r="19" spans="1:11" s="89" customFormat="1" x14ac:dyDescent="0.3">
      <c r="A19" s="95" t="s">
        <v>2390</v>
      </c>
      <c r="B19" s="273" t="s">
        <v>1894</v>
      </c>
      <c r="C19" s="266">
        <v>26067.696</v>
      </c>
      <c r="D19" s="266">
        <v>0</v>
      </c>
      <c r="E19" s="266">
        <v>0</v>
      </c>
      <c r="F19" s="266">
        <v>26067.696</v>
      </c>
      <c r="G19" s="266">
        <v>8689.232</v>
      </c>
      <c r="H19" s="266">
        <v>4344.616</v>
      </c>
      <c r="I19" s="266">
        <v>34756.928</v>
      </c>
      <c r="J19" s="266">
        <v>0</v>
      </c>
      <c r="K19" s="266">
        <v>47790.775999999998</v>
      </c>
    </row>
    <row r="20" spans="1:11" x14ac:dyDescent="0.3">
      <c r="A20" s="129" t="s">
        <v>330</v>
      </c>
      <c r="B20" s="129" t="s">
        <v>330</v>
      </c>
      <c r="C20" s="199" t="s">
        <v>330</v>
      </c>
      <c r="D20" s="199" t="s">
        <v>330</v>
      </c>
      <c r="E20" s="199" t="s">
        <v>330</v>
      </c>
      <c r="F20" s="199" t="s">
        <v>330</v>
      </c>
      <c r="G20" s="199" t="s">
        <v>330</v>
      </c>
      <c r="H20" s="199" t="s">
        <v>330</v>
      </c>
      <c r="I20" s="199" t="s">
        <v>330</v>
      </c>
      <c r="J20" s="199" t="s">
        <v>330</v>
      </c>
      <c r="K20" s="199" t="s">
        <v>330</v>
      </c>
    </row>
    <row r="21" spans="1:11" x14ac:dyDescent="0.3">
      <c r="A21" s="101" t="s">
        <v>330</v>
      </c>
      <c r="B21" s="101" t="s">
        <v>330</v>
      </c>
      <c r="C21" s="200" t="s">
        <v>330</v>
      </c>
      <c r="D21" s="200" t="s">
        <v>330</v>
      </c>
      <c r="E21" s="200" t="s">
        <v>330</v>
      </c>
      <c r="F21" s="200" t="s">
        <v>330</v>
      </c>
      <c r="G21" s="200" t="s">
        <v>330</v>
      </c>
      <c r="H21" s="200" t="s">
        <v>330</v>
      </c>
      <c r="I21" s="200" t="s">
        <v>330</v>
      </c>
      <c r="J21" s="200" t="s">
        <v>330</v>
      </c>
      <c r="K21" s="200" t="s">
        <v>330</v>
      </c>
    </row>
    <row r="22" spans="1:11" x14ac:dyDescent="0.3">
      <c r="A22" s="481" t="s">
        <v>1840</v>
      </c>
      <c r="B22" s="481"/>
      <c r="C22" s="481"/>
      <c r="D22" s="180" t="s">
        <v>330</v>
      </c>
      <c r="E22" s="180" t="s">
        <v>330</v>
      </c>
      <c r="F22" s="180" t="s">
        <v>330</v>
      </c>
      <c r="G22" s="180" t="s">
        <v>330</v>
      </c>
      <c r="H22" s="180" t="s">
        <v>330</v>
      </c>
      <c r="I22" s="180" t="s">
        <v>330</v>
      </c>
      <c r="J22" s="180" t="s">
        <v>330</v>
      </c>
      <c r="K22" s="180" t="s">
        <v>330</v>
      </c>
    </row>
    <row r="23" spans="1:11" s="89" customFormat="1" x14ac:dyDescent="0.3">
      <c r="A23" s="475" t="s">
        <v>1828</v>
      </c>
      <c r="B23" s="477" t="s">
        <v>1711</v>
      </c>
      <c r="C23" s="493" t="s">
        <v>1829</v>
      </c>
      <c r="D23" s="493" t="s">
        <v>1829</v>
      </c>
      <c r="E23" s="493" t="s">
        <v>1829</v>
      </c>
      <c r="F23" s="493" t="s">
        <v>1829</v>
      </c>
      <c r="G23" s="479" t="s">
        <v>1830</v>
      </c>
      <c r="H23" s="479" t="s">
        <v>1830</v>
      </c>
      <c r="I23" s="479" t="s">
        <v>1830</v>
      </c>
      <c r="J23" s="479" t="s">
        <v>1830</v>
      </c>
      <c r="K23" s="480" t="s">
        <v>1830</v>
      </c>
    </row>
    <row r="24" spans="1:11" s="89" customFormat="1" ht="26.4" customHeight="1" x14ac:dyDescent="0.3">
      <c r="A24" s="476" t="s">
        <v>1828</v>
      </c>
      <c r="B24" s="478" t="s">
        <v>1831</v>
      </c>
      <c r="C24" s="134" t="s">
        <v>1832</v>
      </c>
      <c r="D24" s="134" t="s">
        <v>1833</v>
      </c>
      <c r="E24" s="134" t="s">
        <v>1834</v>
      </c>
      <c r="F24" s="91" t="s">
        <v>1835</v>
      </c>
      <c r="G24" s="91" t="s">
        <v>1836</v>
      </c>
      <c r="H24" s="91" t="s">
        <v>1837</v>
      </c>
      <c r="I24" s="91" t="s">
        <v>1838</v>
      </c>
      <c r="J24" s="91" t="s">
        <v>1963</v>
      </c>
      <c r="K24" s="92" t="s">
        <v>1835</v>
      </c>
    </row>
    <row r="25" spans="1:11" s="89" customFormat="1" x14ac:dyDescent="0.3">
      <c r="A25" s="274" t="s">
        <v>2391</v>
      </c>
      <c r="B25" s="272" t="s">
        <v>1735</v>
      </c>
      <c r="C25" s="275">
        <v>20103.5854</v>
      </c>
      <c r="D25" s="275">
        <v>1040</v>
      </c>
      <c r="E25" s="275">
        <v>0</v>
      </c>
      <c r="F25" s="94">
        <v>21143.5854</v>
      </c>
      <c r="G25" s="94">
        <v>6701.1951333333327</v>
      </c>
      <c r="H25" s="94">
        <v>3350.5975666666664</v>
      </c>
      <c r="I25" s="94">
        <v>26804.780533333331</v>
      </c>
      <c r="J25" s="94">
        <v>0</v>
      </c>
      <c r="K25" s="94">
        <v>36856.573233333329</v>
      </c>
    </row>
    <row r="26" spans="1:11" s="89" customFormat="1" x14ac:dyDescent="0.3">
      <c r="A26" s="276" t="s">
        <v>2392</v>
      </c>
      <c r="B26" s="273" t="s">
        <v>1737</v>
      </c>
      <c r="C26" s="277">
        <v>19863.165000000001</v>
      </c>
      <c r="D26" s="277">
        <v>1040</v>
      </c>
      <c r="E26" s="277">
        <v>0</v>
      </c>
      <c r="F26" s="96">
        <v>20903.165000000001</v>
      </c>
      <c r="G26" s="96">
        <v>6621.0550000000003</v>
      </c>
      <c r="H26" s="96">
        <v>3310.5275000000001</v>
      </c>
      <c r="I26" s="96">
        <v>26484.22</v>
      </c>
      <c r="J26" s="96">
        <v>0</v>
      </c>
      <c r="K26" s="96">
        <v>36415.802500000005</v>
      </c>
    </row>
    <row r="27" spans="1:11" s="89" customFormat="1" x14ac:dyDescent="0.3">
      <c r="A27" s="276" t="s">
        <v>2393</v>
      </c>
      <c r="B27" s="273" t="s">
        <v>2394</v>
      </c>
      <c r="C27" s="277">
        <v>19239</v>
      </c>
      <c r="D27" s="277">
        <v>1040</v>
      </c>
      <c r="E27" s="277">
        <v>0</v>
      </c>
      <c r="F27" s="96">
        <v>20279</v>
      </c>
      <c r="G27" s="96">
        <v>6413</v>
      </c>
      <c r="H27" s="96">
        <v>3206.5</v>
      </c>
      <c r="I27" s="96">
        <v>25652</v>
      </c>
      <c r="J27" s="96">
        <v>0</v>
      </c>
      <c r="K27" s="96">
        <v>35271.5</v>
      </c>
    </row>
    <row r="28" spans="1:11" s="89" customFormat="1" x14ac:dyDescent="0.3">
      <c r="A28" s="276" t="s">
        <v>2395</v>
      </c>
      <c r="B28" s="273" t="s">
        <v>1741</v>
      </c>
      <c r="C28" s="277">
        <v>19238.985000000001</v>
      </c>
      <c r="D28" s="277">
        <v>1040</v>
      </c>
      <c r="E28" s="277">
        <v>0</v>
      </c>
      <c r="F28" s="96">
        <v>20278.985000000001</v>
      </c>
      <c r="G28" s="96">
        <v>6412.9949999999999</v>
      </c>
      <c r="H28" s="96">
        <v>3206.4974999999999</v>
      </c>
      <c r="I28" s="96">
        <v>25651.98</v>
      </c>
      <c r="J28" s="96">
        <v>0</v>
      </c>
      <c r="K28" s="96">
        <v>35271.472500000003</v>
      </c>
    </row>
    <row r="29" spans="1:11" s="89" customFormat="1" x14ac:dyDescent="0.3">
      <c r="A29" s="276" t="s">
        <v>2396</v>
      </c>
      <c r="B29" s="273" t="s">
        <v>2397</v>
      </c>
      <c r="C29" s="277">
        <v>16930.993600000002</v>
      </c>
      <c r="D29" s="277">
        <v>1040</v>
      </c>
      <c r="E29" s="277">
        <v>0</v>
      </c>
      <c r="F29" s="96">
        <v>17970.993600000002</v>
      </c>
      <c r="G29" s="96">
        <v>5643.6645333333345</v>
      </c>
      <c r="H29" s="96">
        <v>2821.8322666666672</v>
      </c>
      <c r="I29" s="96">
        <v>22574.658133333338</v>
      </c>
      <c r="J29" s="96">
        <v>0</v>
      </c>
      <c r="K29" s="96">
        <v>31040.154933333339</v>
      </c>
    </row>
    <row r="30" spans="1:11" s="89" customFormat="1" x14ac:dyDescent="0.3">
      <c r="A30" s="276" t="s">
        <v>2398</v>
      </c>
      <c r="B30" s="273" t="s">
        <v>2399</v>
      </c>
      <c r="C30" s="277">
        <v>14871.280400000001</v>
      </c>
      <c r="D30" s="277">
        <v>1040</v>
      </c>
      <c r="E30" s="277">
        <v>0</v>
      </c>
      <c r="F30" s="96">
        <v>15911.280400000001</v>
      </c>
      <c r="G30" s="96">
        <v>4957.0934666666672</v>
      </c>
      <c r="H30" s="96">
        <v>2478.5467333333336</v>
      </c>
      <c r="I30" s="96">
        <v>19828.373866666669</v>
      </c>
      <c r="J30" s="96">
        <v>0</v>
      </c>
      <c r="K30" s="96">
        <v>27264.01406666667</v>
      </c>
    </row>
    <row r="31" spans="1:11" s="89" customFormat="1" x14ac:dyDescent="0.3">
      <c r="A31" s="276" t="s">
        <v>2400</v>
      </c>
      <c r="B31" s="273" t="s">
        <v>2401</v>
      </c>
      <c r="C31" s="277">
        <v>12786.7616</v>
      </c>
      <c r="D31" s="277">
        <v>1040</v>
      </c>
      <c r="E31" s="277">
        <v>0</v>
      </c>
      <c r="F31" s="96">
        <v>13826.7616</v>
      </c>
      <c r="G31" s="96">
        <v>4262.2538666666669</v>
      </c>
      <c r="H31" s="96">
        <v>2131.1269333333335</v>
      </c>
      <c r="I31" s="96">
        <v>17049.015466666668</v>
      </c>
      <c r="J31" s="96">
        <v>0</v>
      </c>
      <c r="K31" s="96">
        <v>23442.39626666667</v>
      </c>
    </row>
    <row r="32" spans="1:11" s="89" customFormat="1" x14ac:dyDescent="0.3">
      <c r="A32" s="276" t="s">
        <v>2402</v>
      </c>
      <c r="B32" s="273" t="s">
        <v>2403</v>
      </c>
      <c r="C32" s="277">
        <v>12786.76</v>
      </c>
      <c r="D32" s="277">
        <v>1040</v>
      </c>
      <c r="E32" s="277">
        <v>0</v>
      </c>
      <c r="F32" s="96">
        <v>13826.76</v>
      </c>
      <c r="G32" s="96">
        <v>4262.253333333334</v>
      </c>
      <c r="H32" s="96">
        <v>2131.126666666667</v>
      </c>
      <c r="I32" s="96">
        <v>17049.013333333336</v>
      </c>
      <c r="J32" s="96">
        <v>0</v>
      </c>
      <c r="K32" s="96">
        <v>23442.393333333337</v>
      </c>
    </row>
    <row r="33" spans="1:11" s="89" customFormat="1" x14ac:dyDescent="0.3">
      <c r="A33" s="276" t="s">
        <v>2404</v>
      </c>
      <c r="B33" s="273" t="s">
        <v>2405</v>
      </c>
      <c r="C33" s="277">
        <v>11831.544</v>
      </c>
      <c r="D33" s="277">
        <v>1040</v>
      </c>
      <c r="E33" s="277">
        <v>1107</v>
      </c>
      <c r="F33" s="96">
        <v>13978.544</v>
      </c>
      <c r="G33" s="96">
        <v>3943.848</v>
      </c>
      <c r="H33" s="96">
        <v>1971.924</v>
      </c>
      <c r="I33" s="96">
        <v>15775.392</v>
      </c>
      <c r="J33" s="96">
        <v>0</v>
      </c>
      <c r="K33" s="96">
        <v>21691.164000000001</v>
      </c>
    </row>
    <row r="34" spans="1:11" s="89" customFormat="1" x14ac:dyDescent="0.3">
      <c r="A34" s="276" t="s">
        <v>2406</v>
      </c>
      <c r="B34" s="273" t="s">
        <v>2407</v>
      </c>
      <c r="C34" s="277">
        <v>10513.897999999999</v>
      </c>
      <c r="D34" s="277">
        <v>1040</v>
      </c>
      <c r="E34" s="277">
        <v>0</v>
      </c>
      <c r="F34" s="96">
        <v>11553.897999999999</v>
      </c>
      <c r="G34" s="96">
        <v>3504.6326666666664</v>
      </c>
      <c r="H34" s="96">
        <v>1752.3163333333332</v>
      </c>
      <c r="I34" s="96">
        <v>14018.530666666666</v>
      </c>
      <c r="J34" s="96">
        <v>0</v>
      </c>
      <c r="K34" s="96">
        <v>19275.479666666666</v>
      </c>
    </row>
    <row r="35" spans="1:11" s="89" customFormat="1" x14ac:dyDescent="0.3">
      <c r="A35" s="276" t="s">
        <v>2408</v>
      </c>
      <c r="B35" s="273" t="s">
        <v>2065</v>
      </c>
      <c r="C35" s="277">
        <v>10193.829</v>
      </c>
      <c r="D35" s="277">
        <v>1040</v>
      </c>
      <c r="E35" s="277">
        <v>0</v>
      </c>
      <c r="F35" s="96">
        <v>11233.829</v>
      </c>
      <c r="G35" s="96">
        <v>3397.9429999999998</v>
      </c>
      <c r="H35" s="96">
        <v>1698.9714999999999</v>
      </c>
      <c r="I35" s="96">
        <v>13591.771999999999</v>
      </c>
      <c r="J35" s="96">
        <v>0</v>
      </c>
      <c r="K35" s="96">
        <v>18688.6865</v>
      </c>
    </row>
    <row r="36" spans="1:11" s="89" customFormat="1" x14ac:dyDescent="0.3">
      <c r="A36" s="276" t="s">
        <v>2409</v>
      </c>
      <c r="B36" s="273" t="s">
        <v>2410</v>
      </c>
      <c r="C36" s="277">
        <v>10100.1</v>
      </c>
      <c r="D36" s="277">
        <v>1040</v>
      </c>
      <c r="E36" s="277">
        <v>1107</v>
      </c>
      <c r="F36" s="96">
        <v>12247.1</v>
      </c>
      <c r="G36" s="96">
        <v>3366.7000000000003</v>
      </c>
      <c r="H36" s="96">
        <v>1683.3500000000001</v>
      </c>
      <c r="I36" s="96">
        <v>13466.800000000001</v>
      </c>
      <c r="J36" s="96">
        <v>0</v>
      </c>
      <c r="K36" s="96">
        <v>18516.850000000002</v>
      </c>
    </row>
    <row r="37" spans="1:11" s="89" customFormat="1" x14ac:dyDescent="0.3">
      <c r="A37" s="276" t="s">
        <v>2411</v>
      </c>
      <c r="B37" s="273" t="s">
        <v>2320</v>
      </c>
      <c r="C37" s="277">
        <v>9751.4490000000005</v>
      </c>
      <c r="D37" s="277">
        <v>1040</v>
      </c>
      <c r="E37" s="277">
        <v>386</v>
      </c>
      <c r="F37" s="96">
        <v>11177.449000000001</v>
      </c>
      <c r="G37" s="96">
        <v>3250.4830000000002</v>
      </c>
      <c r="H37" s="96">
        <v>1625.2415000000001</v>
      </c>
      <c r="I37" s="96">
        <v>13001.932000000001</v>
      </c>
      <c r="J37" s="96">
        <v>0</v>
      </c>
      <c r="K37" s="96">
        <v>17877.656500000001</v>
      </c>
    </row>
    <row r="38" spans="1:11" s="89" customFormat="1" x14ac:dyDescent="0.3">
      <c r="A38" s="276" t="s">
        <v>2412</v>
      </c>
      <c r="B38" s="273" t="s">
        <v>2413</v>
      </c>
      <c r="C38" s="277">
        <v>9618.43</v>
      </c>
      <c r="D38" s="277">
        <v>1040</v>
      </c>
      <c r="E38" s="277">
        <v>1107</v>
      </c>
      <c r="F38" s="96">
        <v>11765.43</v>
      </c>
      <c r="G38" s="96">
        <v>3206.1433333333334</v>
      </c>
      <c r="H38" s="96">
        <v>1603.0716666666667</v>
      </c>
      <c r="I38" s="96">
        <v>12824.573333333334</v>
      </c>
      <c r="J38" s="96">
        <v>0</v>
      </c>
      <c r="K38" s="96">
        <v>17633.788333333334</v>
      </c>
    </row>
    <row r="39" spans="1:11" s="89" customFormat="1" x14ac:dyDescent="0.3">
      <c r="A39" s="276" t="s">
        <v>2414</v>
      </c>
      <c r="B39" s="273" t="s">
        <v>2121</v>
      </c>
      <c r="C39" s="277">
        <v>8364</v>
      </c>
      <c r="D39" s="277">
        <v>1040</v>
      </c>
      <c r="E39" s="277">
        <v>1485</v>
      </c>
      <c r="F39" s="96">
        <v>10889</v>
      </c>
      <c r="G39" s="96">
        <v>2788</v>
      </c>
      <c r="H39" s="96">
        <v>1394</v>
      </c>
      <c r="I39" s="96">
        <v>11152</v>
      </c>
      <c r="J39" s="96">
        <v>0</v>
      </c>
      <c r="K39" s="96">
        <v>15334</v>
      </c>
    </row>
    <row r="40" spans="1:11" s="89" customFormat="1" x14ac:dyDescent="0.3">
      <c r="A40" s="276" t="s">
        <v>2415</v>
      </c>
      <c r="B40" s="273" t="s">
        <v>2416</v>
      </c>
      <c r="C40" s="277">
        <v>8364</v>
      </c>
      <c r="D40" s="277">
        <v>1040</v>
      </c>
      <c r="E40" s="277">
        <v>1288</v>
      </c>
      <c r="F40" s="96">
        <v>10692</v>
      </c>
      <c r="G40" s="96">
        <v>2788</v>
      </c>
      <c r="H40" s="96">
        <v>1394</v>
      </c>
      <c r="I40" s="96">
        <v>11152</v>
      </c>
      <c r="J40" s="96">
        <v>0</v>
      </c>
      <c r="K40" s="96">
        <v>15334</v>
      </c>
    </row>
    <row r="42" spans="1:11" x14ac:dyDescent="0.3">
      <c r="B42" s="268"/>
    </row>
    <row r="43" spans="1:11" x14ac:dyDescent="0.3">
      <c r="B43" s="487"/>
      <c r="C43" s="487"/>
      <c r="D43" s="487"/>
    </row>
    <row r="44" spans="1:11" x14ac:dyDescent="0.3">
      <c r="B44" s="488"/>
      <c r="C44" s="488"/>
      <c r="D44" s="488"/>
    </row>
    <row r="45" spans="1:11" x14ac:dyDescent="0.3">
      <c r="B45" s="488"/>
      <c r="C45" s="488"/>
      <c r="D45" s="488"/>
    </row>
    <row r="46" spans="1:11" x14ac:dyDescent="0.3">
      <c r="B46" s="488"/>
      <c r="C46" s="488"/>
      <c r="D46" s="488"/>
    </row>
    <row r="47" spans="1:11" x14ac:dyDescent="0.3">
      <c r="B47" s="269"/>
    </row>
  </sheetData>
  <mergeCells count="19">
    <mergeCell ref="A7:C7"/>
    <mergeCell ref="A2:K2"/>
    <mergeCell ref="A3:K3"/>
    <mergeCell ref="A4:K4"/>
    <mergeCell ref="A5:K5"/>
    <mergeCell ref="A6:K6"/>
    <mergeCell ref="G8:K8"/>
    <mergeCell ref="A22:C22"/>
    <mergeCell ref="A23:A24"/>
    <mergeCell ref="B23:B24"/>
    <mergeCell ref="C23:F23"/>
    <mergeCell ref="G23:K23"/>
    <mergeCell ref="B43:D43"/>
    <mergeCell ref="B44:D44"/>
    <mergeCell ref="B45:D45"/>
    <mergeCell ref="B46:D46"/>
    <mergeCell ref="A8:A9"/>
    <mergeCell ref="B8:B9"/>
    <mergeCell ref="C8:F8"/>
  </mergeCells>
  <printOptions horizontalCentered="1"/>
  <pageMargins left="0.47250000000000003" right="0.47250000000000003" top="1.1025" bottom="0.47250000000000003" header="0.31500000000000006" footer="0.31500000000000006"/>
  <pageSetup scale="75" fitToWidth="0" fitToHeight="0" orientation="landscape" r:id="rId1"/>
  <headerFooter scaleWithDoc="0" alignWithMargins="0">
    <oddHeader>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C20C8-BAF6-4FFC-8FEA-F193AAECF44C}">
  <dimension ref="A1:M47"/>
  <sheetViews>
    <sheetView zoomScale="85" zoomScaleNormal="85" zoomScalePageLayoutView="55" workbookViewId="0">
      <selection activeCell="A33" sqref="A33:B33"/>
    </sheetView>
  </sheetViews>
  <sheetFormatPr baseColWidth="10" defaultRowHeight="14.4" x14ac:dyDescent="0.3"/>
  <cols>
    <col min="1" max="1" width="30.33203125" style="82" customWidth="1"/>
    <col min="2" max="2" width="59.6640625" style="82" customWidth="1"/>
    <col min="3" max="3" width="23.109375" style="83" customWidth="1"/>
    <col min="4" max="4" width="24.33203125" style="83" customWidth="1"/>
    <col min="5" max="5" width="24.44140625" style="83" customWidth="1"/>
    <col min="6" max="8" width="26.44140625" style="50" customWidth="1"/>
    <col min="9" max="16384" width="11.5546875" style="50"/>
  </cols>
  <sheetData>
    <row r="1" spans="1:13" s="41" customFormat="1" ht="15.6" x14ac:dyDescent="0.3">
      <c r="A1" s="38"/>
      <c r="B1" s="38"/>
      <c r="C1" s="39"/>
      <c r="D1" s="39"/>
      <c r="E1" s="39"/>
      <c r="F1" s="40"/>
      <c r="G1" s="40"/>
      <c r="H1" s="40"/>
      <c r="I1" s="40"/>
      <c r="J1" s="40"/>
      <c r="K1" s="40"/>
      <c r="L1" s="40"/>
      <c r="M1" s="40"/>
    </row>
    <row r="2" spans="1:13" s="41" customFormat="1" ht="15.6" x14ac:dyDescent="0.3">
      <c r="A2" s="471" t="s">
        <v>793</v>
      </c>
      <c r="B2" s="471" t="s">
        <v>1705</v>
      </c>
      <c r="C2" s="471" t="s">
        <v>1705</v>
      </c>
      <c r="D2" s="471" t="s">
        <v>1705</v>
      </c>
      <c r="E2" s="471" t="s">
        <v>1705</v>
      </c>
      <c r="F2" s="40"/>
      <c r="G2" s="40"/>
      <c r="H2" s="40"/>
      <c r="I2" s="40"/>
      <c r="J2" s="40"/>
      <c r="K2" s="40"/>
      <c r="L2" s="40"/>
      <c r="M2" s="40"/>
    </row>
    <row r="3" spans="1:13" s="41" customFormat="1" ht="15.6" x14ac:dyDescent="0.3">
      <c r="A3" s="471" t="s">
        <v>796</v>
      </c>
      <c r="B3" s="471" t="s">
        <v>1706</v>
      </c>
      <c r="C3" s="471" t="s">
        <v>1706</v>
      </c>
      <c r="D3" s="471" t="s">
        <v>1706</v>
      </c>
      <c r="E3" s="471" t="s">
        <v>1706</v>
      </c>
      <c r="F3" s="40"/>
      <c r="G3" s="40"/>
      <c r="H3" s="40"/>
      <c r="I3" s="40"/>
      <c r="J3" s="40"/>
      <c r="K3" s="40"/>
      <c r="L3" s="40"/>
      <c r="M3" s="40"/>
    </row>
    <row r="4" spans="1:13" s="41" customFormat="1" ht="15.6" x14ac:dyDescent="0.3">
      <c r="A4" s="471" t="s">
        <v>1679</v>
      </c>
      <c r="B4" s="471" t="s">
        <v>1707</v>
      </c>
      <c r="C4" s="471" t="s">
        <v>1707</v>
      </c>
      <c r="D4" s="471" t="s">
        <v>1707</v>
      </c>
      <c r="E4" s="471" t="s">
        <v>1707</v>
      </c>
      <c r="F4" s="40"/>
      <c r="G4" s="40"/>
      <c r="H4" s="40"/>
      <c r="I4" s="40"/>
      <c r="J4" s="40"/>
      <c r="K4" s="40"/>
      <c r="L4" s="40"/>
      <c r="M4" s="40"/>
    </row>
    <row r="5" spans="1:13" s="41" customFormat="1" ht="15.6" x14ac:dyDescent="0.3">
      <c r="A5" s="471" t="s">
        <v>1708</v>
      </c>
      <c r="B5" s="471" t="s">
        <v>1708</v>
      </c>
      <c r="C5" s="471" t="s">
        <v>1708</v>
      </c>
      <c r="D5" s="471" t="s">
        <v>1708</v>
      </c>
      <c r="E5" s="471" t="s">
        <v>1708</v>
      </c>
      <c r="F5" s="40"/>
      <c r="G5" s="40"/>
      <c r="H5" s="40"/>
      <c r="I5" s="40"/>
      <c r="J5" s="40"/>
      <c r="K5" s="40"/>
      <c r="L5" s="40"/>
      <c r="M5" s="40"/>
    </row>
    <row r="6" spans="1:13" s="41" customFormat="1" ht="15.6" x14ac:dyDescent="0.3">
      <c r="A6" s="472" t="s">
        <v>1709</v>
      </c>
      <c r="B6" s="472" t="s">
        <v>1709</v>
      </c>
      <c r="C6" s="472" t="s">
        <v>1709</v>
      </c>
      <c r="D6" s="472" t="s">
        <v>1709</v>
      </c>
      <c r="E6" s="472" t="s">
        <v>1709</v>
      </c>
      <c r="F6" s="40"/>
      <c r="G6" s="40"/>
      <c r="H6" s="40"/>
      <c r="I6" s="40"/>
      <c r="J6" s="40"/>
      <c r="K6" s="40"/>
      <c r="L6" s="40"/>
      <c r="M6" s="40"/>
    </row>
    <row r="7" spans="1:13" s="45" customFormat="1" x14ac:dyDescent="0.3">
      <c r="A7" s="278" t="s">
        <v>330</v>
      </c>
      <c r="B7" s="42" t="s">
        <v>330</v>
      </c>
      <c r="C7" s="43" t="s">
        <v>330</v>
      </c>
      <c r="D7" s="43" t="s">
        <v>330</v>
      </c>
      <c r="E7" s="43" t="s">
        <v>330</v>
      </c>
      <c r="F7" s="44"/>
      <c r="G7" s="44"/>
      <c r="H7" s="44"/>
      <c r="I7" s="44"/>
      <c r="J7" s="44"/>
      <c r="K7" s="44"/>
      <c r="L7" s="44"/>
      <c r="M7" s="44"/>
    </row>
    <row r="8" spans="1:13" s="45" customFormat="1" x14ac:dyDescent="0.3">
      <c r="A8" s="473" t="s">
        <v>1710</v>
      </c>
      <c r="B8" s="473" t="s">
        <v>1711</v>
      </c>
      <c r="C8" s="474" t="s">
        <v>1712</v>
      </c>
      <c r="D8" s="474" t="s">
        <v>1713</v>
      </c>
      <c r="E8" s="474" t="s">
        <v>1713</v>
      </c>
      <c r="F8" s="44"/>
      <c r="G8" s="44"/>
      <c r="H8" s="44"/>
      <c r="I8" s="44"/>
      <c r="J8" s="44"/>
      <c r="K8" s="44"/>
      <c r="L8" s="44"/>
      <c r="M8" s="44"/>
    </row>
    <row r="9" spans="1:13" s="45" customFormat="1" x14ac:dyDescent="0.3">
      <c r="A9" s="473" t="s">
        <v>1714</v>
      </c>
      <c r="B9" s="473" t="s">
        <v>1711</v>
      </c>
      <c r="C9" s="474" t="s">
        <v>1712</v>
      </c>
      <c r="D9" s="46" t="s">
        <v>1715</v>
      </c>
      <c r="E9" s="46" t="s">
        <v>1716</v>
      </c>
      <c r="F9" s="44"/>
      <c r="G9" s="44"/>
      <c r="H9" s="44"/>
      <c r="I9" s="44"/>
      <c r="J9" s="44"/>
      <c r="K9" s="44"/>
      <c r="L9" s="44"/>
      <c r="M9" s="44"/>
    </row>
    <row r="10" spans="1:13" x14ac:dyDescent="0.3">
      <c r="A10" s="279" t="s">
        <v>330</v>
      </c>
      <c r="B10" s="47" t="s">
        <v>330</v>
      </c>
      <c r="C10" s="48" t="s">
        <v>330</v>
      </c>
      <c r="D10" s="48" t="s">
        <v>330</v>
      </c>
      <c r="E10" s="48" t="s">
        <v>330</v>
      </c>
      <c r="F10" s="49"/>
      <c r="G10" s="49"/>
      <c r="H10" s="49"/>
      <c r="I10" s="49"/>
      <c r="J10" s="49"/>
      <c r="K10" s="49"/>
      <c r="L10" s="49"/>
      <c r="M10" s="49"/>
    </row>
    <row r="11" spans="1:13" s="45" customFormat="1" x14ac:dyDescent="0.3">
      <c r="A11" s="468" t="s">
        <v>1717</v>
      </c>
      <c r="B11" s="468" t="s">
        <v>1717</v>
      </c>
      <c r="C11" s="52" t="s">
        <v>330</v>
      </c>
      <c r="D11" s="53" t="s">
        <v>330</v>
      </c>
      <c r="E11" s="53" t="s">
        <v>330</v>
      </c>
      <c r="F11" s="49"/>
      <c r="G11" s="49"/>
      <c r="H11" s="49"/>
      <c r="I11" s="49"/>
      <c r="J11" s="49"/>
      <c r="K11" s="49"/>
      <c r="L11" s="49"/>
      <c r="M11" s="49"/>
    </row>
    <row r="12" spans="1:13" s="45" customFormat="1" x14ac:dyDescent="0.3">
      <c r="A12" s="280" t="s">
        <v>2417</v>
      </c>
      <c r="B12" s="54" t="s">
        <v>2418</v>
      </c>
      <c r="C12" s="65">
        <v>1</v>
      </c>
      <c r="D12" s="65">
        <v>115800</v>
      </c>
      <c r="E12" s="65">
        <v>115800</v>
      </c>
      <c r="F12" s="49"/>
      <c r="G12" s="49"/>
      <c r="H12" s="49"/>
      <c r="I12" s="49"/>
      <c r="J12" s="49"/>
      <c r="K12" s="49"/>
      <c r="L12" s="49"/>
      <c r="M12" s="49"/>
    </row>
    <row r="13" spans="1:13" s="45" customFormat="1" x14ac:dyDescent="0.3">
      <c r="A13" s="280" t="s">
        <v>2419</v>
      </c>
      <c r="B13" s="54" t="s">
        <v>2420</v>
      </c>
      <c r="C13" s="65">
        <v>1</v>
      </c>
      <c r="D13" s="65">
        <v>71600</v>
      </c>
      <c r="E13" s="65">
        <v>71600</v>
      </c>
      <c r="F13" s="49"/>
      <c r="G13" s="49"/>
      <c r="H13" s="49"/>
      <c r="I13" s="49"/>
      <c r="J13" s="49"/>
      <c r="K13" s="49"/>
      <c r="L13" s="49"/>
      <c r="M13" s="49"/>
    </row>
    <row r="14" spans="1:13" s="45" customFormat="1" x14ac:dyDescent="0.3">
      <c r="A14" s="280" t="s">
        <v>2421</v>
      </c>
      <c r="B14" s="54" t="s">
        <v>2422</v>
      </c>
      <c r="C14" s="65">
        <v>9</v>
      </c>
      <c r="D14" s="65">
        <v>21536</v>
      </c>
      <c r="E14" s="65">
        <v>43155</v>
      </c>
      <c r="F14" s="49"/>
      <c r="G14" s="49"/>
      <c r="H14" s="49"/>
      <c r="I14" s="49"/>
      <c r="J14" s="49"/>
      <c r="K14" s="49"/>
      <c r="L14" s="49"/>
      <c r="M14" s="49"/>
    </row>
    <row r="15" spans="1:13" s="45" customFormat="1" x14ac:dyDescent="0.3">
      <c r="A15" s="280" t="s">
        <v>2423</v>
      </c>
      <c r="B15" s="54" t="s">
        <v>2424</v>
      </c>
      <c r="C15" s="65">
        <v>7</v>
      </c>
      <c r="D15" s="65">
        <v>14854</v>
      </c>
      <c r="E15" s="65">
        <v>20429</v>
      </c>
      <c r="F15" s="49"/>
      <c r="G15" s="49"/>
      <c r="H15" s="49"/>
      <c r="I15" s="49"/>
      <c r="J15" s="49"/>
      <c r="K15" s="49"/>
      <c r="L15" s="49"/>
      <c r="M15" s="49"/>
    </row>
    <row r="16" spans="1:13" s="45" customFormat="1" x14ac:dyDescent="0.3">
      <c r="A16" s="54" t="s">
        <v>2425</v>
      </c>
      <c r="B16" s="54" t="s">
        <v>2426</v>
      </c>
      <c r="C16" s="65">
        <v>14</v>
      </c>
      <c r="D16" s="281">
        <v>11937.3</v>
      </c>
      <c r="E16" s="65">
        <v>26000</v>
      </c>
      <c r="F16" s="49"/>
      <c r="G16" s="49"/>
      <c r="H16" s="49"/>
      <c r="I16" s="49"/>
      <c r="J16" s="49"/>
      <c r="K16" s="49"/>
      <c r="L16" s="49"/>
      <c r="M16" s="49"/>
    </row>
    <row r="17" spans="1:13" s="45" customFormat="1" x14ac:dyDescent="0.3">
      <c r="A17" s="280" t="s">
        <v>2427</v>
      </c>
      <c r="B17" s="54" t="s">
        <v>2428</v>
      </c>
      <c r="C17" s="65">
        <v>1</v>
      </c>
      <c r="D17" s="65">
        <v>13312</v>
      </c>
      <c r="E17" s="65">
        <v>13312</v>
      </c>
      <c r="F17" s="49"/>
      <c r="G17" s="49"/>
      <c r="H17" s="49"/>
      <c r="I17" s="49"/>
      <c r="J17" s="49"/>
      <c r="K17" s="49"/>
      <c r="L17" s="49"/>
      <c r="M17" s="49"/>
    </row>
    <row r="18" spans="1:13" s="45" customFormat="1" x14ac:dyDescent="0.3">
      <c r="A18" s="280" t="s">
        <v>2429</v>
      </c>
      <c r="B18" s="54" t="s">
        <v>2430</v>
      </c>
      <c r="C18" s="65">
        <v>8</v>
      </c>
      <c r="D18" s="76">
        <v>11882.7</v>
      </c>
      <c r="E18" s="76">
        <v>14853.65</v>
      </c>
      <c r="F18" s="49"/>
      <c r="G18" s="49"/>
      <c r="H18" s="49"/>
      <c r="I18" s="49"/>
      <c r="J18" s="49"/>
      <c r="K18" s="49"/>
      <c r="L18" s="49"/>
      <c r="M18" s="49"/>
    </row>
    <row r="19" spans="1:13" s="45" customFormat="1" ht="39.6" x14ac:dyDescent="0.3">
      <c r="A19" s="54" t="s">
        <v>2431</v>
      </c>
      <c r="B19" s="54" t="s">
        <v>2432</v>
      </c>
      <c r="C19" s="65">
        <v>45</v>
      </c>
      <c r="D19" s="76">
        <v>8652.9</v>
      </c>
      <c r="E19" s="65">
        <v>12500</v>
      </c>
      <c r="F19" s="49"/>
      <c r="G19" s="49"/>
      <c r="H19" s="49"/>
      <c r="I19" s="49"/>
      <c r="J19" s="49"/>
      <c r="K19" s="49"/>
      <c r="L19" s="49"/>
      <c r="M19" s="49"/>
    </row>
    <row r="20" spans="1:13" s="45" customFormat="1" x14ac:dyDescent="0.3">
      <c r="A20" s="280" t="s">
        <v>2433</v>
      </c>
      <c r="B20" s="54" t="s">
        <v>2434</v>
      </c>
      <c r="C20" s="65">
        <v>4</v>
      </c>
      <c r="D20" s="65">
        <v>12500</v>
      </c>
      <c r="E20" s="65">
        <v>17000</v>
      </c>
      <c r="F20" s="49"/>
      <c r="G20" s="49"/>
      <c r="H20" s="49"/>
      <c r="I20" s="49"/>
      <c r="J20" s="49"/>
      <c r="K20" s="49"/>
      <c r="L20" s="49"/>
      <c r="M20" s="49"/>
    </row>
    <row r="21" spans="1:13" s="45" customFormat="1" x14ac:dyDescent="0.3">
      <c r="A21" s="280" t="s">
        <v>2435</v>
      </c>
      <c r="B21" s="54" t="s">
        <v>2436</v>
      </c>
      <c r="C21" s="55">
        <v>8</v>
      </c>
      <c r="D21" s="76">
        <v>8652.9</v>
      </c>
      <c r="E21" s="76">
        <v>11937.3</v>
      </c>
      <c r="F21" s="44"/>
      <c r="G21" s="44"/>
      <c r="H21" s="44"/>
      <c r="I21" s="44"/>
      <c r="J21" s="44"/>
      <c r="K21" s="44"/>
      <c r="L21" s="44"/>
      <c r="M21" s="44"/>
    </row>
    <row r="22" spans="1:13" s="45" customFormat="1" x14ac:dyDescent="0.3">
      <c r="A22" s="282" t="s">
        <v>2437</v>
      </c>
      <c r="B22" s="54" t="s">
        <v>2105</v>
      </c>
      <c r="C22" s="55">
        <v>1</v>
      </c>
      <c r="D22" s="76">
        <v>9803.4</v>
      </c>
      <c r="E22" s="76">
        <v>9803.4</v>
      </c>
      <c r="F22" s="44"/>
      <c r="G22" s="44"/>
      <c r="H22" s="44"/>
      <c r="I22" s="44"/>
      <c r="J22" s="44"/>
      <c r="K22" s="44"/>
      <c r="L22" s="44"/>
      <c r="M22" s="44"/>
    </row>
    <row r="23" spans="1:13" s="45" customFormat="1" x14ac:dyDescent="0.3">
      <c r="A23" s="283" t="s">
        <v>330</v>
      </c>
      <c r="B23" s="51" t="s">
        <v>1782</v>
      </c>
      <c r="C23" s="57">
        <f>SUM(C12:C22)</f>
        <v>99</v>
      </c>
      <c r="D23" s="58" t="s">
        <v>330</v>
      </c>
      <c r="E23" s="59" t="s">
        <v>330</v>
      </c>
      <c r="F23" s="44"/>
      <c r="G23" s="44"/>
      <c r="H23" s="44"/>
      <c r="I23" s="44"/>
      <c r="J23" s="44"/>
      <c r="K23" s="44"/>
      <c r="L23" s="44"/>
      <c r="M23" s="44"/>
    </row>
    <row r="24" spans="1:13" s="45" customFormat="1" x14ac:dyDescent="0.3">
      <c r="A24" s="67" t="s">
        <v>330</v>
      </c>
      <c r="B24" s="70" t="s">
        <v>330</v>
      </c>
      <c r="C24" s="71" t="s">
        <v>330</v>
      </c>
      <c r="D24" s="71" t="s">
        <v>330</v>
      </c>
      <c r="E24" s="71" t="s">
        <v>330</v>
      </c>
      <c r="F24" s="44"/>
      <c r="G24" s="44"/>
      <c r="H24" s="44"/>
      <c r="I24" s="44"/>
      <c r="J24" s="44"/>
      <c r="K24" s="44"/>
      <c r="L24" s="44"/>
      <c r="M24" s="44"/>
    </row>
    <row r="25" spans="1:13" s="45" customFormat="1" x14ac:dyDescent="0.3">
      <c r="A25" s="67"/>
      <c r="B25" s="70"/>
      <c r="C25" s="71"/>
      <c r="D25" s="71"/>
      <c r="E25" s="71"/>
      <c r="F25" s="44"/>
      <c r="G25" s="44"/>
      <c r="H25" s="44"/>
      <c r="I25" s="44"/>
      <c r="J25" s="44"/>
      <c r="K25" s="44"/>
      <c r="L25" s="44"/>
      <c r="M25" s="44"/>
    </row>
    <row r="26" spans="1:13" s="45" customFormat="1" x14ac:dyDescent="0.3">
      <c r="A26" s="469" t="s">
        <v>1783</v>
      </c>
      <c r="B26" s="469" t="s">
        <v>1783</v>
      </c>
      <c r="C26" s="53"/>
      <c r="D26" s="53" t="s">
        <v>330</v>
      </c>
      <c r="E26" s="53" t="s">
        <v>330</v>
      </c>
      <c r="F26" s="44"/>
      <c r="G26" s="44"/>
      <c r="H26" s="44"/>
      <c r="I26" s="44"/>
      <c r="J26" s="44"/>
      <c r="K26" s="44"/>
      <c r="L26" s="44"/>
      <c r="M26" s="44"/>
    </row>
    <row r="27" spans="1:13" s="45" customFormat="1" x14ac:dyDescent="0.3">
      <c r="A27" s="284" t="s">
        <v>1818</v>
      </c>
      <c r="B27" s="64" t="s">
        <v>1818</v>
      </c>
      <c r="C27" s="55">
        <v>0</v>
      </c>
      <c r="D27" s="65">
        <v>0</v>
      </c>
      <c r="E27" s="65">
        <v>0</v>
      </c>
      <c r="F27" s="44"/>
      <c r="G27" s="44"/>
      <c r="H27" s="44"/>
      <c r="I27" s="44"/>
      <c r="J27" s="44"/>
      <c r="K27" s="44"/>
      <c r="L27" s="44"/>
      <c r="M27" s="44"/>
    </row>
    <row r="28" spans="1:13" s="45" customFormat="1" x14ac:dyDescent="0.3">
      <c r="A28" s="283" t="s">
        <v>330</v>
      </c>
      <c r="B28" s="51" t="s">
        <v>1816</v>
      </c>
      <c r="C28" s="57">
        <f>SUM(C27:C27)</f>
        <v>0</v>
      </c>
      <c r="D28" s="58" t="s">
        <v>330</v>
      </c>
      <c r="E28" s="59" t="s">
        <v>330</v>
      </c>
      <c r="F28" s="44"/>
      <c r="G28" s="44"/>
      <c r="H28" s="44"/>
      <c r="I28" s="44"/>
      <c r="J28" s="44"/>
      <c r="K28" s="44"/>
      <c r="L28" s="44"/>
      <c r="M28" s="44"/>
    </row>
    <row r="29" spans="1:13" s="45" customFormat="1" x14ac:dyDescent="0.3">
      <c r="A29" s="285" t="s">
        <v>330</v>
      </c>
      <c r="B29" s="67"/>
      <c r="C29" s="68"/>
      <c r="D29" s="69" t="s">
        <v>330</v>
      </c>
      <c r="E29" s="69" t="s">
        <v>330</v>
      </c>
      <c r="F29" s="44"/>
      <c r="G29" s="44"/>
      <c r="H29" s="44"/>
      <c r="I29" s="44"/>
      <c r="J29" s="44"/>
      <c r="K29" s="44"/>
      <c r="L29" s="44"/>
      <c r="M29" s="44"/>
    </row>
    <row r="30" spans="1:13" s="45" customFormat="1" x14ac:dyDescent="0.3">
      <c r="A30" s="285"/>
      <c r="B30" s="67"/>
      <c r="C30" s="68"/>
      <c r="D30" s="69"/>
      <c r="E30" s="69"/>
      <c r="F30" s="44"/>
      <c r="G30" s="44"/>
      <c r="H30" s="44"/>
      <c r="I30" s="44"/>
      <c r="J30" s="44"/>
      <c r="K30" s="44"/>
      <c r="L30" s="44"/>
      <c r="M30" s="44"/>
    </row>
    <row r="31" spans="1:13" s="45" customFormat="1" x14ac:dyDescent="0.3">
      <c r="A31" s="469" t="s">
        <v>1817</v>
      </c>
      <c r="B31" s="469" t="s">
        <v>1783</v>
      </c>
      <c r="C31" s="53" t="s">
        <v>330</v>
      </c>
      <c r="D31" s="53" t="s">
        <v>330</v>
      </c>
      <c r="E31" s="53" t="s">
        <v>330</v>
      </c>
      <c r="F31" s="44"/>
      <c r="G31" s="44"/>
      <c r="H31" s="44"/>
      <c r="I31" s="44"/>
      <c r="J31" s="44"/>
      <c r="K31" s="44"/>
      <c r="L31" s="44"/>
      <c r="M31" s="44"/>
    </row>
    <row r="32" spans="1:13" s="45" customFormat="1" x14ac:dyDescent="0.3">
      <c r="A32" s="284" t="s">
        <v>2438</v>
      </c>
      <c r="B32" s="54" t="s">
        <v>2426</v>
      </c>
      <c r="C32" s="65">
        <v>2</v>
      </c>
      <c r="D32" s="65">
        <v>16000</v>
      </c>
      <c r="E32" s="65">
        <v>17895.900000000001</v>
      </c>
      <c r="F32" s="44"/>
      <c r="G32" s="44"/>
      <c r="H32" s="44"/>
      <c r="I32" s="44"/>
      <c r="J32" s="44"/>
      <c r="K32" s="44"/>
      <c r="L32" s="44"/>
      <c r="M32" s="44"/>
    </row>
    <row r="33" spans="1:13" s="45" customFormat="1" x14ac:dyDescent="0.3">
      <c r="A33" s="282" t="s">
        <v>2439</v>
      </c>
      <c r="B33" s="54" t="s">
        <v>2440</v>
      </c>
      <c r="C33" s="55">
        <v>8</v>
      </c>
      <c r="D33" s="65">
        <v>8652.9</v>
      </c>
      <c r="E33" s="65">
        <v>9966.6</v>
      </c>
      <c r="F33" s="44"/>
      <c r="G33" s="44"/>
      <c r="H33" s="44"/>
      <c r="I33" s="44"/>
      <c r="J33" s="44"/>
      <c r="K33" s="44"/>
      <c r="L33" s="44"/>
      <c r="M33" s="44"/>
    </row>
    <row r="34" spans="1:13" s="45" customFormat="1" x14ac:dyDescent="0.3">
      <c r="A34" s="283" t="s">
        <v>330</v>
      </c>
      <c r="B34" s="51" t="s">
        <v>1819</v>
      </c>
      <c r="C34" s="57">
        <f>SUM(C32:C33)</f>
        <v>10</v>
      </c>
      <c r="D34" s="58" t="s">
        <v>330</v>
      </c>
      <c r="E34" s="59" t="s">
        <v>330</v>
      </c>
      <c r="F34" s="44"/>
      <c r="G34" s="44"/>
      <c r="H34" s="44"/>
      <c r="I34" s="44"/>
      <c r="J34" s="44"/>
      <c r="K34" s="44"/>
      <c r="L34" s="44"/>
      <c r="M34" s="44"/>
    </row>
    <row r="35" spans="1:13" s="45" customFormat="1" x14ac:dyDescent="0.3">
      <c r="A35" s="67"/>
      <c r="B35" s="168"/>
      <c r="C35" s="286"/>
      <c r="D35" s="71"/>
      <c r="E35" s="71"/>
      <c r="F35" s="44"/>
      <c r="G35" s="44"/>
      <c r="H35" s="44"/>
      <c r="I35" s="44"/>
      <c r="J35" s="44"/>
      <c r="K35" s="44"/>
      <c r="L35" s="44"/>
      <c r="M35" s="44"/>
    </row>
    <row r="36" spans="1:13" s="45" customFormat="1" x14ac:dyDescent="0.3">
      <c r="A36" s="67"/>
      <c r="B36" s="72" t="s">
        <v>1687</v>
      </c>
      <c r="C36" s="73">
        <f>SUM(C28,C23,C34)</f>
        <v>109</v>
      </c>
      <c r="D36" s="71"/>
      <c r="E36" s="71"/>
      <c r="F36" s="44"/>
      <c r="G36" s="44"/>
      <c r="H36" s="44"/>
      <c r="I36" s="44"/>
      <c r="J36" s="44"/>
      <c r="K36" s="44"/>
      <c r="L36" s="44"/>
      <c r="M36" s="44"/>
    </row>
    <row r="37" spans="1:13" s="45" customFormat="1" x14ac:dyDescent="0.3">
      <c r="A37" s="67"/>
      <c r="B37" s="70"/>
      <c r="C37" s="71"/>
      <c r="D37" s="71"/>
      <c r="E37" s="71"/>
      <c r="F37" s="44"/>
      <c r="G37" s="44"/>
      <c r="H37" s="44"/>
      <c r="I37" s="44"/>
      <c r="J37" s="44"/>
      <c r="K37" s="44"/>
      <c r="L37" s="44"/>
      <c r="M37" s="44"/>
    </row>
    <row r="38" spans="1:13" s="45" customFormat="1" x14ac:dyDescent="0.3">
      <c r="A38" s="67"/>
      <c r="B38" s="70"/>
      <c r="C38" s="71"/>
      <c r="D38" s="71"/>
      <c r="E38" s="71"/>
      <c r="F38" s="44"/>
      <c r="G38" s="44"/>
      <c r="H38" s="44"/>
      <c r="I38" s="44"/>
      <c r="J38" s="44"/>
      <c r="K38" s="44"/>
      <c r="L38" s="44"/>
      <c r="M38" s="44"/>
    </row>
    <row r="39" spans="1:13" s="45" customFormat="1" x14ac:dyDescent="0.3">
      <c r="A39" s="470" t="s">
        <v>1683</v>
      </c>
      <c r="B39" s="470"/>
      <c r="C39" s="62" t="s">
        <v>330</v>
      </c>
      <c r="D39" s="62" t="s">
        <v>330</v>
      </c>
      <c r="E39" s="62" t="s">
        <v>330</v>
      </c>
      <c r="F39" s="44"/>
      <c r="G39" s="44"/>
      <c r="H39" s="44"/>
      <c r="I39" s="44"/>
      <c r="J39" s="44"/>
      <c r="K39" s="44"/>
      <c r="L39" s="44"/>
      <c r="M39" s="44"/>
    </row>
    <row r="40" spans="1:13" s="45" customFormat="1" x14ac:dyDescent="0.3">
      <c r="A40" s="469" t="s">
        <v>1820</v>
      </c>
      <c r="B40" s="469"/>
      <c r="C40" s="68"/>
      <c r="D40" s="68"/>
      <c r="E40" s="68"/>
      <c r="F40" s="44"/>
      <c r="G40" s="44"/>
      <c r="H40" s="44"/>
      <c r="I40" s="44"/>
      <c r="J40" s="44"/>
      <c r="K40" s="44"/>
      <c r="L40" s="44"/>
      <c r="M40" s="44"/>
    </row>
    <row r="41" spans="1:13" s="45" customFormat="1" x14ac:dyDescent="0.3">
      <c r="A41" s="284" t="s">
        <v>2441</v>
      </c>
      <c r="B41" s="75" t="s">
        <v>2442</v>
      </c>
      <c r="C41" s="76">
        <v>12</v>
      </c>
      <c r="D41" s="76">
        <v>6000</v>
      </c>
      <c r="E41" s="76">
        <v>9080</v>
      </c>
      <c r="F41" s="44"/>
      <c r="G41" s="44"/>
      <c r="H41" s="44"/>
      <c r="I41" s="44"/>
      <c r="J41" s="44"/>
      <c r="K41" s="44"/>
      <c r="L41" s="44"/>
      <c r="M41" s="44"/>
    </row>
    <row r="42" spans="1:13" s="45" customFormat="1" x14ac:dyDescent="0.3">
      <c r="A42" s="283" t="s">
        <v>330</v>
      </c>
      <c r="B42" s="144" t="s">
        <v>1822</v>
      </c>
      <c r="C42" s="57">
        <f>SUM(C41:C41)</f>
        <v>12</v>
      </c>
      <c r="D42" s="58" t="s">
        <v>330</v>
      </c>
      <c r="E42" s="59" t="s">
        <v>330</v>
      </c>
      <c r="F42" s="44"/>
      <c r="G42" s="44"/>
      <c r="H42" s="44"/>
      <c r="I42" s="44"/>
      <c r="J42" s="44"/>
      <c r="K42" s="44"/>
      <c r="L42" s="44"/>
      <c r="M42" s="44"/>
    </row>
    <row r="43" spans="1:13" s="45" customFormat="1" x14ac:dyDescent="0.3">
      <c r="A43" s="67" t="s">
        <v>330</v>
      </c>
      <c r="B43" s="167" t="s">
        <v>330</v>
      </c>
      <c r="C43" s="68"/>
      <c r="D43" s="68"/>
      <c r="E43" s="68"/>
      <c r="F43" s="44"/>
      <c r="G43" s="44"/>
      <c r="H43" s="44"/>
      <c r="I43" s="44"/>
      <c r="J43" s="44"/>
      <c r="K43" s="44"/>
      <c r="L43" s="44"/>
      <c r="M43" s="44"/>
    </row>
    <row r="44" spans="1:13" s="45" customFormat="1" x14ac:dyDescent="0.3">
      <c r="A44" s="67"/>
      <c r="B44" s="70"/>
      <c r="C44" s="68"/>
      <c r="D44" s="68"/>
      <c r="E44" s="68"/>
      <c r="F44" s="44"/>
      <c r="G44" s="44"/>
      <c r="H44" s="44"/>
      <c r="I44" s="44"/>
      <c r="J44" s="44"/>
      <c r="K44" s="44"/>
      <c r="L44" s="44"/>
      <c r="M44" s="44"/>
    </row>
    <row r="45" spans="1:13" s="45" customFormat="1" x14ac:dyDescent="0.3">
      <c r="A45" s="485" t="s">
        <v>1823</v>
      </c>
      <c r="B45" s="486"/>
      <c r="C45" s="68"/>
      <c r="D45" s="68"/>
      <c r="E45" s="68"/>
      <c r="F45" s="44"/>
      <c r="G45" s="44"/>
      <c r="H45" s="44"/>
      <c r="I45" s="44"/>
      <c r="J45" s="44"/>
      <c r="K45" s="44"/>
      <c r="L45" s="44"/>
      <c r="M45" s="44"/>
    </row>
    <row r="46" spans="1:13" s="45" customFormat="1" x14ac:dyDescent="0.3">
      <c r="A46" s="287" t="s">
        <v>1818</v>
      </c>
      <c r="B46" s="64" t="s">
        <v>1818</v>
      </c>
      <c r="C46" s="65">
        <v>0</v>
      </c>
      <c r="D46" s="65">
        <v>0</v>
      </c>
      <c r="E46" s="65">
        <v>0</v>
      </c>
      <c r="F46" s="44"/>
      <c r="G46" s="44"/>
      <c r="H46" s="44"/>
      <c r="I46" s="44"/>
      <c r="J46" s="44"/>
      <c r="K46" s="44"/>
      <c r="L46" s="44"/>
      <c r="M46" s="44"/>
    </row>
    <row r="47" spans="1:13" s="45" customFormat="1" x14ac:dyDescent="0.3">
      <c r="A47" s="288" t="s">
        <v>330</v>
      </c>
      <c r="B47" s="80" t="s">
        <v>1825</v>
      </c>
      <c r="C47" s="81">
        <f>SUM(C46:C46)</f>
        <v>0</v>
      </c>
      <c r="D47" s="58" t="s">
        <v>330</v>
      </c>
      <c r="E47" s="59" t="s">
        <v>330</v>
      </c>
      <c r="F47" s="44"/>
      <c r="G47" s="44"/>
      <c r="H47" s="44"/>
      <c r="I47" s="44"/>
      <c r="J47" s="44"/>
      <c r="K47" s="44"/>
      <c r="L47" s="44"/>
      <c r="M47" s="44"/>
    </row>
  </sheetData>
  <mergeCells count="15">
    <mergeCell ref="A45:B45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26:B26"/>
    <mergeCell ref="A31:B31"/>
    <mergeCell ref="A39:B39"/>
    <mergeCell ref="A40:B40"/>
  </mergeCells>
  <printOptions horizontalCentered="1"/>
  <pageMargins left="0.47250000000000003" right="0.47250000000000003" top="1.1025" bottom="0.47250000000000003" header="0.31500000000000006" footer="0.31500000000000006"/>
  <pageSetup scale="75" fitToWidth="0" fitToHeight="0" orientation="landscape" r:id="rId1"/>
  <headerFooter scaleWithDoc="0" alignWithMargins="0">
    <oddHeader>&amp;L&amp;G&amp;R&amp;G</oddHeader>
  </headerFooter>
  <rowBreaks count="1" manualBreakCount="1">
    <brk id="37" max="4" man="1"/>
  </rowBreaks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10496-ACCD-44C8-A277-0A3F4A2110BB}">
  <dimension ref="A1:K64"/>
  <sheetViews>
    <sheetView zoomScale="85" zoomScaleNormal="85" workbookViewId="0"/>
  </sheetViews>
  <sheetFormatPr baseColWidth="10" defaultRowHeight="14.4" x14ac:dyDescent="0.3"/>
  <cols>
    <col min="1" max="1" width="12.88671875" style="106" customWidth="1"/>
    <col min="2" max="2" width="26.109375" style="106" customWidth="1"/>
    <col min="3" max="3" width="13.44140625" style="106" customWidth="1"/>
    <col min="4" max="4" width="11.88671875" style="106" customWidth="1"/>
    <col min="5" max="5" width="13.88671875" style="106" bestFit="1" customWidth="1"/>
    <col min="6" max="11" width="12.5546875" style="139" customWidth="1"/>
    <col min="12" max="16384" width="11.5546875" style="27"/>
  </cols>
  <sheetData>
    <row r="1" spans="1:11" s="86" customFormat="1" ht="15.6" x14ac:dyDescent="0.3">
      <c r="A1" s="84"/>
      <c r="B1" s="84"/>
      <c r="C1" s="84"/>
      <c r="D1" s="84"/>
      <c r="E1" s="84"/>
      <c r="F1" s="117"/>
      <c r="G1" s="117"/>
      <c r="H1" s="117"/>
      <c r="I1" s="117"/>
      <c r="J1" s="117"/>
      <c r="K1" s="117"/>
    </row>
    <row r="2" spans="1:11" s="86" customFormat="1" ht="15.6" x14ac:dyDescent="0.3">
      <c r="A2" s="482" t="s">
        <v>793</v>
      </c>
      <c r="B2" s="482" t="s">
        <v>1705</v>
      </c>
      <c r="C2" s="482" t="s">
        <v>1705</v>
      </c>
      <c r="D2" s="482" t="s">
        <v>1705</v>
      </c>
      <c r="E2" s="482" t="s">
        <v>1705</v>
      </c>
      <c r="F2" s="482" t="s">
        <v>1705</v>
      </c>
      <c r="G2" s="482" t="s">
        <v>1705</v>
      </c>
      <c r="H2" s="482" t="s">
        <v>1705</v>
      </c>
      <c r="I2" s="482" t="s">
        <v>1705</v>
      </c>
      <c r="J2" s="482" t="s">
        <v>1705</v>
      </c>
      <c r="K2" s="482" t="s">
        <v>1705</v>
      </c>
    </row>
    <row r="3" spans="1:11" s="86" customFormat="1" ht="15.6" x14ac:dyDescent="0.3">
      <c r="A3" s="482" t="s">
        <v>796</v>
      </c>
      <c r="B3" s="482" t="s">
        <v>1705</v>
      </c>
      <c r="C3" s="482" t="s">
        <v>1705</v>
      </c>
      <c r="D3" s="482" t="s">
        <v>1705</v>
      </c>
      <c r="E3" s="482" t="s">
        <v>1705</v>
      </c>
      <c r="F3" s="482" t="s">
        <v>1705</v>
      </c>
      <c r="G3" s="482" t="s">
        <v>1705</v>
      </c>
      <c r="H3" s="482" t="s">
        <v>1705</v>
      </c>
      <c r="I3" s="482" t="s">
        <v>1705</v>
      </c>
      <c r="J3" s="482" t="s">
        <v>1705</v>
      </c>
      <c r="K3" s="482" t="s">
        <v>1705</v>
      </c>
    </row>
    <row r="4" spans="1:11" s="86" customFormat="1" ht="15.6" x14ac:dyDescent="0.3">
      <c r="A4" s="482" t="s">
        <v>1679</v>
      </c>
      <c r="B4" s="482" t="s">
        <v>1707</v>
      </c>
      <c r="C4" s="482" t="s">
        <v>1707</v>
      </c>
      <c r="D4" s="482" t="s">
        <v>1707</v>
      </c>
      <c r="E4" s="482" t="s">
        <v>1707</v>
      </c>
      <c r="F4" s="482" t="s">
        <v>1707</v>
      </c>
      <c r="G4" s="482" t="s">
        <v>1707</v>
      </c>
      <c r="H4" s="482" t="s">
        <v>1707</v>
      </c>
      <c r="I4" s="482" t="s">
        <v>1707</v>
      </c>
      <c r="J4" s="482" t="s">
        <v>1707</v>
      </c>
      <c r="K4" s="482" t="s">
        <v>1707</v>
      </c>
    </row>
    <row r="5" spans="1:11" s="86" customFormat="1" ht="15.6" x14ac:dyDescent="0.3">
      <c r="A5" s="482" t="s">
        <v>1826</v>
      </c>
      <c r="B5" s="482" t="s">
        <v>1826</v>
      </c>
      <c r="C5" s="482" t="s">
        <v>1826</v>
      </c>
      <c r="D5" s="482" t="s">
        <v>1826</v>
      </c>
      <c r="E5" s="482" t="s">
        <v>1826</v>
      </c>
      <c r="F5" s="482" t="s">
        <v>1826</v>
      </c>
      <c r="G5" s="482" t="s">
        <v>1826</v>
      </c>
      <c r="H5" s="482" t="s">
        <v>1826</v>
      </c>
      <c r="I5" s="482" t="s">
        <v>1826</v>
      </c>
      <c r="J5" s="482" t="s">
        <v>1826</v>
      </c>
      <c r="K5" s="482" t="s">
        <v>1826</v>
      </c>
    </row>
    <row r="6" spans="1:11" s="86" customFormat="1" ht="15.6" x14ac:dyDescent="0.3">
      <c r="A6" s="483" t="s">
        <v>1709</v>
      </c>
      <c r="B6" s="483"/>
      <c r="C6" s="483"/>
      <c r="D6" s="483"/>
      <c r="E6" s="483"/>
      <c r="F6" s="483"/>
      <c r="G6" s="483"/>
      <c r="H6" s="483"/>
      <c r="I6" s="483"/>
      <c r="J6" s="483"/>
      <c r="K6" s="483"/>
    </row>
    <row r="7" spans="1:11" s="89" customFormat="1" x14ac:dyDescent="0.3">
      <c r="A7" s="484" t="s">
        <v>1827</v>
      </c>
      <c r="B7" s="484"/>
      <c r="C7" s="484"/>
      <c r="D7" s="87" t="s">
        <v>330</v>
      </c>
      <c r="E7" s="87" t="s">
        <v>330</v>
      </c>
      <c r="F7" s="87" t="s">
        <v>330</v>
      </c>
      <c r="G7" s="87" t="s">
        <v>330</v>
      </c>
      <c r="H7" s="87" t="s">
        <v>330</v>
      </c>
      <c r="I7" s="87" t="s">
        <v>330</v>
      </c>
      <c r="J7" s="87" t="s">
        <v>330</v>
      </c>
      <c r="K7" s="87" t="s">
        <v>330</v>
      </c>
    </row>
    <row r="8" spans="1:11" s="89" customFormat="1" x14ac:dyDescent="0.3">
      <c r="A8" s="475" t="s">
        <v>1828</v>
      </c>
      <c r="B8" s="477" t="s">
        <v>1711</v>
      </c>
      <c r="C8" s="477" t="s">
        <v>1829</v>
      </c>
      <c r="D8" s="477" t="s">
        <v>1829</v>
      </c>
      <c r="E8" s="477" t="s">
        <v>1829</v>
      </c>
      <c r="F8" s="477" t="s">
        <v>1829</v>
      </c>
      <c r="G8" s="498" t="s">
        <v>1830</v>
      </c>
      <c r="H8" s="498" t="s">
        <v>1830</v>
      </c>
      <c r="I8" s="498" t="s">
        <v>1830</v>
      </c>
      <c r="J8" s="498" t="s">
        <v>1830</v>
      </c>
      <c r="K8" s="507" t="s">
        <v>1830</v>
      </c>
    </row>
    <row r="9" spans="1:11" s="89" customFormat="1" ht="26.4" customHeight="1" x14ac:dyDescent="0.3">
      <c r="A9" s="476" t="s">
        <v>1828</v>
      </c>
      <c r="B9" s="478" t="s">
        <v>1831</v>
      </c>
      <c r="C9" s="90" t="s">
        <v>1832</v>
      </c>
      <c r="D9" s="90" t="s">
        <v>1833</v>
      </c>
      <c r="E9" s="90" t="s">
        <v>1834</v>
      </c>
      <c r="F9" s="169" t="s">
        <v>1835</v>
      </c>
      <c r="G9" s="169" t="s">
        <v>1836</v>
      </c>
      <c r="H9" s="169" t="s">
        <v>1837</v>
      </c>
      <c r="I9" s="169" t="s">
        <v>1838</v>
      </c>
      <c r="J9" s="169" t="s">
        <v>2443</v>
      </c>
      <c r="K9" s="181" t="s">
        <v>1835</v>
      </c>
    </row>
    <row r="10" spans="1:11" s="89" customFormat="1" x14ac:dyDescent="0.3">
      <c r="A10" s="93" t="s">
        <v>2417</v>
      </c>
      <c r="B10" s="93" t="s">
        <v>2418</v>
      </c>
      <c r="C10" s="265">
        <v>115800</v>
      </c>
      <c r="D10" s="265">
        <v>4000</v>
      </c>
      <c r="E10" s="265">
        <v>0</v>
      </c>
      <c r="F10" s="265">
        <f>SUM(C10:E10)</f>
        <v>119800</v>
      </c>
      <c r="G10" s="265">
        <v>38600</v>
      </c>
      <c r="H10" s="265">
        <v>19300</v>
      </c>
      <c r="I10" s="265">
        <v>152368.421</v>
      </c>
      <c r="J10" s="265">
        <v>1500</v>
      </c>
      <c r="K10" s="265">
        <f>SUM(G10:J10)</f>
        <v>211768.421</v>
      </c>
    </row>
    <row r="11" spans="1:11" s="89" customFormat="1" x14ac:dyDescent="0.3">
      <c r="A11" s="95" t="s">
        <v>2419</v>
      </c>
      <c r="B11" s="95" t="s">
        <v>2420</v>
      </c>
      <c r="C11" s="266">
        <v>71600</v>
      </c>
      <c r="D11" s="266">
        <v>4000</v>
      </c>
      <c r="E11" s="266">
        <v>0</v>
      </c>
      <c r="F11" s="266">
        <f t="shared" ref="F11:F16" si="0">SUM(C11:E11)</f>
        <v>75600</v>
      </c>
      <c r="G11" s="266">
        <v>23867</v>
      </c>
      <c r="H11" s="266">
        <v>11933</v>
      </c>
      <c r="I11" s="266">
        <v>94210.526299999998</v>
      </c>
      <c r="J11" s="266">
        <v>1500</v>
      </c>
      <c r="K11" s="266">
        <f>SUM(G11:J11)</f>
        <v>131510.5263</v>
      </c>
    </row>
    <row r="12" spans="1:11" s="89" customFormat="1" x14ac:dyDescent="0.3">
      <c r="A12" s="95" t="s">
        <v>2444</v>
      </c>
      <c r="B12" s="95" t="s">
        <v>2422</v>
      </c>
      <c r="C12" s="266">
        <v>43155</v>
      </c>
      <c r="D12" s="266">
        <v>3000</v>
      </c>
      <c r="E12" s="266">
        <v>0</v>
      </c>
      <c r="F12" s="266">
        <f t="shared" si="0"/>
        <v>46155</v>
      </c>
      <c r="G12" s="289">
        <v>14385.1</v>
      </c>
      <c r="H12" s="289">
        <v>7192.55</v>
      </c>
      <c r="I12" s="289">
        <v>56782.894699999997</v>
      </c>
      <c r="J12" s="289">
        <v>1500</v>
      </c>
      <c r="K12" s="266">
        <f t="shared" ref="K12:K16" si="1">SUM(G12:J12)</f>
        <v>79860.544699999999</v>
      </c>
    </row>
    <row r="13" spans="1:11" s="89" customFormat="1" x14ac:dyDescent="0.3">
      <c r="A13" s="95" t="s">
        <v>2445</v>
      </c>
      <c r="B13" s="95" t="s">
        <v>2422</v>
      </c>
      <c r="C13" s="266">
        <v>35996</v>
      </c>
      <c r="D13" s="266">
        <v>3000</v>
      </c>
      <c r="E13" s="266">
        <v>0</v>
      </c>
      <c r="F13" s="266">
        <f t="shared" si="0"/>
        <v>38996</v>
      </c>
      <c r="G13" s="289">
        <v>11998.600000000002</v>
      </c>
      <c r="H13" s="289">
        <v>5999.3000000000011</v>
      </c>
      <c r="I13" s="289">
        <v>47363.157899999998</v>
      </c>
      <c r="J13" s="289">
        <v>1500</v>
      </c>
      <c r="K13" s="266">
        <f t="shared" si="1"/>
        <v>66861.0579</v>
      </c>
    </row>
    <row r="14" spans="1:11" s="89" customFormat="1" x14ac:dyDescent="0.3">
      <c r="A14" s="95" t="s">
        <v>2446</v>
      </c>
      <c r="B14" s="95" t="s">
        <v>2422</v>
      </c>
      <c r="C14" s="266">
        <v>31452</v>
      </c>
      <c r="D14" s="266">
        <v>3000</v>
      </c>
      <c r="E14" s="266">
        <v>0</v>
      </c>
      <c r="F14" s="266">
        <f t="shared" si="0"/>
        <v>34452</v>
      </c>
      <c r="G14" s="289">
        <v>10484.1</v>
      </c>
      <c r="H14" s="289">
        <v>5242.05</v>
      </c>
      <c r="I14" s="289">
        <v>41384.210500000001</v>
      </c>
      <c r="J14" s="289">
        <v>1500</v>
      </c>
      <c r="K14" s="266">
        <f t="shared" si="1"/>
        <v>58610.360500000003</v>
      </c>
    </row>
    <row r="15" spans="1:11" s="89" customFormat="1" x14ac:dyDescent="0.3">
      <c r="A15" s="95" t="s">
        <v>2447</v>
      </c>
      <c r="B15" s="95" t="s">
        <v>2422</v>
      </c>
      <c r="C15" s="266">
        <v>26000</v>
      </c>
      <c r="D15" s="266">
        <v>3000</v>
      </c>
      <c r="E15" s="266">
        <v>0</v>
      </c>
      <c r="F15" s="266">
        <f t="shared" si="0"/>
        <v>29000</v>
      </c>
      <c r="G15" s="266">
        <v>8666.6666666666661</v>
      </c>
      <c r="H15" s="266">
        <v>4333.333333333333</v>
      </c>
      <c r="I15" s="266">
        <v>34210.526299999998</v>
      </c>
      <c r="J15" s="266">
        <v>1500</v>
      </c>
      <c r="K15" s="266">
        <f t="shared" si="1"/>
        <v>48710.526299999998</v>
      </c>
    </row>
    <row r="16" spans="1:11" s="89" customFormat="1" x14ac:dyDescent="0.3">
      <c r="A16" s="95" t="s">
        <v>2448</v>
      </c>
      <c r="B16" s="95" t="s">
        <v>2422</v>
      </c>
      <c r="C16" s="266">
        <v>21536</v>
      </c>
      <c r="D16" s="266">
        <v>3000</v>
      </c>
      <c r="E16" s="266">
        <v>0</v>
      </c>
      <c r="F16" s="266">
        <f t="shared" si="0"/>
        <v>24536</v>
      </c>
      <c r="G16" s="266">
        <v>7178.6</v>
      </c>
      <c r="H16" s="266">
        <v>3589.3</v>
      </c>
      <c r="I16" s="266">
        <v>28336.842100000002</v>
      </c>
      <c r="J16" s="266">
        <v>1500</v>
      </c>
      <c r="K16" s="266">
        <f t="shared" si="1"/>
        <v>40604.742100000003</v>
      </c>
    </row>
    <row r="17" spans="1:11" x14ac:dyDescent="0.3">
      <c r="A17" s="129" t="s">
        <v>330</v>
      </c>
      <c r="B17" s="129" t="s">
        <v>330</v>
      </c>
      <c r="C17" s="199" t="s">
        <v>330</v>
      </c>
      <c r="D17" s="199" t="s">
        <v>330</v>
      </c>
      <c r="E17" s="199" t="s">
        <v>330</v>
      </c>
      <c r="F17" s="199" t="s">
        <v>330</v>
      </c>
      <c r="G17" s="199" t="s">
        <v>330</v>
      </c>
      <c r="H17" s="199" t="s">
        <v>330</v>
      </c>
      <c r="I17" s="199" t="s">
        <v>330</v>
      </c>
      <c r="J17" s="199" t="s">
        <v>330</v>
      </c>
      <c r="K17" s="199" t="s">
        <v>330</v>
      </c>
    </row>
    <row r="18" spans="1:11" x14ac:dyDescent="0.3">
      <c r="A18" s="101" t="s">
        <v>330</v>
      </c>
      <c r="B18" s="101" t="s">
        <v>330</v>
      </c>
      <c r="C18" s="200" t="s">
        <v>330</v>
      </c>
      <c r="D18" s="200" t="s">
        <v>330</v>
      </c>
      <c r="E18" s="200" t="s">
        <v>330</v>
      </c>
      <c r="F18" s="200" t="s">
        <v>330</v>
      </c>
      <c r="G18" s="200" t="s">
        <v>330</v>
      </c>
      <c r="H18" s="200" t="s">
        <v>330</v>
      </c>
      <c r="I18" s="200" t="s">
        <v>330</v>
      </c>
      <c r="J18" s="200" t="s">
        <v>330</v>
      </c>
      <c r="K18" s="200" t="s">
        <v>330</v>
      </c>
    </row>
    <row r="19" spans="1:11" x14ac:dyDescent="0.3">
      <c r="A19" s="481" t="s">
        <v>1840</v>
      </c>
      <c r="B19" s="481"/>
      <c r="C19" s="481"/>
      <c r="D19" s="180" t="s">
        <v>330</v>
      </c>
      <c r="E19" s="180" t="s">
        <v>330</v>
      </c>
      <c r="F19" s="180" t="s">
        <v>330</v>
      </c>
      <c r="G19" s="180" t="s">
        <v>330</v>
      </c>
      <c r="H19" s="180" t="s">
        <v>330</v>
      </c>
      <c r="I19" s="180" t="s">
        <v>330</v>
      </c>
      <c r="J19" s="180" t="s">
        <v>330</v>
      </c>
      <c r="K19" s="180" t="s">
        <v>330</v>
      </c>
    </row>
    <row r="20" spans="1:11" s="89" customFormat="1" x14ac:dyDescent="0.3">
      <c r="A20" s="475" t="s">
        <v>1828</v>
      </c>
      <c r="B20" s="477" t="s">
        <v>1711</v>
      </c>
      <c r="C20" s="493" t="s">
        <v>1829</v>
      </c>
      <c r="D20" s="493" t="s">
        <v>1829</v>
      </c>
      <c r="E20" s="493" t="s">
        <v>1829</v>
      </c>
      <c r="F20" s="493" t="s">
        <v>1829</v>
      </c>
      <c r="G20" s="479" t="s">
        <v>1830</v>
      </c>
      <c r="H20" s="479" t="s">
        <v>1830</v>
      </c>
      <c r="I20" s="479" t="s">
        <v>1830</v>
      </c>
      <c r="J20" s="479" t="s">
        <v>1830</v>
      </c>
      <c r="K20" s="480" t="s">
        <v>1830</v>
      </c>
    </row>
    <row r="21" spans="1:11" s="89" customFormat="1" ht="26.4" customHeight="1" x14ac:dyDescent="0.3">
      <c r="A21" s="476" t="s">
        <v>1828</v>
      </c>
      <c r="B21" s="478" t="s">
        <v>1831</v>
      </c>
      <c r="C21" s="134" t="s">
        <v>1832</v>
      </c>
      <c r="D21" s="134" t="s">
        <v>1833</v>
      </c>
      <c r="E21" s="134" t="s">
        <v>1834</v>
      </c>
      <c r="F21" s="91" t="s">
        <v>1835</v>
      </c>
      <c r="G21" s="91" t="s">
        <v>1836</v>
      </c>
      <c r="H21" s="91" t="s">
        <v>1837</v>
      </c>
      <c r="I21" s="91" t="s">
        <v>1838</v>
      </c>
      <c r="J21" s="91" t="s">
        <v>2443</v>
      </c>
      <c r="K21" s="92" t="s">
        <v>1835</v>
      </c>
    </row>
    <row r="22" spans="1:11" s="89" customFormat="1" x14ac:dyDescent="0.3">
      <c r="A22" s="93" t="s">
        <v>2449</v>
      </c>
      <c r="B22" s="93" t="s">
        <v>2424</v>
      </c>
      <c r="C22" s="290">
        <v>20429</v>
      </c>
      <c r="D22" s="290">
        <v>2500</v>
      </c>
      <c r="E22" s="265">
        <v>0</v>
      </c>
      <c r="F22" s="265">
        <f>SUM(C22:E22)</f>
        <v>22929</v>
      </c>
      <c r="G22" s="265">
        <v>6809.66</v>
      </c>
      <c r="H22" s="265">
        <v>3404.83</v>
      </c>
      <c r="I22" s="265">
        <v>26880.26</v>
      </c>
      <c r="J22" s="265">
        <v>1500</v>
      </c>
      <c r="K22" s="265">
        <f>SUM(G22:J22)</f>
        <v>38594.75</v>
      </c>
    </row>
    <row r="23" spans="1:11" s="89" customFormat="1" x14ac:dyDescent="0.3">
      <c r="A23" s="95" t="s">
        <v>2450</v>
      </c>
      <c r="B23" s="95" t="s">
        <v>2424</v>
      </c>
      <c r="C23" s="291">
        <v>14854</v>
      </c>
      <c r="D23" s="291">
        <v>2500</v>
      </c>
      <c r="E23" s="266">
        <v>0</v>
      </c>
      <c r="F23" s="266">
        <f t="shared" ref="F23:F64" si="2">SUM(C23:E23)</f>
        <v>17354</v>
      </c>
      <c r="G23" s="266">
        <v>4951.33</v>
      </c>
      <c r="H23" s="266">
        <v>2475.66</v>
      </c>
      <c r="I23" s="266">
        <v>19544.740000000002</v>
      </c>
      <c r="J23" s="266">
        <v>1500</v>
      </c>
      <c r="K23" s="266">
        <f t="shared" ref="K23:K63" si="3">SUM(G23:J23)</f>
        <v>28471.730000000003</v>
      </c>
    </row>
    <row r="24" spans="1:11" s="89" customFormat="1" x14ac:dyDescent="0.3">
      <c r="A24" s="95" t="s">
        <v>2451</v>
      </c>
      <c r="B24" s="95" t="s">
        <v>2426</v>
      </c>
      <c r="C24" s="291">
        <v>26000</v>
      </c>
      <c r="D24" s="291">
        <v>3000</v>
      </c>
      <c r="E24" s="291">
        <v>0</v>
      </c>
      <c r="F24" s="266">
        <f t="shared" si="2"/>
        <v>29000</v>
      </c>
      <c r="G24" s="266">
        <v>8666.66</v>
      </c>
      <c r="H24" s="266">
        <v>4333.33</v>
      </c>
      <c r="I24" s="266">
        <v>34210.53</v>
      </c>
      <c r="J24" s="266">
        <v>1500</v>
      </c>
      <c r="K24" s="266">
        <f t="shared" si="3"/>
        <v>48710.52</v>
      </c>
    </row>
    <row r="25" spans="1:11" s="89" customFormat="1" x14ac:dyDescent="0.3">
      <c r="A25" s="95" t="s">
        <v>2452</v>
      </c>
      <c r="B25" s="95" t="s">
        <v>2426</v>
      </c>
      <c r="C25" s="292">
        <v>19500</v>
      </c>
      <c r="D25" s="292">
        <v>2500</v>
      </c>
      <c r="E25" s="292">
        <v>0</v>
      </c>
      <c r="F25" s="266">
        <f t="shared" si="2"/>
        <v>22000</v>
      </c>
      <c r="G25" s="293">
        <v>6500</v>
      </c>
      <c r="H25" s="293">
        <v>3250</v>
      </c>
      <c r="I25" s="266">
        <v>25657.89</v>
      </c>
      <c r="J25" s="266">
        <v>1500</v>
      </c>
      <c r="K25" s="266">
        <f t="shared" si="3"/>
        <v>36907.89</v>
      </c>
    </row>
    <row r="26" spans="1:11" s="89" customFormat="1" x14ac:dyDescent="0.3">
      <c r="A26" s="97" t="s">
        <v>2453</v>
      </c>
      <c r="B26" s="294" t="s">
        <v>2426</v>
      </c>
      <c r="C26" s="295">
        <v>18000</v>
      </c>
      <c r="D26" s="295">
        <v>2500</v>
      </c>
      <c r="E26" s="295">
        <v>0</v>
      </c>
      <c r="F26" s="266">
        <f t="shared" si="2"/>
        <v>20500</v>
      </c>
      <c r="G26" s="296">
        <v>6000</v>
      </c>
      <c r="H26" s="296">
        <v>3000</v>
      </c>
      <c r="I26" s="266">
        <v>23684.21</v>
      </c>
      <c r="J26" s="266">
        <v>1500</v>
      </c>
      <c r="K26" s="266">
        <f t="shared" si="3"/>
        <v>34184.21</v>
      </c>
    </row>
    <row r="27" spans="1:11" s="89" customFormat="1" x14ac:dyDescent="0.3">
      <c r="A27" s="97" t="s">
        <v>2454</v>
      </c>
      <c r="B27" s="294" t="s">
        <v>2426</v>
      </c>
      <c r="C27" s="295">
        <v>17895.900000000001</v>
      </c>
      <c r="D27" s="295">
        <v>2500</v>
      </c>
      <c r="E27" s="295">
        <v>0</v>
      </c>
      <c r="F27" s="266">
        <f t="shared" si="2"/>
        <v>20395.900000000001</v>
      </c>
      <c r="G27" s="296">
        <v>5965.3000000000011</v>
      </c>
      <c r="H27" s="296">
        <v>2982.6500000000005</v>
      </c>
      <c r="I27" s="266">
        <v>23547.24</v>
      </c>
      <c r="J27" s="266">
        <v>1500</v>
      </c>
      <c r="K27" s="266">
        <f t="shared" si="3"/>
        <v>33995.19</v>
      </c>
    </row>
    <row r="28" spans="1:11" s="89" customFormat="1" x14ac:dyDescent="0.3">
      <c r="A28" s="99" t="s">
        <v>2455</v>
      </c>
      <c r="B28" s="99" t="s">
        <v>2426</v>
      </c>
      <c r="C28" s="295">
        <v>17896</v>
      </c>
      <c r="D28" s="295">
        <v>2000</v>
      </c>
      <c r="E28" s="295">
        <v>0</v>
      </c>
      <c r="F28" s="266">
        <f t="shared" si="2"/>
        <v>19896</v>
      </c>
      <c r="G28" s="296">
        <v>5965.3000000000011</v>
      </c>
      <c r="H28" s="296">
        <v>2982.6500000000005</v>
      </c>
      <c r="I28" s="266">
        <v>23547.37</v>
      </c>
      <c r="J28" s="266">
        <v>1500</v>
      </c>
      <c r="K28" s="266">
        <f t="shared" si="3"/>
        <v>33995.32</v>
      </c>
    </row>
    <row r="29" spans="1:11" s="89" customFormat="1" x14ac:dyDescent="0.3">
      <c r="A29" s="95" t="s">
        <v>2456</v>
      </c>
      <c r="B29" s="95" t="s">
        <v>2426</v>
      </c>
      <c r="C29" s="291">
        <v>17824.2</v>
      </c>
      <c r="D29" s="295">
        <v>2500</v>
      </c>
      <c r="E29" s="297">
        <v>0</v>
      </c>
      <c r="F29" s="266">
        <f t="shared" si="2"/>
        <v>20324.2</v>
      </c>
      <c r="G29" s="291">
        <v>5941.4</v>
      </c>
      <c r="H29" s="291">
        <v>2970.7</v>
      </c>
      <c r="I29" s="266">
        <v>23452.89</v>
      </c>
      <c r="J29" s="266">
        <v>1500</v>
      </c>
      <c r="K29" s="266">
        <f t="shared" si="3"/>
        <v>33864.99</v>
      </c>
    </row>
    <row r="30" spans="1:11" s="89" customFormat="1" x14ac:dyDescent="0.3">
      <c r="A30" s="95" t="s">
        <v>2457</v>
      </c>
      <c r="B30" s="95" t="s">
        <v>2426</v>
      </c>
      <c r="C30" s="291">
        <v>16000</v>
      </c>
      <c r="D30" s="295">
        <v>2500</v>
      </c>
      <c r="E30" s="297">
        <v>0</v>
      </c>
      <c r="F30" s="266">
        <f t="shared" si="2"/>
        <v>18500</v>
      </c>
      <c r="G30" s="296">
        <v>5333.33</v>
      </c>
      <c r="H30" s="296">
        <v>2666.66</v>
      </c>
      <c r="I30" s="266">
        <v>21052.63</v>
      </c>
      <c r="J30" s="266">
        <v>1500</v>
      </c>
      <c r="K30" s="266">
        <f t="shared" si="3"/>
        <v>30552.620000000003</v>
      </c>
    </row>
    <row r="31" spans="1:11" s="89" customFormat="1" x14ac:dyDescent="0.3">
      <c r="A31" s="95" t="s">
        <v>2458</v>
      </c>
      <c r="B31" s="95" t="s">
        <v>2426</v>
      </c>
      <c r="C31" s="291">
        <v>14559.9</v>
      </c>
      <c r="D31" s="295">
        <v>2500</v>
      </c>
      <c r="E31" s="297">
        <v>0</v>
      </c>
      <c r="F31" s="266">
        <f>SUM(C31:E31)</f>
        <v>17059.900000000001</v>
      </c>
      <c r="G31" s="296">
        <v>4853.33</v>
      </c>
      <c r="H31" s="296">
        <v>2426.66</v>
      </c>
      <c r="I31" s="266">
        <v>19157.759999999998</v>
      </c>
      <c r="J31" s="266">
        <v>1500</v>
      </c>
      <c r="K31" s="266">
        <f t="shared" si="3"/>
        <v>27937.75</v>
      </c>
    </row>
    <row r="32" spans="1:11" s="89" customFormat="1" x14ac:dyDescent="0.3">
      <c r="A32" s="95" t="s">
        <v>2459</v>
      </c>
      <c r="B32" s="95" t="s">
        <v>2426</v>
      </c>
      <c r="C32" s="291">
        <v>14500</v>
      </c>
      <c r="D32" s="295">
        <v>2500</v>
      </c>
      <c r="E32" s="297">
        <v>0</v>
      </c>
      <c r="F32" s="266">
        <f>SUM(C32:E32)</f>
        <v>17000</v>
      </c>
      <c r="G32" s="296">
        <v>4833.33</v>
      </c>
      <c r="H32" s="296">
        <v>2416.66</v>
      </c>
      <c r="I32" s="266">
        <v>19078.95</v>
      </c>
      <c r="J32" s="266">
        <v>1500</v>
      </c>
      <c r="K32" s="266">
        <f t="shared" si="3"/>
        <v>27828.940000000002</v>
      </c>
    </row>
    <row r="33" spans="1:11" s="89" customFormat="1" x14ac:dyDescent="0.3">
      <c r="A33" s="95" t="s">
        <v>2460</v>
      </c>
      <c r="B33" s="95" t="s">
        <v>2426</v>
      </c>
      <c r="C33" s="291">
        <v>11937.3</v>
      </c>
      <c r="D33" s="295">
        <v>2500</v>
      </c>
      <c r="E33" s="295">
        <v>2916.35</v>
      </c>
      <c r="F33" s="266">
        <f t="shared" si="2"/>
        <v>17353.649999999998</v>
      </c>
      <c r="G33" s="296">
        <v>3979</v>
      </c>
      <c r="H33" s="296">
        <v>1989.5</v>
      </c>
      <c r="I33" s="266">
        <v>15706.97</v>
      </c>
      <c r="J33" s="266">
        <v>1500</v>
      </c>
      <c r="K33" s="266">
        <f t="shared" si="3"/>
        <v>23175.47</v>
      </c>
    </row>
    <row r="34" spans="1:11" s="89" customFormat="1" x14ac:dyDescent="0.3">
      <c r="A34" s="95" t="s">
        <v>2427</v>
      </c>
      <c r="B34" s="95" t="s">
        <v>2428</v>
      </c>
      <c r="C34" s="291">
        <v>13312</v>
      </c>
      <c r="D34" s="291">
        <v>2500</v>
      </c>
      <c r="E34" s="295">
        <v>0</v>
      </c>
      <c r="F34" s="266">
        <f t="shared" si="2"/>
        <v>15812</v>
      </c>
      <c r="G34" s="291">
        <v>4437.3666666666668</v>
      </c>
      <c r="H34" s="291">
        <v>2218.6833333333334</v>
      </c>
      <c r="I34" s="266">
        <v>17515.79</v>
      </c>
      <c r="J34" s="266">
        <v>1500</v>
      </c>
      <c r="K34" s="266">
        <f t="shared" si="3"/>
        <v>25671.84</v>
      </c>
    </row>
    <row r="35" spans="1:11" s="89" customFormat="1" x14ac:dyDescent="0.3">
      <c r="A35" s="95" t="s">
        <v>2461</v>
      </c>
      <c r="B35" s="95" t="s">
        <v>2436</v>
      </c>
      <c r="C35" s="295">
        <v>11937.3</v>
      </c>
      <c r="D35" s="298">
        <v>2000</v>
      </c>
      <c r="E35" s="295">
        <v>0</v>
      </c>
      <c r="F35" s="266">
        <f t="shared" si="2"/>
        <v>13937.3</v>
      </c>
      <c r="G35" s="291">
        <v>3979.0999999999995</v>
      </c>
      <c r="H35" s="291">
        <v>1989.5499999999997</v>
      </c>
      <c r="I35" s="266">
        <v>15706.58</v>
      </c>
      <c r="J35" s="266">
        <v>1500</v>
      </c>
      <c r="K35" s="266">
        <f t="shared" si="3"/>
        <v>23175.23</v>
      </c>
    </row>
    <row r="36" spans="1:11" s="89" customFormat="1" x14ac:dyDescent="0.3">
      <c r="A36" s="95" t="s">
        <v>2462</v>
      </c>
      <c r="B36" s="95" t="s">
        <v>2436</v>
      </c>
      <c r="C36" s="295">
        <v>11882.7</v>
      </c>
      <c r="D36" s="298">
        <v>2500</v>
      </c>
      <c r="E36" s="295">
        <v>0</v>
      </c>
      <c r="F36" s="266">
        <f t="shared" si="2"/>
        <v>14382.7</v>
      </c>
      <c r="G36" s="291">
        <v>3960.7999999999997</v>
      </c>
      <c r="H36" s="291">
        <v>1980.3999999999999</v>
      </c>
      <c r="I36" s="266">
        <v>15635.53</v>
      </c>
      <c r="J36" s="266">
        <v>1500</v>
      </c>
      <c r="K36" s="266">
        <f t="shared" si="3"/>
        <v>23076.73</v>
      </c>
    </row>
    <row r="37" spans="1:11" s="89" customFormat="1" x14ac:dyDescent="0.3">
      <c r="A37" s="95" t="s">
        <v>2463</v>
      </c>
      <c r="B37" s="95" t="s">
        <v>2436</v>
      </c>
      <c r="C37" s="295">
        <v>11882.7</v>
      </c>
      <c r="D37" s="298">
        <v>2000</v>
      </c>
      <c r="E37" s="295">
        <v>0</v>
      </c>
      <c r="F37" s="266">
        <f t="shared" si="2"/>
        <v>13882.7</v>
      </c>
      <c r="G37" s="291">
        <v>3960.7999999999997</v>
      </c>
      <c r="H37" s="291">
        <v>1980.3999999999999</v>
      </c>
      <c r="I37" s="266">
        <v>15635.53</v>
      </c>
      <c r="J37" s="266">
        <v>1500</v>
      </c>
      <c r="K37" s="266">
        <f t="shared" si="3"/>
        <v>23076.73</v>
      </c>
    </row>
    <row r="38" spans="1:11" s="89" customFormat="1" x14ac:dyDescent="0.3">
      <c r="A38" s="97" t="s">
        <v>2464</v>
      </c>
      <c r="B38" s="97" t="s">
        <v>2436</v>
      </c>
      <c r="C38" s="295">
        <v>8652.9</v>
      </c>
      <c r="D38" s="299">
        <v>2000</v>
      </c>
      <c r="E38" s="295">
        <v>3229.1</v>
      </c>
      <c r="F38" s="266">
        <f t="shared" si="2"/>
        <v>13882</v>
      </c>
      <c r="G38" s="291">
        <v>2884.3</v>
      </c>
      <c r="H38" s="291">
        <v>1442.15</v>
      </c>
      <c r="I38" s="266">
        <v>11385.53</v>
      </c>
      <c r="J38" s="266">
        <v>1500</v>
      </c>
      <c r="K38" s="266">
        <f t="shared" si="3"/>
        <v>17211.980000000003</v>
      </c>
    </row>
    <row r="39" spans="1:11" s="89" customFormat="1" x14ac:dyDescent="0.3">
      <c r="A39" s="99" t="s">
        <v>2465</v>
      </c>
      <c r="B39" s="99" t="s">
        <v>2432</v>
      </c>
      <c r="C39" s="295">
        <v>12500</v>
      </c>
      <c r="D39" s="295">
        <v>2500</v>
      </c>
      <c r="E39" s="295">
        <v>0</v>
      </c>
      <c r="F39" s="266">
        <f>SUM(C39:E39)</f>
        <v>15000</v>
      </c>
      <c r="G39" s="296">
        <v>4166.66</v>
      </c>
      <c r="H39" s="296">
        <v>2083.33</v>
      </c>
      <c r="I39" s="266">
        <v>16447.37</v>
      </c>
      <c r="J39" s="266">
        <v>1500</v>
      </c>
      <c r="K39" s="266">
        <f t="shared" si="3"/>
        <v>24197.360000000001</v>
      </c>
    </row>
    <row r="40" spans="1:11" s="89" customFormat="1" x14ac:dyDescent="0.3">
      <c r="A40" s="99" t="s">
        <v>2466</v>
      </c>
      <c r="B40" s="99" t="s">
        <v>2432</v>
      </c>
      <c r="C40" s="295">
        <v>12108</v>
      </c>
      <c r="D40" s="295">
        <v>2000</v>
      </c>
      <c r="E40" s="295">
        <v>0</v>
      </c>
      <c r="F40" s="266">
        <f>SUM(C40:E40)</f>
        <v>14108</v>
      </c>
      <c r="G40" s="291">
        <v>4036</v>
      </c>
      <c r="H40" s="291">
        <v>2018</v>
      </c>
      <c r="I40" s="266">
        <v>15931.58</v>
      </c>
      <c r="J40" s="266">
        <v>1500</v>
      </c>
      <c r="K40" s="266">
        <f t="shared" si="3"/>
        <v>23485.58</v>
      </c>
    </row>
    <row r="41" spans="1:11" s="89" customFormat="1" x14ac:dyDescent="0.3">
      <c r="A41" s="99" t="s">
        <v>2467</v>
      </c>
      <c r="B41" s="99" t="s">
        <v>2432</v>
      </c>
      <c r="C41" s="295">
        <v>11937.3</v>
      </c>
      <c r="D41" s="295">
        <v>3000</v>
      </c>
      <c r="E41" s="295">
        <v>0</v>
      </c>
      <c r="F41" s="266">
        <f t="shared" si="2"/>
        <v>14937.3</v>
      </c>
      <c r="G41" s="291">
        <v>3979.0999999999995</v>
      </c>
      <c r="H41" s="291">
        <v>1989.5499999999997</v>
      </c>
      <c r="I41" s="266">
        <v>15706.97</v>
      </c>
      <c r="J41" s="266">
        <v>1500</v>
      </c>
      <c r="K41" s="266">
        <f t="shared" si="3"/>
        <v>23175.62</v>
      </c>
    </row>
    <row r="42" spans="1:11" s="89" customFormat="1" x14ac:dyDescent="0.3">
      <c r="A42" s="99" t="s">
        <v>2468</v>
      </c>
      <c r="B42" s="99" t="s">
        <v>2432</v>
      </c>
      <c r="C42" s="295">
        <v>11500</v>
      </c>
      <c r="D42" s="295">
        <v>2500</v>
      </c>
      <c r="E42" s="295">
        <v>0</v>
      </c>
      <c r="F42" s="266">
        <f t="shared" si="2"/>
        <v>14000</v>
      </c>
      <c r="G42" s="296">
        <v>3833.33</v>
      </c>
      <c r="H42" s="296">
        <v>1916.66</v>
      </c>
      <c r="I42" s="266">
        <v>15131.58</v>
      </c>
      <c r="J42" s="266">
        <v>1500</v>
      </c>
      <c r="K42" s="266">
        <f t="shared" si="3"/>
        <v>22381.57</v>
      </c>
    </row>
    <row r="43" spans="1:11" s="89" customFormat="1" x14ac:dyDescent="0.3">
      <c r="A43" s="99" t="s">
        <v>2469</v>
      </c>
      <c r="B43" s="99" t="s">
        <v>2432</v>
      </c>
      <c r="C43" s="295">
        <v>10950</v>
      </c>
      <c r="D43" s="295">
        <v>3300</v>
      </c>
      <c r="E43" s="295">
        <v>0</v>
      </c>
      <c r="F43" s="266">
        <f t="shared" si="2"/>
        <v>14250</v>
      </c>
      <c r="G43" s="296">
        <v>3650</v>
      </c>
      <c r="H43" s="296">
        <v>1825</v>
      </c>
      <c r="I43" s="266">
        <v>14407.89</v>
      </c>
      <c r="J43" s="266">
        <v>1500</v>
      </c>
      <c r="K43" s="266">
        <f t="shared" si="3"/>
        <v>21382.89</v>
      </c>
    </row>
    <row r="44" spans="1:11" s="89" customFormat="1" x14ac:dyDescent="0.3">
      <c r="A44" s="99" t="s">
        <v>2470</v>
      </c>
      <c r="B44" s="99" t="s">
        <v>2432</v>
      </c>
      <c r="C44" s="295">
        <v>10680</v>
      </c>
      <c r="D44" s="295">
        <v>2000</v>
      </c>
      <c r="E44" s="295">
        <v>0</v>
      </c>
      <c r="F44" s="266">
        <f t="shared" si="2"/>
        <v>12680</v>
      </c>
      <c r="G44" s="296">
        <v>3560</v>
      </c>
      <c r="H44" s="296">
        <v>1780</v>
      </c>
      <c r="I44" s="266">
        <v>14052.63</v>
      </c>
      <c r="J44" s="266">
        <v>1500</v>
      </c>
      <c r="K44" s="266">
        <f t="shared" si="3"/>
        <v>20892.629999999997</v>
      </c>
    </row>
    <row r="45" spans="1:11" s="89" customFormat="1" x14ac:dyDescent="0.3">
      <c r="A45" s="99" t="s">
        <v>2471</v>
      </c>
      <c r="B45" s="99" t="s">
        <v>2432</v>
      </c>
      <c r="C45" s="295">
        <v>10471.799999999999</v>
      </c>
      <c r="D45" s="295">
        <v>2000</v>
      </c>
      <c r="E45" s="295">
        <v>0</v>
      </c>
      <c r="F45" s="266">
        <f t="shared" si="2"/>
        <v>12471.8</v>
      </c>
      <c r="G45" s="291">
        <v>3487.7000000000003</v>
      </c>
      <c r="H45" s="291">
        <v>1743.8500000000001</v>
      </c>
      <c r="I45" s="266">
        <v>13778.68</v>
      </c>
      <c r="J45" s="266">
        <v>1500</v>
      </c>
      <c r="K45" s="266">
        <f t="shared" si="3"/>
        <v>20510.23</v>
      </c>
    </row>
    <row r="46" spans="1:11" s="89" customFormat="1" x14ac:dyDescent="0.3">
      <c r="A46" s="99" t="s">
        <v>2472</v>
      </c>
      <c r="B46" s="99" t="s">
        <v>2432</v>
      </c>
      <c r="C46" s="295">
        <v>10341.6</v>
      </c>
      <c r="D46" s="295">
        <v>2000</v>
      </c>
      <c r="E46" s="295">
        <v>0</v>
      </c>
      <c r="F46" s="266">
        <f t="shared" si="2"/>
        <v>12341.6</v>
      </c>
      <c r="G46" s="291">
        <v>1723.6000000000001</v>
      </c>
      <c r="H46" s="291">
        <v>13607.368421052633</v>
      </c>
      <c r="I46" s="266">
        <v>13607.37</v>
      </c>
      <c r="J46" s="266">
        <v>1500</v>
      </c>
      <c r="K46" s="266">
        <f t="shared" si="3"/>
        <v>30438.338421052635</v>
      </c>
    </row>
    <row r="47" spans="1:11" s="89" customFormat="1" x14ac:dyDescent="0.3">
      <c r="A47" s="99" t="s">
        <v>2473</v>
      </c>
      <c r="B47" s="99" t="s">
        <v>2432</v>
      </c>
      <c r="C47" s="295">
        <v>10341.6</v>
      </c>
      <c r="D47" s="295">
        <v>2000</v>
      </c>
      <c r="E47" s="295">
        <v>3000</v>
      </c>
      <c r="F47" s="266">
        <f t="shared" si="2"/>
        <v>15341.6</v>
      </c>
      <c r="G47" s="291">
        <v>1723.6000000000001</v>
      </c>
      <c r="H47" s="291">
        <v>13607.368421052633</v>
      </c>
      <c r="I47" s="266">
        <v>13607.37</v>
      </c>
      <c r="J47" s="266">
        <v>1500</v>
      </c>
      <c r="K47" s="266">
        <f t="shared" si="3"/>
        <v>30438.338421052635</v>
      </c>
    </row>
    <row r="48" spans="1:11" s="89" customFormat="1" x14ac:dyDescent="0.3">
      <c r="A48" s="99" t="s">
        <v>2474</v>
      </c>
      <c r="B48" s="99" t="s">
        <v>2432</v>
      </c>
      <c r="C48" s="295">
        <v>10000</v>
      </c>
      <c r="D48" s="295">
        <v>2000</v>
      </c>
      <c r="E48" s="295">
        <v>4331.6000000000004</v>
      </c>
      <c r="F48" s="266">
        <f t="shared" si="2"/>
        <v>16331.6</v>
      </c>
      <c r="G48" s="291">
        <v>3333.333333333333</v>
      </c>
      <c r="H48" s="291">
        <v>1666.6666666666665</v>
      </c>
      <c r="I48" s="266">
        <v>13157.89</v>
      </c>
      <c r="J48" s="266">
        <v>1500</v>
      </c>
      <c r="K48" s="266">
        <f t="shared" si="3"/>
        <v>19657.89</v>
      </c>
    </row>
    <row r="49" spans="1:11" s="89" customFormat="1" x14ac:dyDescent="0.3">
      <c r="A49" s="99" t="s">
        <v>2475</v>
      </c>
      <c r="B49" s="99" t="s">
        <v>2432</v>
      </c>
      <c r="C49" s="295">
        <v>9966.6</v>
      </c>
      <c r="D49" s="295">
        <v>2000</v>
      </c>
      <c r="E49" s="295">
        <v>0</v>
      </c>
      <c r="F49" s="266">
        <f t="shared" si="2"/>
        <v>11966.6</v>
      </c>
      <c r="G49" s="291">
        <v>3322.2000000000003</v>
      </c>
      <c r="H49" s="291">
        <v>1661.1000000000001</v>
      </c>
      <c r="I49" s="266">
        <v>13113.95</v>
      </c>
      <c r="J49" s="266">
        <v>1500</v>
      </c>
      <c r="K49" s="266">
        <f t="shared" si="3"/>
        <v>19597.25</v>
      </c>
    </row>
    <row r="50" spans="1:11" s="89" customFormat="1" x14ac:dyDescent="0.3">
      <c r="A50" s="99" t="s">
        <v>2476</v>
      </c>
      <c r="B50" s="99" t="s">
        <v>2432</v>
      </c>
      <c r="C50" s="295">
        <v>9803.4</v>
      </c>
      <c r="D50" s="295">
        <v>2000</v>
      </c>
      <c r="E50" s="295">
        <v>0</v>
      </c>
      <c r="F50" s="266">
        <f t="shared" si="2"/>
        <v>11803.4</v>
      </c>
      <c r="G50" s="291">
        <v>3267.7000000000003</v>
      </c>
      <c r="H50" s="291">
        <v>1633.8500000000001</v>
      </c>
      <c r="I50" s="266">
        <v>12899.21</v>
      </c>
      <c r="J50" s="266">
        <v>1500</v>
      </c>
      <c r="K50" s="266">
        <f t="shared" si="3"/>
        <v>19300.759999999998</v>
      </c>
    </row>
    <row r="51" spans="1:11" s="89" customFormat="1" x14ac:dyDescent="0.3">
      <c r="A51" s="99" t="s">
        <v>2477</v>
      </c>
      <c r="B51" s="99" t="s">
        <v>2432</v>
      </c>
      <c r="C51" s="295">
        <v>9500</v>
      </c>
      <c r="D51" s="295">
        <v>2000</v>
      </c>
      <c r="E51" s="295">
        <v>0</v>
      </c>
      <c r="F51" s="266">
        <f t="shared" si="2"/>
        <v>11500</v>
      </c>
      <c r="G51" s="296">
        <v>3166.66</v>
      </c>
      <c r="H51" s="296">
        <v>1583.33</v>
      </c>
      <c r="I51" s="266">
        <v>12500</v>
      </c>
      <c r="J51" s="266">
        <v>1500</v>
      </c>
      <c r="K51" s="266">
        <f t="shared" si="3"/>
        <v>18749.989999999998</v>
      </c>
    </row>
    <row r="52" spans="1:11" s="89" customFormat="1" x14ac:dyDescent="0.3">
      <c r="A52" s="99" t="s">
        <v>2478</v>
      </c>
      <c r="B52" s="99" t="s">
        <v>2432</v>
      </c>
      <c r="C52" s="295">
        <v>8652.9</v>
      </c>
      <c r="D52" s="295">
        <v>2500</v>
      </c>
      <c r="E52" s="295">
        <v>5200</v>
      </c>
      <c r="F52" s="266">
        <f t="shared" si="2"/>
        <v>16352.9</v>
      </c>
      <c r="G52" s="291">
        <v>2884.3</v>
      </c>
      <c r="H52" s="291">
        <v>1442.15</v>
      </c>
      <c r="I52" s="266">
        <v>11385.39</v>
      </c>
      <c r="J52" s="266">
        <v>1500</v>
      </c>
      <c r="K52" s="266">
        <f t="shared" si="3"/>
        <v>17211.84</v>
      </c>
    </row>
    <row r="53" spans="1:11" s="89" customFormat="1" x14ac:dyDescent="0.3">
      <c r="A53" s="99" t="s">
        <v>2479</v>
      </c>
      <c r="B53" s="99" t="s">
        <v>2432</v>
      </c>
      <c r="C53" s="295">
        <v>8652.9</v>
      </c>
      <c r="D53" s="295">
        <v>2000</v>
      </c>
      <c r="E53" s="295">
        <v>0</v>
      </c>
      <c r="F53" s="266">
        <f t="shared" si="2"/>
        <v>10652.9</v>
      </c>
      <c r="G53" s="291">
        <v>2884.3</v>
      </c>
      <c r="H53" s="291">
        <v>1442.15</v>
      </c>
      <c r="I53" s="266">
        <v>11385.39</v>
      </c>
      <c r="J53" s="266">
        <v>1500</v>
      </c>
      <c r="K53" s="266">
        <f t="shared" si="3"/>
        <v>17211.84</v>
      </c>
    </row>
    <row r="54" spans="1:11" s="89" customFormat="1" x14ac:dyDescent="0.3">
      <c r="A54" s="99" t="s">
        <v>2480</v>
      </c>
      <c r="B54" s="99" t="s">
        <v>2432</v>
      </c>
      <c r="C54" s="295">
        <v>8652.9</v>
      </c>
      <c r="D54" s="295">
        <v>2000</v>
      </c>
      <c r="E54" s="295">
        <v>1540</v>
      </c>
      <c r="F54" s="266">
        <f t="shared" si="2"/>
        <v>12192.9</v>
      </c>
      <c r="G54" s="291">
        <v>2884.3</v>
      </c>
      <c r="H54" s="291">
        <v>1442.15</v>
      </c>
      <c r="I54" s="266">
        <v>11385.39</v>
      </c>
      <c r="J54" s="295">
        <v>1500</v>
      </c>
      <c r="K54" s="266">
        <f t="shared" si="3"/>
        <v>17211.84</v>
      </c>
    </row>
    <row r="55" spans="1:11" s="89" customFormat="1" x14ac:dyDescent="0.3">
      <c r="A55" s="99" t="s">
        <v>2481</v>
      </c>
      <c r="B55" s="99" t="s">
        <v>2432</v>
      </c>
      <c r="C55" s="295">
        <v>8652.9</v>
      </c>
      <c r="D55" s="295">
        <v>2000</v>
      </c>
      <c r="E55" s="295">
        <v>1650</v>
      </c>
      <c r="F55" s="266">
        <f t="shared" si="2"/>
        <v>12302.9</v>
      </c>
      <c r="G55" s="291">
        <v>2884.3</v>
      </c>
      <c r="H55" s="291">
        <v>1442.15</v>
      </c>
      <c r="I55" s="266">
        <v>11385.39</v>
      </c>
      <c r="J55" s="295">
        <v>1500</v>
      </c>
      <c r="K55" s="266">
        <f t="shared" si="3"/>
        <v>17211.84</v>
      </c>
    </row>
    <row r="56" spans="1:11" s="89" customFormat="1" x14ac:dyDescent="0.3">
      <c r="A56" s="95" t="s">
        <v>2482</v>
      </c>
      <c r="B56" s="300" t="s">
        <v>2434</v>
      </c>
      <c r="C56" s="295">
        <v>17000</v>
      </c>
      <c r="D56" s="295">
        <v>2500</v>
      </c>
      <c r="E56" s="295">
        <v>0</v>
      </c>
      <c r="F56" s="266">
        <f t="shared" si="2"/>
        <v>19500</v>
      </c>
      <c r="G56" s="295">
        <v>5666.66</v>
      </c>
      <c r="H56" s="295">
        <v>2833.33</v>
      </c>
      <c r="I56" s="266">
        <v>22368.42</v>
      </c>
      <c r="J56" s="295">
        <v>1500</v>
      </c>
      <c r="K56" s="266">
        <f t="shared" si="3"/>
        <v>32368.409999999996</v>
      </c>
    </row>
    <row r="57" spans="1:11" s="89" customFormat="1" x14ac:dyDescent="0.3">
      <c r="A57" s="95" t="s">
        <v>2483</v>
      </c>
      <c r="B57" s="300" t="s">
        <v>2434</v>
      </c>
      <c r="C57" s="295">
        <v>15110.7</v>
      </c>
      <c r="D57" s="297">
        <v>2500</v>
      </c>
      <c r="E57" s="295">
        <v>0</v>
      </c>
      <c r="F57" s="266">
        <f t="shared" si="2"/>
        <v>17610.7</v>
      </c>
      <c r="G57" s="291">
        <v>5036.8999999999996</v>
      </c>
      <c r="H57" s="291">
        <v>2518.4499999999998</v>
      </c>
      <c r="I57" s="266">
        <v>19882.5</v>
      </c>
      <c r="J57" s="295">
        <v>1500</v>
      </c>
      <c r="K57" s="266">
        <f>SUM(G57:J57)</f>
        <v>28937.85</v>
      </c>
    </row>
    <row r="58" spans="1:11" s="89" customFormat="1" x14ac:dyDescent="0.3">
      <c r="A58" s="95" t="s">
        <v>2484</v>
      </c>
      <c r="B58" s="300" t="s">
        <v>2434</v>
      </c>
      <c r="C58" s="295">
        <v>14256</v>
      </c>
      <c r="D58" s="295">
        <v>2500</v>
      </c>
      <c r="E58" s="295">
        <v>0</v>
      </c>
      <c r="F58" s="266">
        <f t="shared" si="2"/>
        <v>16756</v>
      </c>
      <c r="G58" s="291">
        <v>4752</v>
      </c>
      <c r="H58" s="291">
        <v>2376</v>
      </c>
      <c r="I58" s="266">
        <v>18757.89</v>
      </c>
      <c r="J58" s="295">
        <v>1500</v>
      </c>
      <c r="K58" s="266">
        <f>SUM(G58:J58)</f>
        <v>27385.89</v>
      </c>
    </row>
    <row r="59" spans="1:11" s="89" customFormat="1" x14ac:dyDescent="0.3">
      <c r="A59" s="95" t="s">
        <v>2485</v>
      </c>
      <c r="B59" s="300" t="s">
        <v>2434</v>
      </c>
      <c r="C59" s="295">
        <v>12500</v>
      </c>
      <c r="D59" s="295">
        <v>2500</v>
      </c>
      <c r="E59" s="295">
        <v>0</v>
      </c>
      <c r="F59" s="266">
        <f t="shared" si="2"/>
        <v>15000</v>
      </c>
      <c r="G59" s="295">
        <v>4166.66</v>
      </c>
      <c r="H59" s="295">
        <v>2083.33</v>
      </c>
      <c r="I59" s="266">
        <v>16447.37</v>
      </c>
      <c r="J59" s="295">
        <v>1500</v>
      </c>
      <c r="K59" s="266">
        <f>SUM(G59:J59)</f>
        <v>24197.360000000001</v>
      </c>
    </row>
    <row r="60" spans="1:11" s="89" customFormat="1" x14ac:dyDescent="0.3">
      <c r="A60" s="95" t="s">
        <v>2486</v>
      </c>
      <c r="B60" s="300" t="s">
        <v>2430</v>
      </c>
      <c r="C60" s="295">
        <v>14853.65</v>
      </c>
      <c r="D60" s="295">
        <v>2000</v>
      </c>
      <c r="E60" s="295">
        <v>0</v>
      </c>
      <c r="F60" s="266">
        <f t="shared" si="2"/>
        <v>16853.650000000001</v>
      </c>
      <c r="G60" s="295">
        <v>4951.33</v>
      </c>
      <c r="H60" s="295">
        <v>2475.66</v>
      </c>
      <c r="I60" s="266">
        <v>19544.28</v>
      </c>
      <c r="J60" s="295">
        <v>1500</v>
      </c>
      <c r="K60" s="266">
        <f t="shared" si="3"/>
        <v>28471.269999999997</v>
      </c>
    </row>
    <row r="61" spans="1:11" s="89" customFormat="1" x14ac:dyDescent="0.3">
      <c r="A61" s="95" t="s">
        <v>2487</v>
      </c>
      <c r="B61" s="300" t="s">
        <v>2430</v>
      </c>
      <c r="C61" s="295">
        <v>14500</v>
      </c>
      <c r="D61" s="295">
        <v>2500</v>
      </c>
      <c r="E61" s="295">
        <v>0</v>
      </c>
      <c r="F61" s="266">
        <f t="shared" si="2"/>
        <v>17000</v>
      </c>
      <c r="G61" s="295">
        <v>4833.33</v>
      </c>
      <c r="H61" s="295">
        <v>2416.66</v>
      </c>
      <c r="I61" s="266">
        <v>19078.95</v>
      </c>
      <c r="J61" s="295">
        <v>1500</v>
      </c>
      <c r="K61" s="266">
        <f t="shared" si="3"/>
        <v>27828.940000000002</v>
      </c>
    </row>
    <row r="62" spans="1:11" s="89" customFormat="1" x14ac:dyDescent="0.3">
      <c r="A62" s="95" t="s">
        <v>2488</v>
      </c>
      <c r="B62" s="300" t="s">
        <v>2430</v>
      </c>
      <c r="C62" s="295">
        <v>11937.3</v>
      </c>
      <c r="D62" s="295">
        <v>2000</v>
      </c>
      <c r="E62" s="295">
        <v>0</v>
      </c>
      <c r="F62" s="266">
        <f t="shared" si="2"/>
        <v>13937.3</v>
      </c>
      <c r="G62" s="291">
        <v>3979.0999999999995</v>
      </c>
      <c r="H62" s="291">
        <v>1989.5499999999997</v>
      </c>
      <c r="I62" s="266">
        <v>15706.97</v>
      </c>
      <c r="J62" s="295">
        <v>1500</v>
      </c>
      <c r="K62" s="266">
        <f t="shared" si="3"/>
        <v>23175.62</v>
      </c>
    </row>
    <row r="63" spans="1:11" s="89" customFormat="1" x14ac:dyDescent="0.3">
      <c r="A63" s="95" t="s">
        <v>2489</v>
      </c>
      <c r="B63" s="300" t="s">
        <v>2430</v>
      </c>
      <c r="C63" s="295">
        <v>11882.7</v>
      </c>
      <c r="D63" s="295">
        <v>2000</v>
      </c>
      <c r="E63" s="295">
        <v>0</v>
      </c>
      <c r="F63" s="266">
        <f>SUM(C63:E63)</f>
        <v>13882.7</v>
      </c>
      <c r="G63" s="291">
        <v>3960.9000000000005</v>
      </c>
      <c r="H63" s="291">
        <v>1980.4500000000003</v>
      </c>
      <c r="I63" s="266">
        <v>15635.13</v>
      </c>
      <c r="J63" s="295">
        <v>1500</v>
      </c>
      <c r="K63" s="266">
        <f t="shared" si="3"/>
        <v>23076.48</v>
      </c>
    </row>
    <row r="64" spans="1:11" s="89" customFormat="1" x14ac:dyDescent="0.3">
      <c r="A64" s="95" t="s">
        <v>2437</v>
      </c>
      <c r="B64" s="300" t="s">
        <v>2105</v>
      </c>
      <c r="C64" s="295">
        <v>9803.4</v>
      </c>
      <c r="D64" s="295">
        <v>2000</v>
      </c>
      <c r="E64" s="295">
        <v>0</v>
      </c>
      <c r="F64" s="266">
        <f t="shared" si="2"/>
        <v>11803.4</v>
      </c>
      <c r="G64" s="291">
        <v>3267.7999999999997</v>
      </c>
      <c r="H64" s="291">
        <v>1633.8999999999999</v>
      </c>
      <c r="I64" s="266">
        <v>12899.21</v>
      </c>
      <c r="J64" s="295">
        <v>1500</v>
      </c>
      <c r="K64" s="266">
        <f>SUM(G64:J64)</f>
        <v>19300.91</v>
      </c>
    </row>
  </sheetData>
  <mergeCells count="15">
    <mergeCell ref="A20:A21"/>
    <mergeCell ref="B20:B21"/>
    <mergeCell ref="C20:F20"/>
    <mergeCell ref="G20:K20"/>
    <mergeCell ref="A2:K2"/>
    <mergeCell ref="A3:K3"/>
    <mergeCell ref="A4:K4"/>
    <mergeCell ref="A5:K5"/>
    <mergeCell ref="A6:K6"/>
    <mergeCell ref="A7:C7"/>
    <mergeCell ref="A8:A9"/>
    <mergeCell ref="B8:B9"/>
    <mergeCell ref="C8:F8"/>
    <mergeCell ref="G8:K8"/>
    <mergeCell ref="A19:C19"/>
  </mergeCells>
  <printOptions horizontalCentered="1"/>
  <pageMargins left="0.47250000000000003" right="0.47250000000000003" top="1.1025" bottom="0.47250000000000003" header="0.31500000000000006" footer="0.31500000000000006"/>
  <pageSetup scale="75" fitToWidth="0" fitToHeight="0" orientation="landscape" r:id="rId1"/>
  <headerFooter scaleWithDoc="0" alignWithMargins="0"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5"/>
  <sheetViews>
    <sheetView showGridLines="0" workbookViewId="0"/>
  </sheetViews>
  <sheetFormatPr baseColWidth="10" defaultRowHeight="14.4" x14ac:dyDescent="0.3"/>
  <cols>
    <col min="2" max="2" width="55.6640625" customWidth="1"/>
    <col min="3" max="3" width="15.6640625" customWidth="1"/>
  </cols>
  <sheetData>
    <row r="2" spans="2:3" x14ac:dyDescent="0.3">
      <c r="B2" s="455" t="s">
        <v>1650</v>
      </c>
      <c r="C2" s="456"/>
    </row>
    <row r="3" spans="2:3" x14ac:dyDescent="0.3">
      <c r="B3" s="1" t="s">
        <v>317</v>
      </c>
      <c r="C3" s="1" t="s">
        <v>4</v>
      </c>
    </row>
    <row r="4" spans="2:3" x14ac:dyDescent="0.3">
      <c r="B4" s="2" t="s">
        <v>318</v>
      </c>
      <c r="C4" s="4" t="s">
        <v>7</v>
      </c>
    </row>
    <row r="5" spans="2:3" x14ac:dyDescent="0.3">
      <c r="B5" s="3" t="s">
        <v>319</v>
      </c>
      <c r="C5" s="5" t="s">
        <v>7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64791-24D0-4414-B88A-3AC655B86B25}">
  <dimension ref="A1:E48"/>
  <sheetViews>
    <sheetView zoomScale="85" zoomScaleNormal="85" workbookViewId="0">
      <selection activeCell="A33" sqref="A33:B33"/>
    </sheetView>
  </sheetViews>
  <sheetFormatPr baseColWidth="10" defaultRowHeight="14.4" x14ac:dyDescent="0.3"/>
  <cols>
    <col min="1" max="1" width="29.5546875" style="82" customWidth="1"/>
    <col min="2" max="2" width="59.6640625" style="82" customWidth="1"/>
    <col min="3" max="3" width="23.109375" style="83" customWidth="1"/>
    <col min="4" max="4" width="24.33203125" style="83" customWidth="1"/>
    <col min="5" max="5" width="24.44140625" style="83" customWidth="1"/>
    <col min="6" max="8" width="26.44140625" style="50" customWidth="1"/>
    <col min="9" max="16384" width="11.5546875" style="50"/>
  </cols>
  <sheetData>
    <row r="1" spans="1:5" s="41" customFormat="1" ht="15.6" x14ac:dyDescent="0.3">
      <c r="A1" s="38"/>
      <c r="B1" s="38"/>
      <c r="C1" s="39"/>
      <c r="D1" s="39"/>
      <c r="E1" s="39"/>
    </row>
    <row r="2" spans="1:5" s="41" customFormat="1" ht="15.6" x14ac:dyDescent="0.3">
      <c r="A2" s="471" t="s">
        <v>793</v>
      </c>
      <c r="B2" s="471" t="s">
        <v>1705</v>
      </c>
      <c r="C2" s="471" t="s">
        <v>1705</v>
      </c>
      <c r="D2" s="471" t="s">
        <v>1705</v>
      </c>
      <c r="E2" s="471" t="s">
        <v>1705</v>
      </c>
    </row>
    <row r="3" spans="1:5" s="41" customFormat="1" ht="15.6" x14ac:dyDescent="0.3">
      <c r="A3" s="471" t="s">
        <v>797</v>
      </c>
      <c r="B3" s="471" t="s">
        <v>1706</v>
      </c>
      <c r="C3" s="471" t="s">
        <v>1706</v>
      </c>
      <c r="D3" s="471" t="s">
        <v>1706</v>
      </c>
      <c r="E3" s="471" t="s">
        <v>1706</v>
      </c>
    </row>
    <row r="4" spans="1:5" s="41" customFormat="1" ht="15.6" x14ac:dyDescent="0.3">
      <c r="A4" s="471" t="s">
        <v>1679</v>
      </c>
      <c r="B4" s="471" t="s">
        <v>1707</v>
      </c>
      <c r="C4" s="471" t="s">
        <v>1707</v>
      </c>
      <c r="D4" s="471" t="s">
        <v>1707</v>
      </c>
      <c r="E4" s="471" t="s">
        <v>1707</v>
      </c>
    </row>
    <row r="5" spans="1:5" s="41" customFormat="1" ht="15.6" x14ac:dyDescent="0.3">
      <c r="A5" s="471" t="s">
        <v>1708</v>
      </c>
      <c r="B5" s="471" t="s">
        <v>1708</v>
      </c>
      <c r="C5" s="471" t="s">
        <v>1708</v>
      </c>
      <c r="D5" s="471" t="s">
        <v>1708</v>
      </c>
      <c r="E5" s="471" t="s">
        <v>1708</v>
      </c>
    </row>
    <row r="6" spans="1:5" s="41" customFormat="1" ht="15.6" x14ac:dyDescent="0.3">
      <c r="A6" s="472" t="s">
        <v>1709</v>
      </c>
      <c r="B6" s="472" t="s">
        <v>1709</v>
      </c>
      <c r="C6" s="472" t="s">
        <v>1709</v>
      </c>
      <c r="D6" s="472" t="s">
        <v>1709</v>
      </c>
      <c r="E6" s="472" t="s">
        <v>1709</v>
      </c>
    </row>
    <row r="7" spans="1:5" s="45" customFormat="1" x14ac:dyDescent="0.3">
      <c r="A7" s="42" t="s">
        <v>330</v>
      </c>
      <c r="B7" s="42" t="s">
        <v>330</v>
      </c>
      <c r="C7" s="43" t="s">
        <v>330</v>
      </c>
      <c r="D7" s="43" t="s">
        <v>330</v>
      </c>
      <c r="E7" s="43" t="s">
        <v>330</v>
      </c>
    </row>
    <row r="8" spans="1:5" s="45" customFormat="1" x14ac:dyDescent="0.3">
      <c r="A8" s="473" t="s">
        <v>1710</v>
      </c>
      <c r="B8" s="473" t="s">
        <v>1711</v>
      </c>
      <c r="C8" s="474" t="s">
        <v>1712</v>
      </c>
      <c r="D8" s="474" t="s">
        <v>1713</v>
      </c>
      <c r="E8" s="474" t="s">
        <v>1713</v>
      </c>
    </row>
    <row r="9" spans="1:5" s="45" customFormat="1" x14ac:dyDescent="0.3">
      <c r="A9" s="473" t="s">
        <v>1714</v>
      </c>
      <c r="B9" s="473" t="s">
        <v>1711</v>
      </c>
      <c r="C9" s="474" t="s">
        <v>1712</v>
      </c>
      <c r="D9" s="46" t="s">
        <v>1715</v>
      </c>
      <c r="E9" s="46" t="s">
        <v>1716</v>
      </c>
    </row>
    <row r="10" spans="1:5" x14ac:dyDescent="0.3">
      <c r="A10" s="47" t="s">
        <v>330</v>
      </c>
      <c r="B10" s="47" t="s">
        <v>330</v>
      </c>
      <c r="C10" s="48" t="s">
        <v>330</v>
      </c>
      <c r="D10" s="48" t="s">
        <v>330</v>
      </c>
      <c r="E10" s="48" t="s">
        <v>330</v>
      </c>
    </row>
    <row r="11" spans="1:5" s="45" customFormat="1" x14ac:dyDescent="0.3">
      <c r="A11" s="468" t="s">
        <v>1717</v>
      </c>
      <c r="B11" s="468" t="s">
        <v>1717</v>
      </c>
      <c r="C11" s="52" t="s">
        <v>330</v>
      </c>
      <c r="D11" s="53" t="s">
        <v>330</v>
      </c>
      <c r="E11" s="53" t="s">
        <v>330</v>
      </c>
    </row>
    <row r="12" spans="1:5" s="45" customFormat="1" x14ac:dyDescent="0.3">
      <c r="A12" s="301" t="s">
        <v>2490</v>
      </c>
      <c r="B12" s="301" t="s">
        <v>2491</v>
      </c>
      <c r="C12" s="55">
        <v>1</v>
      </c>
      <c r="D12" s="65">
        <v>121464.6</v>
      </c>
      <c r="E12" s="65">
        <v>121464.6</v>
      </c>
    </row>
    <row r="13" spans="1:5" s="45" customFormat="1" x14ac:dyDescent="0.3">
      <c r="A13" s="54" t="s">
        <v>2492</v>
      </c>
      <c r="B13" s="301" t="s">
        <v>2493</v>
      </c>
      <c r="C13" s="55">
        <v>1</v>
      </c>
      <c r="D13" s="65">
        <v>86830.2</v>
      </c>
      <c r="E13" s="65">
        <v>86830.2</v>
      </c>
    </row>
    <row r="14" spans="1:5" s="45" customFormat="1" x14ac:dyDescent="0.3">
      <c r="A14" s="54" t="s">
        <v>2494</v>
      </c>
      <c r="B14" s="54" t="s">
        <v>2495</v>
      </c>
      <c r="C14" s="55">
        <v>1</v>
      </c>
      <c r="D14" s="65">
        <v>55044.3</v>
      </c>
      <c r="E14" s="65">
        <v>55044.3</v>
      </c>
    </row>
    <row r="15" spans="1:5" s="45" customFormat="1" x14ac:dyDescent="0.3">
      <c r="A15" s="54" t="s">
        <v>2381</v>
      </c>
      <c r="B15" s="54" t="s">
        <v>2422</v>
      </c>
      <c r="C15" s="55">
        <v>4</v>
      </c>
      <c r="D15" s="65">
        <v>55044.3</v>
      </c>
      <c r="E15" s="65">
        <v>55044.3</v>
      </c>
    </row>
    <row r="16" spans="1:5" s="45" customFormat="1" x14ac:dyDescent="0.3">
      <c r="A16" s="54" t="s">
        <v>2390</v>
      </c>
      <c r="B16" s="54" t="s">
        <v>2496</v>
      </c>
      <c r="C16" s="55">
        <v>6</v>
      </c>
      <c r="D16" s="65">
        <v>27647.1</v>
      </c>
      <c r="E16" s="65">
        <v>27647.1</v>
      </c>
    </row>
    <row r="17" spans="1:5" s="45" customFormat="1" x14ac:dyDescent="0.3">
      <c r="A17" s="301" t="s">
        <v>2497</v>
      </c>
      <c r="B17" s="301" t="s">
        <v>2498</v>
      </c>
      <c r="C17" s="55">
        <v>4</v>
      </c>
      <c r="D17" s="65">
        <v>26660.7</v>
      </c>
      <c r="E17" s="65">
        <v>26660.7</v>
      </c>
    </row>
    <row r="18" spans="1:5" s="45" customFormat="1" x14ac:dyDescent="0.3">
      <c r="A18" s="54" t="s">
        <v>2499</v>
      </c>
      <c r="B18" s="54" t="s">
        <v>2500</v>
      </c>
      <c r="C18" s="55">
        <v>4</v>
      </c>
      <c r="D18" s="65">
        <v>21682.799999999999</v>
      </c>
      <c r="E18" s="65">
        <v>21682.799999999999</v>
      </c>
    </row>
    <row r="19" spans="1:5" s="45" customFormat="1" x14ac:dyDescent="0.3">
      <c r="A19" s="54" t="s">
        <v>2501</v>
      </c>
      <c r="B19" s="54" t="s">
        <v>2502</v>
      </c>
      <c r="C19" s="55">
        <v>4</v>
      </c>
      <c r="D19" s="65">
        <v>21009</v>
      </c>
      <c r="E19" s="65">
        <v>21009</v>
      </c>
    </row>
    <row r="20" spans="1:5" s="45" customFormat="1" x14ac:dyDescent="0.3">
      <c r="A20" s="54" t="s">
        <v>2503</v>
      </c>
      <c r="B20" s="54" t="s">
        <v>2504</v>
      </c>
      <c r="C20" s="55">
        <v>8</v>
      </c>
      <c r="D20" s="65">
        <v>19068</v>
      </c>
      <c r="E20" s="65">
        <v>19068</v>
      </c>
    </row>
    <row r="21" spans="1:5" s="45" customFormat="1" x14ac:dyDescent="0.3">
      <c r="A21" s="54" t="s">
        <v>2505</v>
      </c>
      <c r="B21" s="54" t="s">
        <v>2426</v>
      </c>
      <c r="C21" s="55">
        <v>6</v>
      </c>
      <c r="D21" s="65">
        <v>13421.1</v>
      </c>
      <c r="E21" s="65">
        <v>18005.400000000001</v>
      </c>
    </row>
    <row r="22" spans="1:5" s="45" customFormat="1" x14ac:dyDescent="0.3">
      <c r="A22" s="54" t="s">
        <v>2506</v>
      </c>
      <c r="B22" s="54" t="s">
        <v>2394</v>
      </c>
      <c r="C22" s="55">
        <v>1</v>
      </c>
      <c r="D22" s="65">
        <v>13293</v>
      </c>
      <c r="E22" s="65">
        <v>13293</v>
      </c>
    </row>
    <row r="23" spans="1:5" s="45" customFormat="1" x14ac:dyDescent="0.3">
      <c r="A23" s="54" t="s">
        <v>2507</v>
      </c>
      <c r="B23" s="54" t="s">
        <v>2508</v>
      </c>
      <c r="C23" s="55">
        <v>3</v>
      </c>
      <c r="D23" s="65">
        <v>12956.7</v>
      </c>
      <c r="E23" s="65">
        <v>12956.7</v>
      </c>
    </row>
    <row r="24" spans="1:5" s="45" customFormat="1" x14ac:dyDescent="0.3">
      <c r="A24" s="230" t="s">
        <v>2509</v>
      </c>
      <c r="B24" s="54" t="s">
        <v>2510</v>
      </c>
      <c r="C24" s="55">
        <v>1</v>
      </c>
      <c r="D24" s="65">
        <v>8364</v>
      </c>
      <c r="E24" s="65">
        <v>8364</v>
      </c>
    </row>
    <row r="25" spans="1:5" s="45" customFormat="1" x14ac:dyDescent="0.3">
      <c r="A25" s="56" t="s">
        <v>330</v>
      </c>
      <c r="B25" s="51" t="s">
        <v>1782</v>
      </c>
      <c r="C25" s="57">
        <f>SUM(C12:C24)</f>
        <v>44</v>
      </c>
      <c r="D25" s="58" t="s">
        <v>330</v>
      </c>
      <c r="E25" s="59" t="s">
        <v>330</v>
      </c>
    </row>
    <row r="26" spans="1:5" s="45" customFormat="1" x14ac:dyDescent="0.3">
      <c r="A26" s="60"/>
      <c r="B26" s="61"/>
      <c r="C26" s="59"/>
      <c r="D26" s="62"/>
      <c r="E26" s="62"/>
    </row>
    <row r="27" spans="1:5" s="45" customFormat="1" x14ac:dyDescent="0.3">
      <c r="A27" s="60"/>
      <c r="B27" s="60"/>
      <c r="C27" s="62"/>
      <c r="D27" s="62"/>
      <c r="E27" s="62"/>
    </row>
    <row r="28" spans="1:5" s="45" customFormat="1" x14ac:dyDescent="0.3">
      <c r="A28" s="469" t="s">
        <v>1783</v>
      </c>
      <c r="B28" s="469" t="s">
        <v>1783</v>
      </c>
      <c r="C28" s="53"/>
      <c r="D28" s="53" t="s">
        <v>330</v>
      </c>
      <c r="E28" s="53" t="s">
        <v>330</v>
      </c>
    </row>
    <row r="29" spans="1:5" s="45" customFormat="1" x14ac:dyDescent="0.3">
      <c r="A29" s="230" t="s">
        <v>1818</v>
      </c>
      <c r="B29" s="54" t="s">
        <v>1818</v>
      </c>
      <c r="C29" s="55">
        <v>0</v>
      </c>
      <c r="D29" s="65">
        <v>0</v>
      </c>
      <c r="E29" s="65">
        <v>0</v>
      </c>
    </row>
    <row r="30" spans="1:5" s="45" customFormat="1" x14ac:dyDescent="0.3">
      <c r="A30" s="56" t="s">
        <v>330</v>
      </c>
      <c r="B30" s="51" t="s">
        <v>1816</v>
      </c>
      <c r="C30" s="57">
        <f>SUM(C29:C29)</f>
        <v>0</v>
      </c>
      <c r="D30" s="58" t="s">
        <v>330</v>
      </c>
      <c r="E30" s="59" t="s">
        <v>330</v>
      </c>
    </row>
    <row r="31" spans="1:5" s="45" customFormat="1" x14ac:dyDescent="0.3">
      <c r="A31" s="66" t="s">
        <v>330</v>
      </c>
      <c r="B31" s="67"/>
      <c r="C31" s="68"/>
      <c r="D31" s="69" t="s">
        <v>330</v>
      </c>
      <c r="E31" s="69" t="s">
        <v>330</v>
      </c>
    </row>
    <row r="32" spans="1:5" s="45" customFormat="1" x14ac:dyDescent="0.3">
      <c r="A32" s="66"/>
      <c r="B32" s="67"/>
      <c r="C32" s="68"/>
      <c r="D32" s="69"/>
      <c r="E32" s="69"/>
    </row>
    <row r="33" spans="1:5" s="45" customFormat="1" x14ac:dyDescent="0.3">
      <c r="A33" s="469" t="s">
        <v>1817</v>
      </c>
      <c r="B33" s="469" t="s">
        <v>1783</v>
      </c>
      <c r="C33" s="53" t="s">
        <v>330</v>
      </c>
      <c r="D33" s="53" t="s">
        <v>330</v>
      </c>
      <c r="E33" s="53" t="s">
        <v>330</v>
      </c>
    </row>
    <row r="34" spans="1:5" s="45" customFormat="1" x14ac:dyDescent="0.3">
      <c r="A34" s="230" t="s">
        <v>1818</v>
      </c>
      <c r="B34" s="54" t="s">
        <v>1818</v>
      </c>
      <c r="C34" s="55">
        <v>0</v>
      </c>
      <c r="D34" s="65">
        <v>0</v>
      </c>
      <c r="E34" s="65">
        <v>0</v>
      </c>
    </row>
    <row r="35" spans="1:5" s="45" customFormat="1" x14ac:dyDescent="0.3">
      <c r="A35" s="56" t="s">
        <v>330</v>
      </c>
      <c r="B35" s="51" t="s">
        <v>1819</v>
      </c>
      <c r="C35" s="57">
        <f>SUM(C34:C34)</f>
        <v>0</v>
      </c>
      <c r="D35" s="58" t="s">
        <v>330</v>
      </c>
      <c r="E35" s="59" t="s">
        <v>330</v>
      </c>
    </row>
    <row r="36" spans="1:5" x14ac:dyDescent="0.3">
      <c r="A36" s="70"/>
      <c r="B36" s="70"/>
      <c r="C36" s="71"/>
      <c r="D36" s="71"/>
      <c r="E36" s="71"/>
    </row>
    <row r="37" spans="1:5" s="45" customFormat="1" x14ac:dyDescent="0.3">
      <c r="A37" s="70"/>
      <c r="B37" s="72" t="s">
        <v>1687</v>
      </c>
      <c r="C37" s="73">
        <f>SUM(C30,C25,C35)</f>
        <v>44</v>
      </c>
      <c r="D37" s="71"/>
      <c r="E37" s="71"/>
    </row>
    <row r="38" spans="1:5" s="45" customFormat="1" x14ac:dyDescent="0.3">
      <c r="A38" s="70"/>
      <c r="B38" s="70"/>
      <c r="C38" s="71"/>
      <c r="D38" s="71"/>
      <c r="E38" s="71"/>
    </row>
    <row r="39" spans="1:5" s="45" customFormat="1" x14ac:dyDescent="0.3">
      <c r="A39" s="70"/>
      <c r="B39" s="70"/>
      <c r="C39" s="71"/>
      <c r="D39" s="71"/>
      <c r="E39" s="71"/>
    </row>
    <row r="40" spans="1:5" s="45" customFormat="1" x14ac:dyDescent="0.3">
      <c r="A40" s="470" t="s">
        <v>1683</v>
      </c>
      <c r="B40" s="470"/>
      <c r="C40" s="62" t="s">
        <v>330</v>
      </c>
      <c r="D40" s="62" t="s">
        <v>330</v>
      </c>
      <c r="E40" s="62" t="s">
        <v>330</v>
      </c>
    </row>
    <row r="41" spans="1:5" s="45" customFormat="1" x14ac:dyDescent="0.3">
      <c r="A41" s="469" t="s">
        <v>1820</v>
      </c>
      <c r="B41" s="469"/>
      <c r="C41" s="68"/>
      <c r="D41" s="68"/>
      <c r="E41" s="68"/>
    </row>
    <row r="42" spans="1:5" s="45" customFormat="1" x14ac:dyDescent="0.3">
      <c r="A42" s="230" t="s">
        <v>2507</v>
      </c>
      <c r="B42" s="54" t="s">
        <v>2299</v>
      </c>
      <c r="C42" s="65">
        <v>1</v>
      </c>
      <c r="D42" s="65">
        <v>14766</v>
      </c>
      <c r="E42" s="65">
        <v>14766</v>
      </c>
    </row>
    <row r="43" spans="1:5" s="45" customFormat="1" x14ac:dyDescent="0.3">
      <c r="A43" s="56" t="s">
        <v>330</v>
      </c>
      <c r="B43" s="144" t="s">
        <v>1822</v>
      </c>
      <c r="C43" s="57">
        <f>SUM(C42:C42)</f>
        <v>1</v>
      </c>
      <c r="D43" s="58" t="s">
        <v>330</v>
      </c>
      <c r="E43" s="59" t="s">
        <v>330</v>
      </c>
    </row>
    <row r="44" spans="1:5" x14ac:dyDescent="0.3">
      <c r="A44" s="70" t="s">
        <v>330</v>
      </c>
      <c r="B44" s="167" t="s">
        <v>330</v>
      </c>
      <c r="C44" s="68"/>
      <c r="D44" s="68"/>
      <c r="E44" s="68"/>
    </row>
    <row r="45" spans="1:5" x14ac:dyDescent="0.3">
      <c r="A45" s="70"/>
      <c r="B45" s="70"/>
      <c r="C45" s="68"/>
      <c r="D45" s="68"/>
      <c r="E45" s="68"/>
    </row>
    <row r="46" spans="1:5" s="45" customFormat="1" x14ac:dyDescent="0.3">
      <c r="A46" s="485" t="s">
        <v>1823</v>
      </c>
      <c r="B46" s="486"/>
      <c r="C46" s="270"/>
      <c r="D46" s="68"/>
      <c r="E46" s="68"/>
    </row>
    <row r="47" spans="1:5" s="45" customFormat="1" x14ac:dyDescent="0.3">
      <c r="A47" s="54" t="s">
        <v>1818</v>
      </c>
      <c r="B47" s="54" t="s">
        <v>1818</v>
      </c>
      <c r="C47" s="55">
        <v>0</v>
      </c>
      <c r="D47" s="65">
        <v>0</v>
      </c>
      <c r="E47" s="65">
        <v>0</v>
      </c>
    </row>
    <row r="48" spans="1:5" s="45" customFormat="1" x14ac:dyDescent="0.3">
      <c r="A48" s="79" t="s">
        <v>330</v>
      </c>
      <c r="B48" s="80" t="s">
        <v>1825</v>
      </c>
      <c r="C48" s="81">
        <f>SUM(C47:C47)</f>
        <v>0</v>
      </c>
      <c r="D48" s="58" t="s">
        <v>330</v>
      </c>
      <c r="E48" s="59" t="s">
        <v>330</v>
      </c>
    </row>
  </sheetData>
  <mergeCells count="15">
    <mergeCell ref="A46:B46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28:B28"/>
    <mergeCell ref="A33:B33"/>
    <mergeCell ref="A40:B40"/>
    <mergeCell ref="A41:B41"/>
  </mergeCells>
  <printOptions horizontalCentered="1"/>
  <pageMargins left="0.47250000000000003" right="0.47250000000000003" top="1.1025" bottom="0.47250000000000003" header="0.31500000000000006" footer="0.31500000000000006"/>
  <pageSetup scale="75" fitToWidth="0" fitToHeight="0" orientation="landscape" r:id="rId1"/>
  <headerFooter scaleWithDoc="0" alignWithMargins="0">
    <oddHeader>&amp;L&amp;G&amp;R&amp;G</oddHeader>
  </headerFooter>
  <rowBreaks count="1" manualBreakCount="1">
    <brk id="38" max="4" man="1"/>
  </rowBreaks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A5ECF-CDC9-4B48-A7FC-AAE151FBA7B4}">
  <dimension ref="A1:M35"/>
  <sheetViews>
    <sheetView zoomScale="85" zoomScaleNormal="85" workbookViewId="0">
      <selection activeCell="H23" sqref="H23"/>
    </sheetView>
  </sheetViews>
  <sheetFormatPr baseColWidth="10" defaultRowHeight="14.4" x14ac:dyDescent="0.3"/>
  <cols>
    <col min="1" max="1" width="9.5546875" style="106" customWidth="1"/>
    <col min="2" max="2" width="28.6640625" style="106" customWidth="1"/>
    <col min="3" max="3" width="11" style="106" bestFit="1" customWidth="1"/>
    <col min="4" max="4" width="9.109375" style="106" bestFit="1" customWidth="1"/>
    <col min="5" max="5" width="13.77734375" style="106" customWidth="1"/>
    <col min="6" max="6" width="11.109375" style="106" bestFit="1" customWidth="1"/>
    <col min="7" max="7" width="12.5546875" style="106" customWidth="1"/>
    <col min="8" max="8" width="11.33203125" style="106" customWidth="1"/>
    <col min="9" max="9" width="11.5546875" style="106" customWidth="1"/>
    <col min="10" max="10" width="11.6640625" style="106" customWidth="1"/>
    <col min="11" max="11" width="12.5546875" style="106" customWidth="1"/>
    <col min="12" max="12" width="5.77734375" style="106" bestFit="1" customWidth="1"/>
    <col min="13" max="13" width="12.5546875" style="106" customWidth="1"/>
    <col min="14" max="16384" width="11.5546875" style="27"/>
  </cols>
  <sheetData>
    <row r="1" spans="1:13" s="86" customFormat="1" ht="15.6" x14ac:dyDescent="0.3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s="86" customFormat="1" ht="15.6" x14ac:dyDescent="0.3">
      <c r="A2" s="482" t="s">
        <v>793</v>
      </c>
      <c r="B2" s="482" t="s">
        <v>1705</v>
      </c>
      <c r="C2" s="482" t="s">
        <v>1705</v>
      </c>
      <c r="D2" s="482" t="s">
        <v>1705</v>
      </c>
      <c r="E2" s="482" t="s">
        <v>1705</v>
      </c>
      <c r="F2" s="482"/>
      <c r="G2" s="482"/>
      <c r="H2" s="482" t="s">
        <v>1705</v>
      </c>
      <c r="I2" s="482" t="s">
        <v>1705</v>
      </c>
      <c r="J2" s="482" t="s">
        <v>1705</v>
      </c>
      <c r="K2" s="482" t="s">
        <v>1705</v>
      </c>
      <c r="L2" s="482" t="s">
        <v>1705</v>
      </c>
      <c r="M2" s="482" t="s">
        <v>1705</v>
      </c>
    </row>
    <row r="3" spans="1:13" s="86" customFormat="1" ht="15.6" x14ac:dyDescent="0.3">
      <c r="A3" s="482" t="s">
        <v>797</v>
      </c>
      <c r="B3" s="482" t="s">
        <v>1705</v>
      </c>
      <c r="C3" s="482" t="s">
        <v>1705</v>
      </c>
      <c r="D3" s="482" t="s">
        <v>1705</v>
      </c>
      <c r="E3" s="482" t="s">
        <v>1705</v>
      </c>
      <c r="F3" s="482"/>
      <c r="G3" s="482"/>
      <c r="H3" s="482" t="s">
        <v>1705</v>
      </c>
      <c r="I3" s="482" t="s">
        <v>1705</v>
      </c>
      <c r="J3" s="482" t="s">
        <v>1705</v>
      </c>
      <c r="K3" s="482" t="s">
        <v>1705</v>
      </c>
      <c r="L3" s="482" t="s">
        <v>1705</v>
      </c>
      <c r="M3" s="482" t="s">
        <v>1705</v>
      </c>
    </row>
    <row r="4" spans="1:13" s="86" customFormat="1" ht="15.6" x14ac:dyDescent="0.3">
      <c r="A4" s="482" t="s">
        <v>1679</v>
      </c>
      <c r="B4" s="482" t="s">
        <v>1707</v>
      </c>
      <c r="C4" s="482" t="s">
        <v>1707</v>
      </c>
      <c r="D4" s="482" t="s">
        <v>1707</v>
      </c>
      <c r="E4" s="482" t="s">
        <v>1707</v>
      </c>
      <c r="F4" s="482"/>
      <c r="G4" s="482"/>
      <c r="H4" s="482" t="s">
        <v>1707</v>
      </c>
      <c r="I4" s="482" t="s">
        <v>1707</v>
      </c>
      <c r="J4" s="482" t="s">
        <v>1707</v>
      </c>
      <c r="K4" s="482" t="s">
        <v>1707</v>
      </c>
      <c r="L4" s="482" t="s">
        <v>1707</v>
      </c>
      <c r="M4" s="482" t="s">
        <v>1707</v>
      </c>
    </row>
    <row r="5" spans="1:13" s="86" customFormat="1" ht="15.6" x14ac:dyDescent="0.3">
      <c r="A5" s="482" t="s">
        <v>1826</v>
      </c>
      <c r="B5" s="482" t="s">
        <v>1826</v>
      </c>
      <c r="C5" s="482" t="s">
        <v>1826</v>
      </c>
      <c r="D5" s="482" t="s">
        <v>1826</v>
      </c>
      <c r="E5" s="482" t="s">
        <v>1826</v>
      </c>
      <c r="F5" s="482"/>
      <c r="G5" s="482"/>
      <c r="H5" s="482" t="s">
        <v>1826</v>
      </c>
      <c r="I5" s="482" t="s">
        <v>1826</v>
      </c>
      <c r="J5" s="482" t="s">
        <v>1826</v>
      </c>
      <c r="K5" s="482" t="s">
        <v>1826</v>
      </c>
      <c r="L5" s="482" t="s">
        <v>1826</v>
      </c>
      <c r="M5" s="482" t="s">
        <v>1826</v>
      </c>
    </row>
    <row r="6" spans="1:13" s="86" customFormat="1" ht="15.6" x14ac:dyDescent="0.3">
      <c r="A6" s="483" t="s">
        <v>1709</v>
      </c>
      <c r="B6" s="483"/>
      <c r="C6" s="483"/>
      <c r="D6" s="483"/>
      <c r="E6" s="483"/>
      <c r="F6" s="483"/>
      <c r="G6" s="483"/>
      <c r="H6" s="483"/>
      <c r="I6" s="483"/>
      <c r="J6" s="483"/>
      <c r="K6" s="483"/>
      <c r="L6" s="483"/>
      <c r="M6" s="483"/>
    </row>
    <row r="7" spans="1:13" s="89" customFormat="1" x14ac:dyDescent="0.3">
      <c r="A7" s="484" t="s">
        <v>1827</v>
      </c>
      <c r="B7" s="484"/>
      <c r="C7" s="484"/>
      <c r="D7" s="87" t="s">
        <v>330</v>
      </c>
      <c r="E7" s="87" t="s">
        <v>330</v>
      </c>
      <c r="F7" s="87"/>
      <c r="G7" s="87"/>
      <c r="H7" s="87" t="s">
        <v>330</v>
      </c>
      <c r="I7" s="87" t="s">
        <v>330</v>
      </c>
      <c r="J7" s="87" t="s">
        <v>330</v>
      </c>
      <c r="K7" s="87" t="s">
        <v>330</v>
      </c>
      <c r="L7" s="87" t="s">
        <v>330</v>
      </c>
      <c r="M7" s="87" t="s">
        <v>330</v>
      </c>
    </row>
    <row r="8" spans="1:13" s="89" customFormat="1" x14ac:dyDescent="0.3">
      <c r="A8" s="475" t="s">
        <v>1828</v>
      </c>
      <c r="B8" s="477" t="s">
        <v>1711</v>
      </c>
      <c r="C8" s="477" t="s">
        <v>1829</v>
      </c>
      <c r="D8" s="477" t="s">
        <v>1829</v>
      </c>
      <c r="E8" s="477" t="s">
        <v>1829</v>
      </c>
      <c r="F8" s="477"/>
      <c r="G8" s="477"/>
      <c r="H8" s="477" t="s">
        <v>1829</v>
      </c>
      <c r="I8" s="477" t="s">
        <v>1830</v>
      </c>
      <c r="J8" s="477" t="s">
        <v>1830</v>
      </c>
      <c r="K8" s="477" t="s">
        <v>1830</v>
      </c>
      <c r="L8" s="477" t="s">
        <v>1830</v>
      </c>
      <c r="M8" s="501" t="s">
        <v>1830</v>
      </c>
    </row>
    <row r="9" spans="1:13" s="302" customFormat="1" ht="26.4" customHeight="1" x14ac:dyDescent="0.3">
      <c r="A9" s="476" t="s">
        <v>1828</v>
      </c>
      <c r="B9" s="478" t="s">
        <v>1831</v>
      </c>
      <c r="C9" s="169" t="s">
        <v>1832</v>
      </c>
      <c r="D9" s="169" t="s">
        <v>1833</v>
      </c>
      <c r="E9" s="169" t="s">
        <v>1834</v>
      </c>
      <c r="F9" s="169" t="s">
        <v>2511</v>
      </c>
      <c r="G9" s="169" t="s">
        <v>2512</v>
      </c>
      <c r="H9" s="169" t="s">
        <v>1835</v>
      </c>
      <c r="I9" s="169" t="s">
        <v>1836</v>
      </c>
      <c r="J9" s="169" t="s">
        <v>1837</v>
      </c>
      <c r="K9" s="169" t="s">
        <v>1838</v>
      </c>
      <c r="L9" s="169" t="s">
        <v>1963</v>
      </c>
      <c r="M9" s="181" t="s">
        <v>1835</v>
      </c>
    </row>
    <row r="10" spans="1:13" s="89" customFormat="1" x14ac:dyDescent="0.3">
      <c r="A10" s="93" t="s">
        <v>2490</v>
      </c>
      <c r="B10" s="93" t="s">
        <v>2491</v>
      </c>
      <c r="C10" s="265">
        <v>121464.6</v>
      </c>
      <c r="D10" s="265">
        <v>4000</v>
      </c>
      <c r="E10" s="265">
        <v>0</v>
      </c>
      <c r="F10" s="265">
        <v>0</v>
      </c>
      <c r="G10" s="265">
        <v>0</v>
      </c>
      <c r="H10" s="265">
        <f>SUM(C10:G10)</f>
        <v>125464.6</v>
      </c>
      <c r="I10" s="265">
        <v>40488</v>
      </c>
      <c r="J10" s="265">
        <v>20244</v>
      </c>
      <c r="K10" s="265">
        <v>161953</v>
      </c>
      <c r="L10" s="265">
        <v>0</v>
      </c>
      <c r="M10" s="265">
        <f>SUM(I10:L10)</f>
        <v>222685</v>
      </c>
    </row>
    <row r="11" spans="1:13" s="89" customFormat="1" x14ac:dyDescent="0.3">
      <c r="A11" s="95" t="s">
        <v>2492</v>
      </c>
      <c r="B11" s="303" t="s">
        <v>2493</v>
      </c>
      <c r="C11" s="266">
        <v>86830.2</v>
      </c>
      <c r="D11" s="266">
        <v>4000</v>
      </c>
      <c r="E11" s="266">
        <v>0</v>
      </c>
      <c r="F11" s="266">
        <v>0</v>
      </c>
      <c r="G11" s="266">
        <v>0</v>
      </c>
      <c r="H11" s="266">
        <f t="shared" ref="H11:H14" si="0">SUM(C11:G11)</f>
        <v>90830.2</v>
      </c>
      <c r="I11" s="266">
        <v>28943</v>
      </c>
      <c r="J11" s="266">
        <v>14472</v>
      </c>
      <c r="K11" s="266">
        <v>115774</v>
      </c>
      <c r="L11" s="266">
        <v>0</v>
      </c>
      <c r="M11" s="266">
        <f t="shared" ref="M11:M14" si="1">SUM(I11:L11)</f>
        <v>159189</v>
      </c>
    </row>
    <row r="12" spans="1:13" s="89" customFormat="1" x14ac:dyDescent="0.3">
      <c r="A12" s="95" t="s">
        <v>2494</v>
      </c>
      <c r="B12" s="95" t="s">
        <v>2495</v>
      </c>
      <c r="C12" s="266">
        <v>55044.3</v>
      </c>
      <c r="D12" s="266">
        <v>4000</v>
      </c>
      <c r="E12" s="266">
        <v>0</v>
      </c>
      <c r="F12" s="266">
        <v>0</v>
      </c>
      <c r="G12" s="266">
        <v>0</v>
      </c>
      <c r="H12" s="266">
        <f t="shared" si="0"/>
        <v>59044.3</v>
      </c>
      <c r="I12" s="266">
        <v>18348</v>
      </c>
      <c r="J12" s="266">
        <v>9174</v>
      </c>
      <c r="K12" s="266">
        <v>73392</v>
      </c>
      <c r="L12" s="266">
        <v>0</v>
      </c>
      <c r="M12" s="266">
        <f t="shared" si="1"/>
        <v>100914</v>
      </c>
    </row>
    <row r="13" spans="1:13" s="89" customFormat="1" x14ac:dyDescent="0.3">
      <c r="A13" s="95" t="s">
        <v>2381</v>
      </c>
      <c r="B13" s="95" t="s">
        <v>2422</v>
      </c>
      <c r="C13" s="266">
        <v>55044.3</v>
      </c>
      <c r="D13" s="266">
        <v>4000</v>
      </c>
      <c r="E13" s="266">
        <v>0</v>
      </c>
      <c r="F13" s="266">
        <v>91</v>
      </c>
      <c r="G13" s="266">
        <v>0</v>
      </c>
      <c r="H13" s="266">
        <f t="shared" si="0"/>
        <v>59135.3</v>
      </c>
      <c r="I13" s="266">
        <v>18348</v>
      </c>
      <c r="J13" s="266">
        <v>9174</v>
      </c>
      <c r="K13" s="266">
        <v>73392</v>
      </c>
      <c r="L13" s="266">
        <v>0</v>
      </c>
      <c r="M13" s="266">
        <f t="shared" si="1"/>
        <v>100914</v>
      </c>
    </row>
    <row r="14" spans="1:13" s="89" customFormat="1" x14ac:dyDescent="0.3">
      <c r="A14" s="95" t="s">
        <v>2390</v>
      </c>
      <c r="B14" s="95" t="s">
        <v>2496</v>
      </c>
      <c r="C14" s="266">
        <v>27647.1</v>
      </c>
      <c r="D14" s="266">
        <v>3500</v>
      </c>
      <c r="E14" s="266">
        <v>0</v>
      </c>
      <c r="F14" s="266">
        <v>0</v>
      </c>
      <c r="G14" s="266">
        <v>0</v>
      </c>
      <c r="H14" s="266">
        <f t="shared" si="0"/>
        <v>31147.1</v>
      </c>
      <c r="I14" s="266">
        <v>9216</v>
      </c>
      <c r="J14" s="266">
        <v>4608</v>
      </c>
      <c r="K14" s="266">
        <v>36863</v>
      </c>
      <c r="L14" s="266">
        <v>0</v>
      </c>
      <c r="M14" s="266">
        <f t="shared" si="1"/>
        <v>50687</v>
      </c>
    </row>
    <row r="15" spans="1:13" x14ac:dyDescent="0.3">
      <c r="A15" s="129" t="s">
        <v>330</v>
      </c>
      <c r="B15" s="129" t="s">
        <v>330</v>
      </c>
      <c r="C15" s="199" t="s">
        <v>330</v>
      </c>
      <c r="D15" s="199" t="s">
        <v>330</v>
      </c>
      <c r="E15" s="199" t="s">
        <v>330</v>
      </c>
      <c r="F15" s="199"/>
      <c r="G15" s="199"/>
      <c r="H15" s="199" t="s">
        <v>330</v>
      </c>
      <c r="I15" s="199" t="s">
        <v>330</v>
      </c>
      <c r="J15" s="199" t="s">
        <v>330</v>
      </c>
      <c r="K15" s="199" t="s">
        <v>330</v>
      </c>
      <c r="L15" s="199" t="s">
        <v>330</v>
      </c>
      <c r="M15" s="199" t="s">
        <v>330</v>
      </c>
    </row>
    <row r="16" spans="1:13" x14ac:dyDescent="0.3">
      <c r="A16" s="101" t="s">
        <v>330</v>
      </c>
      <c r="B16" s="101" t="s">
        <v>330</v>
      </c>
      <c r="C16" s="200" t="s">
        <v>330</v>
      </c>
      <c r="D16" s="200" t="s">
        <v>330</v>
      </c>
      <c r="E16" s="200" t="s">
        <v>330</v>
      </c>
      <c r="F16" s="200"/>
      <c r="G16" s="200"/>
      <c r="H16" s="200" t="s">
        <v>330</v>
      </c>
      <c r="I16" s="200" t="s">
        <v>330</v>
      </c>
      <c r="J16" s="200" t="s">
        <v>330</v>
      </c>
      <c r="K16" s="200" t="s">
        <v>330</v>
      </c>
      <c r="L16" s="200" t="s">
        <v>330</v>
      </c>
      <c r="M16" s="200" t="s">
        <v>330</v>
      </c>
    </row>
    <row r="17" spans="1:13" x14ac:dyDescent="0.3">
      <c r="A17" s="481" t="s">
        <v>1840</v>
      </c>
      <c r="B17" s="481"/>
      <c r="C17" s="481"/>
      <c r="D17" s="180" t="s">
        <v>330</v>
      </c>
      <c r="E17" s="180" t="s">
        <v>330</v>
      </c>
      <c r="F17" s="180"/>
      <c r="G17" s="180"/>
      <c r="H17" s="180" t="s">
        <v>330</v>
      </c>
      <c r="I17" s="180" t="s">
        <v>330</v>
      </c>
      <c r="J17" s="180" t="s">
        <v>330</v>
      </c>
      <c r="K17" s="180" t="s">
        <v>330</v>
      </c>
      <c r="L17" s="180" t="s">
        <v>330</v>
      </c>
      <c r="M17" s="180" t="s">
        <v>330</v>
      </c>
    </row>
    <row r="18" spans="1:13" s="89" customFormat="1" x14ac:dyDescent="0.3">
      <c r="A18" s="475" t="s">
        <v>1828</v>
      </c>
      <c r="B18" s="477" t="s">
        <v>1711</v>
      </c>
      <c r="C18" s="493" t="s">
        <v>1829</v>
      </c>
      <c r="D18" s="493" t="s">
        <v>1829</v>
      </c>
      <c r="E18" s="493" t="s">
        <v>1829</v>
      </c>
      <c r="F18" s="493"/>
      <c r="G18" s="493"/>
      <c r="H18" s="493" t="s">
        <v>1829</v>
      </c>
      <c r="I18" s="493" t="s">
        <v>1830</v>
      </c>
      <c r="J18" s="493" t="s">
        <v>1830</v>
      </c>
      <c r="K18" s="493" t="s">
        <v>1830</v>
      </c>
      <c r="L18" s="493" t="s">
        <v>1830</v>
      </c>
      <c r="M18" s="514" t="s">
        <v>1830</v>
      </c>
    </row>
    <row r="19" spans="1:13" s="89" customFormat="1" ht="26.4" customHeight="1" x14ac:dyDescent="0.3">
      <c r="A19" s="476" t="s">
        <v>1828</v>
      </c>
      <c r="B19" s="478" t="s">
        <v>1831</v>
      </c>
      <c r="C19" s="91" t="s">
        <v>1832</v>
      </c>
      <c r="D19" s="91" t="s">
        <v>1833</v>
      </c>
      <c r="E19" s="91" t="s">
        <v>1834</v>
      </c>
      <c r="F19" s="169" t="s">
        <v>2511</v>
      </c>
      <c r="G19" s="169" t="s">
        <v>2512</v>
      </c>
      <c r="H19" s="91" t="s">
        <v>1835</v>
      </c>
      <c r="I19" s="91" t="s">
        <v>1836</v>
      </c>
      <c r="J19" s="91" t="s">
        <v>1837</v>
      </c>
      <c r="K19" s="91" t="s">
        <v>1838</v>
      </c>
      <c r="L19" s="91" t="s">
        <v>1963</v>
      </c>
      <c r="M19" s="92" t="s">
        <v>1835</v>
      </c>
    </row>
    <row r="20" spans="1:13" s="89" customFormat="1" x14ac:dyDescent="0.3">
      <c r="A20" s="64" t="s">
        <v>2497</v>
      </c>
      <c r="B20" s="64" t="s">
        <v>2498</v>
      </c>
      <c r="C20" s="304">
        <v>26660.7</v>
      </c>
      <c r="D20" s="304">
        <v>3500</v>
      </c>
      <c r="E20" s="304">
        <v>0</v>
      </c>
      <c r="F20" s="304">
        <v>91</v>
      </c>
      <c r="G20" s="304">
        <v>0</v>
      </c>
      <c r="H20" s="304">
        <f>SUM(C20:G20)</f>
        <v>30251.7</v>
      </c>
      <c r="I20" s="304">
        <v>8887</v>
      </c>
      <c r="J20" s="304">
        <v>4443</v>
      </c>
      <c r="K20" s="304">
        <v>35548</v>
      </c>
      <c r="L20" s="304">
        <v>0</v>
      </c>
      <c r="M20" s="304">
        <f>SUM(I20:L20)</f>
        <v>48878</v>
      </c>
    </row>
    <row r="21" spans="1:13" s="89" customFormat="1" x14ac:dyDescent="0.3">
      <c r="A21" s="54" t="s">
        <v>2499</v>
      </c>
      <c r="B21" s="54" t="s">
        <v>2500</v>
      </c>
      <c r="C21" s="305">
        <v>21682.799999999999</v>
      </c>
      <c r="D21" s="305">
        <v>2500</v>
      </c>
      <c r="E21" s="305">
        <v>0</v>
      </c>
      <c r="F21" s="305">
        <v>91</v>
      </c>
      <c r="G21" s="305">
        <v>723</v>
      </c>
      <c r="H21" s="305">
        <f t="shared" ref="H21:H28" si="2">SUM(C21:G21)</f>
        <v>24996.799999999999</v>
      </c>
      <c r="I21" s="305">
        <v>7228</v>
      </c>
      <c r="J21" s="305">
        <v>3614</v>
      </c>
      <c r="K21" s="305">
        <v>28910</v>
      </c>
      <c r="L21" s="305">
        <v>0</v>
      </c>
      <c r="M21" s="305">
        <f t="shared" ref="M21:M28" si="3">SUM(I21:L21)</f>
        <v>39752</v>
      </c>
    </row>
    <row r="22" spans="1:13" s="89" customFormat="1" x14ac:dyDescent="0.3">
      <c r="A22" s="54" t="s">
        <v>2501</v>
      </c>
      <c r="B22" s="54" t="s">
        <v>2502</v>
      </c>
      <c r="C22" s="305">
        <v>21009</v>
      </c>
      <c r="D22" s="305">
        <v>2000</v>
      </c>
      <c r="E22" s="305">
        <v>2000</v>
      </c>
      <c r="F22" s="305">
        <v>91</v>
      </c>
      <c r="G22" s="305">
        <v>0</v>
      </c>
      <c r="H22" s="305">
        <f t="shared" si="2"/>
        <v>25100</v>
      </c>
      <c r="I22" s="305">
        <v>7003</v>
      </c>
      <c r="J22" s="305">
        <v>3502</v>
      </c>
      <c r="K22" s="305">
        <v>28012</v>
      </c>
      <c r="L22" s="305">
        <v>0</v>
      </c>
      <c r="M22" s="305">
        <f t="shared" si="3"/>
        <v>38517</v>
      </c>
    </row>
    <row r="23" spans="1:13" s="89" customFormat="1" x14ac:dyDescent="0.3">
      <c r="A23" s="54" t="s">
        <v>2503</v>
      </c>
      <c r="B23" s="54" t="s">
        <v>2504</v>
      </c>
      <c r="C23" s="305">
        <v>19068</v>
      </c>
      <c r="D23" s="305">
        <v>2000</v>
      </c>
      <c r="E23" s="305">
        <v>0</v>
      </c>
      <c r="F23" s="305">
        <v>91</v>
      </c>
      <c r="G23" s="305">
        <v>636</v>
      </c>
      <c r="H23" s="305">
        <f t="shared" si="2"/>
        <v>21795</v>
      </c>
      <c r="I23" s="305">
        <v>6356</v>
      </c>
      <c r="J23" s="305">
        <v>3178</v>
      </c>
      <c r="K23" s="305">
        <v>25424</v>
      </c>
      <c r="L23" s="305">
        <v>0</v>
      </c>
      <c r="M23" s="305">
        <f t="shared" si="3"/>
        <v>34958</v>
      </c>
    </row>
    <row r="24" spans="1:13" s="89" customFormat="1" x14ac:dyDescent="0.3">
      <c r="A24" s="54" t="s">
        <v>2513</v>
      </c>
      <c r="B24" s="54" t="s">
        <v>2426</v>
      </c>
      <c r="C24" s="305">
        <v>18005.400000000001</v>
      </c>
      <c r="D24" s="305">
        <v>2000</v>
      </c>
      <c r="E24" s="305">
        <v>0</v>
      </c>
      <c r="F24" s="305">
        <v>91</v>
      </c>
      <c r="G24" s="305">
        <v>600</v>
      </c>
      <c r="H24" s="305">
        <f t="shared" si="2"/>
        <v>20696.400000000001</v>
      </c>
      <c r="I24" s="305">
        <v>6002</v>
      </c>
      <c r="J24" s="305">
        <v>3001</v>
      </c>
      <c r="K24" s="305">
        <v>24007</v>
      </c>
      <c r="L24" s="305">
        <v>0</v>
      </c>
      <c r="M24" s="305">
        <f t="shared" si="3"/>
        <v>33010</v>
      </c>
    </row>
    <row r="25" spans="1:13" s="89" customFormat="1" x14ac:dyDescent="0.3">
      <c r="A25" s="54" t="s">
        <v>2400</v>
      </c>
      <c r="B25" s="54" t="s">
        <v>2426</v>
      </c>
      <c r="C25" s="305">
        <v>13421.1</v>
      </c>
      <c r="D25" s="305">
        <v>2000</v>
      </c>
      <c r="E25" s="305">
        <v>0</v>
      </c>
      <c r="F25" s="305">
        <v>0</v>
      </c>
      <c r="G25" s="305">
        <v>447</v>
      </c>
      <c r="H25" s="305">
        <f t="shared" si="2"/>
        <v>15868.1</v>
      </c>
      <c r="I25" s="305">
        <v>4474</v>
      </c>
      <c r="J25" s="305">
        <v>2237</v>
      </c>
      <c r="K25" s="305">
        <v>17895</v>
      </c>
      <c r="L25" s="305">
        <v>0</v>
      </c>
      <c r="M25" s="305">
        <f t="shared" si="3"/>
        <v>24606</v>
      </c>
    </row>
    <row r="26" spans="1:13" s="302" customFormat="1" ht="26.4" x14ac:dyDescent="0.3">
      <c r="A26" s="54" t="s">
        <v>2507</v>
      </c>
      <c r="B26" s="54" t="s">
        <v>2508</v>
      </c>
      <c r="C26" s="305">
        <v>12956.7</v>
      </c>
      <c r="D26" s="305">
        <v>2000</v>
      </c>
      <c r="E26" s="305">
        <v>0</v>
      </c>
      <c r="F26" s="305">
        <v>91</v>
      </c>
      <c r="G26" s="305">
        <v>432</v>
      </c>
      <c r="H26" s="305">
        <f t="shared" si="2"/>
        <v>15479.7</v>
      </c>
      <c r="I26" s="305">
        <v>4319</v>
      </c>
      <c r="J26" s="305">
        <v>2159</v>
      </c>
      <c r="K26" s="305">
        <v>17276</v>
      </c>
      <c r="L26" s="305">
        <v>0</v>
      </c>
      <c r="M26" s="305">
        <f t="shared" si="3"/>
        <v>23754</v>
      </c>
    </row>
    <row r="27" spans="1:13" s="89" customFormat="1" x14ac:dyDescent="0.3">
      <c r="A27" s="54" t="s">
        <v>2506</v>
      </c>
      <c r="B27" s="54" t="s">
        <v>2394</v>
      </c>
      <c r="C27" s="305">
        <v>13293</v>
      </c>
      <c r="D27" s="305">
        <v>2000</v>
      </c>
      <c r="E27" s="305">
        <v>0</v>
      </c>
      <c r="F27" s="305">
        <v>0</v>
      </c>
      <c r="G27" s="305">
        <v>443</v>
      </c>
      <c r="H27" s="305">
        <f t="shared" si="2"/>
        <v>15736</v>
      </c>
      <c r="I27" s="305">
        <v>4431</v>
      </c>
      <c r="J27" s="305">
        <v>2216</v>
      </c>
      <c r="K27" s="305">
        <v>17724</v>
      </c>
      <c r="L27" s="305">
        <v>0</v>
      </c>
      <c r="M27" s="305">
        <f t="shared" si="3"/>
        <v>24371</v>
      </c>
    </row>
    <row r="28" spans="1:13" s="89" customFormat="1" x14ac:dyDescent="0.3">
      <c r="A28" s="54" t="s">
        <v>2509</v>
      </c>
      <c r="B28" s="54" t="s">
        <v>2510</v>
      </c>
      <c r="C28" s="305">
        <v>8364</v>
      </c>
      <c r="D28" s="305">
        <v>2000</v>
      </c>
      <c r="E28" s="305">
        <v>0</v>
      </c>
      <c r="F28" s="305">
        <v>0</v>
      </c>
      <c r="G28" s="305">
        <v>279</v>
      </c>
      <c r="H28" s="305">
        <f t="shared" si="2"/>
        <v>10643</v>
      </c>
      <c r="I28" s="305">
        <v>2788</v>
      </c>
      <c r="J28" s="305">
        <v>1394</v>
      </c>
      <c r="K28" s="305">
        <v>11152</v>
      </c>
      <c r="L28" s="305">
        <v>0</v>
      </c>
      <c r="M28" s="305">
        <f t="shared" si="3"/>
        <v>15334</v>
      </c>
    </row>
    <row r="30" spans="1:13" x14ac:dyDescent="0.3">
      <c r="B30" s="268"/>
    </row>
    <row r="31" spans="1:13" x14ac:dyDescent="0.3">
      <c r="B31" s="487"/>
      <c r="C31" s="487"/>
      <c r="D31" s="487"/>
    </row>
    <row r="32" spans="1:13" x14ac:dyDescent="0.3">
      <c r="B32" s="488"/>
      <c r="C32" s="488"/>
      <c r="D32" s="488"/>
    </row>
    <row r="33" spans="2:4" x14ac:dyDescent="0.3">
      <c r="B33" s="488"/>
      <c r="C33" s="488"/>
      <c r="D33" s="488"/>
    </row>
    <row r="34" spans="2:4" x14ac:dyDescent="0.3">
      <c r="B34" s="488"/>
      <c r="C34" s="488"/>
      <c r="D34" s="488"/>
    </row>
    <row r="35" spans="2:4" x14ac:dyDescent="0.3">
      <c r="B35" s="269"/>
    </row>
  </sheetData>
  <mergeCells count="19">
    <mergeCell ref="A7:C7"/>
    <mergeCell ref="A2:M2"/>
    <mergeCell ref="A3:M3"/>
    <mergeCell ref="A4:M4"/>
    <mergeCell ref="A5:M5"/>
    <mergeCell ref="A6:M6"/>
    <mergeCell ref="I8:M8"/>
    <mergeCell ref="A17:C17"/>
    <mergeCell ref="A18:A19"/>
    <mergeCell ref="B18:B19"/>
    <mergeCell ref="C18:H18"/>
    <mergeCell ref="I18:M18"/>
    <mergeCell ref="B31:D31"/>
    <mergeCell ref="B32:D32"/>
    <mergeCell ref="B33:D33"/>
    <mergeCell ref="B34:D34"/>
    <mergeCell ref="A8:A9"/>
    <mergeCell ref="B8:B9"/>
    <mergeCell ref="C8:H8"/>
  </mergeCells>
  <printOptions horizontalCentered="1"/>
  <pageMargins left="0.47250000000000003" right="0.47250000000000003" top="1.1025" bottom="0.47250000000000003" header="0.31500000000000006" footer="0.31500000000000006"/>
  <pageSetup scale="75" fitToWidth="0" fitToHeight="0" orientation="landscape" r:id="rId1"/>
  <headerFooter scaleWithDoc="0" alignWithMargins="0">
    <oddHeader>&amp;L&amp;G&amp;R&amp;G</oddHead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DE7F9-B9F8-4528-B70E-B5F1F94E4A3D}">
  <dimension ref="A1:F78"/>
  <sheetViews>
    <sheetView zoomScale="85" zoomScaleNormal="85" workbookViewId="0">
      <selection activeCell="A33" sqref="A33:B33"/>
    </sheetView>
  </sheetViews>
  <sheetFormatPr baseColWidth="10" defaultRowHeight="14.4" x14ac:dyDescent="0.3"/>
  <cols>
    <col min="1" max="1" width="29.5546875" style="82" customWidth="1"/>
    <col min="2" max="2" width="59.6640625" style="82" customWidth="1"/>
    <col min="3" max="3" width="23.109375" style="83" customWidth="1"/>
    <col min="4" max="4" width="24.33203125" style="83" customWidth="1"/>
    <col min="5" max="5" width="24.44140625" style="83" customWidth="1"/>
    <col min="6" max="8" width="26.44140625" style="50" customWidth="1"/>
    <col min="9" max="16384" width="11.5546875" style="50"/>
  </cols>
  <sheetData>
    <row r="1" spans="1:6" s="41" customFormat="1" ht="15.6" x14ac:dyDescent="0.3">
      <c r="A1" s="38"/>
      <c r="B1" s="38"/>
      <c r="C1" s="39"/>
      <c r="D1" s="39"/>
      <c r="E1" s="39"/>
      <c r="F1" s="40"/>
    </row>
    <row r="2" spans="1:6" s="41" customFormat="1" ht="15.6" x14ac:dyDescent="0.3">
      <c r="A2" s="471" t="s">
        <v>793</v>
      </c>
      <c r="B2" s="471" t="s">
        <v>1705</v>
      </c>
      <c r="C2" s="471" t="s">
        <v>1705</v>
      </c>
      <c r="D2" s="471" t="s">
        <v>1705</v>
      </c>
      <c r="E2" s="471" t="s">
        <v>1705</v>
      </c>
      <c r="F2" s="40"/>
    </row>
    <row r="3" spans="1:6" s="41" customFormat="1" ht="15.6" x14ac:dyDescent="0.3">
      <c r="A3" s="471" t="s">
        <v>798</v>
      </c>
      <c r="B3" s="471"/>
      <c r="C3" s="471"/>
      <c r="D3" s="471"/>
      <c r="E3" s="471"/>
      <c r="F3" s="40"/>
    </row>
    <row r="4" spans="1:6" s="41" customFormat="1" ht="15.6" x14ac:dyDescent="0.3">
      <c r="A4" s="471" t="s">
        <v>1679</v>
      </c>
      <c r="B4" s="471" t="s">
        <v>1707</v>
      </c>
      <c r="C4" s="471" t="s">
        <v>1707</v>
      </c>
      <c r="D4" s="471" t="s">
        <v>1707</v>
      </c>
      <c r="E4" s="471" t="s">
        <v>1707</v>
      </c>
      <c r="F4" s="40"/>
    </row>
    <row r="5" spans="1:6" s="41" customFormat="1" ht="15.6" x14ac:dyDescent="0.3">
      <c r="A5" s="471" t="s">
        <v>1708</v>
      </c>
      <c r="B5" s="471" t="s">
        <v>1708</v>
      </c>
      <c r="C5" s="471" t="s">
        <v>1708</v>
      </c>
      <c r="D5" s="471" t="s">
        <v>1708</v>
      </c>
      <c r="E5" s="471" t="s">
        <v>1708</v>
      </c>
      <c r="F5" s="40"/>
    </row>
    <row r="6" spans="1:6" s="41" customFormat="1" ht="15.6" x14ac:dyDescent="0.3">
      <c r="A6" s="472" t="s">
        <v>1709</v>
      </c>
      <c r="B6" s="472" t="s">
        <v>1709</v>
      </c>
      <c r="C6" s="472" t="s">
        <v>1709</v>
      </c>
      <c r="D6" s="472" t="s">
        <v>1709</v>
      </c>
      <c r="E6" s="472" t="s">
        <v>1709</v>
      </c>
      <c r="F6" s="40"/>
    </row>
    <row r="7" spans="1:6" s="45" customFormat="1" ht="15" x14ac:dyDescent="0.3">
      <c r="A7" s="306" t="s">
        <v>330</v>
      </c>
      <c r="B7" s="306" t="s">
        <v>330</v>
      </c>
      <c r="C7" s="307" t="s">
        <v>330</v>
      </c>
      <c r="D7" s="307" t="s">
        <v>330</v>
      </c>
      <c r="E7" s="307" t="s">
        <v>330</v>
      </c>
      <c r="F7" s="44"/>
    </row>
    <row r="8" spans="1:6" s="45" customFormat="1" x14ac:dyDescent="0.3">
      <c r="A8" s="473" t="s">
        <v>1710</v>
      </c>
      <c r="B8" s="473" t="s">
        <v>1711</v>
      </c>
      <c r="C8" s="474" t="s">
        <v>1712</v>
      </c>
      <c r="D8" s="474" t="s">
        <v>1713</v>
      </c>
      <c r="E8" s="474" t="s">
        <v>1713</v>
      </c>
      <c r="F8" s="44"/>
    </row>
    <row r="9" spans="1:6" s="45" customFormat="1" x14ac:dyDescent="0.3">
      <c r="A9" s="473" t="s">
        <v>1714</v>
      </c>
      <c r="B9" s="473" t="s">
        <v>1711</v>
      </c>
      <c r="C9" s="474" t="s">
        <v>1712</v>
      </c>
      <c r="D9" s="46" t="s">
        <v>1715</v>
      </c>
      <c r="E9" s="46" t="s">
        <v>1716</v>
      </c>
      <c r="F9" s="44"/>
    </row>
    <row r="10" spans="1:6" x14ac:dyDescent="0.3">
      <c r="A10" s="47" t="s">
        <v>330</v>
      </c>
      <c r="B10" s="47" t="s">
        <v>330</v>
      </c>
      <c r="C10" s="48" t="s">
        <v>330</v>
      </c>
      <c r="D10" s="48" t="s">
        <v>330</v>
      </c>
      <c r="E10" s="48" t="s">
        <v>330</v>
      </c>
      <c r="F10" s="49"/>
    </row>
    <row r="11" spans="1:6" s="45" customFormat="1" x14ac:dyDescent="0.3">
      <c r="A11" s="496" t="s">
        <v>1717</v>
      </c>
      <c r="B11" s="496" t="s">
        <v>1717</v>
      </c>
      <c r="C11" s="145" t="s">
        <v>330</v>
      </c>
      <c r="D11" s="62" t="s">
        <v>330</v>
      </c>
      <c r="E11" s="62" t="s">
        <v>330</v>
      </c>
      <c r="F11" s="49"/>
    </row>
    <row r="12" spans="1:6" s="45" customFormat="1" ht="39.6" x14ac:dyDescent="0.3">
      <c r="A12" s="147" t="s">
        <v>2514</v>
      </c>
      <c r="B12" s="308" t="s">
        <v>2299</v>
      </c>
      <c r="C12" s="76">
        <v>154</v>
      </c>
      <c r="D12" s="76">
        <v>7768</v>
      </c>
      <c r="E12" s="76">
        <v>14832</v>
      </c>
      <c r="F12" s="49"/>
    </row>
    <row r="13" spans="1:6" s="45" customFormat="1" x14ac:dyDescent="0.3">
      <c r="A13" s="147" t="s">
        <v>2515</v>
      </c>
      <c r="B13" s="147" t="s">
        <v>2516</v>
      </c>
      <c r="C13" s="100">
        <v>9</v>
      </c>
      <c r="D13" s="100">
        <v>9422</v>
      </c>
      <c r="E13" s="100">
        <v>10622</v>
      </c>
      <c r="F13" s="44"/>
    </row>
    <row r="14" spans="1:6" s="45" customFormat="1" x14ac:dyDescent="0.3">
      <c r="A14" s="147" t="s">
        <v>2517</v>
      </c>
      <c r="B14" s="308" t="s">
        <v>2518</v>
      </c>
      <c r="C14" s="100">
        <v>1</v>
      </c>
      <c r="D14" s="100">
        <v>18506</v>
      </c>
      <c r="E14" s="100">
        <v>18506</v>
      </c>
      <c r="F14" s="44"/>
    </row>
    <row r="15" spans="1:6" s="45" customFormat="1" ht="26.4" x14ac:dyDescent="0.3">
      <c r="A15" s="147" t="s">
        <v>2519</v>
      </c>
      <c r="B15" s="308" t="s">
        <v>2121</v>
      </c>
      <c r="C15" s="100">
        <v>17</v>
      </c>
      <c r="D15" s="100">
        <v>6448</v>
      </c>
      <c r="E15" s="100">
        <v>7430</v>
      </c>
      <c r="F15" s="44"/>
    </row>
    <row r="16" spans="1:6" s="45" customFormat="1" ht="26.4" x14ac:dyDescent="0.3">
      <c r="A16" s="147" t="s">
        <v>2520</v>
      </c>
      <c r="B16" s="308" t="s">
        <v>2510</v>
      </c>
      <c r="C16" s="100">
        <v>38</v>
      </c>
      <c r="D16" s="100">
        <v>6606</v>
      </c>
      <c r="E16" s="100">
        <v>7868</v>
      </c>
      <c r="F16" s="44"/>
    </row>
    <row r="17" spans="1:6" s="45" customFormat="1" x14ac:dyDescent="0.3">
      <c r="A17" s="308" t="s">
        <v>2521</v>
      </c>
      <c r="B17" s="308" t="s">
        <v>2522</v>
      </c>
      <c r="C17" s="309">
        <v>34</v>
      </c>
      <c r="D17" s="309">
        <v>12222</v>
      </c>
      <c r="E17" s="309">
        <v>12222</v>
      </c>
      <c r="F17" s="44"/>
    </row>
    <row r="18" spans="1:6" s="45" customFormat="1" x14ac:dyDescent="0.3">
      <c r="A18" s="308" t="s">
        <v>2523</v>
      </c>
      <c r="B18" s="308" t="s">
        <v>2524</v>
      </c>
      <c r="C18" s="309">
        <v>2</v>
      </c>
      <c r="D18" s="309">
        <v>6942</v>
      </c>
      <c r="E18" s="309">
        <v>6942</v>
      </c>
      <c r="F18" s="44"/>
    </row>
    <row r="19" spans="1:6" s="45" customFormat="1" x14ac:dyDescent="0.3">
      <c r="A19" s="308" t="s">
        <v>2525</v>
      </c>
      <c r="B19" s="308" t="s">
        <v>2526</v>
      </c>
      <c r="C19" s="309">
        <v>3</v>
      </c>
      <c r="D19" s="309">
        <v>9886</v>
      </c>
      <c r="E19" s="309">
        <v>9886</v>
      </c>
      <c r="F19" s="44"/>
    </row>
    <row r="20" spans="1:6" s="45" customFormat="1" x14ac:dyDescent="0.3">
      <c r="A20" s="308" t="s">
        <v>2527</v>
      </c>
      <c r="B20" s="308" t="s">
        <v>2528</v>
      </c>
      <c r="C20" s="309">
        <v>38</v>
      </c>
      <c r="D20" s="309">
        <v>7804</v>
      </c>
      <c r="E20" s="309">
        <v>7804</v>
      </c>
      <c r="F20" s="44"/>
    </row>
    <row r="21" spans="1:6" s="45" customFormat="1" x14ac:dyDescent="0.3">
      <c r="A21" s="308" t="s">
        <v>2529</v>
      </c>
      <c r="B21" s="308" t="s">
        <v>2182</v>
      </c>
      <c r="C21" s="309">
        <v>4</v>
      </c>
      <c r="D21" s="309">
        <v>6972</v>
      </c>
      <c r="E21" s="309">
        <v>6972</v>
      </c>
      <c r="F21" s="44"/>
    </row>
    <row r="22" spans="1:6" s="45" customFormat="1" ht="26.4" x14ac:dyDescent="0.3">
      <c r="A22" s="147" t="s">
        <v>2530</v>
      </c>
      <c r="B22" s="147" t="s">
        <v>2394</v>
      </c>
      <c r="C22" s="100">
        <v>24</v>
      </c>
      <c r="D22" s="100">
        <v>6972</v>
      </c>
      <c r="E22" s="100">
        <v>19818</v>
      </c>
      <c r="F22" s="44"/>
    </row>
    <row r="23" spans="1:6" s="45" customFormat="1" ht="66" x14ac:dyDescent="0.3">
      <c r="A23" s="147" t="s">
        <v>2531</v>
      </c>
      <c r="B23" s="308" t="s">
        <v>2343</v>
      </c>
      <c r="C23" s="100">
        <v>57</v>
      </c>
      <c r="D23" s="100">
        <v>11716</v>
      </c>
      <c r="E23" s="100">
        <v>22882</v>
      </c>
      <c r="F23" s="44"/>
    </row>
    <row r="24" spans="1:6" s="45" customFormat="1" x14ac:dyDescent="0.3">
      <c r="A24" s="308" t="s">
        <v>2408</v>
      </c>
      <c r="B24" s="308" t="s">
        <v>2532</v>
      </c>
      <c r="C24" s="309">
        <v>5</v>
      </c>
      <c r="D24" s="100">
        <v>10092</v>
      </c>
      <c r="E24" s="100">
        <v>10092</v>
      </c>
      <c r="F24" s="44"/>
    </row>
    <row r="25" spans="1:6" s="45" customFormat="1" x14ac:dyDescent="0.3">
      <c r="A25" s="308" t="s">
        <v>2533</v>
      </c>
      <c r="B25" s="308" t="s">
        <v>1751</v>
      </c>
      <c r="C25" s="309">
        <v>2</v>
      </c>
      <c r="D25" s="100">
        <v>25810</v>
      </c>
      <c r="E25" s="100">
        <v>25810</v>
      </c>
      <c r="F25" s="44"/>
    </row>
    <row r="26" spans="1:6" s="45" customFormat="1" x14ac:dyDescent="0.3">
      <c r="A26" s="147" t="s">
        <v>2534</v>
      </c>
      <c r="B26" s="147" t="s">
        <v>2022</v>
      </c>
      <c r="C26" s="100">
        <v>21</v>
      </c>
      <c r="D26" s="100">
        <v>34872</v>
      </c>
      <c r="E26" s="100">
        <v>52394</v>
      </c>
      <c r="F26" s="44"/>
    </row>
    <row r="27" spans="1:6" s="45" customFormat="1" x14ac:dyDescent="0.3">
      <c r="A27" s="147" t="s">
        <v>2535</v>
      </c>
      <c r="B27" s="147" t="s">
        <v>1886</v>
      </c>
      <c r="C27" s="100">
        <v>2</v>
      </c>
      <c r="D27" s="100">
        <v>70170</v>
      </c>
      <c r="E27" s="100">
        <v>84302</v>
      </c>
      <c r="F27" s="44"/>
    </row>
    <row r="28" spans="1:6" s="45" customFormat="1" x14ac:dyDescent="0.3">
      <c r="A28" s="308" t="s">
        <v>2536</v>
      </c>
      <c r="B28" s="308" t="s">
        <v>2537</v>
      </c>
      <c r="C28" s="309">
        <v>3</v>
      </c>
      <c r="D28" s="309">
        <v>6972</v>
      </c>
      <c r="E28" s="309">
        <v>6972</v>
      </c>
      <c r="F28" s="44"/>
    </row>
    <row r="29" spans="1:6" s="45" customFormat="1" x14ac:dyDescent="0.3">
      <c r="A29" s="308" t="s">
        <v>2501</v>
      </c>
      <c r="B29" s="308" t="s">
        <v>2502</v>
      </c>
      <c r="C29" s="309">
        <v>1</v>
      </c>
      <c r="D29" s="309">
        <v>19818</v>
      </c>
      <c r="E29" s="309">
        <v>19818</v>
      </c>
      <c r="F29" s="44"/>
    </row>
    <row r="30" spans="1:6" s="45" customFormat="1" x14ac:dyDescent="0.3">
      <c r="A30" s="308" t="s">
        <v>2538</v>
      </c>
      <c r="B30" s="308" t="s">
        <v>2539</v>
      </c>
      <c r="C30" s="309">
        <v>7</v>
      </c>
      <c r="D30" s="309">
        <v>21340</v>
      </c>
      <c r="E30" s="309">
        <v>21340</v>
      </c>
      <c r="F30" s="44"/>
    </row>
    <row r="31" spans="1:6" s="45" customFormat="1" x14ac:dyDescent="0.3">
      <c r="A31" s="308" t="s">
        <v>2540</v>
      </c>
      <c r="B31" s="308" t="s">
        <v>2541</v>
      </c>
      <c r="C31" s="309">
        <v>37</v>
      </c>
      <c r="D31" s="309">
        <v>24026</v>
      </c>
      <c r="E31" s="309">
        <v>24026</v>
      </c>
      <c r="F31" s="44"/>
    </row>
    <row r="32" spans="1:6" s="45" customFormat="1" x14ac:dyDescent="0.3">
      <c r="A32" s="308" t="s">
        <v>2542</v>
      </c>
      <c r="B32" s="308" t="s">
        <v>2543</v>
      </c>
      <c r="C32" s="309">
        <v>6</v>
      </c>
      <c r="D32" s="309">
        <v>20728</v>
      </c>
      <c r="E32" s="309">
        <v>20728</v>
      </c>
      <c r="F32" s="44"/>
    </row>
    <row r="33" spans="1:6" s="45" customFormat="1" x14ac:dyDescent="0.3">
      <c r="A33" s="308" t="s">
        <v>2499</v>
      </c>
      <c r="B33" s="308" t="s">
        <v>2544</v>
      </c>
      <c r="C33" s="309">
        <v>80</v>
      </c>
      <c r="D33" s="309">
        <v>25170</v>
      </c>
      <c r="E33" s="309">
        <v>25170</v>
      </c>
      <c r="F33" s="44"/>
    </row>
    <row r="34" spans="1:6" s="45" customFormat="1" x14ac:dyDescent="0.3">
      <c r="A34" s="308" t="s">
        <v>2497</v>
      </c>
      <c r="B34" s="308" t="s">
        <v>2545</v>
      </c>
      <c r="C34" s="309">
        <v>166</v>
      </c>
      <c r="D34" s="309">
        <v>31226</v>
      </c>
      <c r="E34" s="309">
        <v>31226</v>
      </c>
      <c r="F34" s="44"/>
    </row>
    <row r="35" spans="1:6" s="45" customFormat="1" x14ac:dyDescent="0.3">
      <c r="A35" s="308" t="s">
        <v>2546</v>
      </c>
      <c r="B35" s="308" t="s">
        <v>2547</v>
      </c>
      <c r="C35" s="309">
        <v>1</v>
      </c>
      <c r="D35" s="309">
        <v>117926</v>
      </c>
      <c r="E35" s="309">
        <v>117926</v>
      </c>
      <c r="F35" s="44"/>
    </row>
    <row r="36" spans="1:6" s="45" customFormat="1" x14ac:dyDescent="0.3">
      <c r="A36" s="308" t="s">
        <v>2503</v>
      </c>
      <c r="B36" s="308" t="s">
        <v>2548</v>
      </c>
      <c r="C36" s="309">
        <v>217</v>
      </c>
      <c r="D36" s="309">
        <v>21714</v>
      </c>
      <c r="E36" s="309">
        <v>21714</v>
      </c>
      <c r="F36" s="44"/>
    </row>
    <row r="37" spans="1:6" s="45" customFormat="1" ht="26.4" x14ac:dyDescent="0.3">
      <c r="A37" s="147" t="s">
        <v>2549</v>
      </c>
      <c r="B37" s="147" t="s">
        <v>2341</v>
      </c>
      <c r="C37" s="100">
        <v>33</v>
      </c>
      <c r="D37" s="100">
        <v>19896</v>
      </c>
      <c r="E37" s="100">
        <v>34872</v>
      </c>
      <c r="F37" s="44"/>
    </row>
    <row r="38" spans="1:6" s="45" customFormat="1" x14ac:dyDescent="0.3">
      <c r="A38" s="308" t="s">
        <v>2550</v>
      </c>
      <c r="B38" s="308" t="s">
        <v>2551</v>
      </c>
      <c r="C38" s="309">
        <v>7</v>
      </c>
      <c r="D38" s="309">
        <v>7338</v>
      </c>
      <c r="E38" s="309">
        <v>7338</v>
      </c>
      <c r="F38" s="44"/>
    </row>
    <row r="39" spans="1:6" s="45" customFormat="1" x14ac:dyDescent="0.3">
      <c r="A39" s="308" t="s">
        <v>2552</v>
      </c>
      <c r="B39" s="308" t="s">
        <v>2553</v>
      </c>
      <c r="C39" s="309">
        <v>8</v>
      </c>
      <c r="D39" s="309">
        <v>20022</v>
      </c>
      <c r="E39" s="100">
        <v>22330</v>
      </c>
      <c r="F39" s="44"/>
    </row>
    <row r="40" spans="1:6" s="45" customFormat="1" ht="26.4" x14ac:dyDescent="0.3">
      <c r="A40" s="147" t="s">
        <v>2554</v>
      </c>
      <c r="B40" s="147" t="s">
        <v>2555</v>
      </c>
      <c r="C40" s="100">
        <v>6</v>
      </c>
      <c r="D40" s="100">
        <v>10092</v>
      </c>
      <c r="E40" s="100">
        <v>16900</v>
      </c>
      <c r="F40" s="44"/>
    </row>
    <row r="41" spans="1:6" s="45" customFormat="1" x14ac:dyDescent="0.3">
      <c r="A41" s="308" t="s">
        <v>2556</v>
      </c>
      <c r="B41" s="308" t="s">
        <v>2557</v>
      </c>
      <c r="C41" s="309">
        <v>61</v>
      </c>
      <c r="D41" s="309">
        <v>21714</v>
      </c>
      <c r="E41" s="309">
        <v>21714</v>
      </c>
      <c r="F41" s="44"/>
    </row>
    <row r="42" spans="1:6" s="45" customFormat="1" x14ac:dyDescent="0.3">
      <c r="A42" s="308" t="s">
        <v>2558</v>
      </c>
      <c r="B42" s="308" t="s">
        <v>2559</v>
      </c>
      <c r="C42" s="309">
        <v>43</v>
      </c>
      <c r="D42" s="309">
        <v>31226</v>
      </c>
      <c r="E42" s="309">
        <v>31226</v>
      </c>
      <c r="F42" s="44"/>
    </row>
    <row r="43" spans="1:6" s="45" customFormat="1" x14ac:dyDescent="0.3">
      <c r="A43" s="308" t="s">
        <v>2560</v>
      </c>
      <c r="B43" s="308" t="s">
        <v>2561</v>
      </c>
      <c r="C43" s="309">
        <v>57</v>
      </c>
      <c r="D43" s="309">
        <v>29760</v>
      </c>
      <c r="E43" s="309">
        <v>29760</v>
      </c>
      <c r="F43" s="44"/>
    </row>
    <row r="44" spans="1:6" s="45" customFormat="1" x14ac:dyDescent="0.3">
      <c r="A44" s="308" t="s">
        <v>2562</v>
      </c>
      <c r="B44" s="308" t="s">
        <v>2563</v>
      </c>
      <c r="C44" s="309">
        <v>87</v>
      </c>
      <c r="D44" s="309">
        <v>17776</v>
      </c>
      <c r="E44" s="309">
        <v>17776</v>
      </c>
      <c r="F44" s="44"/>
    </row>
    <row r="45" spans="1:6" s="45" customFormat="1" ht="66" x14ac:dyDescent="0.3">
      <c r="A45" s="147" t="s">
        <v>2564</v>
      </c>
      <c r="B45" s="147" t="s">
        <v>2565</v>
      </c>
      <c r="C45" s="100">
        <v>21</v>
      </c>
      <c r="D45" s="100">
        <v>13444</v>
      </c>
      <c r="E45" s="100">
        <v>38360</v>
      </c>
      <c r="F45" s="44"/>
    </row>
    <row r="46" spans="1:6" s="45" customFormat="1" x14ac:dyDescent="0.3">
      <c r="A46" s="147" t="s">
        <v>2566</v>
      </c>
      <c r="B46" s="147" t="s">
        <v>2567</v>
      </c>
      <c r="C46" s="100">
        <v>4</v>
      </c>
      <c r="D46" s="100">
        <v>7248</v>
      </c>
      <c r="E46" s="100">
        <v>19762</v>
      </c>
      <c r="F46" s="44"/>
    </row>
    <row r="47" spans="1:6" s="45" customFormat="1" x14ac:dyDescent="0.3">
      <c r="A47" s="308" t="s">
        <v>2568</v>
      </c>
      <c r="B47" s="308" t="s">
        <v>2569</v>
      </c>
      <c r="C47" s="309">
        <v>1</v>
      </c>
      <c r="D47" s="309">
        <v>20356</v>
      </c>
      <c r="E47" s="309">
        <v>20356</v>
      </c>
      <c r="F47" s="44"/>
    </row>
    <row r="48" spans="1:6" s="45" customFormat="1" ht="26.4" x14ac:dyDescent="0.3">
      <c r="A48" s="147" t="s">
        <v>2570</v>
      </c>
      <c r="B48" s="308" t="s">
        <v>2571</v>
      </c>
      <c r="C48" s="309">
        <v>30</v>
      </c>
      <c r="D48" s="309">
        <v>6906</v>
      </c>
      <c r="E48" s="100">
        <v>12222</v>
      </c>
      <c r="F48" s="44"/>
    </row>
    <row r="49" spans="1:6" s="45" customFormat="1" x14ac:dyDescent="0.3">
      <c r="A49" s="308" t="s">
        <v>2494</v>
      </c>
      <c r="B49" s="308" t="s">
        <v>2314</v>
      </c>
      <c r="C49" s="309">
        <v>2</v>
      </c>
      <c r="D49" s="309">
        <v>52394</v>
      </c>
      <c r="E49" s="309">
        <v>52394</v>
      </c>
      <c r="F49" s="44"/>
    </row>
    <row r="50" spans="1:6" s="45" customFormat="1" x14ac:dyDescent="0.3">
      <c r="A50" s="308" t="s">
        <v>2572</v>
      </c>
      <c r="B50" s="308" t="s">
        <v>2573</v>
      </c>
      <c r="C50" s="309">
        <v>5</v>
      </c>
      <c r="D50" s="309">
        <v>7868</v>
      </c>
      <c r="E50" s="309">
        <v>7868</v>
      </c>
      <c r="F50" s="44"/>
    </row>
    <row r="51" spans="1:6" s="45" customFormat="1" x14ac:dyDescent="0.3">
      <c r="A51" s="308" t="s">
        <v>2574</v>
      </c>
      <c r="B51" s="308" t="s">
        <v>2575</v>
      </c>
      <c r="C51" s="309">
        <v>1</v>
      </c>
      <c r="D51" s="309">
        <v>8158</v>
      </c>
      <c r="E51" s="309">
        <v>8158</v>
      </c>
      <c r="F51" s="44"/>
    </row>
    <row r="52" spans="1:6" s="45" customFormat="1" x14ac:dyDescent="0.3">
      <c r="A52" s="308" t="s">
        <v>2576</v>
      </c>
      <c r="B52" s="308" t="s">
        <v>2577</v>
      </c>
      <c r="C52" s="309">
        <v>1</v>
      </c>
      <c r="D52" s="310">
        <v>16976</v>
      </c>
      <c r="E52" s="310">
        <v>16976</v>
      </c>
      <c r="F52" s="44"/>
    </row>
    <row r="53" spans="1:6" s="45" customFormat="1" x14ac:dyDescent="0.3">
      <c r="A53" s="308" t="s">
        <v>2492</v>
      </c>
      <c r="B53" s="308" t="s">
        <v>2578</v>
      </c>
      <c r="C53" s="309">
        <v>4</v>
      </c>
      <c r="D53" s="310">
        <v>84302</v>
      </c>
      <c r="E53" s="310">
        <v>84302</v>
      </c>
      <c r="F53" s="44"/>
    </row>
    <row r="54" spans="1:6" s="45" customFormat="1" x14ac:dyDescent="0.3">
      <c r="A54" s="311" t="s">
        <v>2579</v>
      </c>
      <c r="B54" s="308" t="s">
        <v>2111</v>
      </c>
      <c r="C54" s="309">
        <v>1</v>
      </c>
      <c r="D54" s="310">
        <v>16764</v>
      </c>
      <c r="E54" s="310">
        <v>16764</v>
      </c>
      <c r="F54" s="44"/>
    </row>
    <row r="55" spans="1:6" s="45" customFormat="1" x14ac:dyDescent="0.3">
      <c r="A55" s="157" t="s">
        <v>330</v>
      </c>
      <c r="B55" s="158" t="s">
        <v>1782</v>
      </c>
      <c r="C55" s="159">
        <f>SUM(C12:C54)</f>
        <v>1301</v>
      </c>
      <c r="D55" s="145" t="s">
        <v>330</v>
      </c>
      <c r="E55" s="62" t="s">
        <v>330</v>
      </c>
      <c r="F55" s="44"/>
    </row>
    <row r="56" spans="1:6" s="45" customFormat="1" x14ac:dyDescent="0.3">
      <c r="A56" s="70" t="s">
        <v>330</v>
      </c>
      <c r="B56" s="70" t="s">
        <v>330</v>
      </c>
      <c r="C56" s="71" t="s">
        <v>330</v>
      </c>
      <c r="D56" s="71" t="s">
        <v>330</v>
      </c>
      <c r="E56" s="71" t="s">
        <v>330</v>
      </c>
      <c r="F56" s="44"/>
    </row>
    <row r="57" spans="1:6" s="45" customFormat="1" x14ac:dyDescent="0.3">
      <c r="A57" s="70"/>
      <c r="B57" s="70"/>
      <c r="C57" s="71"/>
      <c r="D57" s="71"/>
      <c r="E57" s="71"/>
      <c r="F57" s="44"/>
    </row>
    <row r="58" spans="1:6" s="45" customFormat="1" x14ac:dyDescent="0.3">
      <c r="A58" s="469" t="s">
        <v>1783</v>
      </c>
      <c r="B58" s="469" t="s">
        <v>1783</v>
      </c>
      <c r="C58" s="53"/>
      <c r="D58" s="53" t="s">
        <v>330</v>
      </c>
      <c r="E58" s="53" t="s">
        <v>330</v>
      </c>
      <c r="F58" s="44"/>
    </row>
    <row r="59" spans="1:6" s="45" customFormat="1" x14ac:dyDescent="0.3">
      <c r="A59" s="166" t="s">
        <v>1818</v>
      </c>
      <c r="B59" s="64" t="s">
        <v>1818</v>
      </c>
      <c r="C59" s="65">
        <v>0</v>
      </c>
      <c r="D59" s="65">
        <v>0</v>
      </c>
      <c r="E59" s="65">
        <v>0</v>
      </c>
      <c r="F59" s="44"/>
    </row>
    <row r="60" spans="1:6" s="45" customFormat="1" x14ac:dyDescent="0.3">
      <c r="A60" s="56" t="s">
        <v>330</v>
      </c>
      <c r="B60" s="51" t="s">
        <v>1816</v>
      </c>
      <c r="C60" s="57">
        <f>SUM(C59:C59)</f>
        <v>0</v>
      </c>
      <c r="D60" s="58" t="s">
        <v>330</v>
      </c>
      <c r="E60" s="59" t="s">
        <v>330</v>
      </c>
      <c r="F60" s="44"/>
    </row>
    <row r="61" spans="1:6" s="45" customFormat="1" x14ac:dyDescent="0.3">
      <c r="A61" s="66" t="s">
        <v>330</v>
      </c>
      <c r="B61" s="67"/>
      <c r="C61" s="68"/>
      <c r="D61" s="69" t="s">
        <v>330</v>
      </c>
      <c r="E61" s="69" t="s">
        <v>330</v>
      </c>
      <c r="F61" s="49"/>
    </row>
    <row r="62" spans="1:6" s="45" customFormat="1" x14ac:dyDescent="0.3">
      <c r="A62" s="66"/>
      <c r="B62" s="67"/>
      <c r="C62" s="68"/>
      <c r="D62" s="69"/>
      <c r="E62" s="69"/>
      <c r="F62" s="49"/>
    </row>
    <row r="63" spans="1:6" s="45" customFormat="1" x14ac:dyDescent="0.3">
      <c r="A63" s="469" t="s">
        <v>1817</v>
      </c>
      <c r="B63" s="469" t="s">
        <v>1783</v>
      </c>
      <c r="C63" s="53" t="s">
        <v>330</v>
      </c>
      <c r="D63" s="53" t="s">
        <v>330</v>
      </c>
      <c r="E63" s="53" t="s">
        <v>330</v>
      </c>
      <c r="F63" s="44"/>
    </row>
    <row r="64" spans="1:6" s="45" customFormat="1" x14ac:dyDescent="0.3">
      <c r="A64" s="166" t="s">
        <v>1818</v>
      </c>
      <c r="B64" s="64" t="s">
        <v>1818</v>
      </c>
      <c r="C64" s="65">
        <v>0</v>
      </c>
      <c r="D64" s="65">
        <v>0</v>
      </c>
      <c r="E64" s="65">
        <v>0</v>
      </c>
      <c r="F64" s="44"/>
    </row>
    <row r="65" spans="1:6" s="45" customFormat="1" x14ac:dyDescent="0.3">
      <c r="A65" s="56" t="s">
        <v>330</v>
      </c>
      <c r="B65" s="51" t="s">
        <v>1819</v>
      </c>
      <c r="C65" s="57">
        <f>SUM(C64:C64)</f>
        <v>0</v>
      </c>
      <c r="D65" s="58" t="s">
        <v>330</v>
      </c>
      <c r="E65" s="59" t="s">
        <v>330</v>
      </c>
      <c r="F65" s="49"/>
    </row>
    <row r="66" spans="1:6" s="45" customFormat="1" x14ac:dyDescent="0.3">
      <c r="A66" s="70"/>
      <c r="B66" s="168"/>
      <c r="C66" s="286"/>
      <c r="D66" s="71"/>
      <c r="E66" s="71"/>
      <c r="F66" s="49"/>
    </row>
    <row r="67" spans="1:6" s="45" customFormat="1" x14ac:dyDescent="0.3">
      <c r="A67" s="70"/>
      <c r="B67" s="72" t="s">
        <v>1687</v>
      </c>
      <c r="C67" s="73">
        <f>SUM(C60,C55,C65)</f>
        <v>1301</v>
      </c>
      <c r="D67" s="71"/>
      <c r="E67" s="71"/>
      <c r="F67" s="49"/>
    </row>
    <row r="68" spans="1:6" s="45" customFormat="1" x14ac:dyDescent="0.3">
      <c r="A68" s="70"/>
      <c r="B68" s="70"/>
      <c r="C68" s="71"/>
      <c r="D68" s="71"/>
      <c r="E68" s="71"/>
      <c r="F68" s="49"/>
    </row>
    <row r="69" spans="1:6" s="45" customFormat="1" x14ac:dyDescent="0.3">
      <c r="A69" s="70"/>
      <c r="B69" s="70"/>
      <c r="C69" s="71"/>
      <c r="D69" s="71"/>
      <c r="E69" s="71"/>
      <c r="F69" s="49"/>
    </row>
    <row r="70" spans="1:6" s="45" customFormat="1" x14ac:dyDescent="0.3">
      <c r="A70" s="470" t="s">
        <v>1683</v>
      </c>
      <c r="B70" s="470"/>
      <c r="C70" s="62" t="s">
        <v>330</v>
      </c>
      <c r="D70" s="62" t="s">
        <v>330</v>
      </c>
      <c r="E70" s="62" t="s">
        <v>330</v>
      </c>
      <c r="F70" s="49"/>
    </row>
    <row r="71" spans="1:6" s="45" customFormat="1" x14ac:dyDescent="0.3">
      <c r="A71" s="469" t="s">
        <v>1820</v>
      </c>
      <c r="B71" s="469"/>
      <c r="C71" s="68"/>
      <c r="D71" s="68"/>
      <c r="E71" s="68"/>
      <c r="F71" s="49"/>
    </row>
    <row r="72" spans="1:6" s="45" customFormat="1" x14ac:dyDescent="0.3">
      <c r="A72" s="166" t="s">
        <v>1818</v>
      </c>
      <c r="B72" s="75" t="s">
        <v>2299</v>
      </c>
      <c r="C72" s="100">
        <v>4</v>
      </c>
      <c r="D72" s="76">
        <v>9180</v>
      </c>
      <c r="E72" s="76">
        <v>21714</v>
      </c>
      <c r="F72" s="49"/>
    </row>
    <row r="73" spans="1:6" s="45" customFormat="1" x14ac:dyDescent="0.3">
      <c r="A73" s="56" t="s">
        <v>330</v>
      </c>
      <c r="B73" s="144" t="s">
        <v>1822</v>
      </c>
      <c r="C73" s="57">
        <f>SUM(C72:C72)</f>
        <v>4</v>
      </c>
      <c r="D73" s="58" t="s">
        <v>330</v>
      </c>
      <c r="E73" s="59" t="s">
        <v>330</v>
      </c>
      <c r="F73" s="49"/>
    </row>
    <row r="74" spans="1:6" s="45" customFormat="1" x14ac:dyDescent="0.3">
      <c r="A74" s="70" t="s">
        <v>330</v>
      </c>
      <c r="B74" s="167" t="s">
        <v>330</v>
      </c>
      <c r="C74" s="68"/>
      <c r="D74" s="68"/>
      <c r="E74" s="68"/>
      <c r="F74" s="49"/>
    </row>
    <row r="75" spans="1:6" s="45" customFormat="1" x14ac:dyDescent="0.3">
      <c r="A75" s="70"/>
      <c r="B75" s="70"/>
      <c r="C75" s="68"/>
      <c r="D75" s="68"/>
      <c r="E75" s="68"/>
      <c r="F75" s="49"/>
    </row>
    <row r="76" spans="1:6" s="45" customFormat="1" x14ac:dyDescent="0.3">
      <c r="A76" s="485" t="s">
        <v>1823</v>
      </c>
      <c r="B76" s="486"/>
      <c r="C76" s="68"/>
      <c r="D76" s="68"/>
      <c r="E76" s="68"/>
      <c r="F76" s="49"/>
    </row>
    <row r="77" spans="1:6" s="45" customFormat="1" x14ac:dyDescent="0.3">
      <c r="A77" s="54" t="s">
        <v>1818</v>
      </c>
      <c r="B77" s="271" t="s">
        <v>1818</v>
      </c>
      <c r="C77" s="312">
        <v>0</v>
      </c>
      <c r="D77" s="65">
        <v>0</v>
      </c>
      <c r="E77" s="65">
        <v>0</v>
      </c>
      <c r="F77" s="49"/>
    </row>
    <row r="78" spans="1:6" s="45" customFormat="1" x14ac:dyDescent="0.3">
      <c r="A78" s="79" t="s">
        <v>330</v>
      </c>
      <c r="B78" s="80" t="s">
        <v>1825</v>
      </c>
      <c r="C78" s="116">
        <f>SUM(C77:C77)</f>
        <v>0</v>
      </c>
      <c r="D78" s="59" t="s">
        <v>330</v>
      </c>
      <c r="E78" s="59" t="s">
        <v>330</v>
      </c>
      <c r="F78" s="49"/>
    </row>
  </sheetData>
  <mergeCells count="15">
    <mergeCell ref="A76:B76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58:B58"/>
    <mergeCell ref="A63:B63"/>
    <mergeCell ref="A70:B70"/>
    <mergeCell ref="A71:B71"/>
  </mergeCells>
  <printOptions horizontalCentered="1"/>
  <pageMargins left="0.47250000000000003" right="0.47250000000000003" top="1.1025" bottom="0.47250000000000003" header="0.31500000000000006" footer="0.31500000000000006"/>
  <pageSetup scale="75" fitToWidth="0" fitToHeight="0" orientation="landscape" r:id="rId1"/>
  <headerFooter scaleWithDoc="0" alignWithMargins="0">
    <oddHeader>&amp;L&amp;G&amp;R&amp;G</oddHeader>
  </headerFooter>
  <rowBreaks count="1" manualBreakCount="1">
    <brk id="68" max="4" man="1"/>
  </rowBreaks>
  <drawing r:id="rId2"/>
  <legacyDrawingHF r:id="rId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4B39F-B0C4-4840-B873-1F036CC262E9}">
  <dimension ref="A1:K123"/>
  <sheetViews>
    <sheetView zoomScale="85" zoomScaleNormal="85" zoomScalePageLayoutView="70" workbookViewId="0">
      <selection activeCell="C124" sqref="C124"/>
    </sheetView>
  </sheetViews>
  <sheetFormatPr baseColWidth="10" defaultRowHeight="14.4" x14ac:dyDescent="0.3"/>
  <cols>
    <col min="1" max="1" width="11.33203125" style="257" customWidth="1"/>
    <col min="2" max="2" width="36.109375" style="257" bestFit="1" customWidth="1"/>
    <col min="3" max="3" width="13.44140625" style="257" customWidth="1"/>
    <col min="4" max="4" width="11.88671875" style="257" customWidth="1"/>
    <col min="5" max="5" width="13.88671875" style="257" bestFit="1" customWidth="1"/>
    <col min="6" max="11" width="12.5546875" style="257" customWidth="1"/>
    <col min="12" max="16384" width="11.5546875" style="27"/>
  </cols>
  <sheetData>
    <row r="1" spans="1:11" s="86" customFormat="1" ht="15.6" x14ac:dyDescent="0.3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s="86" customFormat="1" ht="15.6" x14ac:dyDescent="0.3">
      <c r="A2" s="482" t="s">
        <v>793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</row>
    <row r="3" spans="1:11" s="86" customFormat="1" ht="15.6" x14ac:dyDescent="0.3">
      <c r="A3" s="482" t="s">
        <v>798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</row>
    <row r="4" spans="1:11" s="86" customFormat="1" ht="15.6" x14ac:dyDescent="0.3">
      <c r="A4" s="482" t="s">
        <v>1679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</row>
    <row r="5" spans="1:11" s="86" customFormat="1" ht="15.6" x14ac:dyDescent="0.3">
      <c r="A5" s="482" t="s">
        <v>1826</v>
      </c>
      <c r="B5" s="482"/>
      <c r="C5" s="482"/>
      <c r="D5" s="482"/>
      <c r="E5" s="482"/>
      <c r="F5" s="482"/>
      <c r="G5" s="482"/>
      <c r="H5" s="482"/>
      <c r="I5" s="482"/>
      <c r="J5" s="482"/>
      <c r="K5" s="482"/>
    </row>
    <row r="6" spans="1:11" s="86" customFormat="1" ht="15.6" x14ac:dyDescent="0.3">
      <c r="A6" s="483" t="s">
        <v>1709</v>
      </c>
      <c r="B6" s="483"/>
      <c r="C6" s="483"/>
      <c r="D6" s="483"/>
      <c r="E6" s="483"/>
      <c r="F6" s="483"/>
      <c r="G6" s="483"/>
      <c r="H6" s="483"/>
      <c r="I6" s="483"/>
      <c r="J6" s="483"/>
      <c r="K6" s="483"/>
    </row>
    <row r="7" spans="1:11" s="89" customFormat="1" x14ac:dyDescent="0.3">
      <c r="A7" s="484" t="s">
        <v>1827</v>
      </c>
      <c r="B7" s="484"/>
      <c r="C7" s="313"/>
      <c r="D7" s="87" t="s">
        <v>330</v>
      </c>
      <c r="E7" s="87" t="s">
        <v>330</v>
      </c>
      <c r="F7" s="87" t="s">
        <v>330</v>
      </c>
      <c r="G7" s="87" t="s">
        <v>330</v>
      </c>
      <c r="H7" s="87" t="s">
        <v>330</v>
      </c>
      <c r="I7" s="87" t="s">
        <v>330</v>
      </c>
      <c r="J7" s="87" t="s">
        <v>330</v>
      </c>
      <c r="K7" s="87" t="s">
        <v>330</v>
      </c>
    </row>
    <row r="8" spans="1:11" s="89" customFormat="1" x14ac:dyDescent="0.3">
      <c r="A8" s="516" t="s">
        <v>1828</v>
      </c>
      <c r="B8" s="518" t="s">
        <v>1711</v>
      </c>
      <c r="C8" s="500" t="s">
        <v>1829</v>
      </c>
      <c r="D8" s="520"/>
      <c r="E8" s="520"/>
      <c r="F8" s="521"/>
      <c r="G8" s="500" t="s">
        <v>1830</v>
      </c>
      <c r="H8" s="520"/>
      <c r="I8" s="520"/>
      <c r="J8" s="520"/>
      <c r="K8" s="522"/>
    </row>
    <row r="9" spans="1:11" s="302" customFormat="1" ht="26.4" x14ac:dyDescent="0.3">
      <c r="A9" s="517"/>
      <c r="B9" s="519"/>
      <c r="C9" s="169" t="s">
        <v>1832</v>
      </c>
      <c r="D9" s="169" t="s">
        <v>1833</v>
      </c>
      <c r="E9" s="169" t="s">
        <v>1834</v>
      </c>
      <c r="F9" s="169" t="s">
        <v>1835</v>
      </c>
      <c r="G9" s="169" t="s">
        <v>1836</v>
      </c>
      <c r="H9" s="169" t="s">
        <v>1837</v>
      </c>
      <c r="I9" s="169" t="s">
        <v>1838</v>
      </c>
      <c r="J9" s="169" t="s">
        <v>1963</v>
      </c>
      <c r="K9" s="181" t="s">
        <v>1835</v>
      </c>
    </row>
    <row r="10" spans="1:11" s="89" customFormat="1" x14ac:dyDescent="0.3">
      <c r="A10" s="314" t="s">
        <v>2533</v>
      </c>
      <c r="B10" s="315" t="s">
        <v>1751</v>
      </c>
      <c r="C10" s="316">
        <v>25810</v>
      </c>
      <c r="D10" s="317">
        <v>0</v>
      </c>
      <c r="E10" s="317">
        <v>0</v>
      </c>
      <c r="F10" s="317">
        <v>25810</v>
      </c>
      <c r="G10" s="317">
        <v>8603.3333333333339</v>
      </c>
      <c r="H10" s="317">
        <v>4301.666666666667</v>
      </c>
      <c r="I10" s="317">
        <v>34413.333333333336</v>
      </c>
      <c r="J10" s="317">
        <v>0</v>
      </c>
      <c r="K10" s="317">
        <v>47318.333333333336</v>
      </c>
    </row>
    <row r="11" spans="1:11" s="89" customFormat="1" x14ac:dyDescent="0.3">
      <c r="A11" s="318" t="s">
        <v>2580</v>
      </c>
      <c r="B11" s="103" t="s">
        <v>2553</v>
      </c>
      <c r="C11" s="297">
        <v>20022</v>
      </c>
      <c r="D11" s="296">
        <v>0</v>
      </c>
      <c r="E11" s="296">
        <v>0</v>
      </c>
      <c r="F11" s="296">
        <v>20022</v>
      </c>
      <c r="G11" s="296">
        <v>6674</v>
      </c>
      <c r="H11" s="296">
        <v>3337</v>
      </c>
      <c r="I11" s="296">
        <v>26696</v>
      </c>
      <c r="J11" s="296">
        <v>0</v>
      </c>
      <c r="K11" s="296">
        <v>36707</v>
      </c>
    </row>
    <row r="12" spans="1:11" s="89" customFormat="1" x14ac:dyDescent="0.3">
      <c r="A12" s="318" t="s">
        <v>2581</v>
      </c>
      <c r="B12" s="103" t="s">
        <v>2553</v>
      </c>
      <c r="C12" s="297">
        <v>22330</v>
      </c>
      <c r="D12" s="296">
        <v>0</v>
      </c>
      <c r="E12" s="296">
        <v>0</v>
      </c>
      <c r="F12" s="296">
        <v>22330</v>
      </c>
      <c r="G12" s="296">
        <v>7443.3333333333339</v>
      </c>
      <c r="H12" s="296">
        <v>3721.666666666667</v>
      </c>
      <c r="I12" s="296">
        <v>29773.333333333336</v>
      </c>
      <c r="J12" s="296">
        <v>0</v>
      </c>
      <c r="K12" s="296">
        <v>40938.333333333336</v>
      </c>
    </row>
    <row r="13" spans="1:11" s="89" customFormat="1" x14ac:dyDescent="0.3">
      <c r="A13" s="318" t="s">
        <v>2582</v>
      </c>
      <c r="B13" s="103" t="s">
        <v>2022</v>
      </c>
      <c r="C13" s="297">
        <v>34872</v>
      </c>
      <c r="D13" s="296">
        <v>0</v>
      </c>
      <c r="E13" s="296">
        <v>0</v>
      </c>
      <c r="F13" s="296">
        <v>34872</v>
      </c>
      <c r="G13" s="296">
        <v>11624</v>
      </c>
      <c r="H13" s="296">
        <v>5812</v>
      </c>
      <c r="I13" s="296">
        <v>46496</v>
      </c>
      <c r="J13" s="296">
        <v>0</v>
      </c>
      <c r="K13" s="296">
        <v>63932</v>
      </c>
    </row>
    <row r="14" spans="1:11" s="89" customFormat="1" x14ac:dyDescent="0.3">
      <c r="A14" s="318" t="s">
        <v>2583</v>
      </c>
      <c r="B14" s="103" t="s">
        <v>2022</v>
      </c>
      <c r="C14" s="297">
        <v>43468</v>
      </c>
      <c r="D14" s="296">
        <v>0</v>
      </c>
      <c r="E14" s="296">
        <v>0</v>
      </c>
      <c r="F14" s="296">
        <v>43468</v>
      </c>
      <c r="G14" s="296">
        <v>14489.333333333334</v>
      </c>
      <c r="H14" s="296">
        <v>7244.666666666667</v>
      </c>
      <c r="I14" s="296">
        <v>57957.333333333336</v>
      </c>
      <c r="J14" s="296">
        <v>0</v>
      </c>
      <c r="K14" s="296">
        <v>79691.333333333343</v>
      </c>
    </row>
    <row r="15" spans="1:11" s="89" customFormat="1" x14ac:dyDescent="0.3">
      <c r="A15" s="318" t="s">
        <v>2381</v>
      </c>
      <c r="B15" s="103" t="s">
        <v>2022</v>
      </c>
      <c r="C15" s="297">
        <v>52394</v>
      </c>
      <c r="D15" s="296">
        <v>0</v>
      </c>
      <c r="E15" s="296">
        <v>0</v>
      </c>
      <c r="F15" s="296">
        <v>52394</v>
      </c>
      <c r="G15" s="296">
        <v>17464.666666666668</v>
      </c>
      <c r="H15" s="296">
        <v>8732.3333333333339</v>
      </c>
      <c r="I15" s="296">
        <v>69858.666666666672</v>
      </c>
      <c r="J15" s="296">
        <v>0</v>
      </c>
      <c r="K15" s="296">
        <v>96055.666666666672</v>
      </c>
    </row>
    <row r="16" spans="1:11" s="89" customFormat="1" x14ac:dyDescent="0.3">
      <c r="A16" s="318" t="s">
        <v>2378</v>
      </c>
      <c r="B16" s="103" t="s">
        <v>1886</v>
      </c>
      <c r="C16" s="297">
        <v>70170</v>
      </c>
      <c r="D16" s="296">
        <v>0</v>
      </c>
      <c r="E16" s="296">
        <v>0</v>
      </c>
      <c r="F16" s="296">
        <v>70170</v>
      </c>
      <c r="G16" s="296">
        <v>23390</v>
      </c>
      <c r="H16" s="296">
        <v>11695</v>
      </c>
      <c r="I16" s="296">
        <v>93560</v>
      </c>
      <c r="J16" s="296">
        <v>0</v>
      </c>
      <c r="K16" s="296">
        <v>128645</v>
      </c>
    </row>
    <row r="17" spans="1:11" s="89" customFormat="1" x14ac:dyDescent="0.3">
      <c r="A17" s="318" t="s">
        <v>2584</v>
      </c>
      <c r="B17" s="103" t="s">
        <v>1886</v>
      </c>
      <c r="C17" s="297">
        <v>84302</v>
      </c>
      <c r="D17" s="296">
        <v>0</v>
      </c>
      <c r="E17" s="296">
        <v>0</v>
      </c>
      <c r="F17" s="296">
        <v>84302</v>
      </c>
      <c r="G17" s="296">
        <v>28100.666666666664</v>
      </c>
      <c r="H17" s="296">
        <v>14050.333333333332</v>
      </c>
      <c r="I17" s="296">
        <v>112402.66666666666</v>
      </c>
      <c r="J17" s="296">
        <v>0</v>
      </c>
      <c r="K17" s="296">
        <v>154553.66666666666</v>
      </c>
    </row>
    <row r="18" spans="1:11" s="89" customFormat="1" x14ac:dyDescent="0.3">
      <c r="A18" s="318" t="s">
        <v>2546</v>
      </c>
      <c r="B18" s="103" t="s">
        <v>2547</v>
      </c>
      <c r="C18" s="297">
        <v>117926</v>
      </c>
      <c r="D18" s="296">
        <v>0</v>
      </c>
      <c r="E18" s="296">
        <v>0</v>
      </c>
      <c r="F18" s="296">
        <v>117926</v>
      </c>
      <c r="G18" s="296">
        <v>39308.666666666672</v>
      </c>
      <c r="H18" s="296">
        <v>19654.333333333336</v>
      </c>
      <c r="I18" s="296">
        <v>157234.66666666669</v>
      </c>
      <c r="J18" s="296">
        <v>0</v>
      </c>
      <c r="K18" s="296">
        <v>216197.66666666669</v>
      </c>
    </row>
    <row r="19" spans="1:11" s="89" customFormat="1" x14ac:dyDescent="0.3">
      <c r="A19" s="318" t="s">
        <v>2585</v>
      </c>
      <c r="B19" s="103" t="s">
        <v>2341</v>
      </c>
      <c r="C19" s="297">
        <v>19896</v>
      </c>
      <c r="D19" s="296">
        <v>0</v>
      </c>
      <c r="E19" s="296">
        <v>0</v>
      </c>
      <c r="F19" s="296">
        <v>19896</v>
      </c>
      <c r="G19" s="296">
        <v>6632</v>
      </c>
      <c r="H19" s="296">
        <v>3316</v>
      </c>
      <c r="I19" s="296">
        <v>26528</v>
      </c>
      <c r="J19" s="296">
        <v>0</v>
      </c>
      <c r="K19" s="296">
        <v>36476</v>
      </c>
    </row>
    <row r="20" spans="1:11" s="89" customFormat="1" x14ac:dyDescent="0.3">
      <c r="A20" s="318" t="s">
        <v>2586</v>
      </c>
      <c r="B20" s="103" t="s">
        <v>2341</v>
      </c>
      <c r="C20" s="297">
        <v>21998</v>
      </c>
      <c r="D20" s="296">
        <v>0</v>
      </c>
      <c r="E20" s="296">
        <v>0</v>
      </c>
      <c r="F20" s="296">
        <v>21998</v>
      </c>
      <c r="G20" s="296">
        <v>7332.6666666666661</v>
      </c>
      <c r="H20" s="296">
        <v>3666.333333333333</v>
      </c>
      <c r="I20" s="296">
        <v>29330.666666666664</v>
      </c>
      <c r="J20" s="296">
        <v>0</v>
      </c>
      <c r="K20" s="296">
        <v>40329.666666666664</v>
      </c>
    </row>
    <row r="21" spans="1:11" s="89" customFormat="1" x14ac:dyDescent="0.3">
      <c r="A21" s="318" t="s">
        <v>2390</v>
      </c>
      <c r="B21" s="103" t="s">
        <v>2341</v>
      </c>
      <c r="C21" s="297">
        <v>25810</v>
      </c>
      <c r="D21" s="296">
        <v>0</v>
      </c>
      <c r="E21" s="296">
        <v>0</v>
      </c>
      <c r="F21" s="296">
        <v>25810</v>
      </c>
      <c r="G21" s="296">
        <v>8603.3333333333339</v>
      </c>
      <c r="H21" s="296">
        <v>4301.666666666667</v>
      </c>
      <c r="I21" s="296">
        <v>34413.333333333336</v>
      </c>
      <c r="J21" s="296">
        <v>0</v>
      </c>
      <c r="K21" s="296">
        <v>47318.333333333336</v>
      </c>
    </row>
    <row r="22" spans="1:11" s="89" customFormat="1" x14ac:dyDescent="0.3">
      <c r="A22" s="318" t="s">
        <v>2587</v>
      </c>
      <c r="B22" s="103" t="s">
        <v>2341</v>
      </c>
      <c r="C22" s="297">
        <v>28388</v>
      </c>
      <c r="D22" s="296">
        <v>0</v>
      </c>
      <c r="E22" s="296">
        <v>0</v>
      </c>
      <c r="F22" s="296">
        <v>28388</v>
      </c>
      <c r="G22" s="296">
        <v>9462.6666666666661</v>
      </c>
      <c r="H22" s="296">
        <v>4731.333333333333</v>
      </c>
      <c r="I22" s="296">
        <v>37850.666666666664</v>
      </c>
      <c r="J22" s="296">
        <v>0</v>
      </c>
      <c r="K22" s="296">
        <v>52044.666666666664</v>
      </c>
    </row>
    <row r="23" spans="1:11" s="89" customFormat="1" x14ac:dyDescent="0.3">
      <c r="A23" s="318" t="s">
        <v>2588</v>
      </c>
      <c r="B23" s="103" t="s">
        <v>2341</v>
      </c>
      <c r="C23" s="297">
        <v>28392</v>
      </c>
      <c r="D23" s="296">
        <v>0</v>
      </c>
      <c r="E23" s="296">
        <v>0</v>
      </c>
      <c r="F23" s="296">
        <v>28392</v>
      </c>
      <c r="G23" s="296">
        <v>9464</v>
      </c>
      <c r="H23" s="296">
        <v>4732</v>
      </c>
      <c r="I23" s="296">
        <v>37856</v>
      </c>
      <c r="J23" s="296">
        <v>0</v>
      </c>
      <c r="K23" s="296">
        <v>52052</v>
      </c>
    </row>
    <row r="24" spans="1:11" s="89" customFormat="1" x14ac:dyDescent="0.3">
      <c r="A24" s="318" t="s">
        <v>2384</v>
      </c>
      <c r="B24" s="103" t="s">
        <v>2341</v>
      </c>
      <c r="C24" s="297">
        <v>34872</v>
      </c>
      <c r="D24" s="296">
        <v>0</v>
      </c>
      <c r="E24" s="296">
        <v>0</v>
      </c>
      <c r="F24" s="296">
        <v>34872</v>
      </c>
      <c r="G24" s="296">
        <v>11624</v>
      </c>
      <c r="H24" s="296">
        <v>5812</v>
      </c>
      <c r="I24" s="296">
        <v>46496</v>
      </c>
      <c r="J24" s="296">
        <v>0</v>
      </c>
      <c r="K24" s="296">
        <v>63932</v>
      </c>
    </row>
    <row r="25" spans="1:11" s="89" customFormat="1" x14ac:dyDescent="0.3">
      <c r="A25" s="318" t="s">
        <v>2494</v>
      </c>
      <c r="B25" s="103" t="s">
        <v>2314</v>
      </c>
      <c r="C25" s="297">
        <v>52394</v>
      </c>
      <c r="D25" s="296">
        <v>0</v>
      </c>
      <c r="E25" s="296">
        <v>0</v>
      </c>
      <c r="F25" s="296">
        <v>52394</v>
      </c>
      <c r="G25" s="296">
        <v>17464.666666666668</v>
      </c>
      <c r="H25" s="296">
        <v>8732.3333333333339</v>
      </c>
      <c r="I25" s="296">
        <v>69858.666666666672</v>
      </c>
      <c r="J25" s="296">
        <v>0</v>
      </c>
      <c r="K25" s="296">
        <v>96055.666666666672</v>
      </c>
    </row>
    <row r="26" spans="1:11" s="89" customFormat="1" x14ac:dyDescent="0.3">
      <c r="A26" s="318" t="s">
        <v>2492</v>
      </c>
      <c r="B26" s="103" t="s">
        <v>2578</v>
      </c>
      <c r="C26" s="297">
        <v>84302</v>
      </c>
      <c r="D26" s="296">
        <v>0</v>
      </c>
      <c r="E26" s="296">
        <v>0</v>
      </c>
      <c r="F26" s="296">
        <v>84302</v>
      </c>
      <c r="G26" s="296">
        <v>28100.666666666664</v>
      </c>
      <c r="H26" s="296">
        <v>14050.333333333332</v>
      </c>
      <c r="I26" s="296">
        <v>112402.66666666666</v>
      </c>
      <c r="J26" s="296">
        <v>0</v>
      </c>
      <c r="K26" s="296">
        <v>154553.66666666666</v>
      </c>
    </row>
    <row r="27" spans="1:11" x14ac:dyDescent="0.3">
      <c r="A27" s="101" t="s">
        <v>330</v>
      </c>
      <c r="B27" s="101" t="s">
        <v>330</v>
      </c>
      <c r="C27" s="200" t="s">
        <v>330</v>
      </c>
      <c r="D27" s="200" t="s">
        <v>330</v>
      </c>
      <c r="E27" s="200" t="s">
        <v>330</v>
      </c>
      <c r="F27" s="200" t="s">
        <v>330</v>
      </c>
      <c r="G27" s="200" t="s">
        <v>330</v>
      </c>
      <c r="H27" s="200" t="s">
        <v>330</v>
      </c>
      <c r="I27" s="200" t="s">
        <v>330</v>
      </c>
      <c r="J27" s="200" t="s">
        <v>330</v>
      </c>
      <c r="K27" s="200" t="s">
        <v>330</v>
      </c>
    </row>
    <row r="28" spans="1:11" x14ac:dyDescent="0.3">
      <c r="A28" s="101" t="s">
        <v>330</v>
      </c>
      <c r="B28" s="101" t="s">
        <v>330</v>
      </c>
      <c r="C28" s="200" t="s">
        <v>330</v>
      </c>
      <c r="D28" s="200" t="s">
        <v>330</v>
      </c>
      <c r="E28" s="200" t="s">
        <v>330</v>
      </c>
      <c r="F28" s="200" t="s">
        <v>330</v>
      </c>
      <c r="G28" s="200" t="s">
        <v>330</v>
      </c>
      <c r="H28" s="200" t="s">
        <v>330</v>
      </c>
      <c r="I28" s="200" t="s">
        <v>330</v>
      </c>
      <c r="J28" s="200" t="s">
        <v>330</v>
      </c>
      <c r="K28" s="200" t="s">
        <v>330</v>
      </c>
    </row>
    <row r="29" spans="1:11" x14ac:dyDescent="0.3">
      <c r="A29" s="481" t="s">
        <v>1840</v>
      </c>
      <c r="B29" s="481"/>
      <c r="C29" s="319"/>
      <c r="D29" s="180" t="s">
        <v>330</v>
      </c>
      <c r="E29" s="180" t="s">
        <v>330</v>
      </c>
      <c r="F29" s="180" t="s">
        <v>330</v>
      </c>
      <c r="G29" s="180" t="s">
        <v>330</v>
      </c>
      <c r="H29" s="180" t="s">
        <v>330</v>
      </c>
      <c r="I29" s="180" t="s">
        <v>330</v>
      </c>
      <c r="J29" s="180" t="s">
        <v>330</v>
      </c>
      <c r="K29" s="180" t="s">
        <v>330</v>
      </c>
    </row>
    <row r="30" spans="1:11" s="89" customFormat="1" x14ac:dyDescent="0.3">
      <c r="A30" s="516" t="s">
        <v>1828</v>
      </c>
      <c r="B30" s="518" t="s">
        <v>1711</v>
      </c>
      <c r="C30" s="502" t="s">
        <v>1829</v>
      </c>
      <c r="D30" s="503"/>
      <c r="E30" s="503"/>
      <c r="F30" s="523"/>
      <c r="G30" s="502" t="s">
        <v>1830</v>
      </c>
      <c r="H30" s="503"/>
      <c r="I30" s="503"/>
      <c r="J30" s="503"/>
      <c r="K30" s="504"/>
    </row>
    <row r="31" spans="1:11" s="89" customFormat="1" ht="26.4" customHeight="1" x14ac:dyDescent="0.3">
      <c r="A31" s="517"/>
      <c r="B31" s="519"/>
      <c r="C31" s="91" t="s">
        <v>1832</v>
      </c>
      <c r="D31" s="91" t="s">
        <v>1833</v>
      </c>
      <c r="E31" s="91" t="s">
        <v>1834</v>
      </c>
      <c r="F31" s="91" t="s">
        <v>1835</v>
      </c>
      <c r="G31" s="91" t="s">
        <v>1836</v>
      </c>
      <c r="H31" s="91" t="s">
        <v>1837</v>
      </c>
      <c r="I31" s="91" t="s">
        <v>1838</v>
      </c>
      <c r="J31" s="91" t="s">
        <v>1963</v>
      </c>
      <c r="K31" s="92" t="s">
        <v>1835</v>
      </c>
    </row>
    <row r="32" spans="1:11" s="89" customFormat="1" x14ac:dyDescent="0.3">
      <c r="A32" s="314" t="s">
        <v>2589</v>
      </c>
      <c r="B32" s="314" t="s">
        <v>2299</v>
      </c>
      <c r="C32" s="316">
        <v>7768</v>
      </c>
      <c r="D32" s="317">
        <v>1150</v>
      </c>
      <c r="E32" s="317">
        <v>0</v>
      </c>
      <c r="F32" s="317">
        <v>8918</v>
      </c>
      <c r="G32" s="317">
        <v>2589.3333333333335</v>
      </c>
      <c r="H32" s="317">
        <v>1294.6666666666667</v>
      </c>
      <c r="I32" s="317">
        <v>10357.333333333334</v>
      </c>
      <c r="J32" s="317">
        <v>0</v>
      </c>
      <c r="K32" s="317">
        <v>14241.333333333334</v>
      </c>
    </row>
    <row r="33" spans="1:11" s="89" customFormat="1" x14ac:dyDescent="0.3">
      <c r="A33" s="318" t="s">
        <v>2590</v>
      </c>
      <c r="B33" s="318" t="s">
        <v>2299</v>
      </c>
      <c r="C33" s="297">
        <v>8066</v>
      </c>
      <c r="D33" s="296">
        <v>1150</v>
      </c>
      <c r="E33" s="296">
        <v>0</v>
      </c>
      <c r="F33" s="296">
        <v>9216</v>
      </c>
      <c r="G33" s="296">
        <v>2688.666666666667</v>
      </c>
      <c r="H33" s="296">
        <v>1344.3333333333335</v>
      </c>
      <c r="I33" s="296">
        <v>10754.666666666668</v>
      </c>
      <c r="J33" s="296">
        <v>0</v>
      </c>
      <c r="K33" s="296">
        <v>14787.666666666668</v>
      </c>
    </row>
    <row r="34" spans="1:11" s="89" customFormat="1" x14ac:dyDescent="0.3">
      <c r="A34" s="318" t="s">
        <v>2411</v>
      </c>
      <c r="B34" s="318" t="s">
        <v>2299</v>
      </c>
      <c r="C34" s="297">
        <v>9656</v>
      </c>
      <c r="D34" s="296">
        <v>1150</v>
      </c>
      <c r="E34" s="296">
        <v>0</v>
      </c>
      <c r="F34" s="296">
        <v>10806</v>
      </c>
      <c r="G34" s="296">
        <v>3218.666666666667</v>
      </c>
      <c r="H34" s="296">
        <v>1609.3333333333335</v>
      </c>
      <c r="I34" s="296">
        <v>12874.666666666668</v>
      </c>
      <c r="J34" s="296">
        <v>0</v>
      </c>
      <c r="K34" s="296">
        <v>17702.666666666668</v>
      </c>
    </row>
    <row r="35" spans="1:11" s="89" customFormat="1" x14ac:dyDescent="0.3">
      <c r="A35" s="318" t="s">
        <v>2406</v>
      </c>
      <c r="B35" s="318" t="s">
        <v>2299</v>
      </c>
      <c r="C35" s="297">
        <v>10414</v>
      </c>
      <c r="D35" s="296">
        <v>1150</v>
      </c>
      <c r="E35" s="296">
        <v>0</v>
      </c>
      <c r="F35" s="296">
        <v>11564</v>
      </c>
      <c r="G35" s="296">
        <v>3471.333333333333</v>
      </c>
      <c r="H35" s="296">
        <v>1735.6666666666665</v>
      </c>
      <c r="I35" s="296">
        <v>13885.333333333332</v>
      </c>
      <c r="J35" s="296">
        <v>0</v>
      </c>
      <c r="K35" s="296">
        <v>19092.333333333332</v>
      </c>
    </row>
    <row r="36" spans="1:11" s="89" customFormat="1" x14ac:dyDescent="0.3">
      <c r="A36" s="318" t="s">
        <v>2591</v>
      </c>
      <c r="B36" s="318" t="s">
        <v>2299</v>
      </c>
      <c r="C36" s="297">
        <v>11312</v>
      </c>
      <c r="D36" s="296">
        <v>1150</v>
      </c>
      <c r="E36" s="296">
        <v>0</v>
      </c>
      <c r="F36" s="296">
        <v>12462</v>
      </c>
      <c r="G36" s="296">
        <v>3770.6666666666665</v>
      </c>
      <c r="H36" s="296">
        <v>1885.3333333333333</v>
      </c>
      <c r="I36" s="296">
        <v>15082.666666666666</v>
      </c>
      <c r="J36" s="296">
        <v>0</v>
      </c>
      <c r="K36" s="296">
        <v>20738.666666666664</v>
      </c>
    </row>
    <row r="37" spans="1:11" s="89" customFormat="1" x14ac:dyDescent="0.3">
      <c r="A37" s="318" t="s">
        <v>2592</v>
      </c>
      <c r="B37" s="318" t="s">
        <v>2299</v>
      </c>
      <c r="C37" s="297">
        <v>12222</v>
      </c>
      <c r="D37" s="296">
        <v>1150</v>
      </c>
      <c r="E37" s="296">
        <v>0</v>
      </c>
      <c r="F37" s="296">
        <v>13372</v>
      </c>
      <c r="G37" s="296">
        <v>4074</v>
      </c>
      <c r="H37" s="296">
        <v>2037</v>
      </c>
      <c r="I37" s="296">
        <v>16296</v>
      </c>
      <c r="J37" s="296">
        <v>0</v>
      </c>
      <c r="K37" s="296">
        <v>22407</v>
      </c>
    </row>
    <row r="38" spans="1:11" s="89" customFormat="1" x14ac:dyDescent="0.3">
      <c r="A38" s="318" t="s">
        <v>2593</v>
      </c>
      <c r="B38" s="318" t="s">
        <v>2299</v>
      </c>
      <c r="C38" s="297">
        <v>12574</v>
      </c>
      <c r="D38" s="296">
        <v>1150</v>
      </c>
      <c r="E38" s="296">
        <v>0</v>
      </c>
      <c r="F38" s="296">
        <v>13724</v>
      </c>
      <c r="G38" s="296">
        <v>4191.333333333333</v>
      </c>
      <c r="H38" s="296">
        <v>2095.6666666666665</v>
      </c>
      <c r="I38" s="296">
        <v>16765.333333333332</v>
      </c>
      <c r="J38" s="296">
        <v>0</v>
      </c>
      <c r="K38" s="296">
        <v>23052.333333333332</v>
      </c>
    </row>
    <row r="39" spans="1:11" s="89" customFormat="1" x14ac:dyDescent="0.3">
      <c r="A39" s="318" t="s">
        <v>2594</v>
      </c>
      <c r="B39" s="318" t="s">
        <v>2299</v>
      </c>
      <c r="C39" s="297">
        <v>13098</v>
      </c>
      <c r="D39" s="296">
        <v>1150</v>
      </c>
      <c r="E39" s="296">
        <v>0</v>
      </c>
      <c r="F39" s="296">
        <v>14248</v>
      </c>
      <c r="G39" s="296">
        <v>4366</v>
      </c>
      <c r="H39" s="296">
        <v>2183</v>
      </c>
      <c r="I39" s="296">
        <v>17464</v>
      </c>
      <c r="J39" s="296">
        <v>0</v>
      </c>
      <c r="K39" s="296">
        <v>24013</v>
      </c>
    </row>
    <row r="40" spans="1:11" s="89" customFormat="1" x14ac:dyDescent="0.3">
      <c r="A40" s="318" t="s">
        <v>2595</v>
      </c>
      <c r="B40" s="318" t="s">
        <v>2299</v>
      </c>
      <c r="C40" s="297">
        <v>14832</v>
      </c>
      <c r="D40" s="296">
        <v>1150</v>
      </c>
      <c r="E40" s="296">
        <v>0</v>
      </c>
      <c r="F40" s="296">
        <v>15982</v>
      </c>
      <c r="G40" s="296">
        <v>4944</v>
      </c>
      <c r="H40" s="296">
        <v>2472</v>
      </c>
      <c r="I40" s="296">
        <v>19776</v>
      </c>
      <c r="J40" s="296">
        <v>0</v>
      </c>
      <c r="K40" s="296">
        <v>27192</v>
      </c>
    </row>
    <row r="41" spans="1:11" s="89" customFormat="1" x14ac:dyDescent="0.3">
      <c r="A41" s="318" t="s">
        <v>2596</v>
      </c>
      <c r="B41" s="318" t="s">
        <v>2516</v>
      </c>
      <c r="C41" s="297">
        <v>9422</v>
      </c>
      <c r="D41" s="296">
        <v>1150</v>
      </c>
      <c r="E41" s="296">
        <v>0</v>
      </c>
      <c r="F41" s="296">
        <v>10572</v>
      </c>
      <c r="G41" s="296">
        <v>3140.6666666666665</v>
      </c>
      <c r="H41" s="296">
        <v>1570.3333333333333</v>
      </c>
      <c r="I41" s="296">
        <v>12562.666666666666</v>
      </c>
      <c r="J41" s="296">
        <v>0</v>
      </c>
      <c r="K41" s="296">
        <v>17273.666666666664</v>
      </c>
    </row>
    <row r="42" spans="1:11" s="89" customFormat="1" x14ac:dyDescent="0.3">
      <c r="A42" s="318" t="s">
        <v>2597</v>
      </c>
      <c r="B42" s="318" t="s">
        <v>2516</v>
      </c>
      <c r="C42" s="297">
        <v>10622</v>
      </c>
      <c r="D42" s="296">
        <v>1150</v>
      </c>
      <c r="E42" s="296">
        <v>0</v>
      </c>
      <c r="F42" s="296">
        <v>11772</v>
      </c>
      <c r="G42" s="296">
        <v>3540.6666666666665</v>
      </c>
      <c r="H42" s="296">
        <v>1770.3333333333333</v>
      </c>
      <c r="I42" s="296">
        <v>14162.666666666666</v>
      </c>
      <c r="J42" s="296">
        <v>0</v>
      </c>
      <c r="K42" s="296">
        <v>19473.666666666664</v>
      </c>
    </row>
    <row r="43" spans="1:11" s="89" customFormat="1" x14ac:dyDescent="0.3">
      <c r="A43" s="318" t="s">
        <v>2517</v>
      </c>
      <c r="B43" s="318" t="s">
        <v>2518</v>
      </c>
      <c r="C43" s="297">
        <v>18506</v>
      </c>
      <c r="D43" s="296">
        <v>1150</v>
      </c>
      <c r="E43" s="296">
        <v>0</v>
      </c>
      <c r="F43" s="296">
        <v>19656</v>
      </c>
      <c r="G43" s="296">
        <v>6168.666666666667</v>
      </c>
      <c r="H43" s="296">
        <v>3084.3333333333335</v>
      </c>
      <c r="I43" s="296">
        <v>24674.666666666668</v>
      </c>
      <c r="J43" s="296">
        <v>0</v>
      </c>
      <c r="K43" s="296">
        <v>33927.666666666672</v>
      </c>
    </row>
    <row r="44" spans="1:11" s="89" customFormat="1" x14ac:dyDescent="0.3">
      <c r="A44" s="318" t="s">
        <v>2598</v>
      </c>
      <c r="B44" s="318" t="s">
        <v>2121</v>
      </c>
      <c r="C44" s="297">
        <v>6448</v>
      </c>
      <c r="D44" s="296">
        <v>1150</v>
      </c>
      <c r="E44" s="296">
        <v>0</v>
      </c>
      <c r="F44" s="296">
        <v>7598</v>
      </c>
      <c r="G44" s="296">
        <v>2149.3333333333335</v>
      </c>
      <c r="H44" s="296">
        <v>1074.6666666666667</v>
      </c>
      <c r="I44" s="296">
        <v>8597.3333333333339</v>
      </c>
      <c r="J44" s="296">
        <v>0</v>
      </c>
      <c r="K44" s="296">
        <v>11821.333333333334</v>
      </c>
    </row>
    <row r="45" spans="1:11" s="89" customFormat="1" x14ac:dyDescent="0.3">
      <c r="A45" s="318" t="s">
        <v>2599</v>
      </c>
      <c r="B45" s="318" t="s">
        <v>2121</v>
      </c>
      <c r="C45" s="297">
        <v>6532</v>
      </c>
      <c r="D45" s="296">
        <v>1150</v>
      </c>
      <c r="E45" s="296">
        <v>0</v>
      </c>
      <c r="F45" s="296">
        <v>7682</v>
      </c>
      <c r="G45" s="296">
        <v>2177.333333333333</v>
      </c>
      <c r="H45" s="296">
        <v>1088.6666666666665</v>
      </c>
      <c r="I45" s="296">
        <v>8709.3333333333321</v>
      </c>
      <c r="J45" s="296">
        <v>0</v>
      </c>
      <c r="K45" s="296">
        <v>11975.333333333332</v>
      </c>
    </row>
    <row r="46" spans="1:11" s="89" customFormat="1" x14ac:dyDescent="0.3">
      <c r="A46" s="318" t="s">
        <v>2600</v>
      </c>
      <c r="B46" s="318" t="s">
        <v>2121</v>
      </c>
      <c r="C46" s="297">
        <v>6906</v>
      </c>
      <c r="D46" s="296">
        <v>1150</v>
      </c>
      <c r="E46" s="296">
        <v>0</v>
      </c>
      <c r="F46" s="296">
        <v>8056</v>
      </c>
      <c r="G46" s="296">
        <v>2302</v>
      </c>
      <c r="H46" s="296">
        <v>1151</v>
      </c>
      <c r="I46" s="296">
        <v>9208</v>
      </c>
      <c r="J46" s="296">
        <v>0</v>
      </c>
      <c r="K46" s="296">
        <v>12661</v>
      </c>
    </row>
    <row r="47" spans="1:11" s="89" customFormat="1" x14ac:dyDescent="0.3">
      <c r="A47" s="318" t="s">
        <v>2601</v>
      </c>
      <c r="B47" s="318" t="s">
        <v>2121</v>
      </c>
      <c r="C47" s="297">
        <v>7174</v>
      </c>
      <c r="D47" s="296">
        <v>1150</v>
      </c>
      <c r="E47" s="296">
        <v>0</v>
      </c>
      <c r="F47" s="296">
        <v>8324</v>
      </c>
      <c r="G47" s="296">
        <v>2391.333333333333</v>
      </c>
      <c r="H47" s="296">
        <v>1195.6666666666665</v>
      </c>
      <c r="I47" s="296">
        <v>9565.3333333333321</v>
      </c>
      <c r="J47" s="296">
        <v>0</v>
      </c>
      <c r="K47" s="296">
        <v>13152.333333333332</v>
      </c>
    </row>
    <row r="48" spans="1:11" s="89" customFormat="1" x14ac:dyDescent="0.3">
      <c r="A48" s="318" t="s">
        <v>2414</v>
      </c>
      <c r="B48" s="318" t="s">
        <v>2121</v>
      </c>
      <c r="C48" s="297">
        <v>7430</v>
      </c>
      <c r="D48" s="296">
        <v>1150</v>
      </c>
      <c r="E48" s="296">
        <v>0</v>
      </c>
      <c r="F48" s="296">
        <v>8580</v>
      </c>
      <c r="G48" s="296">
        <v>2476.6666666666665</v>
      </c>
      <c r="H48" s="296">
        <v>1238.3333333333333</v>
      </c>
      <c r="I48" s="296">
        <v>9906.6666666666661</v>
      </c>
      <c r="J48" s="296">
        <v>0</v>
      </c>
      <c r="K48" s="296">
        <v>13621.666666666666</v>
      </c>
    </row>
    <row r="49" spans="1:11" s="89" customFormat="1" x14ac:dyDescent="0.3">
      <c r="A49" s="318" t="s">
        <v>2602</v>
      </c>
      <c r="B49" s="318" t="s">
        <v>2510</v>
      </c>
      <c r="C49" s="297">
        <v>6606</v>
      </c>
      <c r="D49" s="296">
        <v>1150</v>
      </c>
      <c r="E49" s="296">
        <v>0</v>
      </c>
      <c r="F49" s="296">
        <v>7756</v>
      </c>
      <c r="G49" s="296">
        <v>2202</v>
      </c>
      <c r="H49" s="296">
        <v>1101</v>
      </c>
      <c r="I49" s="296">
        <v>8808</v>
      </c>
      <c r="J49" s="296">
        <v>0</v>
      </c>
      <c r="K49" s="296">
        <v>12111</v>
      </c>
    </row>
    <row r="50" spans="1:11" s="89" customFormat="1" x14ac:dyDescent="0.3">
      <c r="A50" s="318" t="s">
        <v>2603</v>
      </c>
      <c r="B50" s="318" t="s">
        <v>2510</v>
      </c>
      <c r="C50" s="297">
        <v>6814</v>
      </c>
      <c r="D50" s="296">
        <v>1150</v>
      </c>
      <c r="E50" s="296">
        <v>0</v>
      </c>
      <c r="F50" s="296">
        <v>7964</v>
      </c>
      <c r="G50" s="296">
        <v>2271.333333333333</v>
      </c>
      <c r="H50" s="296">
        <v>1135.6666666666665</v>
      </c>
      <c r="I50" s="296">
        <v>9085.3333333333321</v>
      </c>
      <c r="J50" s="296">
        <v>0</v>
      </c>
      <c r="K50" s="296">
        <v>12492.333333333332</v>
      </c>
    </row>
    <row r="51" spans="1:11" s="89" customFormat="1" x14ac:dyDescent="0.3">
      <c r="A51" s="318" t="s">
        <v>2604</v>
      </c>
      <c r="B51" s="318" t="s">
        <v>2510</v>
      </c>
      <c r="C51" s="297">
        <v>6906</v>
      </c>
      <c r="D51" s="296">
        <v>1150</v>
      </c>
      <c r="E51" s="296">
        <v>0</v>
      </c>
      <c r="F51" s="296">
        <v>8056</v>
      </c>
      <c r="G51" s="296">
        <v>2302</v>
      </c>
      <c r="H51" s="296">
        <v>1151</v>
      </c>
      <c r="I51" s="296">
        <v>9208</v>
      </c>
      <c r="J51" s="296">
        <v>0</v>
      </c>
      <c r="K51" s="296">
        <v>12661</v>
      </c>
    </row>
    <row r="52" spans="1:11" s="89" customFormat="1" x14ac:dyDescent="0.3">
      <c r="A52" s="318" t="s">
        <v>2605</v>
      </c>
      <c r="B52" s="318" t="s">
        <v>2510</v>
      </c>
      <c r="C52" s="297">
        <v>7054</v>
      </c>
      <c r="D52" s="296">
        <v>1150</v>
      </c>
      <c r="E52" s="296">
        <v>0</v>
      </c>
      <c r="F52" s="296">
        <v>8204</v>
      </c>
      <c r="G52" s="296">
        <v>2351.333333333333</v>
      </c>
      <c r="H52" s="296">
        <v>1175.6666666666665</v>
      </c>
      <c r="I52" s="296">
        <v>9405.3333333333321</v>
      </c>
      <c r="J52" s="296">
        <v>0</v>
      </c>
      <c r="K52" s="296">
        <v>12932.333333333332</v>
      </c>
    </row>
    <row r="53" spans="1:11" s="89" customFormat="1" x14ac:dyDescent="0.3">
      <c r="A53" s="318" t="s">
        <v>2509</v>
      </c>
      <c r="B53" s="318" t="s">
        <v>2510</v>
      </c>
      <c r="C53" s="297">
        <v>7868</v>
      </c>
      <c r="D53" s="296">
        <v>1150</v>
      </c>
      <c r="E53" s="296">
        <v>0</v>
      </c>
      <c r="F53" s="296">
        <v>9018</v>
      </c>
      <c r="G53" s="296">
        <v>2622.6666666666665</v>
      </c>
      <c r="H53" s="296">
        <v>1311.3333333333333</v>
      </c>
      <c r="I53" s="296">
        <v>10490.666666666666</v>
      </c>
      <c r="J53" s="296">
        <v>0</v>
      </c>
      <c r="K53" s="296">
        <v>14424.666666666666</v>
      </c>
    </row>
    <row r="54" spans="1:11" s="89" customFormat="1" x14ac:dyDescent="0.3">
      <c r="A54" s="318" t="s">
        <v>2521</v>
      </c>
      <c r="B54" s="318" t="s">
        <v>2522</v>
      </c>
      <c r="C54" s="297">
        <v>12222</v>
      </c>
      <c r="D54" s="296">
        <v>1150</v>
      </c>
      <c r="E54" s="296">
        <v>0</v>
      </c>
      <c r="F54" s="296">
        <v>13372</v>
      </c>
      <c r="G54" s="296">
        <v>4074</v>
      </c>
      <c r="H54" s="296">
        <v>2037</v>
      </c>
      <c r="I54" s="296">
        <v>16296</v>
      </c>
      <c r="J54" s="296">
        <v>0</v>
      </c>
      <c r="K54" s="296">
        <v>22407</v>
      </c>
    </row>
    <row r="55" spans="1:11" s="89" customFormat="1" x14ac:dyDescent="0.3">
      <c r="A55" s="318" t="s">
        <v>2523</v>
      </c>
      <c r="B55" s="318" t="s">
        <v>2524</v>
      </c>
      <c r="C55" s="297">
        <v>6942</v>
      </c>
      <c r="D55" s="296">
        <v>1150</v>
      </c>
      <c r="E55" s="296">
        <v>0</v>
      </c>
      <c r="F55" s="296">
        <v>8092</v>
      </c>
      <c r="G55" s="296">
        <v>2314</v>
      </c>
      <c r="H55" s="296">
        <v>1157</v>
      </c>
      <c r="I55" s="296">
        <v>9256</v>
      </c>
      <c r="J55" s="296">
        <v>0</v>
      </c>
      <c r="K55" s="296">
        <v>12727</v>
      </c>
    </row>
    <row r="56" spans="1:11" s="89" customFormat="1" x14ac:dyDescent="0.3">
      <c r="A56" s="318" t="s">
        <v>2525</v>
      </c>
      <c r="B56" s="318" t="s">
        <v>2526</v>
      </c>
      <c r="C56" s="297">
        <v>9886</v>
      </c>
      <c r="D56" s="296">
        <v>1150</v>
      </c>
      <c r="E56" s="296">
        <v>0</v>
      </c>
      <c r="F56" s="296">
        <v>11036</v>
      </c>
      <c r="G56" s="296">
        <v>3295.3333333333335</v>
      </c>
      <c r="H56" s="296">
        <v>1647.6666666666667</v>
      </c>
      <c r="I56" s="296">
        <v>13181.333333333334</v>
      </c>
      <c r="J56" s="296">
        <v>0</v>
      </c>
      <c r="K56" s="296">
        <v>18124.333333333336</v>
      </c>
    </row>
    <row r="57" spans="1:11" s="89" customFormat="1" x14ac:dyDescent="0.3">
      <c r="A57" s="318" t="s">
        <v>2527</v>
      </c>
      <c r="B57" s="318" t="s">
        <v>2528</v>
      </c>
      <c r="C57" s="297">
        <v>7804</v>
      </c>
      <c r="D57" s="296">
        <v>1150</v>
      </c>
      <c r="E57" s="296">
        <v>0</v>
      </c>
      <c r="F57" s="296">
        <v>8954</v>
      </c>
      <c r="G57" s="296">
        <v>2601.333333333333</v>
      </c>
      <c r="H57" s="296">
        <v>1300.6666666666665</v>
      </c>
      <c r="I57" s="296">
        <v>10405.333333333332</v>
      </c>
      <c r="J57" s="296">
        <v>0</v>
      </c>
      <c r="K57" s="296">
        <v>14307.333333333332</v>
      </c>
    </row>
    <row r="58" spans="1:11" s="89" customFormat="1" x14ac:dyDescent="0.3">
      <c r="A58" s="318" t="s">
        <v>2529</v>
      </c>
      <c r="B58" s="318" t="s">
        <v>2182</v>
      </c>
      <c r="C58" s="297">
        <v>6972</v>
      </c>
      <c r="D58" s="296">
        <v>1150</v>
      </c>
      <c r="E58" s="296">
        <v>0</v>
      </c>
      <c r="F58" s="296">
        <v>8122</v>
      </c>
      <c r="G58" s="296">
        <v>2324</v>
      </c>
      <c r="H58" s="296">
        <v>1162</v>
      </c>
      <c r="I58" s="296">
        <v>9296</v>
      </c>
      <c r="J58" s="296">
        <v>0</v>
      </c>
      <c r="K58" s="296">
        <v>12782</v>
      </c>
    </row>
    <row r="59" spans="1:11" s="89" customFormat="1" x14ac:dyDescent="0.3">
      <c r="A59" s="318" t="s">
        <v>2606</v>
      </c>
      <c r="B59" s="318" t="s">
        <v>2394</v>
      </c>
      <c r="C59" s="297">
        <v>6972</v>
      </c>
      <c r="D59" s="296">
        <v>1150</v>
      </c>
      <c r="E59" s="296">
        <v>0</v>
      </c>
      <c r="F59" s="296">
        <v>8122</v>
      </c>
      <c r="G59" s="296">
        <v>2324</v>
      </c>
      <c r="H59" s="296">
        <v>1162</v>
      </c>
      <c r="I59" s="296">
        <v>9296</v>
      </c>
      <c r="J59" s="296">
        <v>0</v>
      </c>
      <c r="K59" s="296">
        <v>12782</v>
      </c>
    </row>
    <row r="60" spans="1:11" s="89" customFormat="1" x14ac:dyDescent="0.3">
      <c r="A60" s="318" t="s">
        <v>2607</v>
      </c>
      <c r="B60" s="318" t="s">
        <v>2394</v>
      </c>
      <c r="C60" s="297">
        <v>8596</v>
      </c>
      <c r="D60" s="296">
        <v>1150</v>
      </c>
      <c r="E60" s="296">
        <v>0</v>
      </c>
      <c r="F60" s="296">
        <v>9746</v>
      </c>
      <c r="G60" s="296">
        <v>2865.3333333333335</v>
      </c>
      <c r="H60" s="296">
        <v>1432.6666666666667</v>
      </c>
      <c r="I60" s="296">
        <v>11461.333333333334</v>
      </c>
      <c r="J60" s="296">
        <v>0</v>
      </c>
      <c r="K60" s="296">
        <v>15759.333333333334</v>
      </c>
    </row>
    <row r="61" spans="1:11" s="89" customFormat="1" x14ac:dyDescent="0.3">
      <c r="A61" s="318" t="s">
        <v>2608</v>
      </c>
      <c r="B61" s="318" t="s">
        <v>2394</v>
      </c>
      <c r="C61" s="297">
        <v>9938</v>
      </c>
      <c r="D61" s="296">
        <v>1150</v>
      </c>
      <c r="E61" s="296">
        <v>0</v>
      </c>
      <c r="F61" s="296">
        <v>11088</v>
      </c>
      <c r="G61" s="296">
        <v>3312.6666666666665</v>
      </c>
      <c r="H61" s="296">
        <v>1656.3333333333333</v>
      </c>
      <c r="I61" s="296">
        <v>13250.666666666666</v>
      </c>
      <c r="J61" s="296">
        <v>0</v>
      </c>
      <c r="K61" s="296">
        <v>18219.666666666664</v>
      </c>
    </row>
    <row r="62" spans="1:11" s="89" customFormat="1" x14ac:dyDescent="0.3">
      <c r="A62" s="318" t="s">
        <v>2609</v>
      </c>
      <c r="B62" s="318" t="s">
        <v>2394</v>
      </c>
      <c r="C62" s="297">
        <v>10826</v>
      </c>
      <c r="D62" s="296">
        <v>1150</v>
      </c>
      <c r="E62" s="296">
        <v>0</v>
      </c>
      <c r="F62" s="296">
        <v>11976</v>
      </c>
      <c r="G62" s="296">
        <v>3608.666666666667</v>
      </c>
      <c r="H62" s="296">
        <v>1804.3333333333335</v>
      </c>
      <c r="I62" s="296">
        <v>14434.666666666668</v>
      </c>
      <c r="J62" s="296">
        <v>0</v>
      </c>
      <c r="K62" s="296">
        <v>19847.666666666668</v>
      </c>
    </row>
    <row r="63" spans="1:11" s="89" customFormat="1" x14ac:dyDescent="0.3">
      <c r="A63" s="318" t="s">
        <v>2610</v>
      </c>
      <c r="B63" s="318" t="s">
        <v>2394</v>
      </c>
      <c r="C63" s="297">
        <v>12222</v>
      </c>
      <c r="D63" s="296">
        <v>1150</v>
      </c>
      <c r="E63" s="296">
        <v>0</v>
      </c>
      <c r="F63" s="296">
        <v>13372</v>
      </c>
      <c r="G63" s="296">
        <v>4074</v>
      </c>
      <c r="H63" s="296">
        <v>2037</v>
      </c>
      <c r="I63" s="296">
        <v>16296</v>
      </c>
      <c r="J63" s="296">
        <v>0</v>
      </c>
      <c r="K63" s="296">
        <v>22407</v>
      </c>
    </row>
    <row r="64" spans="1:11" s="89" customFormat="1" x14ac:dyDescent="0.3">
      <c r="A64" s="318" t="s">
        <v>2611</v>
      </c>
      <c r="B64" s="318" t="s">
        <v>2394</v>
      </c>
      <c r="C64" s="297">
        <v>19818</v>
      </c>
      <c r="D64" s="296">
        <v>1150</v>
      </c>
      <c r="E64" s="296">
        <v>0</v>
      </c>
      <c r="F64" s="296">
        <v>20968</v>
      </c>
      <c r="G64" s="296">
        <v>6606</v>
      </c>
      <c r="H64" s="296">
        <v>3303</v>
      </c>
      <c r="I64" s="296">
        <v>26424</v>
      </c>
      <c r="J64" s="296">
        <v>0</v>
      </c>
      <c r="K64" s="296">
        <v>36333</v>
      </c>
    </row>
    <row r="65" spans="1:11" s="89" customFormat="1" x14ac:dyDescent="0.3">
      <c r="A65" s="318" t="s">
        <v>2404</v>
      </c>
      <c r="B65" s="318" t="s">
        <v>2343</v>
      </c>
      <c r="C65" s="297">
        <v>11716</v>
      </c>
      <c r="D65" s="296">
        <v>1150</v>
      </c>
      <c r="E65" s="296">
        <v>0</v>
      </c>
      <c r="F65" s="296">
        <v>12866</v>
      </c>
      <c r="G65" s="296">
        <v>3905.3333333333335</v>
      </c>
      <c r="H65" s="296">
        <v>1952.6666666666667</v>
      </c>
      <c r="I65" s="296">
        <v>15621.333333333334</v>
      </c>
      <c r="J65" s="296">
        <v>0</v>
      </c>
      <c r="K65" s="296">
        <v>21479.333333333336</v>
      </c>
    </row>
    <row r="66" spans="1:11" s="89" customFormat="1" x14ac:dyDescent="0.3">
      <c r="A66" s="318" t="s">
        <v>2398</v>
      </c>
      <c r="B66" s="318" t="s">
        <v>2343</v>
      </c>
      <c r="C66" s="297">
        <v>14724</v>
      </c>
      <c r="D66" s="296">
        <v>1150</v>
      </c>
      <c r="E66" s="296">
        <v>0</v>
      </c>
      <c r="F66" s="296">
        <v>15874</v>
      </c>
      <c r="G66" s="296">
        <v>4908</v>
      </c>
      <c r="H66" s="296">
        <v>2454</v>
      </c>
      <c r="I66" s="296">
        <v>19632</v>
      </c>
      <c r="J66" s="296">
        <v>0</v>
      </c>
      <c r="K66" s="296">
        <v>26994</v>
      </c>
    </row>
    <row r="67" spans="1:11" s="89" customFormat="1" x14ac:dyDescent="0.3">
      <c r="A67" s="318" t="s">
        <v>2612</v>
      </c>
      <c r="B67" s="318" t="s">
        <v>2343</v>
      </c>
      <c r="C67" s="297">
        <v>16160</v>
      </c>
      <c r="D67" s="296">
        <v>1150</v>
      </c>
      <c r="E67" s="296">
        <v>0</v>
      </c>
      <c r="F67" s="296">
        <v>17310</v>
      </c>
      <c r="G67" s="296">
        <v>5386.6666666666661</v>
      </c>
      <c r="H67" s="296">
        <v>2693.333333333333</v>
      </c>
      <c r="I67" s="296">
        <v>21546.666666666664</v>
      </c>
      <c r="J67" s="296">
        <v>0</v>
      </c>
      <c r="K67" s="296">
        <v>29626.666666666664</v>
      </c>
    </row>
    <row r="68" spans="1:11" s="89" customFormat="1" x14ac:dyDescent="0.3">
      <c r="A68" s="318" t="s">
        <v>2613</v>
      </c>
      <c r="B68" s="318" t="s">
        <v>2343</v>
      </c>
      <c r="C68" s="297">
        <v>16598</v>
      </c>
      <c r="D68" s="296">
        <v>1150</v>
      </c>
      <c r="E68" s="296">
        <v>0</v>
      </c>
      <c r="F68" s="296">
        <v>17748</v>
      </c>
      <c r="G68" s="296">
        <v>5532.6666666666661</v>
      </c>
      <c r="H68" s="296">
        <v>2766.333333333333</v>
      </c>
      <c r="I68" s="296">
        <v>22130.666666666664</v>
      </c>
      <c r="J68" s="296">
        <v>0</v>
      </c>
      <c r="K68" s="296">
        <v>30429.666666666664</v>
      </c>
    </row>
    <row r="69" spans="1:11" s="89" customFormat="1" x14ac:dyDescent="0.3">
      <c r="A69" s="318" t="s">
        <v>2396</v>
      </c>
      <c r="B69" s="318" t="s">
        <v>2343</v>
      </c>
      <c r="C69" s="297">
        <v>16764</v>
      </c>
      <c r="D69" s="296">
        <v>1150</v>
      </c>
      <c r="E69" s="296">
        <v>0</v>
      </c>
      <c r="F69" s="296">
        <v>17914</v>
      </c>
      <c r="G69" s="296">
        <v>5588</v>
      </c>
      <c r="H69" s="296">
        <v>2794</v>
      </c>
      <c r="I69" s="296">
        <v>22352</v>
      </c>
      <c r="J69" s="296">
        <v>0</v>
      </c>
      <c r="K69" s="296">
        <v>30734</v>
      </c>
    </row>
    <row r="70" spans="1:11" s="89" customFormat="1" x14ac:dyDescent="0.3">
      <c r="A70" s="318" t="s">
        <v>2614</v>
      </c>
      <c r="B70" s="318" t="s">
        <v>2343</v>
      </c>
      <c r="C70" s="297">
        <v>16900</v>
      </c>
      <c r="D70" s="296">
        <v>1150</v>
      </c>
      <c r="E70" s="296">
        <v>0</v>
      </c>
      <c r="F70" s="296">
        <v>18050</v>
      </c>
      <c r="G70" s="296">
        <v>5633.3333333333339</v>
      </c>
      <c r="H70" s="296">
        <v>2816.666666666667</v>
      </c>
      <c r="I70" s="296">
        <v>22533.333333333336</v>
      </c>
      <c r="J70" s="296">
        <v>0</v>
      </c>
      <c r="K70" s="296">
        <v>30983.333333333336</v>
      </c>
    </row>
    <row r="71" spans="1:11" s="89" customFormat="1" x14ac:dyDescent="0.3">
      <c r="A71" s="318" t="s">
        <v>2513</v>
      </c>
      <c r="B71" s="318" t="s">
        <v>2343</v>
      </c>
      <c r="C71" s="297">
        <v>16984</v>
      </c>
      <c r="D71" s="296">
        <v>1150</v>
      </c>
      <c r="E71" s="296">
        <v>0</v>
      </c>
      <c r="F71" s="296">
        <v>18134</v>
      </c>
      <c r="G71" s="296">
        <v>5661.333333333333</v>
      </c>
      <c r="H71" s="296">
        <v>2830.6666666666665</v>
      </c>
      <c r="I71" s="296">
        <v>22645.333333333332</v>
      </c>
      <c r="J71" s="296">
        <v>0</v>
      </c>
      <c r="K71" s="296">
        <v>31137.333333333332</v>
      </c>
    </row>
    <row r="72" spans="1:11" s="89" customFormat="1" x14ac:dyDescent="0.3">
      <c r="A72" s="318" t="s">
        <v>2615</v>
      </c>
      <c r="B72" s="318" t="s">
        <v>2343</v>
      </c>
      <c r="C72" s="297">
        <v>18276</v>
      </c>
      <c r="D72" s="296">
        <v>1150</v>
      </c>
      <c r="E72" s="296">
        <v>0</v>
      </c>
      <c r="F72" s="296">
        <v>19426</v>
      </c>
      <c r="G72" s="296">
        <v>6092</v>
      </c>
      <c r="H72" s="296">
        <v>3046</v>
      </c>
      <c r="I72" s="296">
        <v>24368</v>
      </c>
      <c r="J72" s="296">
        <v>0</v>
      </c>
      <c r="K72" s="296">
        <v>33506</v>
      </c>
    </row>
    <row r="73" spans="1:11" s="89" customFormat="1" x14ac:dyDescent="0.3">
      <c r="A73" s="318" t="s">
        <v>2616</v>
      </c>
      <c r="B73" s="318" t="s">
        <v>2343</v>
      </c>
      <c r="C73" s="297">
        <v>18720</v>
      </c>
      <c r="D73" s="296">
        <v>1150</v>
      </c>
      <c r="E73" s="296">
        <v>0</v>
      </c>
      <c r="F73" s="296">
        <v>19870</v>
      </c>
      <c r="G73" s="296">
        <v>6240</v>
      </c>
      <c r="H73" s="296">
        <v>3120</v>
      </c>
      <c r="I73" s="296">
        <v>24960</v>
      </c>
      <c r="J73" s="296">
        <v>0</v>
      </c>
      <c r="K73" s="296">
        <v>34320</v>
      </c>
    </row>
    <row r="74" spans="1:11" s="89" customFormat="1" x14ac:dyDescent="0.3">
      <c r="A74" s="318" t="s">
        <v>2617</v>
      </c>
      <c r="B74" s="318" t="s">
        <v>2343</v>
      </c>
      <c r="C74" s="297">
        <v>19400</v>
      </c>
      <c r="D74" s="296">
        <v>1150</v>
      </c>
      <c r="E74" s="296">
        <v>0</v>
      </c>
      <c r="F74" s="296">
        <v>20550</v>
      </c>
      <c r="G74" s="296">
        <v>6466.6666666666661</v>
      </c>
      <c r="H74" s="296">
        <v>3233.333333333333</v>
      </c>
      <c r="I74" s="296">
        <v>25866.666666666664</v>
      </c>
      <c r="J74" s="296">
        <v>0</v>
      </c>
      <c r="K74" s="296">
        <v>35566.666666666664</v>
      </c>
    </row>
    <row r="75" spans="1:11" s="89" customFormat="1" x14ac:dyDescent="0.3">
      <c r="A75" s="318" t="s">
        <v>2391</v>
      </c>
      <c r="B75" s="318" t="s">
        <v>2343</v>
      </c>
      <c r="C75" s="297">
        <v>19600</v>
      </c>
      <c r="D75" s="296">
        <v>1150</v>
      </c>
      <c r="E75" s="296">
        <v>0</v>
      </c>
      <c r="F75" s="296">
        <v>20750</v>
      </c>
      <c r="G75" s="296">
        <v>6533.3333333333339</v>
      </c>
      <c r="H75" s="296">
        <v>3266.666666666667</v>
      </c>
      <c r="I75" s="296">
        <v>26133.333333333336</v>
      </c>
      <c r="J75" s="296">
        <v>0</v>
      </c>
      <c r="K75" s="296">
        <v>35933.333333333336</v>
      </c>
    </row>
    <row r="76" spans="1:11" s="89" customFormat="1" x14ac:dyDescent="0.3">
      <c r="A76" s="318" t="s">
        <v>2392</v>
      </c>
      <c r="B76" s="318" t="s">
        <v>2343</v>
      </c>
      <c r="C76" s="297">
        <v>19666</v>
      </c>
      <c r="D76" s="296">
        <v>1150</v>
      </c>
      <c r="E76" s="296">
        <v>0</v>
      </c>
      <c r="F76" s="296">
        <v>20816</v>
      </c>
      <c r="G76" s="296">
        <v>6555.333333333333</v>
      </c>
      <c r="H76" s="296">
        <v>3277.6666666666665</v>
      </c>
      <c r="I76" s="296">
        <v>26221.333333333332</v>
      </c>
      <c r="J76" s="296">
        <v>0</v>
      </c>
      <c r="K76" s="296">
        <v>36054.333333333328</v>
      </c>
    </row>
    <row r="77" spans="1:11" s="89" customFormat="1" x14ac:dyDescent="0.3">
      <c r="A77" s="318" t="s">
        <v>2618</v>
      </c>
      <c r="B77" s="318" t="s">
        <v>2343</v>
      </c>
      <c r="C77" s="297">
        <v>19740</v>
      </c>
      <c r="D77" s="296">
        <v>1150</v>
      </c>
      <c r="E77" s="296">
        <v>0</v>
      </c>
      <c r="F77" s="296">
        <v>20890</v>
      </c>
      <c r="G77" s="296">
        <v>6580</v>
      </c>
      <c r="H77" s="296">
        <v>3290</v>
      </c>
      <c r="I77" s="296">
        <v>26320</v>
      </c>
      <c r="J77" s="296">
        <v>0</v>
      </c>
      <c r="K77" s="296">
        <v>36190</v>
      </c>
    </row>
    <row r="78" spans="1:11" s="89" customFormat="1" x14ac:dyDescent="0.3">
      <c r="A78" s="318" t="s">
        <v>2619</v>
      </c>
      <c r="B78" s="318" t="s">
        <v>2343</v>
      </c>
      <c r="C78" s="297">
        <v>21714</v>
      </c>
      <c r="D78" s="296">
        <v>1150</v>
      </c>
      <c r="E78" s="296">
        <v>0</v>
      </c>
      <c r="F78" s="296">
        <v>22864</v>
      </c>
      <c r="G78" s="296">
        <v>7238</v>
      </c>
      <c r="H78" s="296">
        <v>3619</v>
      </c>
      <c r="I78" s="296">
        <v>28952</v>
      </c>
      <c r="J78" s="296">
        <v>0</v>
      </c>
      <c r="K78" s="296">
        <v>39809</v>
      </c>
    </row>
    <row r="79" spans="1:11" s="89" customFormat="1" x14ac:dyDescent="0.3">
      <c r="A79" s="318" t="s">
        <v>2620</v>
      </c>
      <c r="B79" s="318" t="s">
        <v>2343</v>
      </c>
      <c r="C79" s="297">
        <v>22882</v>
      </c>
      <c r="D79" s="296">
        <v>1150</v>
      </c>
      <c r="E79" s="296">
        <v>0</v>
      </c>
      <c r="F79" s="296">
        <v>24032</v>
      </c>
      <c r="G79" s="296">
        <v>7627.3333333333339</v>
      </c>
      <c r="H79" s="296">
        <v>3813.666666666667</v>
      </c>
      <c r="I79" s="296">
        <v>30509.333333333336</v>
      </c>
      <c r="J79" s="296">
        <v>0</v>
      </c>
      <c r="K79" s="296">
        <v>41950.333333333336</v>
      </c>
    </row>
    <row r="80" spans="1:11" s="89" customFormat="1" x14ac:dyDescent="0.3">
      <c r="A80" s="318" t="s">
        <v>2408</v>
      </c>
      <c r="B80" s="318" t="s">
        <v>2532</v>
      </c>
      <c r="C80" s="297">
        <v>10092</v>
      </c>
      <c r="D80" s="296">
        <v>1150</v>
      </c>
      <c r="E80" s="296">
        <v>0</v>
      </c>
      <c r="F80" s="296">
        <v>11242</v>
      </c>
      <c r="G80" s="296">
        <v>3364</v>
      </c>
      <c r="H80" s="296">
        <v>1682</v>
      </c>
      <c r="I80" s="296">
        <v>13456</v>
      </c>
      <c r="J80" s="296">
        <v>0</v>
      </c>
      <c r="K80" s="296">
        <v>18502</v>
      </c>
    </row>
    <row r="81" spans="1:11" s="89" customFormat="1" x14ac:dyDescent="0.3">
      <c r="A81" s="318" t="s">
        <v>2536</v>
      </c>
      <c r="B81" s="318" t="s">
        <v>2537</v>
      </c>
      <c r="C81" s="297">
        <v>6972</v>
      </c>
      <c r="D81" s="296">
        <v>1150</v>
      </c>
      <c r="E81" s="296">
        <v>0</v>
      </c>
      <c r="F81" s="296">
        <v>8122</v>
      </c>
      <c r="G81" s="296">
        <v>2324</v>
      </c>
      <c r="H81" s="296">
        <v>1162</v>
      </c>
      <c r="I81" s="296">
        <v>9296</v>
      </c>
      <c r="J81" s="296">
        <v>0</v>
      </c>
      <c r="K81" s="296">
        <v>12782</v>
      </c>
    </row>
    <row r="82" spans="1:11" s="89" customFormat="1" x14ac:dyDescent="0.3">
      <c r="A82" s="318" t="s">
        <v>2501</v>
      </c>
      <c r="B82" s="318" t="s">
        <v>2502</v>
      </c>
      <c r="C82" s="297">
        <v>19818</v>
      </c>
      <c r="D82" s="296">
        <v>1150</v>
      </c>
      <c r="E82" s="296">
        <v>0</v>
      </c>
      <c r="F82" s="296">
        <v>20968</v>
      </c>
      <c r="G82" s="296">
        <v>6606</v>
      </c>
      <c r="H82" s="296">
        <v>3303</v>
      </c>
      <c r="I82" s="296">
        <v>26424</v>
      </c>
      <c r="J82" s="296">
        <v>0</v>
      </c>
      <c r="K82" s="296">
        <v>36333</v>
      </c>
    </row>
    <row r="83" spans="1:11" s="89" customFormat="1" x14ac:dyDescent="0.3">
      <c r="A83" s="318" t="s">
        <v>2538</v>
      </c>
      <c r="B83" s="318" t="s">
        <v>2539</v>
      </c>
      <c r="C83" s="297">
        <v>21340</v>
      </c>
      <c r="D83" s="296">
        <v>1150</v>
      </c>
      <c r="E83" s="296">
        <v>0</v>
      </c>
      <c r="F83" s="296">
        <v>22490</v>
      </c>
      <c r="G83" s="296">
        <v>7113.3333333333339</v>
      </c>
      <c r="H83" s="296">
        <v>3556.666666666667</v>
      </c>
      <c r="I83" s="296">
        <v>28453.333333333336</v>
      </c>
      <c r="J83" s="296">
        <v>0</v>
      </c>
      <c r="K83" s="296">
        <v>39123.333333333336</v>
      </c>
    </row>
    <row r="84" spans="1:11" s="89" customFormat="1" x14ac:dyDescent="0.3">
      <c r="A84" s="318" t="s">
        <v>2540</v>
      </c>
      <c r="B84" s="318" t="s">
        <v>2541</v>
      </c>
      <c r="C84" s="297">
        <v>24026</v>
      </c>
      <c r="D84" s="296">
        <v>1150</v>
      </c>
      <c r="E84" s="296">
        <v>0</v>
      </c>
      <c r="F84" s="296">
        <v>25176</v>
      </c>
      <c r="G84" s="296">
        <v>8008.666666666667</v>
      </c>
      <c r="H84" s="296">
        <v>4004.3333333333335</v>
      </c>
      <c r="I84" s="296">
        <v>32034.666666666668</v>
      </c>
      <c r="J84" s="296">
        <v>0</v>
      </c>
      <c r="K84" s="296">
        <v>44047.666666666672</v>
      </c>
    </row>
    <row r="85" spans="1:11" s="89" customFormat="1" x14ac:dyDescent="0.3">
      <c r="A85" s="318" t="s">
        <v>2542</v>
      </c>
      <c r="B85" s="318" t="s">
        <v>2543</v>
      </c>
      <c r="C85" s="297">
        <v>20728</v>
      </c>
      <c r="D85" s="296">
        <v>1150</v>
      </c>
      <c r="E85" s="296">
        <v>0</v>
      </c>
      <c r="F85" s="296">
        <v>21878</v>
      </c>
      <c r="G85" s="296">
        <v>6909.333333333333</v>
      </c>
      <c r="H85" s="296">
        <v>3454.6666666666665</v>
      </c>
      <c r="I85" s="296">
        <v>27637.333333333332</v>
      </c>
      <c r="J85" s="296">
        <v>0</v>
      </c>
      <c r="K85" s="296">
        <v>38001.333333333328</v>
      </c>
    </row>
    <row r="86" spans="1:11" s="89" customFormat="1" x14ac:dyDescent="0.3">
      <c r="A86" s="318" t="s">
        <v>2499</v>
      </c>
      <c r="B86" s="318" t="s">
        <v>2544</v>
      </c>
      <c r="C86" s="297">
        <v>25170</v>
      </c>
      <c r="D86" s="296">
        <v>1150</v>
      </c>
      <c r="E86" s="296">
        <v>0</v>
      </c>
      <c r="F86" s="296">
        <v>26320</v>
      </c>
      <c r="G86" s="296">
        <v>8390</v>
      </c>
      <c r="H86" s="296">
        <v>4195</v>
      </c>
      <c r="I86" s="296">
        <v>33560</v>
      </c>
      <c r="J86" s="296">
        <v>0</v>
      </c>
      <c r="K86" s="296">
        <v>46145</v>
      </c>
    </row>
    <row r="87" spans="1:11" s="89" customFormat="1" x14ac:dyDescent="0.3">
      <c r="A87" s="318" t="s">
        <v>2497</v>
      </c>
      <c r="B87" s="318" t="s">
        <v>2545</v>
      </c>
      <c r="C87" s="297">
        <v>31226</v>
      </c>
      <c r="D87" s="297">
        <v>0</v>
      </c>
      <c r="E87" s="296">
        <v>0</v>
      </c>
      <c r="F87" s="296">
        <v>31226</v>
      </c>
      <c r="G87" s="296">
        <v>10408.666666666666</v>
      </c>
      <c r="H87" s="296">
        <v>5204.333333333333</v>
      </c>
      <c r="I87" s="296">
        <v>41634.666666666664</v>
      </c>
      <c r="J87" s="296">
        <v>0</v>
      </c>
      <c r="K87" s="296">
        <v>57247.666666666664</v>
      </c>
    </row>
    <row r="88" spans="1:11" s="89" customFormat="1" x14ac:dyDescent="0.3">
      <c r="A88" s="318" t="s">
        <v>2503</v>
      </c>
      <c r="B88" s="318" t="s">
        <v>2548</v>
      </c>
      <c r="C88" s="297">
        <v>21714</v>
      </c>
      <c r="D88" s="297">
        <v>1150</v>
      </c>
      <c r="E88" s="296">
        <v>0</v>
      </c>
      <c r="F88" s="296">
        <v>22864</v>
      </c>
      <c r="G88" s="296">
        <v>7238</v>
      </c>
      <c r="H88" s="296">
        <v>3619</v>
      </c>
      <c r="I88" s="296">
        <v>28952</v>
      </c>
      <c r="J88" s="296">
        <v>0</v>
      </c>
      <c r="K88" s="296">
        <v>39809</v>
      </c>
    </row>
    <row r="89" spans="1:11" s="89" customFormat="1" x14ac:dyDescent="0.3">
      <c r="A89" s="318" t="s">
        <v>2550</v>
      </c>
      <c r="B89" s="318" t="s">
        <v>2551</v>
      </c>
      <c r="C89" s="297">
        <v>7338</v>
      </c>
      <c r="D89" s="297">
        <v>1150</v>
      </c>
      <c r="E89" s="296">
        <v>0</v>
      </c>
      <c r="F89" s="296">
        <v>8488</v>
      </c>
      <c r="G89" s="296">
        <v>2446</v>
      </c>
      <c r="H89" s="296">
        <v>1223</v>
      </c>
      <c r="I89" s="296">
        <v>9784</v>
      </c>
      <c r="J89" s="296">
        <v>0</v>
      </c>
      <c r="K89" s="296">
        <v>13453</v>
      </c>
    </row>
    <row r="90" spans="1:11" s="89" customFormat="1" x14ac:dyDescent="0.3">
      <c r="A90" s="318" t="s">
        <v>2621</v>
      </c>
      <c r="B90" s="318" t="s">
        <v>2555</v>
      </c>
      <c r="C90" s="297">
        <v>10092</v>
      </c>
      <c r="D90" s="297">
        <v>1150</v>
      </c>
      <c r="E90" s="296">
        <v>0</v>
      </c>
      <c r="F90" s="296">
        <v>11242</v>
      </c>
      <c r="G90" s="296">
        <v>3364</v>
      </c>
      <c r="H90" s="296">
        <v>1682</v>
      </c>
      <c r="I90" s="296">
        <v>13456</v>
      </c>
      <c r="J90" s="296">
        <v>0</v>
      </c>
      <c r="K90" s="296">
        <v>18502</v>
      </c>
    </row>
    <row r="91" spans="1:11" s="89" customFormat="1" x14ac:dyDescent="0.3">
      <c r="A91" s="318" t="s">
        <v>2622</v>
      </c>
      <c r="B91" s="318" t="s">
        <v>2555</v>
      </c>
      <c r="C91" s="297">
        <v>11312</v>
      </c>
      <c r="D91" s="297">
        <v>1150</v>
      </c>
      <c r="E91" s="296">
        <v>0</v>
      </c>
      <c r="F91" s="296">
        <v>12462</v>
      </c>
      <c r="G91" s="296">
        <v>3770.6666666666665</v>
      </c>
      <c r="H91" s="296">
        <v>1885.3333333333333</v>
      </c>
      <c r="I91" s="296">
        <v>15082.666666666666</v>
      </c>
      <c r="J91" s="296">
        <v>0</v>
      </c>
      <c r="K91" s="296">
        <v>20738.666666666664</v>
      </c>
    </row>
    <row r="92" spans="1:11" s="89" customFormat="1" x14ac:dyDescent="0.3">
      <c r="A92" s="318" t="s">
        <v>2623</v>
      </c>
      <c r="B92" s="318" t="s">
        <v>2555</v>
      </c>
      <c r="C92" s="297">
        <v>12574</v>
      </c>
      <c r="D92" s="297">
        <v>1150</v>
      </c>
      <c r="E92" s="296">
        <v>0</v>
      </c>
      <c r="F92" s="296">
        <v>13724</v>
      </c>
      <c r="G92" s="296">
        <v>4191.333333333333</v>
      </c>
      <c r="H92" s="296">
        <v>2095.6666666666665</v>
      </c>
      <c r="I92" s="296">
        <v>16765.333333333332</v>
      </c>
      <c r="J92" s="296">
        <v>0</v>
      </c>
      <c r="K92" s="296">
        <v>23052.333333333332</v>
      </c>
    </row>
    <row r="93" spans="1:11" s="89" customFormat="1" x14ac:dyDescent="0.3">
      <c r="A93" s="318" t="s">
        <v>2624</v>
      </c>
      <c r="B93" s="318" t="s">
        <v>2555</v>
      </c>
      <c r="C93" s="297">
        <v>16900</v>
      </c>
      <c r="D93" s="297">
        <v>1150</v>
      </c>
      <c r="E93" s="296">
        <v>0</v>
      </c>
      <c r="F93" s="296">
        <v>18050</v>
      </c>
      <c r="G93" s="296">
        <v>5633.3333333333339</v>
      </c>
      <c r="H93" s="296">
        <v>2816.666666666667</v>
      </c>
      <c r="I93" s="296">
        <v>22533.333333333336</v>
      </c>
      <c r="J93" s="296">
        <v>0</v>
      </c>
      <c r="K93" s="296">
        <v>30983.333333333336</v>
      </c>
    </row>
    <row r="94" spans="1:11" s="89" customFormat="1" x14ac:dyDescent="0.3">
      <c r="A94" s="318" t="s">
        <v>2556</v>
      </c>
      <c r="B94" s="318" t="s">
        <v>2557</v>
      </c>
      <c r="C94" s="297">
        <v>21714</v>
      </c>
      <c r="D94" s="297">
        <v>1150</v>
      </c>
      <c r="E94" s="296">
        <v>0</v>
      </c>
      <c r="F94" s="296">
        <v>22864</v>
      </c>
      <c r="G94" s="296">
        <v>7238</v>
      </c>
      <c r="H94" s="296">
        <v>3619</v>
      </c>
      <c r="I94" s="296">
        <v>28952</v>
      </c>
      <c r="J94" s="296">
        <v>0</v>
      </c>
      <c r="K94" s="296">
        <v>39809</v>
      </c>
    </row>
    <row r="95" spans="1:11" s="89" customFormat="1" x14ac:dyDescent="0.3">
      <c r="A95" s="318" t="s">
        <v>2558</v>
      </c>
      <c r="B95" s="318" t="s">
        <v>2559</v>
      </c>
      <c r="C95" s="297">
        <v>31226</v>
      </c>
      <c r="D95" s="297">
        <v>0</v>
      </c>
      <c r="E95" s="296">
        <v>0</v>
      </c>
      <c r="F95" s="296">
        <v>31226</v>
      </c>
      <c r="G95" s="296">
        <v>10408.666666666666</v>
      </c>
      <c r="H95" s="296">
        <v>5204.333333333333</v>
      </c>
      <c r="I95" s="296">
        <v>41634.666666666664</v>
      </c>
      <c r="J95" s="296">
        <v>0</v>
      </c>
      <c r="K95" s="296">
        <v>57247.666666666664</v>
      </c>
    </row>
    <row r="96" spans="1:11" s="89" customFormat="1" x14ac:dyDescent="0.3">
      <c r="A96" s="318" t="s">
        <v>2560</v>
      </c>
      <c r="B96" s="318" t="s">
        <v>2561</v>
      </c>
      <c r="C96" s="297">
        <v>29760</v>
      </c>
      <c r="D96" s="297">
        <v>0</v>
      </c>
      <c r="E96" s="296">
        <v>0</v>
      </c>
      <c r="F96" s="296">
        <v>29760</v>
      </c>
      <c r="G96" s="296">
        <v>9920</v>
      </c>
      <c r="H96" s="296">
        <v>4960</v>
      </c>
      <c r="I96" s="296">
        <v>39680</v>
      </c>
      <c r="J96" s="296">
        <v>0</v>
      </c>
      <c r="K96" s="296">
        <v>54560</v>
      </c>
    </row>
    <row r="97" spans="1:11" s="89" customFormat="1" x14ac:dyDescent="0.3">
      <c r="A97" s="318" t="s">
        <v>2562</v>
      </c>
      <c r="B97" s="318" t="s">
        <v>2563</v>
      </c>
      <c r="C97" s="297">
        <v>17776</v>
      </c>
      <c r="D97" s="297">
        <v>1150</v>
      </c>
      <c r="E97" s="296">
        <v>0</v>
      </c>
      <c r="F97" s="296">
        <v>18926</v>
      </c>
      <c r="G97" s="296">
        <v>5925.333333333333</v>
      </c>
      <c r="H97" s="296">
        <v>2962.6666666666665</v>
      </c>
      <c r="I97" s="296">
        <v>23701.333333333332</v>
      </c>
      <c r="J97" s="296">
        <v>0</v>
      </c>
      <c r="K97" s="296">
        <v>32589.333333333332</v>
      </c>
    </row>
    <row r="98" spans="1:11" s="89" customFormat="1" x14ac:dyDescent="0.3">
      <c r="A98" s="318" t="s">
        <v>2625</v>
      </c>
      <c r="B98" s="318" t="s">
        <v>2565</v>
      </c>
      <c r="C98" s="297">
        <v>13444</v>
      </c>
      <c r="D98" s="297">
        <v>1150</v>
      </c>
      <c r="E98" s="296">
        <v>0</v>
      </c>
      <c r="F98" s="296">
        <v>14594</v>
      </c>
      <c r="G98" s="296">
        <v>4481.333333333333</v>
      </c>
      <c r="H98" s="296">
        <v>2240.6666666666665</v>
      </c>
      <c r="I98" s="296">
        <v>17925.333333333332</v>
      </c>
      <c r="J98" s="296">
        <v>0</v>
      </c>
      <c r="K98" s="296">
        <v>24647.333333333332</v>
      </c>
    </row>
    <row r="99" spans="1:11" s="89" customFormat="1" x14ac:dyDescent="0.3">
      <c r="A99" s="318" t="s">
        <v>2626</v>
      </c>
      <c r="B99" s="318" t="s">
        <v>2565</v>
      </c>
      <c r="C99" s="297">
        <v>13832</v>
      </c>
      <c r="D99" s="297">
        <v>1150</v>
      </c>
      <c r="E99" s="296">
        <v>0</v>
      </c>
      <c r="F99" s="296">
        <v>14982</v>
      </c>
      <c r="G99" s="296">
        <v>4610.666666666667</v>
      </c>
      <c r="H99" s="296">
        <v>2305.3333333333335</v>
      </c>
      <c r="I99" s="296">
        <v>18442.666666666668</v>
      </c>
      <c r="J99" s="296">
        <v>0</v>
      </c>
      <c r="K99" s="296">
        <v>25358.666666666668</v>
      </c>
    </row>
    <row r="100" spans="1:11" s="89" customFormat="1" x14ac:dyDescent="0.3">
      <c r="A100" s="318" t="s">
        <v>2627</v>
      </c>
      <c r="B100" s="318" t="s">
        <v>2565</v>
      </c>
      <c r="C100" s="297">
        <v>14408</v>
      </c>
      <c r="D100" s="297">
        <v>1150</v>
      </c>
      <c r="E100" s="296">
        <v>0</v>
      </c>
      <c r="F100" s="296">
        <v>15558</v>
      </c>
      <c r="G100" s="296">
        <v>4802.6666666666661</v>
      </c>
      <c r="H100" s="296">
        <v>2401.333333333333</v>
      </c>
      <c r="I100" s="296">
        <v>19210.666666666664</v>
      </c>
      <c r="J100" s="296">
        <v>0</v>
      </c>
      <c r="K100" s="296">
        <v>26414.666666666664</v>
      </c>
    </row>
    <row r="101" spans="1:11" s="89" customFormat="1" x14ac:dyDescent="0.3">
      <c r="A101" s="318" t="s">
        <v>2628</v>
      </c>
      <c r="B101" s="318" t="s">
        <v>2565</v>
      </c>
      <c r="C101" s="297">
        <v>20104</v>
      </c>
      <c r="D101" s="297">
        <v>1150</v>
      </c>
      <c r="E101" s="296">
        <v>0</v>
      </c>
      <c r="F101" s="296">
        <v>21254</v>
      </c>
      <c r="G101" s="296">
        <v>6701.333333333333</v>
      </c>
      <c r="H101" s="296">
        <v>3350.6666666666665</v>
      </c>
      <c r="I101" s="296">
        <v>26805.333333333332</v>
      </c>
      <c r="J101" s="296">
        <v>0</v>
      </c>
      <c r="K101" s="296">
        <v>36857.333333333328</v>
      </c>
    </row>
    <row r="102" spans="1:11" s="89" customFormat="1" x14ac:dyDescent="0.3">
      <c r="A102" s="318" t="s">
        <v>2629</v>
      </c>
      <c r="B102" s="318" t="s">
        <v>2565</v>
      </c>
      <c r="C102" s="297">
        <v>21714</v>
      </c>
      <c r="D102" s="297">
        <v>1150</v>
      </c>
      <c r="E102" s="296">
        <v>0</v>
      </c>
      <c r="F102" s="296">
        <v>22864</v>
      </c>
      <c r="G102" s="296">
        <v>7238</v>
      </c>
      <c r="H102" s="296">
        <v>3619</v>
      </c>
      <c r="I102" s="296">
        <v>28952</v>
      </c>
      <c r="J102" s="296">
        <v>0</v>
      </c>
      <c r="K102" s="296">
        <v>39809</v>
      </c>
    </row>
    <row r="103" spans="1:11" s="89" customFormat="1" x14ac:dyDescent="0.3">
      <c r="A103" s="318" t="s">
        <v>2630</v>
      </c>
      <c r="B103" s="318" t="s">
        <v>2565</v>
      </c>
      <c r="C103" s="297">
        <v>21738</v>
      </c>
      <c r="D103" s="297">
        <v>1150</v>
      </c>
      <c r="E103" s="296">
        <v>0</v>
      </c>
      <c r="F103" s="296">
        <v>22888</v>
      </c>
      <c r="G103" s="296">
        <v>7246</v>
      </c>
      <c r="H103" s="296">
        <v>3623</v>
      </c>
      <c r="I103" s="296">
        <v>28984</v>
      </c>
      <c r="J103" s="296">
        <v>0</v>
      </c>
      <c r="K103" s="296">
        <v>39853</v>
      </c>
    </row>
    <row r="104" spans="1:11" s="89" customFormat="1" x14ac:dyDescent="0.3">
      <c r="A104" s="318" t="s">
        <v>2631</v>
      </c>
      <c r="B104" s="318" t="s">
        <v>2565</v>
      </c>
      <c r="C104" s="297">
        <v>22024</v>
      </c>
      <c r="D104" s="297">
        <v>1150</v>
      </c>
      <c r="E104" s="296">
        <v>0</v>
      </c>
      <c r="F104" s="296">
        <v>23174</v>
      </c>
      <c r="G104" s="296">
        <v>7341.333333333333</v>
      </c>
      <c r="H104" s="296">
        <v>3670.6666666666665</v>
      </c>
      <c r="I104" s="296">
        <v>29365.333333333332</v>
      </c>
      <c r="J104" s="296">
        <v>0</v>
      </c>
      <c r="K104" s="296">
        <v>40377.333333333328</v>
      </c>
    </row>
    <row r="105" spans="1:11" s="89" customFormat="1" x14ac:dyDescent="0.3">
      <c r="A105" s="318" t="s">
        <v>2632</v>
      </c>
      <c r="B105" s="318" t="s">
        <v>2565</v>
      </c>
      <c r="C105" s="297">
        <v>23926</v>
      </c>
      <c r="D105" s="297">
        <v>1150</v>
      </c>
      <c r="E105" s="296">
        <v>0</v>
      </c>
      <c r="F105" s="296">
        <v>25076</v>
      </c>
      <c r="G105" s="296">
        <v>7975.333333333333</v>
      </c>
      <c r="H105" s="296">
        <v>3987.6666666666665</v>
      </c>
      <c r="I105" s="296">
        <v>31901.333333333332</v>
      </c>
      <c r="J105" s="296">
        <v>0</v>
      </c>
      <c r="K105" s="296">
        <v>43864.333333333328</v>
      </c>
    </row>
    <row r="106" spans="1:11" s="89" customFormat="1" x14ac:dyDescent="0.3">
      <c r="A106" s="318" t="s">
        <v>2633</v>
      </c>
      <c r="B106" s="318" t="s">
        <v>2565</v>
      </c>
      <c r="C106" s="297">
        <v>24228</v>
      </c>
      <c r="D106" s="297">
        <v>1150</v>
      </c>
      <c r="E106" s="296">
        <v>0</v>
      </c>
      <c r="F106" s="296">
        <v>25378</v>
      </c>
      <c r="G106" s="296">
        <v>8076</v>
      </c>
      <c r="H106" s="296">
        <v>4038</v>
      </c>
      <c r="I106" s="296">
        <v>32304</v>
      </c>
      <c r="J106" s="296">
        <v>0</v>
      </c>
      <c r="K106" s="296">
        <v>44418</v>
      </c>
    </row>
    <row r="107" spans="1:11" s="89" customFormat="1" x14ac:dyDescent="0.3">
      <c r="A107" s="318" t="s">
        <v>2634</v>
      </c>
      <c r="B107" s="318" t="s">
        <v>2565</v>
      </c>
      <c r="C107" s="297">
        <v>25170</v>
      </c>
      <c r="D107" s="297">
        <v>1150</v>
      </c>
      <c r="E107" s="296">
        <v>0</v>
      </c>
      <c r="F107" s="296">
        <v>26320</v>
      </c>
      <c r="G107" s="296">
        <v>8390</v>
      </c>
      <c r="H107" s="296">
        <v>4195</v>
      </c>
      <c r="I107" s="296">
        <v>33560</v>
      </c>
      <c r="J107" s="296">
        <v>0</v>
      </c>
      <c r="K107" s="296">
        <v>46145</v>
      </c>
    </row>
    <row r="108" spans="1:11" s="89" customFormat="1" x14ac:dyDescent="0.3">
      <c r="A108" s="318" t="s">
        <v>2635</v>
      </c>
      <c r="B108" s="318" t="s">
        <v>2565</v>
      </c>
      <c r="C108" s="297">
        <v>28392</v>
      </c>
      <c r="D108" s="297">
        <v>0</v>
      </c>
      <c r="E108" s="296">
        <v>0</v>
      </c>
      <c r="F108" s="296">
        <v>28392</v>
      </c>
      <c r="G108" s="296">
        <v>9464</v>
      </c>
      <c r="H108" s="296">
        <v>4732</v>
      </c>
      <c r="I108" s="296">
        <v>37856</v>
      </c>
      <c r="J108" s="296">
        <v>0</v>
      </c>
      <c r="K108" s="296">
        <v>52052</v>
      </c>
    </row>
    <row r="109" spans="1:11" s="89" customFormat="1" x14ac:dyDescent="0.3">
      <c r="A109" s="318" t="s">
        <v>2636</v>
      </c>
      <c r="B109" s="318" t="s">
        <v>2565</v>
      </c>
      <c r="C109" s="297">
        <v>30820</v>
      </c>
      <c r="D109" s="297">
        <v>0</v>
      </c>
      <c r="E109" s="296">
        <v>0</v>
      </c>
      <c r="F109" s="296">
        <v>30820</v>
      </c>
      <c r="G109" s="296">
        <v>10273.333333333332</v>
      </c>
      <c r="H109" s="296">
        <v>5136.6666666666661</v>
      </c>
      <c r="I109" s="296">
        <v>41093.333333333328</v>
      </c>
      <c r="J109" s="296">
        <v>0</v>
      </c>
      <c r="K109" s="296">
        <v>56503.333333333328</v>
      </c>
    </row>
    <row r="110" spans="1:11" s="89" customFormat="1" x14ac:dyDescent="0.3">
      <c r="A110" s="318" t="s">
        <v>2637</v>
      </c>
      <c r="B110" s="318" t="s">
        <v>2565</v>
      </c>
      <c r="C110" s="297">
        <v>38360</v>
      </c>
      <c r="D110" s="297">
        <v>0</v>
      </c>
      <c r="E110" s="296">
        <v>0</v>
      </c>
      <c r="F110" s="296">
        <v>38360</v>
      </c>
      <c r="G110" s="296">
        <v>12786.666666666668</v>
      </c>
      <c r="H110" s="296">
        <v>6393.3333333333339</v>
      </c>
      <c r="I110" s="296">
        <v>51146.666666666672</v>
      </c>
      <c r="J110" s="296">
        <v>0</v>
      </c>
      <c r="K110" s="296">
        <v>70326.666666666672</v>
      </c>
    </row>
    <row r="111" spans="1:11" s="89" customFormat="1" x14ac:dyDescent="0.3">
      <c r="A111" s="318" t="s">
        <v>2638</v>
      </c>
      <c r="B111" s="318" t="s">
        <v>2567</v>
      </c>
      <c r="C111" s="297">
        <v>7248</v>
      </c>
      <c r="D111" s="297">
        <v>1150</v>
      </c>
      <c r="E111" s="296">
        <v>0</v>
      </c>
      <c r="F111" s="296">
        <v>8398</v>
      </c>
      <c r="G111" s="296">
        <v>2416</v>
      </c>
      <c r="H111" s="296">
        <v>1208</v>
      </c>
      <c r="I111" s="296">
        <v>9664</v>
      </c>
      <c r="J111" s="296">
        <v>0</v>
      </c>
      <c r="K111" s="296">
        <v>13288</v>
      </c>
    </row>
    <row r="112" spans="1:11" s="89" customFormat="1" x14ac:dyDescent="0.3">
      <c r="A112" s="318" t="s">
        <v>2639</v>
      </c>
      <c r="B112" s="318" t="s">
        <v>2567</v>
      </c>
      <c r="C112" s="297">
        <v>8066</v>
      </c>
      <c r="D112" s="297">
        <v>1150</v>
      </c>
      <c r="E112" s="296">
        <v>0</v>
      </c>
      <c r="F112" s="296">
        <v>9216</v>
      </c>
      <c r="G112" s="296">
        <v>2688.666666666667</v>
      </c>
      <c r="H112" s="296">
        <v>1344.3333333333335</v>
      </c>
      <c r="I112" s="296">
        <v>10754.666666666668</v>
      </c>
      <c r="J112" s="296">
        <v>0</v>
      </c>
      <c r="K112" s="296">
        <v>14787.666666666668</v>
      </c>
    </row>
    <row r="113" spans="1:11" s="89" customFormat="1" x14ac:dyDescent="0.3">
      <c r="A113" s="318" t="s">
        <v>2640</v>
      </c>
      <c r="B113" s="318" t="s">
        <v>2567</v>
      </c>
      <c r="C113" s="297">
        <v>19762</v>
      </c>
      <c r="D113" s="297">
        <v>1150</v>
      </c>
      <c r="E113" s="296">
        <v>0</v>
      </c>
      <c r="F113" s="296">
        <v>20912</v>
      </c>
      <c r="G113" s="296">
        <v>6587.3333333333339</v>
      </c>
      <c r="H113" s="296">
        <v>3293.666666666667</v>
      </c>
      <c r="I113" s="296">
        <v>26349.333333333336</v>
      </c>
      <c r="J113" s="296">
        <v>0</v>
      </c>
      <c r="K113" s="296">
        <v>36230.333333333336</v>
      </c>
    </row>
    <row r="114" spans="1:11" s="89" customFormat="1" x14ac:dyDescent="0.3">
      <c r="A114" s="318" t="s">
        <v>2568</v>
      </c>
      <c r="B114" s="318" t="s">
        <v>2569</v>
      </c>
      <c r="C114" s="297">
        <v>20356</v>
      </c>
      <c r="D114" s="297">
        <v>1150</v>
      </c>
      <c r="E114" s="296">
        <v>0</v>
      </c>
      <c r="F114" s="296">
        <v>21506</v>
      </c>
      <c r="G114" s="296">
        <v>6785.333333333333</v>
      </c>
      <c r="H114" s="296">
        <v>3392.6666666666665</v>
      </c>
      <c r="I114" s="296">
        <v>27141.333333333332</v>
      </c>
      <c r="J114" s="296">
        <v>0</v>
      </c>
      <c r="K114" s="296">
        <v>37319.333333333328</v>
      </c>
    </row>
    <row r="115" spans="1:11" s="89" customFormat="1" x14ac:dyDescent="0.3">
      <c r="A115" s="318" t="s">
        <v>2641</v>
      </c>
      <c r="B115" s="318" t="s">
        <v>2571</v>
      </c>
      <c r="C115" s="297">
        <v>6906</v>
      </c>
      <c r="D115" s="297">
        <v>1150</v>
      </c>
      <c r="E115" s="296">
        <v>0</v>
      </c>
      <c r="F115" s="296">
        <v>8056</v>
      </c>
      <c r="G115" s="296">
        <v>2302</v>
      </c>
      <c r="H115" s="296">
        <v>1151</v>
      </c>
      <c r="I115" s="296">
        <v>9208</v>
      </c>
      <c r="J115" s="296">
        <v>0</v>
      </c>
      <c r="K115" s="296">
        <v>12661</v>
      </c>
    </row>
    <row r="116" spans="1:11" s="89" customFormat="1" x14ac:dyDescent="0.3">
      <c r="A116" s="318" t="s">
        <v>2642</v>
      </c>
      <c r="B116" s="318" t="s">
        <v>2571</v>
      </c>
      <c r="C116" s="297">
        <v>7248</v>
      </c>
      <c r="D116" s="297">
        <v>1150</v>
      </c>
      <c r="E116" s="296">
        <v>0</v>
      </c>
      <c r="F116" s="296">
        <v>8398</v>
      </c>
      <c r="G116" s="296">
        <v>2416</v>
      </c>
      <c r="H116" s="296">
        <v>1208</v>
      </c>
      <c r="I116" s="296">
        <v>9664</v>
      </c>
      <c r="J116" s="296">
        <v>0</v>
      </c>
      <c r="K116" s="296">
        <v>13288</v>
      </c>
    </row>
    <row r="117" spans="1:11" s="89" customFormat="1" x14ac:dyDescent="0.3">
      <c r="A117" s="318" t="s">
        <v>2415</v>
      </c>
      <c r="B117" s="318" t="s">
        <v>2571</v>
      </c>
      <c r="C117" s="297">
        <v>7768</v>
      </c>
      <c r="D117" s="297">
        <v>1150</v>
      </c>
      <c r="E117" s="296">
        <v>0</v>
      </c>
      <c r="F117" s="296">
        <v>8918</v>
      </c>
      <c r="G117" s="296">
        <v>2589.3333333333335</v>
      </c>
      <c r="H117" s="296">
        <v>1294.6666666666667</v>
      </c>
      <c r="I117" s="296">
        <v>10357.333333333334</v>
      </c>
      <c r="J117" s="296">
        <v>0</v>
      </c>
      <c r="K117" s="296">
        <v>14241.333333333334</v>
      </c>
    </row>
    <row r="118" spans="1:11" s="89" customFormat="1" x14ac:dyDescent="0.3">
      <c r="A118" s="318" t="s">
        <v>2643</v>
      </c>
      <c r="B118" s="318" t="s">
        <v>2571</v>
      </c>
      <c r="C118" s="297">
        <v>8318</v>
      </c>
      <c r="D118" s="297">
        <v>1150</v>
      </c>
      <c r="E118" s="296">
        <v>0</v>
      </c>
      <c r="F118" s="296">
        <v>9468</v>
      </c>
      <c r="G118" s="296">
        <v>2772.6666666666665</v>
      </c>
      <c r="H118" s="296">
        <v>1386.3333333333333</v>
      </c>
      <c r="I118" s="296">
        <v>11090.666666666666</v>
      </c>
      <c r="J118" s="296">
        <v>0</v>
      </c>
      <c r="K118" s="296">
        <v>15249.666666666666</v>
      </c>
    </row>
    <row r="119" spans="1:11" s="89" customFormat="1" x14ac:dyDescent="0.3">
      <c r="A119" s="318" t="s">
        <v>2507</v>
      </c>
      <c r="B119" s="318" t="s">
        <v>2571</v>
      </c>
      <c r="C119" s="297">
        <v>12222</v>
      </c>
      <c r="D119" s="297">
        <v>1150</v>
      </c>
      <c r="E119" s="296">
        <v>0</v>
      </c>
      <c r="F119" s="296">
        <v>13372</v>
      </c>
      <c r="G119" s="296">
        <v>4074</v>
      </c>
      <c r="H119" s="296">
        <v>2037</v>
      </c>
      <c r="I119" s="296">
        <v>16296</v>
      </c>
      <c r="J119" s="296">
        <v>0</v>
      </c>
      <c r="K119" s="296">
        <v>22407</v>
      </c>
    </row>
    <row r="120" spans="1:11" s="89" customFormat="1" x14ac:dyDescent="0.3">
      <c r="A120" s="318" t="s">
        <v>2572</v>
      </c>
      <c r="B120" s="318" t="s">
        <v>2573</v>
      </c>
      <c r="C120" s="297">
        <v>7868</v>
      </c>
      <c r="D120" s="297">
        <v>1150</v>
      </c>
      <c r="E120" s="296">
        <v>0</v>
      </c>
      <c r="F120" s="296">
        <v>9018</v>
      </c>
      <c r="G120" s="296">
        <v>2622.6666666666665</v>
      </c>
      <c r="H120" s="296">
        <v>1311.3333333333333</v>
      </c>
      <c r="I120" s="296">
        <v>10490.666666666666</v>
      </c>
      <c r="J120" s="296">
        <v>0</v>
      </c>
      <c r="K120" s="296">
        <v>14424.666666666666</v>
      </c>
    </row>
    <row r="121" spans="1:11" s="89" customFormat="1" x14ac:dyDescent="0.3">
      <c r="A121" s="318" t="s">
        <v>2574</v>
      </c>
      <c r="B121" s="318" t="s">
        <v>2575</v>
      </c>
      <c r="C121" s="297">
        <v>8158</v>
      </c>
      <c r="D121" s="297">
        <v>1150</v>
      </c>
      <c r="E121" s="296">
        <v>0</v>
      </c>
      <c r="F121" s="296">
        <v>9308</v>
      </c>
      <c r="G121" s="296">
        <v>2719.3333333333335</v>
      </c>
      <c r="H121" s="296">
        <v>1359.6666666666667</v>
      </c>
      <c r="I121" s="296">
        <v>10877.333333333334</v>
      </c>
      <c r="J121" s="296">
        <v>0</v>
      </c>
      <c r="K121" s="296">
        <v>14956.333333333334</v>
      </c>
    </row>
    <row r="122" spans="1:11" s="89" customFormat="1" x14ac:dyDescent="0.3">
      <c r="A122" s="318" t="s">
        <v>2576</v>
      </c>
      <c r="B122" s="318" t="s">
        <v>2577</v>
      </c>
      <c r="C122" s="297">
        <v>16976</v>
      </c>
      <c r="D122" s="297">
        <v>1150</v>
      </c>
      <c r="E122" s="296">
        <v>0</v>
      </c>
      <c r="F122" s="296">
        <v>18126</v>
      </c>
      <c r="G122" s="296">
        <v>5658.666666666667</v>
      </c>
      <c r="H122" s="296">
        <v>2829.3333333333335</v>
      </c>
      <c r="I122" s="296">
        <v>22634.666666666668</v>
      </c>
      <c r="J122" s="296">
        <v>0</v>
      </c>
      <c r="K122" s="296">
        <v>31122.666666666668</v>
      </c>
    </row>
    <row r="123" spans="1:11" s="89" customFormat="1" x14ac:dyDescent="0.3">
      <c r="A123" s="318" t="s">
        <v>2579</v>
      </c>
      <c r="B123" s="318" t="s">
        <v>2111</v>
      </c>
      <c r="C123" s="297">
        <v>16764</v>
      </c>
      <c r="D123" s="297">
        <v>1150</v>
      </c>
      <c r="E123" s="296">
        <v>0</v>
      </c>
      <c r="F123" s="296">
        <v>17914</v>
      </c>
      <c r="G123" s="296">
        <v>5588</v>
      </c>
      <c r="H123" s="296">
        <v>2794</v>
      </c>
      <c r="I123" s="296">
        <v>22352</v>
      </c>
      <c r="J123" s="296">
        <v>0</v>
      </c>
      <c r="K123" s="296">
        <v>30734</v>
      </c>
    </row>
  </sheetData>
  <mergeCells count="15">
    <mergeCell ref="A30:A31"/>
    <mergeCell ref="B30:B31"/>
    <mergeCell ref="C30:F30"/>
    <mergeCell ref="G30:K30"/>
    <mergeCell ref="A2:K2"/>
    <mergeCell ref="A3:K3"/>
    <mergeCell ref="A4:K4"/>
    <mergeCell ref="A5:K5"/>
    <mergeCell ref="A6:K6"/>
    <mergeCell ref="A7:B7"/>
    <mergeCell ref="A8:A9"/>
    <mergeCell ref="B8:B9"/>
    <mergeCell ref="C8:F8"/>
    <mergeCell ref="G8:K8"/>
    <mergeCell ref="A29:B29"/>
  </mergeCells>
  <printOptions horizontalCentered="1"/>
  <pageMargins left="0.47250000000000003" right="0.47250000000000003" top="1.1025" bottom="0.47250000000000003" header="0.31500000000000006" footer="0.31500000000000006"/>
  <pageSetup scale="75" fitToWidth="0" fitToHeight="0" orientation="landscape" r:id="rId1"/>
  <headerFooter scaleWithDoc="0" alignWithMargins="0">
    <oddHeader>&amp;L&amp;G&amp;R&amp;G</oddHead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030A4-1DBA-41B6-9151-27E9B46C24B0}">
  <dimension ref="A1:G43"/>
  <sheetViews>
    <sheetView zoomScale="85" zoomScaleNormal="85" workbookViewId="0">
      <selection activeCell="A33" sqref="A33:B33"/>
    </sheetView>
  </sheetViews>
  <sheetFormatPr baseColWidth="10" defaultRowHeight="14.4" x14ac:dyDescent="0.3"/>
  <cols>
    <col min="1" max="1" width="29.5546875" style="82" customWidth="1"/>
    <col min="2" max="2" width="59.6640625" style="82" customWidth="1"/>
    <col min="3" max="3" width="23.109375" style="83" customWidth="1"/>
    <col min="4" max="4" width="24.33203125" style="83" customWidth="1"/>
    <col min="5" max="5" width="24.44140625" style="83" customWidth="1"/>
    <col min="6" max="8" width="26.44140625" style="50" customWidth="1"/>
    <col min="9" max="16384" width="11.5546875" style="50"/>
  </cols>
  <sheetData>
    <row r="1" spans="1:7" s="41" customFormat="1" ht="15.6" x14ac:dyDescent="0.3">
      <c r="A1" s="38"/>
      <c r="B1" s="38"/>
      <c r="C1" s="39"/>
      <c r="D1" s="39"/>
      <c r="E1" s="39"/>
      <c r="F1" s="40"/>
      <c r="G1" s="40"/>
    </row>
    <row r="2" spans="1:7" s="41" customFormat="1" ht="15.6" x14ac:dyDescent="0.3">
      <c r="A2" s="471" t="s">
        <v>793</v>
      </c>
      <c r="B2" s="471" t="s">
        <v>1705</v>
      </c>
      <c r="C2" s="471" t="s">
        <v>1705</v>
      </c>
      <c r="D2" s="471" t="s">
        <v>1705</v>
      </c>
      <c r="E2" s="471" t="s">
        <v>1705</v>
      </c>
      <c r="F2" s="40"/>
      <c r="G2" s="40"/>
    </row>
    <row r="3" spans="1:7" s="41" customFormat="1" ht="15.6" x14ac:dyDescent="0.3">
      <c r="A3" s="471" t="s">
        <v>799</v>
      </c>
      <c r="B3" s="471" t="s">
        <v>1706</v>
      </c>
      <c r="C3" s="471" t="s">
        <v>1706</v>
      </c>
      <c r="D3" s="471" t="s">
        <v>1706</v>
      </c>
      <c r="E3" s="471" t="s">
        <v>1706</v>
      </c>
      <c r="F3" s="40"/>
      <c r="G3" s="40"/>
    </row>
    <row r="4" spans="1:7" s="41" customFormat="1" ht="15.6" x14ac:dyDescent="0.3">
      <c r="A4" s="471" t="s">
        <v>1679</v>
      </c>
      <c r="B4" s="471" t="s">
        <v>1707</v>
      </c>
      <c r="C4" s="471" t="s">
        <v>1707</v>
      </c>
      <c r="D4" s="471" t="s">
        <v>1707</v>
      </c>
      <c r="E4" s="471" t="s">
        <v>1707</v>
      </c>
      <c r="F4" s="40"/>
      <c r="G4" s="40"/>
    </row>
    <row r="5" spans="1:7" s="41" customFormat="1" ht="15.6" x14ac:dyDescent="0.3">
      <c r="A5" s="471" t="s">
        <v>1708</v>
      </c>
      <c r="B5" s="471" t="s">
        <v>1708</v>
      </c>
      <c r="C5" s="471" t="s">
        <v>1708</v>
      </c>
      <c r="D5" s="471" t="s">
        <v>1708</v>
      </c>
      <c r="E5" s="471" t="s">
        <v>1708</v>
      </c>
      <c r="F5" s="40"/>
      <c r="G5" s="40"/>
    </row>
    <row r="6" spans="1:7" s="41" customFormat="1" ht="15.6" x14ac:dyDescent="0.3">
      <c r="A6" s="472" t="s">
        <v>1709</v>
      </c>
      <c r="B6" s="472" t="s">
        <v>1709</v>
      </c>
      <c r="C6" s="472" t="s">
        <v>1709</v>
      </c>
      <c r="D6" s="472" t="s">
        <v>1709</v>
      </c>
      <c r="E6" s="472" t="s">
        <v>1709</v>
      </c>
      <c r="F6" s="40"/>
      <c r="G6" s="40"/>
    </row>
    <row r="7" spans="1:7" s="45" customFormat="1" x14ac:dyDescent="0.3">
      <c r="A7" s="42" t="s">
        <v>330</v>
      </c>
      <c r="B7" s="42" t="s">
        <v>330</v>
      </c>
      <c r="C7" s="43" t="s">
        <v>330</v>
      </c>
      <c r="D7" s="43" t="s">
        <v>330</v>
      </c>
      <c r="E7" s="43" t="s">
        <v>330</v>
      </c>
      <c r="F7" s="44"/>
      <c r="G7" s="44"/>
    </row>
    <row r="8" spans="1:7" s="45" customFormat="1" x14ac:dyDescent="0.3">
      <c r="A8" s="473" t="s">
        <v>1710</v>
      </c>
      <c r="B8" s="473" t="s">
        <v>1711</v>
      </c>
      <c r="C8" s="474" t="s">
        <v>1712</v>
      </c>
      <c r="D8" s="474" t="s">
        <v>1713</v>
      </c>
      <c r="E8" s="474" t="s">
        <v>1713</v>
      </c>
      <c r="F8" s="44"/>
      <c r="G8" s="44"/>
    </row>
    <row r="9" spans="1:7" s="45" customFormat="1" x14ac:dyDescent="0.3">
      <c r="A9" s="473" t="s">
        <v>1714</v>
      </c>
      <c r="B9" s="473" t="s">
        <v>1711</v>
      </c>
      <c r="C9" s="474" t="s">
        <v>1712</v>
      </c>
      <c r="D9" s="46" t="s">
        <v>1715</v>
      </c>
      <c r="E9" s="46" t="s">
        <v>1716</v>
      </c>
      <c r="F9" s="44"/>
      <c r="G9" s="44"/>
    </row>
    <row r="10" spans="1:7" x14ac:dyDescent="0.3">
      <c r="A10" s="47" t="s">
        <v>330</v>
      </c>
      <c r="B10" s="47" t="s">
        <v>330</v>
      </c>
      <c r="C10" s="48" t="s">
        <v>330</v>
      </c>
      <c r="D10" s="48" t="s">
        <v>330</v>
      </c>
      <c r="E10" s="48" t="s">
        <v>330</v>
      </c>
      <c r="F10" s="49"/>
      <c r="G10" s="49"/>
    </row>
    <row r="11" spans="1:7" s="45" customFormat="1" x14ac:dyDescent="0.3">
      <c r="A11" s="468" t="s">
        <v>1717</v>
      </c>
      <c r="B11" s="468" t="s">
        <v>1717</v>
      </c>
      <c r="C11" s="52" t="s">
        <v>330</v>
      </c>
      <c r="D11" s="53" t="s">
        <v>330</v>
      </c>
      <c r="E11" s="53" t="s">
        <v>330</v>
      </c>
      <c r="F11" s="49"/>
      <c r="G11" s="44"/>
    </row>
    <row r="12" spans="1:7" s="45" customFormat="1" x14ac:dyDescent="0.3">
      <c r="A12" s="75" t="s">
        <v>2644</v>
      </c>
      <c r="B12" s="75" t="s">
        <v>2645</v>
      </c>
      <c r="C12" s="65">
        <v>1</v>
      </c>
      <c r="D12" s="65">
        <v>134535</v>
      </c>
      <c r="E12" s="65">
        <f>+D12</f>
        <v>134535</v>
      </c>
      <c r="F12" s="49"/>
      <c r="G12" s="44"/>
    </row>
    <row r="13" spans="1:7" s="45" customFormat="1" x14ac:dyDescent="0.3">
      <c r="A13" s="75" t="s">
        <v>2646</v>
      </c>
      <c r="B13" s="75" t="s">
        <v>2647</v>
      </c>
      <c r="C13" s="65">
        <v>6</v>
      </c>
      <c r="D13" s="65">
        <v>116354</v>
      </c>
      <c r="E13" s="65">
        <f>+D13</f>
        <v>116354</v>
      </c>
      <c r="F13" s="49"/>
      <c r="G13" s="44"/>
    </row>
    <row r="14" spans="1:7" s="45" customFormat="1" x14ac:dyDescent="0.3">
      <c r="A14" s="75" t="s">
        <v>2648</v>
      </c>
      <c r="B14" s="54" t="s">
        <v>2649</v>
      </c>
      <c r="C14" s="65">
        <v>1</v>
      </c>
      <c r="D14" s="65">
        <v>116354</v>
      </c>
      <c r="E14" s="65">
        <f>+D14</f>
        <v>116354</v>
      </c>
      <c r="F14" s="49"/>
      <c r="G14" s="44"/>
    </row>
    <row r="15" spans="1:7" s="45" customFormat="1" x14ac:dyDescent="0.3">
      <c r="A15" s="75" t="s">
        <v>2650</v>
      </c>
      <c r="B15" s="75" t="s">
        <v>2651</v>
      </c>
      <c r="C15" s="65">
        <v>4</v>
      </c>
      <c r="D15" s="65">
        <v>66335</v>
      </c>
      <c r="E15" s="65">
        <f>+D15</f>
        <v>66335</v>
      </c>
      <c r="F15" s="49"/>
      <c r="G15" s="44"/>
    </row>
    <row r="16" spans="1:7" s="45" customFormat="1" x14ac:dyDescent="0.3">
      <c r="A16" s="75" t="s">
        <v>2652</v>
      </c>
      <c r="B16" s="75" t="s">
        <v>2653</v>
      </c>
      <c r="C16" s="55">
        <v>10</v>
      </c>
      <c r="D16" s="55">
        <v>42632</v>
      </c>
      <c r="E16" s="55">
        <v>66335</v>
      </c>
      <c r="F16" s="44"/>
      <c r="G16" s="44"/>
    </row>
    <row r="17" spans="1:7" s="45" customFormat="1" x14ac:dyDescent="0.3">
      <c r="A17" s="75" t="s">
        <v>2654</v>
      </c>
      <c r="B17" s="75" t="s">
        <v>2655</v>
      </c>
      <c r="C17" s="55">
        <v>24</v>
      </c>
      <c r="D17" s="55">
        <v>42632</v>
      </c>
      <c r="E17" s="55">
        <f>+D17</f>
        <v>42632</v>
      </c>
      <c r="F17" s="44"/>
      <c r="G17" s="44"/>
    </row>
    <row r="18" spans="1:7" s="45" customFormat="1" x14ac:dyDescent="0.3">
      <c r="A18" s="75" t="s">
        <v>2656</v>
      </c>
      <c r="B18" s="75" t="s">
        <v>2657</v>
      </c>
      <c r="C18" s="55">
        <v>42</v>
      </c>
      <c r="D18" s="55">
        <v>22205</v>
      </c>
      <c r="E18" s="55">
        <f>+D18</f>
        <v>22205</v>
      </c>
      <c r="F18" s="44"/>
      <c r="G18" s="44"/>
    </row>
    <row r="19" spans="1:7" s="45" customFormat="1" x14ac:dyDescent="0.3">
      <c r="A19" s="75" t="s">
        <v>2658</v>
      </c>
      <c r="B19" s="75" t="s">
        <v>2659</v>
      </c>
      <c r="C19" s="55">
        <v>65</v>
      </c>
      <c r="D19" s="65">
        <v>15178</v>
      </c>
      <c r="E19" s="65">
        <v>17726</v>
      </c>
      <c r="F19" s="44"/>
      <c r="G19" s="44"/>
    </row>
    <row r="20" spans="1:7" s="45" customFormat="1" x14ac:dyDescent="0.3">
      <c r="A20" s="56" t="s">
        <v>330</v>
      </c>
      <c r="B20" s="51" t="s">
        <v>1782</v>
      </c>
      <c r="C20" s="57">
        <f>SUM(C12:C19)</f>
        <v>153</v>
      </c>
      <c r="D20" s="58" t="s">
        <v>330</v>
      </c>
      <c r="E20" s="59" t="s">
        <v>330</v>
      </c>
      <c r="F20" s="44"/>
      <c r="G20" s="44"/>
    </row>
    <row r="21" spans="1:7" s="45" customFormat="1" x14ac:dyDescent="0.3">
      <c r="A21" s="60"/>
      <c r="B21" s="61"/>
      <c r="C21" s="59"/>
      <c r="D21" s="62"/>
      <c r="E21" s="62"/>
      <c r="F21" s="49"/>
      <c r="G21" s="44"/>
    </row>
    <row r="22" spans="1:7" s="45" customFormat="1" x14ac:dyDescent="0.3">
      <c r="A22" s="60"/>
      <c r="B22" s="60"/>
      <c r="C22" s="62"/>
      <c r="D22" s="62"/>
      <c r="E22" s="62"/>
      <c r="F22" s="49"/>
      <c r="G22" s="44"/>
    </row>
    <row r="23" spans="1:7" s="45" customFormat="1" x14ac:dyDescent="0.3">
      <c r="A23" s="469" t="s">
        <v>1783</v>
      </c>
      <c r="B23" s="469" t="s">
        <v>1783</v>
      </c>
      <c r="C23" s="111"/>
      <c r="D23" s="53" t="s">
        <v>330</v>
      </c>
      <c r="E23" s="53" t="s">
        <v>330</v>
      </c>
      <c r="F23" s="44"/>
      <c r="G23" s="44"/>
    </row>
    <row r="24" spans="1:7" s="45" customFormat="1" x14ac:dyDescent="0.3">
      <c r="A24" s="166" t="s">
        <v>1818</v>
      </c>
      <c r="B24" s="64" t="s">
        <v>1818</v>
      </c>
      <c r="C24" s="55">
        <v>0</v>
      </c>
      <c r="D24" s="65">
        <v>0</v>
      </c>
      <c r="E24" s="65">
        <v>0</v>
      </c>
      <c r="F24" s="44"/>
      <c r="G24" s="44"/>
    </row>
    <row r="25" spans="1:7" s="45" customFormat="1" x14ac:dyDescent="0.3">
      <c r="A25" s="56" t="s">
        <v>330</v>
      </c>
      <c r="B25" s="51" t="s">
        <v>1816</v>
      </c>
      <c r="C25" s="57">
        <f>SUM(C24:C24)</f>
        <v>0</v>
      </c>
      <c r="D25" s="58" t="s">
        <v>330</v>
      </c>
      <c r="E25" s="59" t="s">
        <v>330</v>
      </c>
      <c r="F25" s="44"/>
      <c r="G25" s="44"/>
    </row>
    <row r="26" spans="1:7" s="45" customFormat="1" x14ac:dyDescent="0.3">
      <c r="A26" s="66" t="s">
        <v>330</v>
      </c>
      <c r="B26" s="67"/>
      <c r="C26" s="68"/>
      <c r="D26" s="69" t="s">
        <v>330</v>
      </c>
      <c r="E26" s="69" t="s">
        <v>330</v>
      </c>
      <c r="F26" s="49"/>
      <c r="G26" s="44"/>
    </row>
    <row r="27" spans="1:7" s="45" customFormat="1" x14ac:dyDescent="0.3">
      <c r="A27" s="66"/>
      <c r="B27" s="67"/>
      <c r="C27" s="68"/>
      <c r="D27" s="69"/>
      <c r="E27" s="69"/>
      <c r="F27" s="49"/>
      <c r="G27" s="44"/>
    </row>
    <row r="28" spans="1:7" s="45" customFormat="1" x14ac:dyDescent="0.3">
      <c r="A28" s="469" t="s">
        <v>1817</v>
      </c>
      <c r="B28" s="469" t="s">
        <v>1783</v>
      </c>
      <c r="C28" s="53" t="s">
        <v>330</v>
      </c>
      <c r="D28" s="53" t="s">
        <v>330</v>
      </c>
      <c r="E28" s="53" t="s">
        <v>330</v>
      </c>
      <c r="F28" s="44"/>
      <c r="G28" s="44"/>
    </row>
    <row r="29" spans="1:7" s="45" customFormat="1" x14ac:dyDescent="0.3">
      <c r="A29" s="64" t="s">
        <v>1818</v>
      </c>
      <c r="B29" s="64" t="s">
        <v>1818</v>
      </c>
      <c r="C29" s="65">
        <v>0</v>
      </c>
      <c r="D29" s="65">
        <v>0</v>
      </c>
      <c r="E29" s="65">
        <v>0</v>
      </c>
      <c r="F29" s="44"/>
      <c r="G29" s="44"/>
    </row>
    <row r="30" spans="1:7" s="45" customFormat="1" x14ac:dyDescent="0.3">
      <c r="A30" s="56" t="s">
        <v>330</v>
      </c>
      <c r="B30" s="51" t="s">
        <v>1819</v>
      </c>
      <c r="C30" s="57">
        <f>SUM(C29:C29)</f>
        <v>0</v>
      </c>
      <c r="D30" s="58" t="s">
        <v>330</v>
      </c>
      <c r="E30" s="59" t="s">
        <v>330</v>
      </c>
      <c r="F30" s="44"/>
      <c r="G30" s="44"/>
    </row>
    <row r="31" spans="1:7" x14ac:dyDescent="0.3">
      <c r="A31" s="70"/>
      <c r="B31" s="70"/>
      <c r="C31" s="71"/>
      <c r="D31" s="71"/>
      <c r="E31" s="71"/>
      <c r="F31" s="49"/>
      <c r="G31" s="49"/>
    </row>
    <row r="32" spans="1:7" s="45" customFormat="1" x14ac:dyDescent="0.3">
      <c r="A32" s="70"/>
      <c r="B32" s="72" t="s">
        <v>1687</v>
      </c>
      <c r="C32" s="73">
        <f>SUM(C25,C20,C30)</f>
        <v>153</v>
      </c>
      <c r="D32" s="71"/>
      <c r="E32" s="71"/>
      <c r="F32" s="44"/>
      <c r="G32" s="44"/>
    </row>
    <row r="33" spans="1:7" s="45" customFormat="1" x14ac:dyDescent="0.3">
      <c r="A33" s="70"/>
      <c r="B33" s="70"/>
      <c r="C33" s="71"/>
      <c r="D33" s="71"/>
      <c r="E33" s="71"/>
      <c r="F33" s="49"/>
      <c r="G33" s="44"/>
    </row>
    <row r="34" spans="1:7" s="45" customFormat="1" x14ac:dyDescent="0.3">
      <c r="A34" s="70"/>
      <c r="B34" s="70"/>
      <c r="C34" s="71"/>
      <c r="D34" s="71"/>
      <c r="E34" s="71"/>
      <c r="F34" s="49"/>
      <c r="G34" s="44"/>
    </row>
    <row r="35" spans="1:7" s="45" customFormat="1" x14ac:dyDescent="0.3">
      <c r="A35" s="470" t="s">
        <v>1683</v>
      </c>
      <c r="B35" s="470"/>
      <c r="C35" s="62" t="s">
        <v>330</v>
      </c>
      <c r="D35" s="62" t="s">
        <v>330</v>
      </c>
      <c r="E35" s="62" t="s">
        <v>330</v>
      </c>
      <c r="F35" s="49"/>
      <c r="G35" s="49"/>
    </row>
    <row r="36" spans="1:7" s="45" customFormat="1" x14ac:dyDescent="0.3">
      <c r="A36" s="469" t="s">
        <v>1820</v>
      </c>
      <c r="B36" s="469"/>
      <c r="C36" s="68"/>
      <c r="D36" s="68"/>
      <c r="E36" s="68"/>
      <c r="F36" s="49"/>
      <c r="G36" s="49"/>
    </row>
    <row r="37" spans="1:7" s="45" customFormat="1" x14ac:dyDescent="0.3">
      <c r="A37" s="166" t="s">
        <v>1818</v>
      </c>
      <c r="B37" s="320" t="s">
        <v>2660</v>
      </c>
      <c r="C37" s="100">
        <v>14</v>
      </c>
      <c r="D37" s="76">
        <v>10588</v>
      </c>
      <c r="E37" s="76">
        <v>34632</v>
      </c>
      <c r="F37" s="49"/>
      <c r="G37" s="49"/>
    </row>
    <row r="38" spans="1:7" s="45" customFormat="1" x14ac:dyDescent="0.3">
      <c r="A38" s="61" t="s">
        <v>330</v>
      </c>
      <c r="B38" s="63" t="s">
        <v>1822</v>
      </c>
      <c r="C38" s="81">
        <f>SUM(C37:C37)</f>
        <v>14</v>
      </c>
      <c r="D38" s="58" t="s">
        <v>330</v>
      </c>
      <c r="E38" s="59" t="s">
        <v>330</v>
      </c>
      <c r="F38" s="49"/>
      <c r="G38" s="49"/>
    </row>
    <row r="39" spans="1:7" x14ac:dyDescent="0.3">
      <c r="A39" s="70" t="s">
        <v>330</v>
      </c>
      <c r="B39" s="70" t="s">
        <v>330</v>
      </c>
      <c r="C39" s="68"/>
      <c r="D39" s="68"/>
      <c r="E39" s="68"/>
      <c r="F39" s="49"/>
      <c r="G39" s="49"/>
    </row>
    <row r="40" spans="1:7" x14ac:dyDescent="0.3">
      <c r="A40" s="70"/>
      <c r="B40" s="70"/>
      <c r="C40" s="68"/>
      <c r="D40" s="68"/>
      <c r="E40" s="68"/>
      <c r="F40" s="49"/>
      <c r="G40" s="49"/>
    </row>
    <row r="41" spans="1:7" s="45" customFormat="1" x14ac:dyDescent="0.3">
      <c r="A41" s="485" t="s">
        <v>1823</v>
      </c>
      <c r="B41" s="486"/>
      <c r="C41" s="270"/>
      <c r="D41" s="68"/>
      <c r="E41" s="68"/>
      <c r="F41" s="49"/>
      <c r="G41" s="49"/>
    </row>
    <row r="42" spans="1:7" s="45" customFormat="1" x14ac:dyDescent="0.3">
      <c r="A42" s="64" t="s">
        <v>1818</v>
      </c>
      <c r="B42" s="64" t="s">
        <v>1818</v>
      </c>
      <c r="C42" s="55">
        <v>0</v>
      </c>
      <c r="D42" s="65">
        <v>0</v>
      </c>
      <c r="E42" s="65">
        <v>0</v>
      </c>
      <c r="F42" s="49"/>
      <c r="G42" s="49"/>
    </row>
    <row r="43" spans="1:7" s="45" customFormat="1" x14ac:dyDescent="0.3">
      <c r="A43" s="79" t="s">
        <v>330</v>
      </c>
      <c r="B43" s="80" t="s">
        <v>1825</v>
      </c>
      <c r="C43" s="81">
        <f>SUM(C42:C42)</f>
        <v>0</v>
      </c>
      <c r="D43" s="58" t="s">
        <v>330</v>
      </c>
      <c r="E43" s="59" t="s">
        <v>330</v>
      </c>
      <c r="F43" s="49"/>
      <c r="G43" s="49"/>
    </row>
  </sheetData>
  <mergeCells count="15">
    <mergeCell ref="A41:B41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23:B23"/>
    <mergeCell ref="A28:B28"/>
    <mergeCell ref="A35:B35"/>
    <mergeCell ref="A36:B36"/>
  </mergeCells>
  <printOptions horizontalCentered="1"/>
  <pageMargins left="0.47250000000000003" right="0.47250000000000003" top="1.1025" bottom="0.47250000000000003" header="0.31500000000000006" footer="0.31500000000000006"/>
  <pageSetup scale="75" fitToWidth="0" fitToHeight="0" orientation="landscape" r:id="rId1"/>
  <headerFooter scaleWithDoc="0" alignWithMargins="0">
    <oddHeader>&amp;L&amp;G&amp;R&amp;G</oddHead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15C24-F812-412F-9A3A-4B5223681E40}">
  <dimension ref="A1:L23"/>
  <sheetViews>
    <sheetView zoomScale="85" zoomScaleNormal="85" workbookViewId="0"/>
  </sheetViews>
  <sheetFormatPr baseColWidth="10" defaultRowHeight="14.4" x14ac:dyDescent="0.3"/>
  <cols>
    <col min="1" max="1" width="11.5546875" style="27"/>
    <col min="2" max="2" width="29.88671875" style="325" customWidth="1"/>
    <col min="3" max="4" width="11.5546875" style="27"/>
    <col min="5" max="5" width="13.44140625" style="27" bestFit="1" customWidth="1"/>
    <col min="6" max="6" width="11.5546875" style="27"/>
    <col min="7" max="12" width="12.5546875" style="27" customWidth="1"/>
    <col min="13" max="16384" width="11.5546875" style="27"/>
  </cols>
  <sheetData>
    <row r="1" spans="1:12" s="86" customFormat="1" ht="15.6" x14ac:dyDescent="0.3">
      <c r="A1" s="84"/>
      <c r="B1" s="117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s="86" customFormat="1" ht="15.6" x14ac:dyDescent="0.3">
      <c r="A2" s="482" t="s">
        <v>793</v>
      </c>
      <c r="B2" s="482" t="s">
        <v>1705</v>
      </c>
      <c r="C2" s="482" t="s">
        <v>1705</v>
      </c>
      <c r="D2" s="482" t="s">
        <v>1705</v>
      </c>
      <c r="E2" s="482" t="s">
        <v>1705</v>
      </c>
      <c r="F2" s="482" t="s">
        <v>1705</v>
      </c>
      <c r="G2" s="482" t="s">
        <v>1705</v>
      </c>
      <c r="H2" s="482" t="s">
        <v>1705</v>
      </c>
      <c r="I2" s="482" t="s">
        <v>1705</v>
      </c>
      <c r="J2" s="482" t="s">
        <v>1705</v>
      </c>
      <c r="K2" s="482"/>
      <c r="L2" s="482" t="s">
        <v>1705</v>
      </c>
    </row>
    <row r="3" spans="1:12" s="86" customFormat="1" ht="15.6" x14ac:dyDescent="0.3">
      <c r="A3" s="482" t="s">
        <v>799</v>
      </c>
      <c r="B3" s="482" t="s">
        <v>1705</v>
      </c>
      <c r="C3" s="482" t="s">
        <v>1705</v>
      </c>
      <c r="D3" s="482" t="s">
        <v>1705</v>
      </c>
      <c r="E3" s="482" t="s">
        <v>1705</v>
      </c>
      <c r="F3" s="482" t="s">
        <v>1705</v>
      </c>
      <c r="G3" s="482" t="s">
        <v>1705</v>
      </c>
      <c r="H3" s="482" t="s">
        <v>1705</v>
      </c>
      <c r="I3" s="482" t="s">
        <v>1705</v>
      </c>
      <c r="J3" s="482" t="s">
        <v>1705</v>
      </c>
      <c r="K3" s="482"/>
      <c r="L3" s="482" t="s">
        <v>1705</v>
      </c>
    </row>
    <row r="4" spans="1:12" s="86" customFormat="1" ht="15.6" x14ac:dyDescent="0.3">
      <c r="A4" s="482" t="s">
        <v>1679</v>
      </c>
      <c r="B4" s="482" t="s">
        <v>1707</v>
      </c>
      <c r="C4" s="482" t="s">
        <v>1707</v>
      </c>
      <c r="D4" s="482" t="s">
        <v>1707</v>
      </c>
      <c r="E4" s="482" t="s">
        <v>1707</v>
      </c>
      <c r="F4" s="482" t="s">
        <v>1707</v>
      </c>
      <c r="G4" s="482" t="s">
        <v>1707</v>
      </c>
      <c r="H4" s="482" t="s">
        <v>1707</v>
      </c>
      <c r="I4" s="482" t="s">
        <v>1707</v>
      </c>
      <c r="J4" s="482" t="s">
        <v>1707</v>
      </c>
      <c r="K4" s="482"/>
      <c r="L4" s="482" t="s">
        <v>1707</v>
      </c>
    </row>
    <row r="5" spans="1:12" s="86" customFormat="1" ht="15.6" x14ac:dyDescent="0.3">
      <c r="A5" s="482" t="s">
        <v>1826</v>
      </c>
      <c r="B5" s="482" t="s">
        <v>1826</v>
      </c>
      <c r="C5" s="482" t="s">
        <v>1826</v>
      </c>
      <c r="D5" s="482" t="s">
        <v>1826</v>
      </c>
      <c r="E5" s="482" t="s">
        <v>1826</v>
      </c>
      <c r="F5" s="482" t="s">
        <v>1826</v>
      </c>
      <c r="G5" s="482" t="s">
        <v>1826</v>
      </c>
      <c r="H5" s="482" t="s">
        <v>1826</v>
      </c>
      <c r="I5" s="482" t="s">
        <v>1826</v>
      </c>
      <c r="J5" s="482" t="s">
        <v>1826</v>
      </c>
      <c r="K5" s="482"/>
      <c r="L5" s="482" t="s">
        <v>1826</v>
      </c>
    </row>
    <row r="6" spans="1:12" s="86" customFormat="1" ht="15.6" x14ac:dyDescent="0.3">
      <c r="A6" s="483" t="s">
        <v>1709</v>
      </c>
      <c r="B6" s="483"/>
      <c r="C6" s="483"/>
      <c r="D6" s="483"/>
      <c r="E6" s="483"/>
      <c r="F6" s="483"/>
      <c r="G6" s="483"/>
      <c r="H6" s="483"/>
      <c r="I6" s="483"/>
      <c r="J6" s="483"/>
      <c r="K6" s="483"/>
      <c r="L6" s="483"/>
    </row>
    <row r="7" spans="1:12" s="89" customFormat="1" x14ac:dyDescent="0.3">
      <c r="A7" s="484" t="s">
        <v>1827</v>
      </c>
      <c r="B7" s="484"/>
      <c r="C7" s="484"/>
      <c r="D7" s="87" t="s">
        <v>330</v>
      </c>
      <c r="E7" s="87" t="s">
        <v>330</v>
      </c>
      <c r="F7" s="87" t="s">
        <v>330</v>
      </c>
      <c r="G7" s="87" t="s">
        <v>330</v>
      </c>
      <c r="H7" s="87" t="s">
        <v>330</v>
      </c>
      <c r="I7" s="87" t="s">
        <v>330</v>
      </c>
      <c r="J7" s="87" t="s">
        <v>330</v>
      </c>
      <c r="K7" s="87"/>
      <c r="L7" s="87" t="s">
        <v>330</v>
      </c>
    </row>
    <row r="8" spans="1:12" x14ac:dyDescent="0.3">
      <c r="A8" s="475" t="s">
        <v>1828</v>
      </c>
      <c r="B8" s="498" t="s">
        <v>1711</v>
      </c>
      <c r="C8" s="477" t="s">
        <v>1829</v>
      </c>
      <c r="D8" s="477" t="s">
        <v>1829</v>
      </c>
      <c r="E8" s="477" t="s">
        <v>1829</v>
      </c>
      <c r="F8" s="477" t="s">
        <v>1829</v>
      </c>
      <c r="G8" s="477" t="s">
        <v>1830</v>
      </c>
      <c r="H8" s="477" t="s">
        <v>1830</v>
      </c>
      <c r="I8" s="477" t="s">
        <v>1830</v>
      </c>
      <c r="J8" s="477" t="s">
        <v>1830</v>
      </c>
      <c r="K8" s="500"/>
      <c r="L8" s="501" t="s">
        <v>1830</v>
      </c>
    </row>
    <row r="9" spans="1:12" ht="26.4" x14ac:dyDescent="0.3">
      <c r="A9" s="476" t="s">
        <v>1828</v>
      </c>
      <c r="B9" s="499" t="s">
        <v>1831</v>
      </c>
      <c r="C9" s="90" t="s">
        <v>1832</v>
      </c>
      <c r="D9" s="90" t="s">
        <v>1833</v>
      </c>
      <c r="E9" s="90" t="s">
        <v>1834</v>
      </c>
      <c r="F9" s="90" t="s">
        <v>1835</v>
      </c>
      <c r="G9" s="169" t="s">
        <v>1836</v>
      </c>
      <c r="H9" s="169" t="s">
        <v>1837</v>
      </c>
      <c r="I9" s="90" t="s">
        <v>1838</v>
      </c>
      <c r="J9" s="169" t="s">
        <v>2661</v>
      </c>
      <c r="K9" s="243" t="s">
        <v>2662</v>
      </c>
      <c r="L9" s="264" t="s">
        <v>1835</v>
      </c>
    </row>
    <row r="10" spans="1:12" x14ac:dyDescent="0.3">
      <c r="A10" s="274" t="s">
        <v>2644</v>
      </c>
      <c r="B10" s="93" t="s">
        <v>2645</v>
      </c>
      <c r="C10" s="321">
        <v>134535</v>
      </c>
      <c r="D10" s="321">
        <v>6336</v>
      </c>
      <c r="E10" s="321">
        <v>6222.7</v>
      </c>
      <c r="F10" s="321">
        <v>147093.70000000001</v>
      </c>
      <c r="G10" s="321">
        <v>33633.75</v>
      </c>
      <c r="H10" s="321">
        <v>22422.5</v>
      </c>
      <c r="I10" s="321">
        <v>179380</v>
      </c>
      <c r="J10" s="321">
        <v>4474</v>
      </c>
      <c r="K10" s="321">
        <v>1500</v>
      </c>
      <c r="L10" s="321">
        <v>241410.25</v>
      </c>
    </row>
    <row r="11" spans="1:12" x14ac:dyDescent="0.3">
      <c r="A11" s="322" t="s">
        <v>2646</v>
      </c>
      <c r="B11" s="95" t="s">
        <v>2647</v>
      </c>
      <c r="C11" s="323">
        <v>116354</v>
      </c>
      <c r="D11" s="323">
        <v>6336</v>
      </c>
      <c r="E11" s="323">
        <v>6222.7</v>
      </c>
      <c r="F11" s="323">
        <v>128912.7</v>
      </c>
      <c r="G11" s="323">
        <v>29088.5</v>
      </c>
      <c r="H11" s="323">
        <v>19392.333333333332</v>
      </c>
      <c r="I11" s="323">
        <v>155138.66666666666</v>
      </c>
      <c r="J11" s="323">
        <v>4474</v>
      </c>
      <c r="K11" s="323">
        <v>1500</v>
      </c>
      <c r="L11" s="323">
        <v>209593.5</v>
      </c>
    </row>
    <row r="12" spans="1:12" x14ac:dyDescent="0.3">
      <c r="A12" s="322" t="s">
        <v>2648</v>
      </c>
      <c r="B12" s="95" t="s">
        <v>2649</v>
      </c>
      <c r="C12" s="323">
        <v>116354</v>
      </c>
      <c r="D12" s="323">
        <v>3168</v>
      </c>
      <c r="E12" s="323">
        <v>0</v>
      </c>
      <c r="F12" s="323">
        <v>119522</v>
      </c>
      <c r="G12" s="323">
        <v>29088.5</v>
      </c>
      <c r="H12" s="323">
        <v>19392.333333333332</v>
      </c>
      <c r="I12" s="323">
        <v>155138.66666666666</v>
      </c>
      <c r="J12" s="323">
        <v>4474</v>
      </c>
      <c r="K12" s="323">
        <v>1500</v>
      </c>
      <c r="L12" s="323">
        <v>209593.5</v>
      </c>
    </row>
    <row r="13" spans="1:12" x14ac:dyDescent="0.3">
      <c r="A13" s="322" t="s">
        <v>2650</v>
      </c>
      <c r="B13" s="95" t="s">
        <v>2651</v>
      </c>
      <c r="C13" s="323">
        <v>66335</v>
      </c>
      <c r="D13" s="323">
        <v>2490</v>
      </c>
      <c r="E13" s="323">
        <v>0</v>
      </c>
      <c r="F13" s="323">
        <v>68825</v>
      </c>
      <c r="G13" s="323">
        <v>16583.75</v>
      </c>
      <c r="H13" s="323">
        <v>11055.833333333332</v>
      </c>
      <c r="I13" s="323">
        <v>88446.666666666657</v>
      </c>
      <c r="J13" s="323">
        <v>4474</v>
      </c>
      <c r="K13" s="323">
        <v>1500</v>
      </c>
      <c r="L13" s="323">
        <v>122060.24999999999</v>
      </c>
    </row>
    <row r="14" spans="1:12" x14ac:dyDescent="0.3">
      <c r="A14" s="322" t="s">
        <v>2663</v>
      </c>
      <c r="B14" s="95" t="s">
        <v>2653</v>
      </c>
      <c r="C14" s="323">
        <v>66335</v>
      </c>
      <c r="D14" s="323">
        <v>2490</v>
      </c>
      <c r="E14" s="323">
        <v>0</v>
      </c>
      <c r="F14" s="323">
        <v>68825</v>
      </c>
      <c r="G14" s="323">
        <v>16583.75</v>
      </c>
      <c r="H14" s="323">
        <v>11055.833333333332</v>
      </c>
      <c r="I14" s="323">
        <v>88446.666666666657</v>
      </c>
      <c r="J14" s="323">
        <v>4474</v>
      </c>
      <c r="K14" s="323">
        <v>1500</v>
      </c>
      <c r="L14" s="323">
        <v>122060.24999999999</v>
      </c>
    </row>
    <row r="15" spans="1:12" x14ac:dyDescent="0.3">
      <c r="A15" s="322" t="s">
        <v>2664</v>
      </c>
      <c r="B15" s="95" t="s">
        <v>2653</v>
      </c>
      <c r="C15" s="323">
        <v>42632</v>
      </c>
      <c r="D15" s="323">
        <v>2490</v>
      </c>
      <c r="E15" s="323">
        <v>0</v>
      </c>
      <c r="F15" s="323">
        <v>45122</v>
      </c>
      <c r="G15" s="323">
        <v>10658</v>
      </c>
      <c r="H15" s="323">
        <v>7105.333333333333</v>
      </c>
      <c r="I15" s="323">
        <v>56842.666666666664</v>
      </c>
      <c r="J15" s="323">
        <v>4474</v>
      </c>
      <c r="K15" s="323">
        <v>1500</v>
      </c>
      <c r="L15" s="323">
        <v>80580</v>
      </c>
    </row>
    <row r="16" spans="1:12" x14ac:dyDescent="0.3">
      <c r="A16" s="322" t="s">
        <v>2654</v>
      </c>
      <c r="B16" s="95" t="s">
        <v>2655</v>
      </c>
      <c r="C16" s="323">
        <v>42632</v>
      </c>
      <c r="D16" s="323">
        <v>2490</v>
      </c>
      <c r="E16" s="323">
        <v>0</v>
      </c>
      <c r="F16" s="323">
        <v>45122</v>
      </c>
      <c r="G16" s="323">
        <v>10658</v>
      </c>
      <c r="H16" s="323">
        <v>7105.333333333333</v>
      </c>
      <c r="I16" s="323">
        <v>56842.666666666664</v>
      </c>
      <c r="J16" s="323">
        <v>4474</v>
      </c>
      <c r="K16" s="323">
        <v>1500</v>
      </c>
      <c r="L16" s="323">
        <v>80580</v>
      </c>
    </row>
    <row r="17" spans="1:12" x14ac:dyDescent="0.3">
      <c r="A17" s="101"/>
      <c r="B17" s="101"/>
      <c r="C17" s="324"/>
      <c r="D17" s="324"/>
      <c r="E17" s="324"/>
      <c r="F17" s="324"/>
      <c r="G17" s="324"/>
      <c r="H17" s="324"/>
      <c r="I17" s="324"/>
      <c r="J17" s="324"/>
      <c r="K17" s="324"/>
      <c r="L17" s="324"/>
    </row>
    <row r="18" spans="1:12" x14ac:dyDescent="0.3">
      <c r="A18" s="481" t="s">
        <v>1840</v>
      </c>
      <c r="B18" s="481"/>
      <c r="C18" s="481"/>
      <c r="D18" s="180" t="s">
        <v>330</v>
      </c>
      <c r="E18" s="180" t="s">
        <v>330</v>
      </c>
      <c r="F18" s="180" t="s">
        <v>330</v>
      </c>
      <c r="G18" s="180" t="s">
        <v>330</v>
      </c>
      <c r="H18" s="180" t="s">
        <v>330</v>
      </c>
      <c r="I18" s="180" t="s">
        <v>330</v>
      </c>
      <c r="J18" s="180" t="s">
        <v>330</v>
      </c>
      <c r="K18" s="180"/>
      <c r="L18" s="180" t="s">
        <v>330</v>
      </c>
    </row>
    <row r="19" spans="1:12" x14ac:dyDescent="0.3">
      <c r="A19" s="475" t="s">
        <v>1828</v>
      </c>
      <c r="B19" s="498" t="s">
        <v>1711</v>
      </c>
      <c r="C19" s="493" t="s">
        <v>1829</v>
      </c>
      <c r="D19" s="493" t="s">
        <v>1829</v>
      </c>
      <c r="E19" s="493" t="s">
        <v>1829</v>
      </c>
      <c r="F19" s="493" t="s">
        <v>1829</v>
      </c>
      <c r="G19" s="493" t="s">
        <v>1830</v>
      </c>
      <c r="H19" s="493" t="s">
        <v>1830</v>
      </c>
      <c r="I19" s="493" t="s">
        <v>1830</v>
      </c>
      <c r="J19" s="493" t="s">
        <v>1830</v>
      </c>
      <c r="K19" s="502"/>
      <c r="L19" s="514" t="s">
        <v>1830</v>
      </c>
    </row>
    <row r="20" spans="1:12" ht="26.4" x14ac:dyDescent="0.3">
      <c r="A20" s="476" t="s">
        <v>1828</v>
      </c>
      <c r="B20" s="499" t="s">
        <v>1831</v>
      </c>
      <c r="C20" s="134" t="s">
        <v>1832</v>
      </c>
      <c r="D20" s="134" t="s">
        <v>1833</v>
      </c>
      <c r="E20" s="134" t="s">
        <v>1834</v>
      </c>
      <c r="F20" s="134" t="s">
        <v>1835</v>
      </c>
      <c r="G20" s="91" t="s">
        <v>1836</v>
      </c>
      <c r="H20" s="91" t="s">
        <v>1837</v>
      </c>
      <c r="I20" s="91" t="s">
        <v>1838</v>
      </c>
      <c r="J20" s="169" t="s">
        <v>2661</v>
      </c>
      <c r="K20" s="243" t="s">
        <v>2662</v>
      </c>
      <c r="L20" s="92" t="s">
        <v>1835</v>
      </c>
    </row>
    <row r="21" spans="1:12" ht="26.4" x14ac:dyDescent="0.3">
      <c r="A21" s="93" t="s">
        <v>2656</v>
      </c>
      <c r="B21" s="93" t="s">
        <v>2657</v>
      </c>
      <c r="C21" s="265">
        <v>22205</v>
      </c>
      <c r="D21" s="265">
        <v>2490</v>
      </c>
      <c r="E21" s="265">
        <v>0</v>
      </c>
      <c r="F21" s="265">
        <v>24695</v>
      </c>
      <c r="G21" s="265">
        <v>5551.25</v>
      </c>
      <c r="H21" s="265">
        <v>3700.833333333333</v>
      </c>
      <c r="I21" s="265">
        <v>29606.666666666664</v>
      </c>
      <c r="J21" s="265">
        <v>2886.65</v>
      </c>
      <c r="K21" s="265">
        <v>1500</v>
      </c>
      <c r="L21" s="265">
        <v>43245.4</v>
      </c>
    </row>
    <row r="22" spans="1:12" x14ac:dyDescent="0.3">
      <c r="A22" s="95" t="s">
        <v>2665</v>
      </c>
      <c r="B22" s="95" t="s">
        <v>2659</v>
      </c>
      <c r="C22" s="266">
        <v>17726</v>
      </c>
      <c r="D22" s="266">
        <v>2490</v>
      </c>
      <c r="E22" s="266">
        <v>0</v>
      </c>
      <c r="F22" s="266">
        <v>20216</v>
      </c>
      <c r="G22" s="266">
        <v>4431.5</v>
      </c>
      <c r="H22" s="266">
        <v>2954.3333333333335</v>
      </c>
      <c r="I22" s="266">
        <v>23634.666666666668</v>
      </c>
      <c r="J22" s="266">
        <v>2304.38</v>
      </c>
      <c r="K22" s="266">
        <v>1500</v>
      </c>
      <c r="L22" s="266">
        <v>34824.879999999997</v>
      </c>
    </row>
    <row r="23" spans="1:12" x14ac:dyDescent="0.3">
      <c r="A23" s="95" t="s">
        <v>2666</v>
      </c>
      <c r="B23" s="95" t="s">
        <v>2659</v>
      </c>
      <c r="C23" s="266">
        <v>15178</v>
      </c>
      <c r="D23" s="266">
        <v>2490</v>
      </c>
      <c r="E23" s="266">
        <v>0</v>
      </c>
      <c r="F23" s="266">
        <v>17668</v>
      </c>
      <c r="G23" s="266">
        <v>3794.5</v>
      </c>
      <c r="H23" s="266">
        <v>2529.6666666666665</v>
      </c>
      <c r="I23" s="266">
        <v>20237.333333333332</v>
      </c>
      <c r="J23" s="266">
        <v>1973.14</v>
      </c>
      <c r="K23" s="266">
        <v>1500</v>
      </c>
      <c r="L23" s="266">
        <v>30034.639999999999</v>
      </c>
    </row>
  </sheetData>
  <mergeCells count="15">
    <mergeCell ref="A19:A20"/>
    <mergeCell ref="B19:B20"/>
    <mergeCell ref="C19:F19"/>
    <mergeCell ref="G19:L19"/>
    <mergeCell ref="A2:L2"/>
    <mergeCell ref="A3:L3"/>
    <mergeCell ref="A4:L4"/>
    <mergeCell ref="A5:L5"/>
    <mergeCell ref="A6:L6"/>
    <mergeCell ref="A7:C7"/>
    <mergeCell ref="A8:A9"/>
    <mergeCell ref="B8:B9"/>
    <mergeCell ref="C8:F8"/>
    <mergeCell ref="G8:L8"/>
    <mergeCell ref="A18:C18"/>
  </mergeCells>
  <printOptions horizontalCentered="1"/>
  <pageMargins left="0.47250000000000003" right="0.47250000000000003" top="1.1025" bottom="0.47250000000000003" header="0.31500000000000006" footer="0.31500000000000006"/>
  <pageSetup scale="75" fitToWidth="0" fitToHeight="0" orientation="landscape" r:id="rId1"/>
  <headerFooter scaleWithDoc="0" alignWithMargins="0">
    <oddHeader>&amp;L&amp;G&amp;R&amp;G</oddHead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672B4-B840-407A-AF97-680B7137ACE7}">
  <dimension ref="A1:E65"/>
  <sheetViews>
    <sheetView zoomScale="85" zoomScaleNormal="85" workbookViewId="0">
      <selection activeCell="A33" sqref="A33:B33"/>
    </sheetView>
  </sheetViews>
  <sheetFormatPr baseColWidth="10" defaultRowHeight="14.4" x14ac:dyDescent="0.3"/>
  <cols>
    <col min="1" max="1" width="29.5546875" style="82" customWidth="1"/>
    <col min="2" max="2" width="59.6640625" style="82" customWidth="1"/>
    <col min="3" max="3" width="23.109375" style="83" customWidth="1"/>
    <col min="4" max="4" width="24.33203125" style="83" customWidth="1"/>
    <col min="5" max="5" width="24.44140625" style="83" customWidth="1"/>
    <col min="6" max="8" width="26.44140625" style="50" customWidth="1"/>
    <col min="9" max="16384" width="11.5546875" style="50"/>
  </cols>
  <sheetData>
    <row r="1" spans="1:5" s="41" customFormat="1" ht="15.6" x14ac:dyDescent="0.3">
      <c r="A1" s="38"/>
      <c r="B1" s="38"/>
      <c r="C1" s="39"/>
      <c r="D1" s="326"/>
      <c r="E1" s="326"/>
    </row>
    <row r="2" spans="1:5" s="41" customFormat="1" ht="15.6" x14ac:dyDescent="0.3">
      <c r="A2" s="471" t="s">
        <v>793</v>
      </c>
      <c r="B2" s="471" t="s">
        <v>1705</v>
      </c>
      <c r="C2" s="471" t="s">
        <v>1705</v>
      </c>
      <c r="D2" s="471" t="s">
        <v>1705</v>
      </c>
      <c r="E2" s="471" t="s">
        <v>1705</v>
      </c>
    </row>
    <row r="3" spans="1:5" s="41" customFormat="1" ht="15.6" x14ac:dyDescent="0.3">
      <c r="A3" s="471" t="s">
        <v>801</v>
      </c>
      <c r="B3" s="471" t="s">
        <v>1706</v>
      </c>
      <c r="C3" s="471" t="s">
        <v>1706</v>
      </c>
      <c r="D3" s="471" t="s">
        <v>1706</v>
      </c>
      <c r="E3" s="471" t="s">
        <v>1706</v>
      </c>
    </row>
    <row r="4" spans="1:5" s="41" customFormat="1" ht="15.6" x14ac:dyDescent="0.3">
      <c r="A4" s="471" t="s">
        <v>1679</v>
      </c>
      <c r="B4" s="471" t="s">
        <v>1707</v>
      </c>
      <c r="C4" s="471" t="s">
        <v>1707</v>
      </c>
      <c r="D4" s="471" t="s">
        <v>1707</v>
      </c>
      <c r="E4" s="471" t="s">
        <v>1707</v>
      </c>
    </row>
    <row r="5" spans="1:5" s="41" customFormat="1" ht="15.6" x14ac:dyDescent="0.3">
      <c r="A5" s="471" t="s">
        <v>1708</v>
      </c>
      <c r="B5" s="471" t="s">
        <v>1708</v>
      </c>
      <c r="C5" s="471" t="s">
        <v>1708</v>
      </c>
      <c r="D5" s="471" t="s">
        <v>1708</v>
      </c>
      <c r="E5" s="471" t="s">
        <v>1708</v>
      </c>
    </row>
    <row r="6" spans="1:5" s="41" customFormat="1" ht="15.6" x14ac:dyDescent="0.3">
      <c r="A6" s="472" t="s">
        <v>1709</v>
      </c>
      <c r="B6" s="472" t="s">
        <v>1709</v>
      </c>
      <c r="C6" s="472" t="s">
        <v>1709</v>
      </c>
      <c r="D6" s="472" t="s">
        <v>1709</v>
      </c>
      <c r="E6" s="472" t="s">
        <v>1709</v>
      </c>
    </row>
    <row r="7" spans="1:5" s="45" customFormat="1" x14ac:dyDescent="0.3">
      <c r="A7" s="42" t="s">
        <v>330</v>
      </c>
      <c r="B7" s="42" t="s">
        <v>330</v>
      </c>
      <c r="C7" s="43" t="s">
        <v>330</v>
      </c>
      <c r="D7" s="327" t="s">
        <v>330</v>
      </c>
      <c r="E7" s="327" t="s">
        <v>330</v>
      </c>
    </row>
    <row r="8" spans="1:5" s="45" customFormat="1" x14ac:dyDescent="0.3">
      <c r="A8" s="473" t="s">
        <v>1710</v>
      </c>
      <c r="B8" s="473" t="s">
        <v>1711</v>
      </c>
      <c r="C8" s="474" t="s">
        <v>1712</v>
      </c>
      <c r="D8" s="474" t="s">
        <v>1713</v>
      </c>
      <c r="E8" s="474" t="s">
        <v>1713</v>
      </c>
    </row>
    <row r="9" spans="1:5" s="45" customFormat="1" x14ac:dyDescent="0.3">
      <c r="A9" s="473" t="s">
        <v>1714</v>
      </c>
      <c r="B9" s="473" t="s">
        <v>1711</v>
      </c>
      <c r="C9" s="474" t="s">
        <v>1712</v>
      </c>
      <c r="D9" s="46" t="s">
        <v>1715</v>
      </c>
      <c r="E9" s="46" t="s">
        <v>1716</v>
      </c>
    </row>
    <row r="10" spans="1:5" x14ac:dyDescent="0.3">
      <c r="A10" s="47" t="s">
        <v>330</v>
      </c>
      <c r="B10" s="47" t="s">
        <v>330</v>
      </c>
      <c r="C10" s="48" t="s">
        <v>330</v>
      </c>
      <c r="D10" s="48" t="s">
        <v>330</v>
      </c>
      <c r="E10" s="48" t="s">
        <v>330</v>
      </c>
    </row>
    <row r="11" spans="1:5" s="45" customFormat="1" x14ac:dyDescent="0.3">
      <c r="A11" s="468" t="s">
        <v>1717</v>
      </c>
      <c r="B11" s="468" t="s">
        <v>1717</v>
      </c>
      <c r="C11" s="52" t="s">
        <v>330</v>
      </c>
      <c r="D11" s="53" t="s">
        <v>330</v>
      </c>
      <c r="E11" s="53" t="s">
        <v>330</v>
      </c>
    </row>
    <row r="12" spans="1:5" s="45" customFormat="1" x14ac:dyDescent="0.3">
      <c r="A12" s="328">
        <v>1.1000000000000001</v>
      </c>
      <c r="B12" s="328" t="s">
        <v>2667</v>
      </c>
      <c r="C12" s="281">
        <v>1</v>
      </c>
      <c r="D12" s="65">
        <v>135362</v>
      </c>
      <c r="E12" s="65">
        <v>135362</v>
      </c>
    </row>
    <row r="13" spans="1:5" s="45" customFormat="1" x14ac:dyDescent="0.3">
      <c r="A13" s="328">
        <v>1.2</v>
      </c>
      <c r="B13" s="328" t="s">
        <v>2668</v>
      </c>
      <c r="C13" s="281">
        <v>2</v>
      </c>
      <c r="D13" s="65">
        <v>135362</v>
      </c>
      <c r="E13" s="65">
        <v>135362</v>
      </c>
    </row>
    <row r="14" spans="1:5" s="45" customFormat="1" x14ac:dyDescent="0.3">
      <c r="A14" s="328" t="s">
        <v>2669</v>
      </c>
      <c r="B14" s="328" t="s">
        <v>2670</v>
      </c>
      <c r="C14" s="96">
        <v>1</v>
      </c>
      <c r="D14" s="65">
        <v>65754</v>
      </c>
      <c r="E14" s="65">
        <v>65754</v>
      </c>
    </row>
    <row r="15" spans="1:5" s="45" customFormat="1" x14ac:dyDescent="0.3">
      <c r="A15" s="328" t="s">
        <v>2671</v>
      </c>
      <c r="B15" s="328" t="s">
        <v>2672</v>
      </c>
      <c r="C15" s="96">
        <v>2</v>
      </c>
      <c r="D15" s="65">
        <v>65754</v>
      </c>
      <c r="E15" s="65">
        <v>65754</v>
      </c>
    </row>
    <row r="16" spans="1:5" s="45" customFormat="1" x14ac:dyDescent="0.3">
      <c r="A16" s="328">
        <v>5.0999999999999996</v>
      </c>
      <c r="B16" s="328" t="s">
        <v>2673</v>
      </c>
      <c r="C16" s="96">
        <v>1</v>
      </c>
      <c r="D16" s="65">
        <v>65754</v>
      </c>
      <c r="E16" s="65">
        <v>65754</v>
      </c>
    </row>
    <row r="17" spans="1:5" s="45" customFormat="1" x14ac:dyDescent="0.3">
      <c r="A17" s="328">
        <v>2.1</v>
      </c>
      <c r="B17" s="328" t="s">
        <v>2674</v>
      </c>
      <c r="C17" s="96">
        <v>1</v>
      </c>
      <c r="D17" s="65">
        <v>65754</v>
      </c>
      <c r="E17" s="65">
        <v>65754</v>
      </c>
    </row>
    <row r="18" spans="1:5" s="45" customFormat="1" x14ac:dyDescent="0.3">
      <c r="A18" s="328">
        <v>4.0999999999999996</v>
      </c>
      <c r="B18" s="328" t="s">
        <v>2675</v>
      </c>
      <c r="C18" s="96">
        <v>1</v>
      </c>
      <c r="D18" s="65">
        <v>65754</v>
      </c>
      <c r="E18" s="65">
        <v>65754</v>
      </c>
    </row>
    <row r="19" spans="1:5" s="45" customFormat="1" ht="26.4" x14ac:dyDescent="0.3">
      <c r="A19" s="328">
        <v>3.1</v>
      </c>
      <c r="B19" s="328" t="s">
        <v>2676</v>
      </c>
      <c r="C19" s="96">
        <v>1</v>
      </c>
      <c r="D19" s="65">
        <v>65754</v>
      </c>
      <c r="E19" s="65">
        <v>65754</v>
      </c>
    </row>
    <row r="20" spans="1:5" s="45" customFormat="1" x14ac:dyDescent="0.3">
      <c r="A20" s="328">
        <v>6.1</v>
      </c>
      <c r="B20" s="328" t="s">
        <v>2677</v>
      </c>
      <c r="C20" s="96">
        <v>1</v>
      </c>
      <c r="D20" s="65">
        <v>65754</v>
      </c>
      <c r="E20" s="65">
        <v>65754</v>
      </c>
    </row>
    <row r="21" spans="1:5" s="45" customFormat="1" ht="26.4" x14ac:dyDescent="0.3">
      <c r="A21" s="328" t="s">
        <v>2678</v>
      </c>
      <c r="B21" s="328" t="s">
        <v>2679</v>
      </c>
      <c r="C21" s="96">
        <v>1</v>
      </c>
      <c r="D21" s="65">
        <v>37917</v>
      </c>
      <c r="E21" s="65">
        <v>37917</v>
      </c>
    </row>
    <row r="22" spans="1:5" s="45" customFormat="1" x14ac:dyDescent="0.3">
      <c r="A22" s="328" t="s">
        <v>2680</v>
      </c>
      <c r="B22" s="328" t="s">
        <v>2681</v>
      </c>
      <c r="C22" s="96">
        <v>2</v>
      </c>
      <c r="D22" s="65">
        <v>37917</v>
      </c>
      <c r="E22" s="65">
        <v>37917</v>
      </c>
    </row>
    <row r="23" spans="1:5" s="45" customFormat="1" x14ac:dyDescent="0.3">
      <c r="A23" s="328" t="s">
        <v>2682</v>
      </c>
      <c r="B23" s="328" t="s">
        <v>2683</v>
      </c>
      <c r="C23" s="96">
        <v>6</v>
      </c>
      <c r="D23" s="65">
        <v>37917</v>
      </c>
      <c r="E23" s="65">
        <v>37917</v>
      </c>
    </row>
    <row r="24" spans="1:5" s="45" customFormat="1" x14ac:dyDescent="0.3">
      <c r="A24" s="328" t="s">
        <v>2684</v>
      </c>
      <c r="B24" s="328" t="s">
        <v>2685</v>
      </c>
      <c r="C24" s="96">
        <v>1</v>
      </c>
      <c r="D24" s="65">
        <v>37917</v>
      </c>
      <c r="E24" s="65">
        <v>37917</v>
      </c>
    </row>
    <row r="25" spans="1:5" s="45" customFormat="1" x14ac:dyDescent="0.3">
      <c r="A25" s="328" t="s">
        <v>2686</v>
      </c>
      <c r="B25" s="328" t="s">
        <v>2687</v>
      </c>
      <c r="C25" s="96">
        <v>1</v>
      </c>
      <c r="D25" s="65">
        <v>37917</v>
      </c>
      <c r="E25" s="65">
        <v>37917</v>
      </c>
    </row>
    <row r="26" spans="1:5" s="45" customFormat="1" x14ac:dyDescent="0.3">
      <c r="A26" s="328" t="s">
        <v>2688</v>
      </c>
      <c r="B26" s="328" t="s">
        <v>2689</v>
      </c>
      <c r="C26" s="96">
        <v>2</v>
      </c>
      <c r="D26" s="65">
        <v>21106</v>
      </c>
      <c r="E26" s="65">
        <v>21106</v>
      </c>
    </row>
    <row r="27" spans="1:5" s="45" customFormat="1" x14ac:dyDescent="0.3">
      <c r="A27" s="328" t="s">
        <v>2690</v>
      </c>
      <c r="B27" s="328" t="s">
        <v>2691</v>
      </c>
      <c r="C27" s="96">
        <v>1</v>
      </c>
      <c r="D27" s="65">
        <v>21106</v>
      </c>
      <c r="E27" s="65">
        <v>21106</v>
      </c>
    </row>
    <row r="28" spans="1:5" s="45" customFormat="1" x14ac:dyDescent="0.3">
      <c r="A28" s="328" t="s">
        <v>2692</v>
      </c>
      <c r="B28" s="328" t="s">
        <v>2693</v>
      </c>
      <c r="C28" s="96">
        <v>1</v>
      </c>
      <c r="D28" s="65">
        <v>21106</v>
      </c>
      <c r="E28" s="65">
        <v>21106</v>
      </c>
    </row>
    <row r="29" spans="1:5" s="45" customFormat="1" x14ac:dyDescent="0.3">
      <c r="A29" s="328" t="s">
        <v>2694</v>
      </c>
      <c r="B29" s="328" t="s">
        <v>2695</v>
      </c>
      <c r="C29" s="96">
        <v>1</v>
      </c>
      <c r="D29" s="65">
        <v>21106</v>
      </c>
      <c r="E29" s="65">
        <v>21106</v>
      </c>
    </row>
    <row r="30" spans="1:5" s="45" customFormat="1" x14ac:dyDescent="0.3">
      <c r="A30" s="328" t="s">
        <v>2696</v>
      </c>
      <c r="B30" s="328" t="s">
        <v>2697</v>
      </c>
      <c r="C30" s="96">
        <v>1</v>
      </c>
      <c r="D30" s="65">
        <v>21106</v>
      </c>
      <c r="E30" s="65">
        <v>21106</v>
      </c>
    </row>
    <row r="31" spans="1:5" s="45" customFormat="1" x14ac:dyDescent="0.3">
      <c r="A31" s="328" t="s">
        <v>2698</v>
      </c>
      <c r="B31" s="328" t="s">
        <v>2699</v>
      </c>
      <c r="C31" s="96">
        <v>2</v>
      </c>
      <c r="D31" s="65">
        <v>21106</v>
      </c>
      <c r="E31" s="65">
        <v>21106</v>
      </c>
    </row>
    <row r="32" spans="1:5" s="45" customFormat="1" x14ac:dyDescent="0.3">
      <c r="A32" s="328" t="s">
        <v>2700</v>
      </c>
      <c r="B32" s="328" t="s">
        <v>2701</v>
      </c>
      <c r="C32" s="96">
        <v>1</v>
      </c>
      <c r="D32" s="65">
        <v>21106</v>
      </c>
      <c r="E32" s="65">
        <v>21106</v>
      </c>
    </row>
    <row r="33" spans="1:5" s="45" customFormat="1" x14ac:dyDescent="0.3">
      <c r="A33" s="328" t="s">
        <v>2702</v>
      </c>
      <c r="B33" s="328" t="s">
        <v>2105</v>
      </c>
      <c r="C33" s="96">
        <v>1</v>
      </c>
      <c r="D33" s="65">
        <v>20350</v>
      </c>
      <c r="E33" s="65">
        <v>20350</v>
      </c>
    </row>
    <row r="34" spans="1:5" s="45" customFormat="1" x14ac:dyDescent="0.3">
      <c r="A34" s="328" t="s">
        <v>2703</v>
      </c>
      <c r="B34" s="328" t="s">
        <v>2704</v>
      </c>
      <c r="C34" s="96">
        <v>1</v>
      </c>
      <c r="D34" s="65">
        <v>14743</v>
      </c>
      <c r="E34" s="65">
        <v>14743</v>
      </c>
    </row>
    <row r="35" spans="1:5" s="45" customFormat="1" x14ac:dyDescent="0.3">
      <c r="A35" s="328" t="s">
        <v>2705</v>
      </c>
      <c r="B35" s="328" t="s">
        <v>2706</v>
      </c>
      <c r="C35" s="96">
        <v>1</v>
      </c>
      <c r="D35" s="65">
        <v>14743</v>
      </c>
      <c r="E35" s="65">
        <v>14743</v>
      </c>
    </row>
    <row r="36" spans="1:5" s="45" customFormat="1" x14ac:dyDescent="0.3">
      <c r="A36" s="328" t="s">
        <v>2707</v>
      </c>
      <c r="B36" s="328" t="s">
        <v>2708</v>
      </c>
      <c r="C36" s="96">
        <v>1</v>
      </c>
      <c r="D36" s="65">
        <v>14743</v>
      </c>
      <c r="E36" s="65">
        <v>14743</v>
      </c>
    </row>
    <row r="37" spans="1:5" s="45" customFormat="1" x14ac:dyDescent="0.3">
      <c r="A37" s="328" t="s">
        <v>2709</v>
      </c>
      <c r="B37" s="328" t="s">
        <v>2710</v>
      </c>
      <c r="C37" s="96">
        <v>1</v>
      </c>
      <c r="D37" s="65">
        <v>14743</v>
      </c>
      <c r="E37" s="65">
        <v>14743</v>
      </c>
    </row>
    <row r="38" spans="1:5" s="45" customFormat="1" x14ac:dyDescent="0.3">
      <c r="A38" s="328" t="s">
        <v>2711</v>
      </c>
      <c r="B38" s="328" t="s">
        <v>2712</v>
      </c>
      <c r="C38" s="96">
        <v>1</v>
      </c>
      <c r="D38" s="65">
        <v>10286</v>
      </c>
      <c r="E38" s="65">
        <v>10286</v>
      </c>
    </row>
    <row r="39" spans="1:5" s="45" customFormat="1" x14ac:dyDescent="0.3">
      <c r="A39" s="328" t="s">
        <v>2713</v>
      </c>
      <c r="B39" s="328" t="s">
        <v>2714</v>
      </c>
      <c r="C39" s="96">
        <v>1</v>
      </c>
      <c r="D39" s="65">
        <v>10286</v>
      </c>
      <c r="E39" s="65">
        <v>10286</v>
      </c>
    </row>
    <row r="40" spans="1:5" s="45" customFormat="1" x14ac:dyDescent="0.3">
      <c r="A40" s="328" t="s">
        <v>2715</v>
      </c>
      <c r="B40" s="328" t="s">
        <v>2716</v>
      </c>
      <c r="C40" s="96">
        <v>1</v>
      </c>
      <c r="D40" s="65">
        <v>9026</v>
      </c>
      <c r="E40" s="65">
        <v>9026</v>
      </c>
    </row>
    <row r="41" spans="1:5" s="45" customFormat="1" x14ac:dyDescent="0.3">
      <c r="A41" s="328" t="s">
        <v>2717</v>
      </c>
      <c r="B41" s="328" t="s">
        <v>2326</v>
      </c>
      <c r="C41" s="96">
        <v>1</v>
      </c>
      <c r="D41" s="65">
        <v>9026</v>
      </c>
      <c r="E41" s="65">
        <v>9026</v>
      </c>
    </row>
    <row r="42" spans="1:5" s="45" customFormat="1" x14ac:dyDescent="0.3">
      <c r="A42" s="56" t="s">
        <v>330</v>
      </c>
      <c r="B42" s="51" t="s">
        <v>1782</v>
      </c>
      <c r="C42" s="57">
        <f>SUM(C12:C41)</f>
        <v>40</v>
      </c>
      <c r="D42" s="58" t="s">
        <v>330</v>
      </c>
      <c r="E42" s="59" t="s">
        <v>330</v>
      </c>
    </row>
    <row r="43" spans="1:5" s="45" customFormat="1" x14ac:dyDescent="0.3">
      <c r="A43" s="60"/>
      <c r="B43" s="61"/>
      <c r="C43" s="59"/>
      <c r="D43" s="62"/>
      <c r="E43" s="62"/>
    </row>
    <row r="44" spans="1:5" s="45" customFormat="1" x14ac:dyDescent="0.3">
      <c r="A44" s="60"/>
      <c r="B44" s="60"/>
      <c r="C44" s="62"/>
      <c r="D44" s="62"/>
      <c r="E44" s="62"/>
    </row>
    <row r="45" spans="1:5" s="45" customFormat="1" x14ac:dyDescent="0.3">
      <c r="A45" s="469" t="s">
        <v>1783</v>
      </c>
      <c r="B45" s="469" t="s">
        <v>1783</v>
      </c>
      <c r="C45" s="53"/>
      <c r="D45" s="53" t="s">
        <v>330</v>
      </c>
      <c r="E45" s="53" t="s">
        <v>330</v>
      </c>
    </row>
    <row r="46" spans="1:5" s="45" customFormat="1" x14ac:dyDescent="0.3">
      <c r="A46" s="166" t="s">
        <v>1818</v>
      </c>
      <c r="B46" s="64" t="s">
        <v>1818</v>
      </c>
      <c r="C46" s="55">
        <v>0</v>
      </c>
      <c r="D46" s="65">
        <v>0</v>
      </c>
      <c r="E46" s="65">
        <v>0</v>
      </c>
    </row>
    <row r="47" spans="1:5" s="45" customFormat="1" x14ac:dyDescent="0.3">
      <c r="A47" s="56" t="s">
        <v>330</v>
      </c>
      <c r="B47" s="51" t="s">
        <v>1816</v>
      </c>
      <c r="C47" s="57">
        <f>SUM(C46:C46)</f>
        <v>0</v>
      </c>
      <c r="D47" s="58" t="s">
        <v>330</v>
      </c>
      <c r="E47" s="59" t="s">
        <v>330</v>
      </c>
    </row>
    <row r="48" spans="1:5" s="45" customFormat="1" x14ac:dyDescent="0.3">
      <c r="A48" s="66" t="s">
        <v>330</v>
      </c>
      <c r="B48" s="67"/>
      <c r="C48" s="68"/>
      <c r="D48" s="69" t="s">
        <v>330</v>
      </c>
      <c r="E48" s="69" t="s">
        <v>330</v>
      </c>
    </row>
    <row r="49" spans="1:5" s="45" customFormat="1" x14ac:dyDescent="0.3">
      <c r="A49" s="66"/>
      <c r="B49" s="67"/>
      <c r="C49" s="68"/>
      <c r="D49" s="69"/>
      <c r="E49" s="69"/>
    </row>
    <row r="50" spans="1:5" s="45" customFormat="1" x14ac:dyDescent="0.3">
      <c r="A50" s="469" t="s">
        <v>1817</v>
      </c>
      <c r="B50" s="469" t="s">
        <v>1783</v>
      </c>
      <c r="C50" s="53" t="s">
        <v>330</v>
      </c>
      <c r="D50" s="53" t="s">
        <v>330</v>
      </c>
      <c r="E50" s="53" t="s">
        <v>330</v>
      </c>
    </row>
    <row r="51" spans="1:5" s="45" customFormat="1" x14ac:dyDescent="0.3">
      <c r="A51" s="166" t="s">
        <v>1818</v>
      </c>
      <c r="B51" s="64" t="s">
        <v>1818</v>
      </c>
      <c r="C51" s="65">
        <v>0</v>
      </c>
      <c r="D51" s="65">
        <v>0</v>
      </c>
      <c r="E51" s="65">
        <v>0</v>
      </c>
    </row>
    <row r="52" spans="1:5" s="45" customFormat="1" x14ac:dyDescent="0.3">
      <c r="A52" s="56" t="s">
        <v>330</v>
      </c>
      <c r="B52" s="51" t="s">
        <v>1819</v>
      </c>
      <c r="C52" s="57">
        <f>SUM(C51:C51)</f>
        <v>0</v>
      </c>
      <c r="D52" s="58" t="s">
        <v>330</v>
      </c>
      <c r="E52" s="59" t="s">
        <v>330</v>
      </c>
    </row>
    <row r="53" spans="1:5" s="45" customFormat="1" x14ac:dyDescent="0.3">
      <c r="A53" s="70"/>
      <c r="B53" s="168"/>
      <c r="C53" s="286"/>
      <c r="D53" s="71"/>
      <c r="E53" s="71"/>
    </row>
    <row r="54" spans="1:5" s="45" customFormat="1" x14ac:dyDescent="0.3">
      <c r="A54" s="70"/>
      <c r="B54" s="72" t="s">
        <v>1687</v>
      </c>
      <c r="C54" s="73">
        <f>SUM(C47,C42,C52)</f>
        <v>40</v>
      </c>
      <c r="D54" s="71"/>
      <c r="E54" s="71"/>
    </row>
    <row r="55" spans="1:5" s="45" customFormat="1" x14ac:dyDescent="0.3">
      <c r="A55" s="70"/>
      <c r="B55" s="70"/>
      <c r="C55" s="71"/>
      <c r="D55" s="71"/>
      <c r="E55" s="71"/>
    </row>
    <row r="56" spans="1:5" s="45" customFormat="1" x14ac:dyDescent="0.3">
      <c r="A56" s="70"/>
      <c r="B56" s="70"/>
      <c r="C56" s="71"/>
      <c r="D56" s="71"/>
      <c r="E56" s="71"/>
    </row>
    <row r="57" spans="1:5" s="45" customFormat="1" x14ac:dyDescent="0.3">
      <c r="A57" s="470" t="s">
        <v>1683</v>
      </c>
      <c r="B57" s="470"/>
      <c r="C57" s="62" t="s">
        <v>330</v>
      </c>
      <c r="D57" s="62" t="s">
        <v>330</v>
      </c>
      <c r="E57" s="62" t="s">
        <v>330</v>
      </c>
    </row>
    <row r="58" spans="1:5" s="45" customFormat="1" x14ac:dyDescent="0.3">
      <c r="A58" s="469" t="s">
        <v>1820</v>
      </c>
      <c r="B58" s="469"/>
      <c r="C58" s="68"/>
      <c r="D58" s="68"/>
      <c r="E58" s="68"/>
    </row>
    <row r="59" spans="1:5" s="45" customFormat="1" x14ac:dyDescent="0.3">
      <c r="A59" s="166" t="s">
        <v>1818</v>
      </c>
      <c r="B59" s="75" t="s">
        <v>1818</v>
      </c>
      <c r="C59" s="76">
        <v>0</v>
      </c>
      <c r="D59" s="76">
        <v>0</v>
      </c>
      <c r="E59" s="76">
        <v>0</v>
      </c>
    </row>
    <row r="60" spans="1:5" s="45" customFormat="1" x14ac:dyDescent="0.3">
      <c r="A60" s="56" t="s">
        <v>330</v>
      </c>
      <c r="B60" s="51" t="s">
        <v>1822</v>
      </c>
      <c r="C60" s="57">
        <f>SUM(C59:C59)</f>
        <v>0</v>
      </c>
      <c r="D60" s="58" t="s">
        <v>330</v>
      </c>
      <c r="E60" s="59" t="s">
        <v>330</v>
      </c>
    </row>
    <row r="61" spans="1:5" s="45" customFormat="1" x14ac:dyDescent="0.3">
      <c r="A61" s="70" t="s">
        <v>330</v>
      </c>
      <c r="B61" s="329" t="s">
        <v>330</v>
      </c>
      <c r="C61" s="68"/>
      <c r="D61" s="68"/>
      <c r="E61" s="68"/>
    </row>
    <row r="62" spans="1:5" s="45" customFormat="1" x14ac:dyDescent="0.3">
      <c r="A62" s="70"/>
      <c r="B62" s="330"/>
      <c r="C62" s="68"/>
      <c r="D62" s="68"/>
      <c r="E62" s="68"/>
    </row>
    <row r="63" spans="1:5" s="45" customFormat="1" x14ac:dyDescent="0.3">
      <c r="A63" s="485" t="s">
        <v>1823</v>
      </c>
      <c r="B63" s="524"/>
      <c r="C63" s="68"/>
      <c r="D63" s="68"/>
      <c r="E63" s="68"/>
    </row>
    <row r="64" spans="1:5" s="45" customFormat="1" x14ac:dyDescent="0.3">
      <c r="A64" s="64" t="s">
        <v>1818</v>
      </c>
      <c r="B64" s="75" t="s">
        <v>1818</v>
      </c>
      <c r="C64" s="76">
        <v>0</v>
      </c>
      <c r="D64" s="76">
        <v>0</v>
      </c>
      <c r="E64" s="76">
        <v>0</v>
      </c>
    </row>
    <row r="65" spans="1:5" s="45" customFormat="1" x14ac:dyDescent="0.3">
      <c r="A65" s="61" t="s">
        <v>330</v>
      </c>
      <c r="B65" s="80" t="s">
        <v>1825</v>
      </c>
      <c r="C65" s="81">
        <f>SUM(C64:C64)</f>
        <v>0</v>
      </c>
      <c r="D65" s="58" t="s">
        <v>330</v>
      </c>
      <c r="E65" s="59" t="s">
        <v>330</v>
      </c>
    </row>
  </sheetData>
  <mergeCells count="15">
    <mergeCell ref="A63:B63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45:B45"/>
    <mergeCell ref="A50:B50"/>
    <mergeCell ref="A57:B57"/>
    <mergeCell ref="A58:B58"/>
  </mergeCells>
  <printOptions horizontalCentered="1"/>
  <pageMargins left="0.47250000000000003" right="0.47250000000000003" top="1.1025" bottom="0.47250000000000003" header="0.31500000000000006" footer="0.31500000000000006"/>
  <pageSetup scale="75" fitToWidth="0" fitToHeight="0" orientation="landscape" r:id="rId1"/>
  <headerFooter scaleWithDoc="0" alignWithMargins="0">
    <oddHeader>&amp;L&amp;G&amp;R&amp;G</oddHead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FFD7D-86DD-42AE-94B4-FE29606927CB}">
  <sheetPr>
    <pageSetUpPr fitToPage="1"/>
  </sheetPr>
  <dimension ref="A1:O58"/>
  <sheetViews>
    <sheetView zoomScale="85" zoomScaleNormal="85" workbookViewId="0">
      <selection activeCell="N28" sqref="N28"/>
    </sheetView>
  </sheetViews>
  <sheetFormatPr baseColWidth="10" defaultRowHeight="14.4" x14ac:dyDescent="0.3"/>
  <cols>
    <col min="1" max="1" width="6.21875" style="258" bestFit="1" customWidth="1"/>
    <col min="2" max="2" width="45.21875" style="257" customWidth="1"/>
    <col min="3" max="3" width="11.21875" style="257" bestFit="1" customWidth="1"/>
    <col min="4" max="4" width="12.5546875" style="257" customWidth="1"/>
    <col min="5" max="5" width="9.21875" style="257" bestFit="1" customWidth="1"/>
    <col min="6" max="6" width="11.21875" style="257" customWidth="1"/>
    <col min="7" max="7" width="11.109375" style="257" bestFit="1" customWidth="1"/>
    <col min="8" max="8" width="13.44140625" style="257" bestFit="1" customWidth="1"/>
    <col min="9" max="9" width="8.109375" style="257" bestFit="1" customWidth="1"/>
    <col min="10" max="11" width="12.5546875" style="257" customWidth="1"/>
    <col min="12" max="12" width="9.6640625" style="257" bestFit="1" customWidth="1"/>
    <col min="13" max="13" width="12.5546875" style="257" customWidth="1"/>
    <col min="14" max="14" width="5.77734375" style="257" bestFit="1" customWidth="1"/>
    <col min="15" max="15" width="8.109375" style="257" bestFit="1" customWidth="1"/>
    <col min="16" max="16384" width="11.5546875" style="27"/>
  </cols>
  <sheetData>
    <row r="1" spans="1:15" s="86" customFormat="1" ht="15.6" x14ac:dyDescent="0.3">
      <c r="A1" s="117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5" s="86" customFormat="1" ht="15.6" x14ac:dyDescent="0.3">
      <c r="A2" s="482" t="s">
        <v>793</v>
      </c>
      <c r="B2" s="482" t="s">
        <v>1705</v>
      </c>
      <c r="C2" s="482" t="s">
        <v>1705</v>
      </c>
      <c r="D2" s="482"/>
      <c r="E2" s="482" t="s">
        <v>1705</v>
      </c>
      <c r="F2" s="482"/>
      <c r="G2" s="482"/>
      <c r="H2" s="482" t="s">
        <v>1705</v>
      </c>
      <c r="I2" s="482" t="s">
        <v>1705</v>
      </c>
      <c r="J2" s="482" t="s">
        <v>1705</v>
      </c>
      <c r="K2" s="482" t="s">
        <v>1705</v>
      </c>
      <c r="L2" s="482" t="s">
        <v>1705</v>
      </c>
      <c r="M2" s="482"/>
      <c r="N2" s="482" t="s">
        <v>1705</v>
      </c>
      <c r="O2" s="482" t="s">
        <v>1705</v>
      </c>
    </row>
    <row r="3" spans="1:15" s="86" customFormat="1" ht="15.6" x14ac:dyDescent="0.3">
      <c r="A3" s="482" t="s">
        <v>801</v>
      </c>
      <c r="B3" s="482" t="s">
        <v>1705</v>
      </c>
      <c r="C3" s="482" t="s">
        <v>1705</v>
      </c>
      <c r="D3" s="482"/>
      <c r="E3" s="482" t="s">
        <v>1705</v>
      </c>
      <c r="F3" s="482"/>
      <c r="G3" s="482"/>
      <c r="H3" s="482" t="s">
        <v>1705</v>
      </c>
      <c r="I3" s="482" t="s">
        <v>1705</v>
      </c>
      <c r="J3" s="482" t="s">
        <v>1705</v>
      </c>
      <c r="K3" s="482" t="s">
        <v>1705</v>
      </c>
      <c r="L3" s="482" t="s">
        <v>1705</v>
      </c>
      <c r="M3" s="482"/>
      <c r="N3" s="482" t="s">
        <v>1705</v>
      </c>
      <c r="O3" s="482" t="s">
        <v>1705</v>
      </c>
    </row>
    <row r="4" spans="1:15" s="86" customFormat="1" ht="15.6" x14ac:dyDescent="0.3">
      <c r="A4" s="482" t="s">
        <v>1679</v>
      </c>
      <c r="B4" s="482" t="s">
        <v>1707</v>
      </c>
      <c r="C4" s="482" t="s">
        <v>1707</v>
      </c>
      <c r="D4" s="482"/>
      <c r="E4" s="482" t="s">
        <v>1707</v>
      </c>
      <c r="F4" s="482"/>
      <c r="G4" s="482"/>
      <c r="H4" s="482" t="s">
        <v>1707</v>
      </c>
      <c r="I4" s="482" t="s">
        <v>1707</v>
      </c>
      <c r="J4" s="482" t="s">
        <v>1707</v>
      </c>
      <c r="K4" s="482" t="s">
        <v>1707</v>
      </c>
      <c r="L4" s="482" t="s">
        <v>1707</v>
      </c>
      <c r="M4" s="482"/>
      <c r="N4" s="482" t="s">
        <v>1707</v>
      </c>
      <c r="O4" s="482" t="s">
        <v>1707</v>
      </c>
    </row>
    <row r="5" spans="1:15" s="86" customFormat="1" ht="15.6" x14ac:dyDescent="0.3">
      <c r="A5" s="482" t="s">
        <v>1826</v>
      </c>
      <c r="B5" s="482" t="s">
        <v>1826</v>
      </c>
      <c r="C5" s="482" t="s">
        <v>1826</v>
      </c>
      <c r="D5" s="482"/>
      <c r="E5" s="482" t="s">
        <v>1826</v>
      </c>
      <c r="F5" s="482"/>
      <c r="G5" s="482"/>
      <c r="H5" s="482" t="s">
        <v>1826</v>
      </c>
      <c r="I5" s="482" t="s">
        <v>1826</v>
      </c>
      <c r="J5" s="482" t="s">
        <v>1826</v>
      </c>
      <c r="K5" s="482" t="s">
        <v>1826</v>
      </c>
      <c r="L5" s="482" t="s">
        <v>1826</v>
      </c>
      <c r="M5" s="482"/>
      <c r="N5" s="482" t="s">
        <v>1826</v>
      </c>
      <c r="O5" s="482" t="s">
        <v>1826</v>
      </c>
    </row>
    <row r="6" spans="1:15" s="86" customFormat="1" ht="15.6" x14ac:dyDescent="0.3">
      <c r="A6" s="483" t="s">
        <v>1709</v>
      </c>
      <c r="B6" s="483"/>
      <c r="C6" s="483"/>
      <c r="D6" s="483"/>
      <c r="E6" s="483"/>
      <c r="F6" s="483"/>
      <c r="G6" s="483"/>
      <c r="H6" s="483"/>
      <c r="I6" s="483"/>
      <c r="J6" s="483"/>
      <c r="K6" s="483"/>
      <c r="L6" s="483"/>
      <c r="M6" s="483"/>
      <c r="N6" s="483"/>
      <c r="O6" s="483"/>
    </row>
    <row r="7" spans="1:15" s="89" customFormat="1" x14ac:dyDescent="0.3">
      <c r="A7" s="484" t="s">
        <v>1827</v>
      </c>
      <c r="B7" s="484"/>
      <c r="C7" s="484"/>
      <c r="D7" s="87"/>
      <c r="E7" s="87" t="s">
        <v>330</v>
      </c>
      <c r="F7" s="87"/>
      <c r="G7" s="87"/>
      <c r="H7" s="87" t="s">
        <v>330</v>
      </c>
      <c r="I7" s="87" t="s">
        <v>330</v>
      </c>
      <c r="J7" s="87" t="s">
        <v>330</v>
      </c>
      <c r="K7" s="87" t="s">
        <v>330</v>
      </c>
      <c r="L7" s="87" t="s">
        <v>330</v>
      </c>
      <c r="M7" s="87"/>
      <c r="N7" s="87" t="s">
        <v>330</v>
      </c>
      <c r="O7" s="87" t="s">
        <v>330</v>
      </c>
    </row>
    <row r="8" spans="1:15" s="89" customFormat="1" x14ac:dyDescent="0.3">
      <c r="A8" s="510" t="s">
        <v>1828</v>
      </c>
      <c r="B8" s="477" t="s">
        <v>1711</v>
      </c>
      <c r="C8" s="477" t="s">
        <v>1829</v>
      </c>
      <c r="D8" s="477"/>
      <c r="E8" s="477" t="s">
        <v>1829</v>
      </c>
      <c r="F8" s="477"/>
      <c r="G8" s="477"/>
      <c r="H8" s="477" t="s">
        <v>1829</v>
      </c>
      <c r="I8" s="477" t="s">
        <v>1829</v>
      </c>
      <c r="J8" s="477" t="s">
        <v>1830</v>
      </c>
      <c r="K8" s="477" t="s">
        <v>1830</v>
      </c>
      <c r="L8" s="477" t="s">
        <v>1830</v>
      </c>
      <c r="M8" s="477"/>
      <c r="N8" s="477" t="s">
        <v>1830</v>
      </c>
      <c r="O8" s="501" t="s">
        <v>1830</v>
      </c>
    </row>
    <row r="9" spans="1:15" s="302" customFormat="1" ht="26.4" x14ac:dyDescent="0.3">
      <c r="A9" s="511" t="s">
        <v>1828</v>
      </c>
      <c r="B9" s="478" t="s">
        <v>1831</v>
      </c>
      <c r="C9" s="169" t="s">
        <v>1832</v>
      </c>
      <c r="D9" s="169" t="s">
        <v>2718</v>
      </c>
      <c r="E9" s="169" t="s">
        <v>1833</v>
      </c>
      <c r="F9" s="169" t="s">
        <v>2661</v>
      </c>
      <c r="G9" s="169" t="s">
        <v>2511</v>
      </c>
      <c r="H9" s="169" t="s">
        <v>1834</v>
      </c>
      <c r="I9" s="169" t="s">
        <v>1835</v>
      </c>
      <c r="J9" s="169" t="s">
        <v>1836</v>
      </c>
      <c r="K9" s="169" t="s">
        <v>1837</v>
      </c>
      <c r="L9" s="169" t="s">
        <v>1838</v>
      </c>
      <c r="M9" s="169" t="s">
        <v>2719</v>
      </c>
      <c r="N9" s="169" t="s">
        <v>1963</v>
      </c>
      <c r="O9" s="181" t="s">
        <v>1835</v>
      </c>
    </row>
    <row r="10" spans="1:15" s="89" customFormat="1" x14ac:dyDescent="0.3">
      <c r="A10" s="331">
        <v>1.1000000000000001</v>
      </c>
      <c r="B10" s="332" t="s">
        <v>2667</v>
      </c>
      <c r="C10" s="333">
        <v>135362</v>
      </c>
      <c r="D10" s="333">
        <v>3000</v>
      </c>
      <c r="E10" s="333">
        <v>4262</v>
      </c>
      <c r="F10" s="333">
        <v>4420</v>
      </c>
      <c r="G10" s="333">
        <v>1394</v>
      </c>
      <c r="H10" s="333">
        <v>0</v>
      </c>
      <c r="I10" s="333">
        <f>+C10+D10+E10+F10+G10+H10</f>
        <v>148438</v>
      </c>
      <c r="J10" s="333">
        <v>32285</v>
      </c>
      <c r="K10" s="333">
        <v>23060</v>
      </c>
      <c r="L10" s="333">
        <v>184483</v>
      </c>
      <c r="M10" s="333">
        <v>138362</v>
      </c>
      <c r="N10" s="333">
        <v>0</v>
      </c>
      <c r="O10" s="333">
        <f>+J10+K10+L10+M10+N10</f>
        <v>378190</v>
      </c>
    </row>
    <row r="11" spans="1:15" s="89" customFormat="1" x14ac:dyDescent="0.3">
      <c r="A11" s="331">
        <v>1.2</v>
      </c>
      <c r="B11" s="332" t="s">
        <v>2668</v>
      </c>
      <c r="C11" s="333">
        <v>135362</v>
      </c>
      <c r="D11" s="333">
        <v>3000</v>
      </c>
      <c r="E11" s="333">
        <v>4262</v>
      </c>
      <c r="F11" s="333">
        <v>4420</v>
      </c>
      <c r="G11" s="333">
        <v>0</v>
      </c>
      <c r="H11" s="333">
        <v>0</v>
      </c>
      <c r="I11" s="333">
        <f t="shared" ref="I11:I25" si="0">+C11+D11+E11+F11+G11+H11</f>
        <v>147044</v>
      </c>
      <c r="J11" s="333">
        <v>32285</v>
      </c>
      <c r="K11" s="333">
        <v>23060</v>
      </c>
      <c r="L11" s="333">
        <v>184483</v>
      </c>
      <c r="M11" s="333">
        <v>138362</v>
      </c>
      <c r="N11" s="333">
        <v>0</v>
      </c>
      <c r="O11" s="333">
        <f t="shared" ref="O11:O25" si="1">+J11+K11+L11+M11+N11</f>
        <v>378190</v>
      </c>
    </row>
    <row r="12" spans="1:15" s="89" customFormat="1" x14ac:dyDescent="0.3">
      <c r="A12" s="331" t="s">
        <v>2669</v>
      </c>
      <c r="B12" s="332" t="s">
        <v>2670</v>
      </c>
      <c r="C12" s="333">
        <v>65754</v>
      </c>
      <c r="D12" s="333">
        <v>2000</v>
      </c>
      <c r="E12" s="333">
        <v>2000</v>
      </c>
      <c r="F12" s="333">
        <v>4420</v>
      </c>
      <c r="G12" s="333">
        <v>1394</v>
      </c>
      <c r="H12" s="333">
        <v>0</v>
      </c>
      <c r="I12" s="333">
        <f t="shared" si="0"/>
        <v>75568</v>
      </c>
      <c r="J12" s="333">
        <v>15809</v>
      </c>
      <c r="K12" s="333">
        <v>11292</v>
      </c>
      <c r="L12" s="333">
        <v>90339</v>
      </c>
      <c r="M12" s="333">
        <v>0</v>
      </c>
      <c r="N12" s="333">
        <v>0</v>
      </c>
      <c r="O12" s="333">
        <f t="shared" si="1"/>
        <v>117440</v>
      </c>
    </row>
    <row r="13" spans="1:15" s="89" customFormat="1" x14ac:dyDescent="0.3">
      <c r="A13" s="331" t="s">
        <v>2671</v>
      </c>
      <c r="B13" s="332" t="s">
        <v>2672</v>
      </c>
      <c r="C13" s="333">
        <v>65754</v>
      </c>
      <c r="D13" s="333">
        <v>2000</v>
      </c>
      <c r="E13" s="333">
        <v>2000</v>
      </c>
      <c r="F13" s="333">
        <v>4420</v>
      </c>
      <c r="G13" s="333">
        <v>0</v>
      </c>
      <c r="H13" s="333">
        <v>0</v>
      </c>
      <c r="I13" s="333">
        <f t="shared" si="0"/>
        <v>74174</v>
      </c>
      <c r="J13" s="333">
        <v>15809</v>
      </c>
      <c r="K13" s="333">
        <v>11292</v>
      </c>
      <c r="L13" s="333">
        <v>90339</v>
      </c>
      <c r="M13" s="333">
        <v>0</v>
      </c>
      <c r="N13" s="333">
        <v>0</v>
      </c>
      <c r="O13" s="333">
        <f t="shared" si="1"/>
        <v>117440</v>
      </c>
    </row>
    <row r="14" spans="1:15" s="89" customFormat="1" x14ac:dyDescent="0.3">
      <c r="A14" s="331">
        <v>5.0999999999999996</v>
      </c>
      <c r="B14" s="332" t="s">
        <v>2673</v>
      </c>
      <c r="C14" s="333">
        <v>65754</v>
      </c>
      <c r="D14" s="333">
        <v>2000</v>
      </c>
      <c r="E14" s="333">
        <v>2000</v>
      </c>
      <c r="F14" s="333">
        <v>4420</v>
      </c>
      <c r="G14" s="333">
        <v>1394</v>
      </c>
      <c r="H14" s="333">
        <v>0</v>
      </c>
      <c r="I14" s="333">
        <f t="shared" si="0"/>
        <v>75568</v>
      </c>
      <c r="J14" s="333">
        <v>15809</v>
      </c>
      <c r="K14" s="333">
        <v>11292</v>
      </c>
      <c r="L14" s="333">
        <v>90339</v>
      </c>
      <c r="M14" s="333">
        <v>0</v>
      </c>
      <c r="N14" s="333">
        <v>0</v>
      </c>
      <c r="O14" s="333">
        <f t="shared" si="1"/>
        <v>117440</v>
      </c>
    </row>
    <row r="15" spans="1:15" s="89" customFormat="1" x14ac:dyDescent="0.3">
      <c r="A15" s="331">
        <v>2.1</v>
      </c>
      <c r="B15" s="332" t="s">
        <v>2674</v>
      </c>
      <c r="C15" s="333">
        <v>65754</v>
      </c>
      <c r="D15" s="333">
        <v>2000</v>
      </c>
      <c r="E15" s="333">
        <v>2000</v>
      </c>
      <c r="F15" s="333">
        <v>4420</v>
      </c>
      <c r="G15" s="333">
        <v>2230</v>
      </c>
      <c r="H15" s="333">
        <v>0</v>
      </c>
      <c r="I15" s="333">
        <f t="shared" si="0"/>
        <v>76404</v>
      </c>
      <c r="J15" s="333">
        <v>15809</v>
      </c>
      <c r="K15" s="333">
        <v>11292</v>
      </c>
      <c r="L15" s="333">
        <v>90339</v>
      </c>
      <c r="M15" s="333">
        <v>0</v>
      </c>
      <c r="N15" s="333">
        <v>0</v>
      </c>
      <c r="O15" s="333">
        <f t="shared" si="1"/>
        <v>117440</v>
      </c>
    </row>
    <row r="16" spans="1:15" s="89" customFormat="1" x14ac:dyDescent="0.3">
      <c r="A16" s="331">
        <v>4.0999999999999996</v>
      </c>
      <c r="B16" s="332" t="s">
        <v>2675</v>
      </c>
      <c r="C16" s="333">
        <v>65754</v>
      </c>
      <c r="D16" s="333">
        <v>2000</v>
      </c>
      <c r="E16" s="333">
        <v>2000</v>
      </c>
      <c r="F16" s="333">
        <v>4420</v>
      </c>
      <c r="G16" s="333">
        <v>0</v>
      </c>
      <c r="H16" s="333">
        <v>0</v>
      </c>
      <c r="I16" s="333">
        <f t="shared" si="0"/>
        <v>74174</v>
      </c>
      <c r="J16" s="333">
        <v>15809</v>
      </c>
      <c r="K16" s="333">
        <v>11292</v>
      </c>
      <c r="L16" s="333">
        <v>90339</v>
      </c>
      <c r="M16" s="333">
        <v>0</v>
      </c>
      <c r="N16" s="333">
        <v>0</v>
      </c>
      <c r="O16" s="333">
        <f t="shared" si="1"/>
        <v>117440</v>
      </c>
    </row>
    <row r="17" spans="1:15" s="89" customFormat="1" ht="39.6" x14ac:dyDescent="0.3">
      <c r="A17" s="331">
        <v>3.1</v>
      </c>
      <c r="B17" s="332" t="s">
        <v>2676</v>
      </c>
      <c r="C17" s="333">
        <v>65754</v>
      </c>
      <c r="D17" s="333">
        <v>2000</v>
      </c>
      <c r="E17" s="333">
        <v>2000</v>
      </c>
      <c r="F17" s="333">
        <v>4420</v>
      </c>
      <c r="G17" s="333">
        <v>2230.4</v>
      </c>
      <c r="H17" s="333">
        <v>0</v>
      </c>
      <c r="I17" s="333">
        <f t="shared" si="0"/>
        <v>76404.399999999994</v>
      </c>
      <c r="J17" s="333">
        <v>15809</v>
      </c>
      <c r="K17" s="333">
        <v>11292</v>
      </c>
      <c r="L17" s="333">
        <v>90339</v>
      </c>
      <c r="M17" s="333">
        <v>0</v>
      </c>
      <c r="N17" s="333">
        <v>0</v>
      </c>
      <c r="O17" s="333">
        <f t="shared" si="1"/>
        <v>117440</v>
      </c>
    </row>
    <row r="18" spans="1:15" s="89" customFormat="1" x14ac:dyDescent="0.3">
      <c r="A18" s="331">
        <v>6.1</v>
      </c>
      <c r="B18" s="332" t="s">
        <v>2677</v>
      </c>
      <c r="C18" s="333">
        <v>65754</v>
      </c>
      <c r="D18" s="333">
        <v>2000</v>
      </c>
      <c r="E18" s="333">
        <v>2000</v>
      </c>
      <c r="F18" s="333">
        <v>4420</v>
      </c>
      <c r="G18" s="333">
        <v>0</v>
      </c>
      <c r="H18" s="333">
        <v>0</v>
      </c>
      <c r="I18" s="333">
        <f t="shared" si="0"/>
        <v>74174</v>
      </c>
      <c r="J18" s="333">
        <v>15809</v>
      </c>
      <c r="K18" s="333">
        <v>11292</v>
      </c>
      <c r="L18" s="333">
        <v>90339</v>
      </c>
      <c r="M18" s="333">
        <v>0</v>
      </c>
      <c r="N18" s="333">
        <v>0</v>
      </c>
      <c r="O18" s="333">
        <f t="shared" si="1"/>
        <v>117440</v>
      </c>
    </row>
    <row r="19" spans="1:15" s="89" customFormat="1" ht="26.4" x14ac:dyDescent="0.3">
      <c r="A19" s="331" t="s">
        <v>2678</v>
      </c>
      <c r="B19" s="332" t="s">
        <v>2679</v>
      </c>
      <c r="C19" s="333">
        <v>37917</v>
      </c>
      <c r="D19" s="333">
        <v>0</v>
      </c>
      <c r="E19" s="333">
        <v>2000</v>
      </c>
      <c r="F19" s="333">
        <v>4420</v>
      </c>
      <c r="G19" s="333">
        <v>2230.4</v>
      </c>
      <c r="H19" s="333">
        <v>0</v>
      </c>
      <c r="I19" s="333">
        <f t="shared" si="0"/>
        <v>46567.4</v>
      </c>
      <c r="J19" s="333">
        <v>8847</v>
      </c>
      <c r="K19" s="333">
        <v>6320</v>
      </c>
      <c r="L19" s="333">
        <v>50555</v>
      </c>
      <c r="M19" s="333">
        <v>0</v>
      </c>
      <c r="N19" s="333">
        <v>0</v>
      </c>
      <c r="O19" s="333">
        <f t="shared" si="1"/>
        <v>65722</v>
      </c>
    </row>
    <row r="20" spans="1:15" s="89" customFormat="1" ht="26.4" x14ac:dyDescent="0.3">
      <c r="A20" s="331" t="s">
        <v>2680</v>
      </c>
      <c r="B20" s="332" t="s">
        <v>2681</v>
      </c>
      <c r="C20" s="333">
        <v>37917</v>
      </c>
      <c r="D20" s="333">
        <v>0</v>
      </c>
      <c r="E20" s="333">
        <v>2000</v>
      </c>
      <c r="F20" s="333">
        <v>4420</v>
      </c>
      <c r="G20" s="333">
        <v>0</v>
      </c>
      <c r="H20" s="333">
        <v>0</v>
      </c>
      <c r="I20" s="333">
        <f t="shared" si="0"/>
        <v>44337</v>
      </c>
      <c r="J20" s="333">
        <v>8847</v>
      </c>
      <c r="K20" s="333">
        <v>6320</v>
      </c>
      <c r="L20" s="333">
        <v>50555</v>
      </c>
      <c r="M20" s="333">
        <v>0</v>
      </c>
      <c r="N20" s="333">
        <v>0</v>
      </c>
      <c r="O20" s="333">
        <f t="shared" si="1"/>
        <v>65722</v>
      </c>
    </row>
    <row r="21" spans="1:15" s="89" customFormat="1" x14ac:dyDescent="0.3">
      <c r="A21" s="331" t="s">
        <v>2682</v>
      </c>
      <c r="B21" s="332" t="s">
        <v>2683</v>
      </c>
      <c r="C21" s="333">
        <v>37917</v>
      </c>
      <c r="D21" s="333">
        <v>0</v>
      </c>
      <c r="E21" s="333">
        <v>2000</v>
      </c>
      <c r="F21" s="333">
        <v>4420</v>
      </c>
      <c r="G21" s="333">
        <v>2230.4</v>
      </c>
      <c r="H21" s="333">
        <v>0</v>
      </c>
      <c r="I21" s="333">
        <f t="shared" si="0"/>
        <v>46567.4</v>
      </c>
      <c r="J21" s="333">
        <v>8847</v>
      </c>
      <c r="K21" s="333">
        <v>6320</v>
      </c>
      <c r="L21" s="333">
        <v>50555</v>
      </c>
      <c r="M21" s="333">
        <v>0</v>
      </c>
      <c r="N21" s="333">
        <v>0</v>
      </c>
      <c r="O21" s="333">
        <f t="shared" si="1"/>
        <v>65722</v>
      </c>
    </row>
    <row r="22" spans="1:15" s="89" customFormat="1" x14ac:dyDescent="0.3">
      <c r="A22" s="331" t="s">
        <v>2682</v>
      </c>
      <c r="B22" s="332" t="s">
        <v>2683</v>
      </c>
      <c r="C22" s="333">
        <v>37917</v>
      </c>
      <c r="D22" s="333">
        <v>0</v>
      </c>
      <c r="E22" s="333">
        <v>2000</v>
      </c>
      <c r="F22" s="333">
        <v>4420</v>
      </c>
      <c r="G22" s="333">
        <v>1394</v>
      </c>
      <c r="H22" s="333">
        <v>0</v>
      </c>
      <c r="I22" s="333">
        <f t="shared" si="0"/>
        <v>45731</v>
      </c>
      <c r="J22" s="333">
        <v>8847</v>
      </c>
      <c r="K22" s="333">
        <v>6320</v>
      </c>
      <c r="L22" s="333">
        <v>50555</v>
      </c>
      <c r="M22" s="333">
        <v>0</v>
      </c>
      <c r="N22" s="333">
        <v>0</v>
      </c>
      <c r="O22" s="333">
        <f t="shared" si="1"/>
        <v>65722</v>
      </c>
    </row>
    <row r="23" spans="1:15" s="89" customFormat="1" x14ac:dyDescent="0.3">
      <c r="A23" s="331" t="s">
        <v>2682</v>
      </c>
      <c r="B23" s="332" t="s">
        <v>2683</v>
      </c>
      <c r="C23" s="333">
        <v>37917</v>
      </c>
      <c r="D23" s="333">
        <v>0</v>
      </c>
      <c r="E23" s="333">
        <v>2000</v>
      </c>
      <c r="F23" s="333">
        <v>4420</v>
      </c>
      <c r="G23" s="333">
        <v>0</v>
      </c>
      <c r="H23" s="333">
        <v>0</v>
      </c>
      <c r="I23" s="333">
        <f t="shared" si="0"/>
        <v>44337</v>
      </c>
      <c r="J23" s="333">
        <v>8847</v>
      </c>
      <c r="K23" s="333">
        <v>6320</v>
      </c>
      <c r="L23" s="333">
        <v>50555</v>
      </c>
      <c r="M23" s="333">
        <v>0</v>
      </c>
      <c r="N23" s="333">
        <v>0</v>
      </c>
      <c r="O23" s="333">
        <f t="shared" si="1"/>
        <v>65722</v>
      </c>
    </row>
    <row r="24" spans="1:15" s="89" customFormat="1" x14ac:dyDescent="0.3">
      <c r="A24" s="331" t="s">
        <v>2684</v>
      </c>
      <c r="B24" s="332" t="s">
        <v>2685</v>
      </c>
      <c r="C24" s="333">
        <v>37917</v>
      </c>
      <c r="D24" s="333">
        <v>0</v>
      </c>
      <c r="E24" s="333">
        <v>2000</v>
      </c>
      <c r="F24" s="333">
        <v>4420</v>
      </c>
      <c r="G24" s="333">
        <v>0</v>
      </c>
      <c r="H24" s="333">
        <v>0</v>
      </c>
      <c r="I24" s="333">
        <f t="shared" si="0"/>
        <v>44337</v>
      </c>
      <c r="J24" s="333">
        <v>8847</v>
      </c>
      <c r="K24" s="333">
        <v>6320</v>
      </c>
      <c r="L24" s="333">
        <v>50555</v>
      </c>
      <c r="M24" s="333">
        <v>0</v>
      </c>
      <c r="N24" s="333">
        <v>0</v>
      </c>
      <c r="O24" s="333">
        <f t="shared" si="1"/>
        <v>65722</v>
      </c>
    </row>
    <row r="25" spans="1:15" s="89" customFormat="1" x14ac:dyDescent="0.3">
      <c r="A25" s="331" t="s">
        <v>2686</v>
      </c>
      <c r="B25" s="332" t="s">
        <v>2687</v>
      </c>
      <c r="C25" s="333">
        <v>37917</v>
      </c>
      <c r="D25" s="333">
        <v>0</v>
      </c>
      <c r="E25" s="333">
        <v>2000</v>
      </c>
      <c r="F25" s="333">
        <v>4420</v>
      </c>
      <c r="G25" s="333">
        <v>2230.4</v>
      </c>
      <c r="H25" s="333">
        <v>0</v>
      </c>
      <c r="I25" s="333">
        <f t="shared" si="0"/>
        <v>46567.4</v>
      </c>
      <c r="J25" s="333">
        <v>8847</v>
      </c>
      <c r="K25" s="333">
        <v>6320</v>
      </c>
      <c r="L25" s="333">
        <v>50555</v>
      </c>
      <c r="M25" s="333">
        <v>0</v>
      </c>
      <c r="N25" s="333">
        <v>0</v>
      </c>
      <c r="O25" s="333">
        <f t="shared" si="1"/>
        <v>65722</v>
      </c>
    </row>
    <row r="26" spans="1:15" x14ac:dyDescent="0.3">
      <c r="A26" s="101" t="s">
        <v>330</v>
      </c>
      <c r="B26" s="334" t="s">
        <v>330</v>
      </c>
      <c r="C26" s="200" t="s">
        <v>330</v>
      </c>
      <c r="D26" s="200"/>
      <c r="E26" s="200" t="s">
        <v>330</v>
      </c>
      <c r="F26" s="200"/>
      <c r="G26" s="200"/>
      <c r="H26" s="200" t="s">
        <v>330</v>
      </c>
      <c r="I26" s="200" t="s">
        <v>330</v>
      </c>
      <c r="J26" s="200" t="s">
        <v>330</v>
      </c>
      <c r="K26" s="200" t="s">
        <v>330</v>
      </c>
      <c r="L26" s="200" t="s">
        <v>330</v>
      </c>
      <c r="M26" s="200"/>
      <c r="N26" s="200" t="s">
        <v>330</v>
      </c>
      <c r="O26" s="200" t="s">
        <v>330</v>
      </c>
    </row>
    <row r="27" spans="1:15" x14ac:dyDescent="0.3">
      <c r="A27" s="101" t="s">
        <v>330</v>
      </c>
      <c r="B27" s="334" t="s">
        <v>330</v>
      </c>
      <c r="C27" s="200" t="s">
        <v>330</v>
      </c>
      <c r="D27" s="200"/>
      <c r="E27" s="200" t="s">
        <v>330</v>
      </c>
      <c r="F27" s="200"/>
      <c r="G27" s="200"/>
      <c r="H27" s="200" t="s">
        <v>330</v>
      </c>
      <c r="I27" s="200" t="s">
        <v>330</v>
      </c>
      <c r="J27" s="200" t="s">
        <v>330</v>
      </c>
      <c r="K27" s="200" t="s">
        <v>330</v>
      </c>
      <c r="L27" s="200" t="s">
        <v>330</v>
      </c>
      <c r="M27" s="200"/>
      <c r="N27" s="200" t="s">
        <v>330</v>
      </c>
      <c r="O27" s="200" t="s">
        <v>330</v>
      </c>
    </row>
    <row r="28" spans="1:15" x14ac:dyDescent="0.3">
      <c r="A28" s="481" t="s">
        <v>1840</v>
      </c>
      <c r="B28" s="481"/>
      <c r="C28" s="481"/>
      <c r="D28" s="102"/>
      <c r="E28" s="180" t="s">
        <v>330</v>
      </c>
      <c r="F28" s="180"/>
      <c r="G28" s="180"/>
      <c r="H28" s="180" t="s">
        <v>330</v>
      </c>
      <c r="I28" s="180" t="s">
        <v>330</v>
      </c>
      <c r="J28" s="180" t="s">
        <v>330</v>
      </c>
      <c r="K28" s="180" t="s">
        <v>330</v>
      </c>
      <c r="L28" s="180" t="s">
        <v>330</v>
      </c>
      <c r="M28" s="180"/>
      <c r="N28" s="180" t="s">
        <v>330</v>
      </c>
      <c r="O28" s="180" t="s">
        <v>330</v>
      </c>
    </row>
    <row r="29" spans="1:15" s="89" customFormat="1" x14ac:dyDescent="0.3">
      <c r="A29" s="510" t="s">
        <v>1828</v>
      </c>
      <c r="B29" s="477" t="s">
        <v>1711</v>
      </c>
      <c r="C29" s="493" t="s">
        <v>1829</v>
      </c>
      <c r="D29" s="493"/>
      <c r="E29" s="493" t="s">
        <v>1829</v>
      </c>
      <c r="F29" s="493"/>
      <c r="G29" s="493"/>
      <c r="H29" s="493" t="s">
        <v>1829</v>
      </c>
      <c r="I29" s="493" t="s">
        <v>1829</v>
      </c>
      <c r="J29" s="493" t="s">
        <v>1830</v>
      </c>
      <c r="K29" s="493" t="s">
        <v>1830</v>
      </c>
      <c r="L29" s="493" t="s">
        <v>1830</v>
      </c>
      <c r="M29" s="493"/>
      <c r="N29" s="493" t="s">
        <v>1830</v>
      </c>
      <c r="O29" s="514" t="s">
        <v>1830</v>
      </c>
    </row>
    <row r="30" spans="1:15" s="302" customFormat="1" ht="26.55" customHeight="1" x14ac:dyDescent="0.3">
      <c r="A30" s="511" t="s">
        <v>1828</v>
      </c>
      <c r="B30" s="478" t="s">
        <v>1831</v>
      </c>
      <c r="C30" s="169" t="s">
        <v>1832</v>
      </c>
      <c r="D30" s="169" t="s">
        <v>2718</v>
      </c>
      <c r="E30" s="169" t="s">
        <v>1833</v>
      </c>
      <c r="F30" s="169" t="s">
        <v>2661</v>
      </c>
      <c r="G30" s="169" t="s">
        <v>2511</v>
      </c>
      <c r="H30" s="169" t="s">
        <v>1834</v>
      </c>
      <c r="I30" s="91" t="s">
        <v>1835</v>
      </c>
      <c r="J30" s="169" t="s">
        <v>1836</v>
      </c>
      <c r="K30" s="169" t="s">
        <v>1837</v>
      </c>
      <c r="L30" s="169" t="s">
        <v>1838</v>
      </c>
      <c r="M30" s="169" t="s">
        <v>2719</v>
      </c>
      <c r="N30" s="169" t="s">
        <v>1963</v>
      </c>
      <c r="O30" s="181" t="s">
        <v>1835</v>
      </c>
    </row>
    <row r="31" spans="1:15" s="89" customFormat="1" x14ac:dyDescent="0.3">
      <c r="A31" s="331" t="s">
        <v>2688</v>
      </c>
      <c r="B31" s="332" t="s">
        <v>2689</v>
      </c>
      <c r="C31" s="333">
        <v>21106</v>
      </c>
      <c r="D31" s="333">
        <v>0</v>
      </c>
      <c r="E31" s="333">
        <v>2000</v>
      </c>
      <c r="F31" s="333">
        <v>2744</v>
      </c>
      <c r="G31" s="333">
        <v>0</v>
      </c>
      <c r="H31" s="333">
        <v>0</v>
      </c>
      <c r="I31" s="333">
        <f t="shared" ref="I31:I46" si="2">+C31+D31+E31+F31+G31+H31</f>
        <v>25850</v>
      </c>
      <c r="J31" s="333">
        <v>4925</v>
      </c>
      <c r="K31" s="333">
        <v>3518</v>
      </c>
      <c r="L31" s="333">
        <v>28142</v>
      </c>
      <c r="M31" s="333">
        <v>0</v>
      </c>
      <c r="N31" s="333">
        <v>0</v>
      </c>
      <c r="O31" s="333">
        <f t="shared" ref="O31:O46" si="3">+J31+K31+L31+M31+N31</f>
        <v>36585</v>
      </c>
    </row>
    <row r="32" spans="1:15" s="89" customFormat="1" ht="26.4" x14ac:dyDescent="0.3">
      <c r="A32" s="331" t="s">
        <v>2690</v>
      </c>
      <c r="B32" s="332" t="s">
        <v>2691</v>
      </c>
      <c r="C32" s="333">
        <v>21106</v>
      </c>
      <c r="D32" s="333">
        <v>0</v>
      </c>
      <c r="E32" s="333">
        <v>2000</v>
      </c>
      <c r="F32" s="333">
        <v>2744</v>
      </c>
      <c r="G32" s="333">
        <v>0</v>
      </c>
      <c r="H32" s="333">
        <v>0</v>
      </c>
      <c r="I32" s="333">
        <f t="shared" si="2"/>
        <v>25850</v>
      </c>
      <c r="J32" s="333">
        <v>4925</v>
      </c>
      <c r="K32" s="333">
        <v>3518</v>
      </c>
      <c r="L32" s="333">
        <v>28142</v>
      </c>
      <c r="M32" s="333">
        <v>0</v>
      </c>
      <c r="N32" s="333">
        <v>0</v>
      </c>
      <c r="O32" s="333">
        <f t="shared" si="3"/>
        <v>36585</v>
      </c>
    </row>
    <row r="33" spans="1:15" s="89" customFormat="1" ht="26.4" x14ac:dyDescent="0.3">
      <c r="A33" s="331" t="s">
        <v>2692</v>
      </c>
      <c r="B33" s="332" t="s">
        <v>2693</v>
      </c>
      <c r="C33" s="333">
        <v>21106</v>
      </c>
      <c r="D33" s="333">
        <v>0</v>
      </c>
      <c r="E33" s="333">
        <v>2000</v>
      </c>
      <c r="F33" s="333">
        <v>2744</v>
      </c>
      <c r="G33" s="333">
        <v>1394</v>
      </c>
      <c r="H33" s="333">
        <v>0</v>
      </c>
      <c r="I33" s="333">
        <f t="shared" si="2"/>
        <v>27244</v>
      </c>
      <c r="J33" s="333">
        <v>4925</v>
      </c>
      <c r="K33" s="333">
        <v>3518</v>
      </c>
      <c r="L33" s="333">
        <v>28142</v>
      </c>
      <c r="M33" s="333">
        <v>0</v>
      </c>
      <c r="N33" s="333">
        <v>0</v>
      </c>
      <c r="O33" s="333">
        <f t="shared" si="3"/>
        <v>36585</v>
      </c>
    </row>
    <row r="34" spans="1:15" s="89" customFormat="1" ht="26.4" x14ac:dyDescent="0.3">
      <c r="A34" s="331" t="s">
        <v>2694</v>
      </c>
      <c r="B34" s="332" t="s">
        <v>2695</v>
      </c>
      <c r="C34" s="333">
        <v>21106</v>
      </c>
      <c r="D34" s="333">
        <v>0</v>
      </c>
      <c r="E34" s="333">
        <v>2000</v>
      </c>
      <c r="F34" s="333">
        <v>2744</v>
      </c>
      <c r="G34" s="333">
        <v>2230.4</v>
      </c>
      <c r="H34" s="333">
        <v>0</v>
      </c>
      <c r="I34" s="333">
        <f t="shared" si="2"/>
        <v>28080.400000000001</v>
      </c>
      <c r="J34" s="333">
        <v>4925</v>
      </c>
      <c r="K34" s="333">
        <v>3518</v>
      </c>
      <c r="L34" s="333">
        <v>28142</v>
      </c>
      <c r="M34" s="333">
        <v>0</v>
      </c>
      <c r="N34" s="333">
        <v>0</v>
      </c>
      <c r="O34" s="333">
        <f t="shared" si="3"/>
        <v>36585</v>
      </c>
    </row>
    <row r="35" spans="1:15" s="89" customFormat="1" x14ac:dyDescent="0.3">
      <c r="A35" s="331" t="s">
        <v>2696</v>
      </c>
      <c r="B35" s="332" t="s">
        <v>2697</v>
      </c>
      <c r="C35" s="333">
        <v>21106</v>
      </c>
      <c r="D35" s="333">
        <v>0</v>
      </c>
      <c r="E35" s="333">
        <v>2000</v>
      </c>
      <c r="F35" s="333">
        <v>2744</v>
      </c>
      <c r="G35" s="333">
        <v>0</v>
      </c>
      <c r="H35" s="333">
        <v>0</v>
      </c>
      <c r="I35" s="333">
        <f t="shared" si="2"/>
        <v>25850</v>
      </c>
      <c r="J35" s="333">
        <v>4925</v>
      </c>
      <c r="K35" s="333">
        <v>3518</v>
      </c>
      <c r="L35" s="333">
        <v>28142</v>
      </c>
      <c r="M35" s="333">
        <v>0</v>
      </c>
      <c r="N35" s="333">
        <v>0</v>
      </c>
      <c r="O35" s="333">
        <f t="shared" si="3"/>
        <v>36585</v>
      </c>
    </row>
    <row r="36" spans="1:15" s="89" customFormat="1" x14ac:dyDescent="0.3">
      <c r="A36" s="331" t="s">
        <v>2698</v>
      </c>
      <c r="B36" s="332" t="s">
        <v>2699</v>
      </c>
      <c r="C36" s="333">
        <v>21106</v>
      </c>
      <c r="D36" s="333">
        <v>0</v>
      </c>
      <c r="E36" s="333">
        <v>2000</v>
      </c>
      <c r="F36" s="333">
        <v>2744</v>
      </c>
      <c r="G36" s="333">
        <v>0</v>
      </c>
      <c r="H36" s="333">
        <v>0</v>
      </c>
      <c r="I36" s="333">
        <f t="shared" si="2"/>
        <v>25850</v>
      </c>
      <c r="J36" s="333">
        <v>4925</v>
      </c>
      <c r="K36" s="333">
        <v>3518</v>
      </c>
      <c r="L36" s="333">
        <v>28142</v>
      </c>
      <c r="M36" s="333">
        <v>0</v>
      </c>
      <c r="N36" s="333">
        <v>0</v>
      </c>
      <c r="O36" s="333">
        <f t="shared" si="3"/>
        <v>36585</v>
      </c>
    </row>
    <row r="37" spans="1:15" s="89" customFormat="1" x14ac:dyDescent="0.3">
      <c r="A37" s="331" t="s">
        <v>2700</v>
      </c>
      <c r="B37" s="332" t="s">
        <v>2701</v>
      </c>
      <c r="C37" s="333">
        <v>21106</v>
      </c>
      <c r="D37" s="333">
        <v>0</v>
      </c>
      <c r="E37" s="333">
        <v>2000</v>
      </c>
      <c r="F37" s="333">
        <v>2744</v>
      </c>
      <c r="G37" s="333">
        <v>0</v>
      </c>
      <c r="H37" s="333">
        <v>0</v>
      </c>
      <c r="I37" s="333">
        <f t="shared" si="2"/>
        <v>25850</v>
      </c>
      <c r="J37" s="333">
        <v>4925</v>
      </c>
      <c r="K37" s="333">
        <v>3518</v>
      </c>
      <c r="L37" s="333">
        <v>28142</v>
      </c>
      <c r="M37" s="333">
        <v>0</v>
      </c>
      <c r="N37" s="333">
        <v>0</v>
      </c>
      <c r="O37" s="333">
        <f t="shared" si="3"/>
        <v>36585</v>
      </c>
    </row>
    <row r="38" spans="1:15" s="89" customFormat="1" x14ac:dyDescent="0.3">
      <c r="A38" s="331" t="s">
        <v>2702</v>
      </c>
      <c r="B38" s="332" t="s">
        <v>2105</v>
      </c>
      <c r="C38" s="333">
        <v>20350</v>
      </c>
      <c r="D38" s="333">
        <v>0</v>
      </c>
      <c r="E38" s="333">
        <v>2000</v>
      </c>
      <c r="F38" s="333">
        <v>2646</v>
      </c>
      <c r="G38" s="333">
        <v>1394</v>
      </c>
      <c r="H38" s="333">
        <v>0</v>
      </c>
      <c r="I38" s="333">
        <f>+C38+D38+E38+F38+G38+H38</f>
        <v>26390</v>
      </c>
      <c r="J38" s="333">
        <v>4748</v>
      </c>
      <c r="K38" s="333">
        <v>3392</v>
      </c>
      <c r="L38" s="333">
        <v>27134</v>
      </c>
      <c r="M38" s="333">
        <v>0</v>
      </c>
      <c r="N38" s="333">
        <v>0</v>
      </c>
      <c r="O38" s="333">
        <f t="shared" si="3"/>
        <v>35274</v>
      </c>
    </row>
    <row r="39" spans="1:15" s="89" customFormat="1" x14ac:dyDescent="0.3">
      <c r="A39" s="331" t="s">
        <v>2703</v>
      </c>
      <c r="B39" s="332" t="s">
        <v>2704</v>
      </c>
      <c r="C39" s="333">
        <v>14743</v>
      </c>
      <c r="D39" s="333">
        <v>0</v>
      </c>
      <c r="E39" s="333">
        <v>2000</v>
      </c>
      <c r="F39" s="333">
        <v>1917</v>
      </c>
      <c r="G39" s="333">
        <v>2230.4</v>
      </c>
      <c r="H39" s="333">
        <v>0</v>
      </c>
      <c r="I39" s="333">
        <f t="shared" si="2"/>
        <v>20890.400000000001</v>
      </c>
      <c r="J39" s="333">
        <v>3440</v>
      </c>
      <c r="K39" s="333">
        <v>2457</v>
      </c>
      <c r="L39" s="333">
        <v>19657</v>
      </c>
      <c r="M39" s="333">
        <v>0</v>
      </c>
      <c r="N39" s="333">
        <v>0</v>
      </c>
      <c r="O39" s="333">
        <f t="shared" si="3"/>
        <v>25554</v>
      </c>
    </row>
    <row r="40" spans="1:15" s="89" customFormat="1" ht="26.4" x14ac:dyDescent="0.3">
      <c r="A40" s="331" t="s">
        <v>2705</v>
      </c>
      <c r="B40" s="332" t="s">
        <v>2706</v>
      </c>
      <c r="C40" s="333">
        <v>14743</v>
      </c>
      <c r="D40" s="333">
        <v>0</v>
      </c>
      <c r="E40" s="333">
        <v>2000</v>
      </c>
      <c r="F40" s="333">
        <v>1917</v>
      </c>
      <c r="G40" s="333">
        <v>0</v>
      </c>
      <c r="H40" s="333">
        <v>0</v>
      </c>
      <c r="I40" s="333">
        <f t="shared" si="2"/>
        <v>18660</v>
      </c>
      <c r="J40" s="333">
        <v>3440</v>
      </c>
      <c r="K40" s="333">
        <v>2457</v>
      </c>
      <c r="L40" s="333">
        <v>19657</v>
      </c>
      <c r="M40" s="333">
        <v>0</v>
      </c>
      <c r="N40" s="333">
        <v>0</v>
      </c>
      <c r="O40" s="333">
        <f t="shared" si="3"/>
        <v>25554</v>
      </c>
    </row>
    <row r="41" spans="1:15" s="89" customFormat="1" x14ac:dyDescent="0.3">
      <c r="A41" s="331" t="s">
        <v>2707</v>
      </c>
      <c r="B41" s="332" t="s">
        <v>2708</v>
      </c>
      <c r="C41" s="333">
        <v>14743</v>
      </c>
      <c r="D41" s="333">
        <v>0</v>
      </c>
      <c r="E41" s="333">
        <v>2000</v>
      </c>
      <c r="F41" s="333">
        <v>1917</v>
      </c>
      <c r="G41" s="333">
        <v>0</v>
      </c>
      <c r="H41" s="333">
        <v>0</v>
      </c>
      <c r="I41" s="333">
        <f t="shared" si="2"/>
        <v>18660</v>
      </c>
      <c r="J41" s="333">
        <v>3440</v>
      </c>
      <c r="K41" s="333">
        <v>2457</v>
      </c>
      <c r="L41" s="333">
        <v>19657</v>
      </c>
      <c r="M41" s="333">
        <v>0</v>
      </c>
      <c r="N41" s="333">
        <v>0</v>
      </c>
      <c r="O41" s="333">
        <f t="shared" si="3"/>
        <v>25554</v>
      </c>
    </row>
    <row r="42" spans="1:15" s="89" customFormat="1" ht="26.4" x14ac:dyDescent="0.3">
      <c r="A42" s="331" t="s">
        <v>2709</v>
      </c>
      <c r="B42" s="332" t="s">
        <v>2710</v>
      </c>
      <c r="C42" s="333">
        <v>14743</v>
      </c>
      <c r="D42" s="333">
        <v>0</v>
      </c>
      <c r="E42" s="333">
        <v>2000</v>
      </c>
      <c r="F42" s="333">
        <v>1917</v>
      </c>
      <c r="G42" s="333">
        <v>0</v>
      </c>
      <c r="H42" s="333">
        <v>0</v>
      </c>
      <c r="I42" s="333">
        <f t="shared" si="2"/>
        <v>18660</v>
      </c>
      <c r="J42" s="333">
        <v>3440</v>
      </c>
      <c r="K42" s="333">
        <v>2457</v>
      </c>
      <c r="L42" s="333">
        <v>19657</v>
      </c>
      <c r="M42" s="333">
        <v>0</v>
      </c>
      <c r="N42" s="333">
        <v>0</v>
      </c>
      <c r="O42" s="333">
        <f t="shared" si="3"/>
        <v>25554</v>
      </c>
    </row>
    <row r="43" spans="1:15" s="89" customFormat="1" x14ac:dyDescent="0.3">
      <c r="A43" s="331" t="s">
        <v>2711</v>
      </c>
      <c r="B43" s="332" t="s">
        <v>2712</v>
      </c>
      <c r="C43" s="333">
        <v>10286</v>
      </c>
      <c r="D43" s="333">
        <v>0</v>
      </c>
      <c r="E43" s="333">
        <v>2000</v>
      </c>
      <c r="F43" s="333">
        <v>1337</v>
      </c>
      <c r="G43" s="333">
        <v>0</v>
      </c>
      <c r="H43" s="333">
        <v>0</v>
      </c>
      <c r="I43" s="333">
        <f t="shared" si="2"/>
        <v>13623</v>
      </c>
      <c r="J43" s="333">
        <v>2400</v>
      </c>
      <c r="K43" s="333">
        <v>1714</v>
      </c>
      <c r="L43" s="333">
        <v>13715</v>
      </c>
      <c r="M43" s="333">
        <v>0</v>
      </c>
      <c r="N43" s="333">
        <v>0</v>
      </c>
      <c r="O43" s="333">
        <f t="shared" si="3"/>
        <v>17829</v>
      </c>
    </row>
    <row r="44" spans="1:15" s="89" customFormat="1" x14ac:dyDescent="0.3">
      <c r="A44" s="331" t="s">
        <v>2713</v>
      </c>
      <c r="B44" s="332" t="s">
        <v>2714</v>
      </c>
      <c r="C44" s="333">
        <v>10286</v>
      </c>
      <c r="D44" s="333">
        <v>0</v>
      </c>
      <c r="E44" s="333">
        <v>2000</v>
      </c>
      <c r="F44" s="333">
        <v>1337</v>
      </c>
      <c r="G44" s="333">
        <v>2230.4</v>
      </c>
      <c r="H44" s="333">
        <v>0</v>
      </c>
      <c r="I44" s="333">
        <f t="shared" si="2"/>
        <v>15853.4</v>
      </c>
      <c r="J44" s="333">
        <v>2400</v>
      </c>
      <c r="K44" s="333">
        <v>1714</v>
      </c>
      <c r="L44" s="333">
        <v>13715</v>
      </c>
      <c r="M44" s="333">
        <v>0</v>
      </c>
      <c r="N44" s="333">
        <v>0</v>
      </c>
      <c r="O44" s="333">
        <f t="shared" si="3"/>
        <v>17829</v>
      </c>
    </row>
    <row r="45" spans="1:15" s="89" customFormat="1" x14ac:dyDescent="0.3">
      <c r="A45" s="331" t="s">
        <v>2715</v>
      </c>
      <c r="B45" s="332" t="s">
        <v>2716</v>
      </c>
      <c r="C45" s="333">
        <v>9026</v>
      </c>
      <c r="D45" s="333">
        <v>0</v>
      </c>
      <c r="E45" s="333">
        <v>2000</v>
      </c>
      <c r="F45" s="333">
        <v>1173</v>
      </c>
      <c r="G45" s="333">
        <v>0</v>
      </c>
      <c r="H45" s="333">
        <v>0</v>
      </c>
      <c r="I45" s="333">
        <f t="shared" si="2"/>
        <v>12199</v>
      </c>
      <c r="J45" s="333">
        <v>2106</v>
      </c>
      <c r="K45" s="333">
        <v>1504</v>
      </c>
      <c r="L45" s="333">
        <v>12035</v>
      </c>
      <c r="M45" s="333">
        <v>0</v>
      </c>
      <c r="N45" s="333">
        <v>0</v>
      </c>
      <c r="O45" s="333">
        <f t="shared" si="3"/>
        <v>15645</v>
      </c>
    </row>
    <row r="46" spans="1:15" s="89" customFormat="1" x14ac:dyDescent="0.3">
      <c r="A46" s="331" t="s">
        <v>2717</v>
      </c>
      <c r="B46" s="332" t="s">
        <v>2326</v>
      </c>
      <c r="C46" s="333">
        <v>9026</v>
      </c>
      <c r="D46" s="333">
        <v>0</v>
      </c>
      <c r="E46" s="333">
        <v>2000</v>
      </c>
      <c r="F46" s="333">
        <v>1173</v>
      </c>
      <c r="G46" s="333">
        <v>0</v>
      </c>
      <c r="H46" s="333">
        <v>0</v>
      </c>
      <c r="I46" s="333">
        <f t="shared" si="2"/>
        <v>12199</v>
      </c>
      <c r="J46" s="333">
        <v>2106</v>
      </c>
      <c r="K46" s="333">
        <v>1504</v>
      </c>
      <c r="L46" s="333">
        <v>12035</v>
      </c>
      <c r="M46" s="333">
        <v>0</v>
      </c>
      <c r="N46" s="333">
        <v>0</v>
      </c>
      <c r="O46" s="333">
        <f t="shared" si="3"/>
        <v>15645</v>
      </c>
    </row>
    <row r="47" spans="1:15" x14ac:dyDescent="0.3">
      <c r="A47" s="139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</row>
    <row r="48" spans="1:15" x14ac:dyDescent="0.3">
      <c r="A48" s="139"/>
      <c r="B48" s="268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</row>
    <row r="49" spans="1:15" x14ac:dyDescent="0.3">
      <c r="A49" s="139"/>
      <c r="B49" s="487"/>
      <c r="C49" s="487"/>
      <c r="D49" s="487"/>
      <c r="E49" s="487"/>
      <c r="F49" s="141"/>
      <c r="G49" s="141"/>
      <c r="H49" s="106"/>
      <c r="I49" s="106"/>
      <c r="J49" s="106"/>
      <c r="K49" s="106"/>
      <c r="L49" s="106"/>
      <c r="M49" s="106"/>
      <c r="N49" s="106"/>
      <c r="O49" s="106"/>
    </row>
    <row r="50" spans="1:15" x14ac:dyDescent="0.3">
      <c r="A50" s="139"/>
      <c r="B50" s="488"/>
      <c r="C50" s="488"/>
      <c r="D50" s="488"/>
      <c r="E50" s="488"/>
      <c r="F50" s="142"/>
      <c r="G50" s="142"/>
      <c r="H50" s="106"/>
      <c r="I50" s="106"/>
      <c r="J50" s="106"/>
      <c r="K50" s="106"/>
      <c r="L50" s="106"/>
      <c r="M50" s="106"/>
      <c r="N50" s="106"/>
      <c r="O50" s="106"/>
    </row>
    <row r="51" spans="1:15" x14ac:dyDescent="0.3">
      <c r="A51" s="139"/>
      <c r="B51" s="488"/>
      <c r="C51" s="488"/>
      <c r="D51" s="488"/>
      <c r="E51" s="488"/>
      <c r="F51" s="142"/>
      <c r="G51" s="142"/>
      <c r="H51" s="106"/>
      <c r="I51" s="106"/>
      <c r="J51" s="106"/>
      <c r="K51" s="106"/>
      <c r="L51" s="106"/>
      <c r="M51" s="106"/>
      <c r="N51" s="106"/>
      <c r="O51" s="106"/>
    </row>
    <row r="52" spans="1:15" x14ac:dyDescent="0.3">
      <c r="A52" s="139"/>
      <c r="B52" s="488"/>
      <c r="C52" s="488"/>
      <c r="D52" s="488"/>
      <c r="E52" s="488"/>
      <c r="F52" s="142"/>
      <c r="G52" s="142"/>
      <c r="H52" s="106"/>
      <c r="I52" s="106"/>
      <c r="J52" s="106"/>
      <c r="K52" s="106"/>
      <c r="L52" s="106"/>
      <c r="M52" s="106"/>
      <c r="N52" s="106"/>
      <c r="O52" s="106"/>
    </row>
    <row r="53" spans="1:15" x14ac:dyDescent="0.3">
      <c r="A53" s="139"/>
      <c r="B53" s="269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</row>
    <row r="54" spans="1:15" x14ac:dyDescent="0.3">
      <c r="A54" s="139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</row>
    <row r="55" spans="1:15" x14ac:dyDescent="0.3">
      <c r="A55" s="139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</row>
    <row r="56" spans="1:15" x14ac:dyDescent="0.3">
      <c r="A56" s="139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</row>
    <row r="57" spans="1:15" x14ac:dyDescent="0.3">
      <c r="A57" s="139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</row>
    <row r="58" spans="1:15" x14ac:dyDescent="0.3">
      <c r="A58" s="139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</row>
  </sheetData>
  <mergeCells count="19">
    <mergeCell ref="A7:C7"/>
    <mergeCell ref="A2:O2"/>
    <mergeCell ref="A3:O3"/>
    <mergeCell ref="A4:O4"/>
    <mergeCell ref="A5:O5"/>
    <mergeCell ref="A6:O6"/>
    <mergeCell ref="J8:O8"/>
    <mergeCell ref="A28:C28"/>
    <mergeCell ref="A29:A30"/>
    <mergeCell ref="B29:B30"/>
    <mergeCell ref="C29:I29"/>
    <mergeCell ref="J29:O29"/>
    <mergeCell ref="B49:E49"/>
    <mergeCell ref="B50:E50"/>
    <mergeCell ref="B51:E51"/>
    <mergeCell ref="B52:E52"/>
    <mergeCell ref="A8:A9"/>
    <mergeCell ref="B8:B9"/>
    <mergeCell ref="C8:I8"/>
  </mergeCells>
  <printOptions horizontalCentered="1"/>
  <pageMargins left="0.47250000000000003" right="0.47250000000000003" top="1.1025" bottom="0.47250000000000003" header="0.31500000000000006" footer="0.31500000000000006"/>
  <pageSetup scale="62" orientation="landscape" r:id="rId1"/>
  <headerFooter scaleWithDoc="0" alignWithMargins="0">
    <oddHeader>&amp;L&amp;G&amp;R&amp;G</oddHead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10442-F3AC-424F-96B7-08E598AAC531}">
  <dimension ref="A1:G76"/>
  <sheetViews>
    <sheetView zoomScale="85" zoomScaleNormal="85" workbookViewId="0">
      <selection activeCell="A33" sqref="A33:B33"/>
    </sheetView>
  </sheetViews>
  <sheetFormatPr baseColWidth="10" defaultRowHeight="14.4" x14ac:dyDescent="0.3"/>
  <cols>
    <col min="1" max="1" width="29.5546875" style="355" customWidth="1"/>
    <col min="2" max="2" width="59.6640625" style="355" customWidth="1"/>
    <col min="3" max="3" width="23.109375" style="356" customWidth="1"/>
    <col min="4" max="4" width="24.33203125" style="356" customWidth="1"/>
    <col min="5" max="5" width="24.44140625" style="356" customWidth="1"/>
    <col min="6" max="8" width="26.44140625" style="50" customWidth="1"/>
    <col min="9" max="16384" width="11.5546875" style="50"/>
  </cols>
  <sheetData>
    <row r="1" spans="1:7" s="41" customFormat="1" ht="15.6" x14ac:dyDescent="0.3">
      <c r="A1" s="335"/>
      <c r="B1" s="335"/>
      <c r="C1" s="336"/>
      <c r="D1" s="336"/>
      <c r="E1" s="336"/>
      <c r="F1" s="40"/>
      <c r="G1" s="40"/>
    </row>
    <row r="2" spans="1:7" s="41" customFormat="1" ht="15.6" x14ac:dyDescent="0.3">
      <c r="A2" s="531" t="s">
        <v>793</v>
      </c>
      <c r="B2" s="531" t="s">
        <v>1705</v>
      </c>
      <c r="C2" s="531" t="s">
        <v>1705</v>
      </c>
      <c r="D2" s="531" t="s">
        <v>1705</v>
      </c>
      <c r="E2" s="531" t="s">
        <v>1705</v>
      </c>
      <c r="F2" s="40"/>
      <c r="G2" s="40"/>
    </row>
    <row r="3" spans="1:7" s="41" customFormat="1" ht="15.6" x14ac:dyDescent="0.3">
      <c r="A3" s="531" t="s">
        <v>800</v>
      </c>
      <c r="B3" s="531" t="s">
        <v>1706</v>
      </c>
      <c r="C3" s="531" t="s">
        <v>1706</v>
      </c>
      <c r="D3" s="531" t="s">
        <v>1706</v>
      </c>
      <c r="E3" s="531" t="s">
        <v>1706</v>
      </c>
      <c r="F3" s="40"/>
      <c r="G3" s="40"/>
    </row>
    <row r="4" spans="1:7" s="41" customFormat="1" ht="15.6" x14ac:dyDescent="0.3">
      <c r="A4" s="531" t="s">
        <v>1679</v>
      </c>
      <c r="B4" s="531" t="s">
        <v>1707</v>
      </c>
      <c r="C4" s="531" t="s">
        <v>1707</v>
      </c>
      <c r="D4" s="531" t="s">
        <v>1707</v>
      </c>
      <c r="E4" s="531" t="s">
        <v>1707</v>
      </c>
      <c r="F4" s="40"/>
      <c r="G4" s="40"/>
    </row>
    <row r="5" spans="1:7" s="41" customFormat="1" ht="15.6" x14ac:dyDescent="0.3">
      <c r="A5" s="531" t="s">
        <v>1708</v>
      </c>
      <c r="B5" s="531" t="s">
        <v>1708</v>
      </c>
      <c r="C5" s="531" t="s">
        <v>1708</v>
      </c>
      <c r="D5" s="531" t="s">
        <v>1708</v>
      </c>
      <c r="E5" s="531" t="s">
        <v>1708</v>
      </c>
      <c r="F5" s="40"/>
      <c r="G5" s="40"/>
    </row>
    <row r="6" spans="1:7" s="41" customFormat="1" ht="15.6" x14ac:dyDescent="0.3">
      <c r="A6" s="532" t="s">
        <v>1709</v>
      </c>
      <c r="B6" s="532" t="s">
        <v>1709</v>
      </c>
      <c r="C6" s="532" t="s">
        <v>1709</v>
      </c>
      <c r="D6" s="532" t="s">
        <v>1709</v>
      </c>
      <c r="E6" s="532" t="s">
        <v>1709</v>
      </c>
      <c r="F6" s="40"/>
      <c r="G6" s="40"/>
    </row>
    <row r="7" spans="1:7" s="45" customFormat="1" x14ac:dyDescent="0.3">
      <c r="A7" s="337" t="s">
        <v>330</v>
      </c>
      <c r="B7" s="337" t="s">
        <v>330</v>
      </c>
      <c r="C7" s="338" t="s">
        <v>330</v>
      </c>
      <c r="D7" s="338" t="s">
        <v>330</v>
      </c>
      <c r="E7" s="338" t="s">
        <v>330</v>
      </c>
      <c r="F7" s="44"/>
      <c r="G7" s="44"/>
    </row>
    <row r="8" spans="1:7" s="45" customFormat="1" x14ac:dyDescent="0.3">
      <c r="A8" s="473" t="s">
        <v>1710</v>
      </c>
      <c r="B8" s="533" t="s">
        <v>1711</v>
      </c>
      <c r="C8" s="534" t="s">
        <v>1712</v>
      </c>
      <c r="D8" s="534" t="s">
        <v>1713</v>
      </c>
      <c r="E8" s="534" t="s">
        <v>1713</v>
      </c>
      <c r="F8" s="44"/>
      <c r="G8" s="44"/>
    </row>
    <row r="9" spans="1:7" s="45" customFormat="1" x14ac:dyDescent="0.3">
      <c r="A9" s="473" t="s">
        <v>1714</v>
      </c>
      <c r="B9" s="533" t="s">
        <v>1711</v>
      </c>
      <c r="C9" s="534" t="s">
        <v>1712</v>
      </c>
      <c r="D9" s="339" t="s">
        <v>1715</v>
      </c>
      <c r="E9" s="339" t="s">
        <v>1716</v>
      </c>
      <c r="F9" s="44"/>
      <c r="G9" s="44"/>
    </row>
    <row r="10" spans="1:7" s="45" customFormat="1" x14ac:dyDescent="0.3">
      <c r="A10" s="340" t="s">
        <v>330</v>
      </c>
      <c r="B10" s="340" t="s">
        <v>330</v>
      </c>
      <c r="C10" s="341" t="s">
        <v>330</v>
      </c>
      <c r="D10" s="341" t="s">
        <v>330</v>
      </c>
      <c r="E10" s="341" t="s">
        <v>330</v>
      </c>
      <c r="F10" s="49"/>
      <c r="G10" s="44"/>
    </row>
    <row r="11" spans="1:7" s="45" customFormat="1" x14ac:dyDescent="0.3">
      <c r="A11" s="525" t="s">
        <v>1717</v>
      </c>
      <c r="B11" s="525" t="s">
        <v>1717</v>
      </c>
      <c r="C11" s="342" t="s">
        <v>330</v>
      </c>
      <c r="D11" s="343" t="s">
        <v>330</v>
      </c>
      <c r="E11" s="343" t="s">
        <v>330</v>
      </c>
      <c r="F11" s="49"/>
      <c r="G11" s="44"/>
    </row>
    <row r="12" spans="1:7" s="45" customFormat="1" x14ac:dyDescent="0.3">
      <c r="A12" s="344" t="s">
        <v>2720</v>
      </c>
      <c r="B12" s="344" t="s">
        <v>2250</v>
      </c>
      <c r="C12" s="345">
        <v>1</v>
      </c>
      <c r="D12" s="345">
        <v>166876.20694699997</v>
      </c>
      <c r="E12" s="345">
        <v>166876.20694699997</v>
      </c>
      <c r="F12" s="49"/>
      <c r="G12" s="44"/>
    </row>
    <row r="13" spans="1:7" s="45" customFormat="1" x14ac:dyDescent="0.3">
      <c r="A13" s="344" t="s">
        <v>2721</v>
      </c>
      <c r="B13" s="344" t="s">
        <v>2248</v>
      </c>
      <c r="C13" s="345">
        <v>2</v>
      </c>
      <c r="D13" s="345">
        <v>160125.03188000002</v>
      </c>
      <c r="E13" s="345">
        <v>160125.03188000002</v>
      </c>
      <c r="F13" s="49"/>
      <c r="G13" s="44"/>
    </row>
    <row r="14" spans="1:7" s="45" customFormat="1" x14ac:dyDescent="0.3">
      <c r="A14" s="344" t="s">
        <v>2722</v>
      </c>
      <c r="B14" s="344" t="s">
        <v>2723</v>
      </c>
      <c r="C14" s="345">
        <v>1</v>
      </c>
      <c r="D14" s="345">
        <v>86357.26</v>
      </c>
      <c r="E14" s="345">
        <v>86357.26</v>
      </c>
      <c r="F14" s="49"/>
      <c r="G14" s="44"/>
    </row>
    <row r="15" spans="1:7" s="45" customFormat="1" x14ac:dyDescent="0.3">
      <c r="A15" s="344" t="s">
        <v>2724</v>
      </c>
      <c r="B15" s="344" t="s">
        <v>2725</v>
      </c>
      <c r="C15" s="345">
        <v>1</v>
      </c>
      <c r="D15" s="345">
        <v>74830.040441000005</v>
      </c>
      <c r="E15" s="345">
        <v>74830.040441000005</v>
      </c>
      <c r="F15" s="49"/>
      <c r="G15" s="44"/>
    </row>
    <row r="16" spans="1:7" s="45" customFormat="1" x14ac:dyDescent="0.3">
      <c r="A16" s="344" t="s">
        <v>2726</v>
      </c>
      <c r="B16" s="344" t="s">
        <v>2727</v>
      </c>
      <c r="C16" s="345">
        <v>1</v>
      </c>
      <c r="D16" s="345">
        <v>63912.931700000001</v>
      </c>
      <c r="E16" s="345">
        <v>63912.931700000001</v>
      </c>
      <c r="F16" s="49"/>
      <c r="G16" s="44"/>
    </row>
    <row r="17" spans="1:7" s="45" customFormat="1" x14ac:dyDescent="0.3">
      <c r="A17" s="344" t="s">
        <v>2728</v>
      </c>
      <c r="B17" s="344" t="s">
        <v>2039</v>
      </c>
      <c r="C17" s="345">
        <v>1</v>
      </c>
      <c r="D17" s="345">
        <v>63912.933863000006</v>
      </c>
      <c r="E17" s="345">
        <v>63912.933863000006</v>
      </c>
      <c r="F17" s="49"/>
      <c r="G17" s="44"/>
    </row>
    <row r="18" spans="1:7" s="45" customFormat="1" x14ac:dyDescent="0.3">
      <c r="A18" s="344" t="s">
        <v>2729</v>
      </c>
      <c r="B18" s="344" t="s">
        <v>2027</v>
      </c>
      <c r="C18" s="346">
        <v>5</v>
      </c>
      <c r="D18" s="346">
        <v>63912.933863000006</v>
      </c>
      <c r="E18" s="346">
        <v>63912.933863000006</v>
      </c>
      <c r="F18" s="44"/>
      <c r="G18" s="44"/>
    </row>
    <row r="19" spans="1:7" s="45" customFormat="1" x14ac:dyDescent="0.3">
      <c r="A19" s="344" t="s">
        <v>2730</v>
      </c>
      <c r="B19" s="344" t="s">
        <v>2677</v>
      </c>
      <c r="C19" s="346">
        <v>1</v>
      </c>
      <c r="D19" s="345">
        <v>53767.451682000006</v>
      </c>
      <c r="E19" s="345">
        <v>53767.451682000006</v>
      </c>
      <c r="F19" s="49"/>
      <c r="G19" s="44"/>
    </row>
    <row r="20" spans="1:7" s="45" customFormat="1" x14ac:dyDescent="0.3">
      <c r="A20" s="344" t="s">
        <v>2731</v>
      </c>
      <c r="B20" s="344" t="s">
        <v>1731</v>
      </c>
      <c r="C20" s="346">
        <v>2</v>
      </c>
      <c r="D20" s="345">
        <v>58401.240093</v>
      </c>
      <c r="E20" s="345">
        <v>58401.240093</v>
      </c>
      <c r="F20" s="49"/>
      <c r="G20" s="44"/>
    </row>
    <row r="21" spans="1:7" s="45" customFormat="1" x14ac:dyDescent="0.3">
      <c r="A21" s="347" t="s">
        <v>2732</v>
      </c>
      <c r="B21" s="344" t="s">
        <v>1733</v>
      </c>
      <c r="C21" s="346">
        <v>1</v>
      </c>
      <c r="D21" s="345">
        <v>46664.715573000001</v>
      </c>
      <c r="E21" s="345">
        <v>46664.715573000001</v>
      </c>
      <c r="F21" s="49"/>
      <c r="G21" s="44"/>
    </row>
    <row r="22" spans="1:7" s="45" customFormat="1" x14ac:dyDescent="0.3">
      <c r="A22" s="348" t="s">
        <v>330</v>
      </c>
      <c r="B22" s="349" t="s">
        <v>1782</v>
      </c>
      <c r="C22" s="350">
        <f>SUM(C12:C21)</f>
        <v>16</v>
      </c>
      <c r="D22" s="342"/>
      <c r="E22" s="343" t="s">
        <v>330</v>
      </c>
      <c r="F22" s="49"/>
      <c r="G22" s="44"/>
    </row>
    <row r="23" spans="1:7" s="45" customFormat="1" x14ac:dyDescent="0.3">
      <c r="A23" s="351"/>
      <c r="B23" s="352"/>
      <c r="C23" s="353"/>
      <c r="D23" s="343"/>
      <c r="E23" s="343"/>
      <c r="F23" s="49"/>
      <c r="G23" s="44"/>
    </row>
    <row r="24" spans="1:7" s="45" customFormat="1" x14ac:dyDescent="0.3">
      <c r="A24" s="351"/>
      <c r="B24" s="351"/>
      <c r="C24" s="343"/>
      <c r="D24" s="343"/>
      <c r="E24" s="343"/>
      <c r="F24" s="49"/>
      <c r="G24" s="44"/>
    </row>
    <row r="25" spans="1:7" s="45" customFormat="1" x14ac:dyDescent="0.3">
      <c r="A25" s="526" t="s">
        <v>1783</v>
      </c>
      <c r="B25" s="526" t="s">
        <v>1783</v>
      </c>
      <c r="C25" s="343"/>
      <c r="D25" s="343" t="s">
        <v>330</v>
      </c>
      <c r="E25" s="343" t="s">
        <v>330</v>
      </c>
      <c r="F25" s="49"/>
      <c r="G25" s="44"/>
    </row>
    <row r="26" spans="1:7" s="45" customFormat="1" x14ac:dyDescent="0.3">
      <c r="A26" s="344" t="s">
        <v>2733</v>
      </c>
      <c r="B26" s="344" t="s">
        <v>2077</v>
      </c>
      <c r="C26" s="345">
        <v>3</v>
      </c>
      <c r="D26" s="345">
        <v>31054.5</v>
      </c>
      <c r="E26" s="345">
        <v>31054.5</v>
      </c>
      <c r="F26" s="49"/>
      <c r="G26" s="44"/>
    </row>
    <row r="27" spans="1:7" s="45" customFormat="1" x14ac:dyDescent="0.3">
      <c r="A27" s="344" t="s">
        <v>2734</v>
      </c>
      <c r="B27" s="344" t="s">
        <v>2735</v>
      </c>
      <c r="C27" s="345">
        <v>1</v>
      </c>
      <c r="D27" s="345">
        <v>27644.993999999999</v>
      </c>
      <c r="E27" s="345">
        <v>27644.993999999999</v>
      </c>
      <c r="F27" s="49"/>
      <c r="G27" s="44"/>
    </row>
    <row r="28" spans="1:7" s="45" customFormat="1" x14ac:dyDescent="0.3">
      <c r="A28" s="344" t="s">
        <v>2736</v>
      </c>
      <c r="B28" s="344" t="s">
        <v>2737</v>
      </c>
      <c r="C28" s="346">
        <v>1</v>
      </c>
      <c r="D28" s="345">
        <v>20088.780099999996</v>
      </c>
      <c r="E28" s="345">
        <v>20088.780099999996</v>
      </c>
      <c r="F28" s="49"/>
      <c r="G28" s="44"/>
    </row>
    <row r="29" spans="1:7" s="45" customFormat="1" x14ac:dyDescent="0.3">
      <c r="A29" s="344" t="s">
        <v>2738</v>
      </c>
      <c r="B29" s="344" t="s">
        <v>2739</v>
      </c>
      <c r="C29" s="346">
        <v>1</v>
      </c>
      <c r="D29" s="345">
        <v>27644.993999999999</v>
      </c>
      <c r="E29" s="345">
        <v>27644.993999999999</v>
      </c>
      <c r="F29" s="49"/>
      <c r="G29" s="44"/>
    </row>
    <row r="30" spans="1:7" s="45" customFormat="1" x14ac:dyDescent="0.3">
      <c r="A30" s="344" t="s">
        <v>2740</v>
      </c>
      <c r="B30" s="344" t="s">
        <v>2741</v>
      </c>
      <c r="C30" s="346">
        <v>1</v>
      </c>
      <c r="D30" s="345">
        <v>18648.107667</v>
      </c>
      <c r="E30" s="345">
        <v>18648.107667</v>
      </c>
      <c r="F30" s="49"/>
      <c r="G30" s="44"/>
    </row>
    <row r="31" spans="1:7" s="45" customFormat="1" x14ac:dyDescent="0.3">
      <c r="A31" s="344" t="s">
        <v>2742</v>
      </c>
      <c r="B31" s="344" t="s">
        <v>2743</v>
      </c>
      <c r="C31" s="346">
        <v>1</v>
      </c>
      <c r="D31" s="345">
        <v>29323.604879000002</v>
      </c>
      <c r="E31" s="345">
        <v>29323.604879000002</v>
      </c>
      <c r="F31" s="49"/>
      <c r="G31" s="44"/>
    </row>
    <row r="32" spans="1:7" s="45" customFormat="1" x14ac:dyDescent="0.3">
      <c r="A32" s="344" t="s">
        <v>2744</v>
      </c>
      <c r="B32" s="344" t="s">
        <v>2745</v>
      </c>
      <c r="C32" s="346">
        <v>1</v>
      </c>
      <c r="D32" s="345">
        <v>27644.995854000001</v>
      </c>
      <c r="E32" s="345">
        <v>27644.995854000001</v>
      </c>
      <c r="F32" s="49"/>
      <c r="G32" s="44"/>
    </row>
    <row r="33" spans="1:7" s="45" customFormat="1" x14ac:dyDescent="0.3">
      <c r="A33" s="344" t="s">
        <v>2746</v>
      </c>
      <c r="B33" s="344" t="s">
        <v>2747</v>
      </c>
      <c r="C33" s="346">
        <v>2</v>
      </c>
      <c r="D33" s="346">
        <v>22924.988099999999</v>
      </c>
      <c r="E33" s="346">
        <v>22924.988099999999</v>
      </c>
      <c r="F33" s="44"/>
      <c r="G33" s="44"/>
    </row>
    <row r="34" spans="1:7" s="45" customFormat="1" x14ac:dyDescent="0.3">
      <c r="A34" s="344" t="s">
        <v>2748</v>
      </c>
      <c r="B34" s="344" t="s">
        <v>2749</v>
      </c>
      <c r="C34" s="346">
        <v>2</v>
      </c>
      <c r="D34" s="346">
        <v>19997.211760999999</v>
      </c>
      <c r="E34" s="346">
        <v>19997.211760999999</v>
      </c>
      <c r="F34" s="44"/>
      <c r="G34" s="44"/>
    </row>
    <row r="35" spans="1:7" s="45" customFormat="1" x14ac:dyDescent="0.3">
      <c r="A35" s="344" t="s">
        <v>2750</v>
      </c>
      <c r="B35" s="344" t="s">
        <v>2751</v>
      </c>
      <c r="C35" s="346">
        <v>1</v>
      </c>
      <c r="D35" s="346">
        <v>35438.494562000007</v>
      </c>
      <c r="E35" s="346">
        <v>35438.494562000007</v>
      </c>
      <c r="F35" s="44"/>
      <c r="G35" s="44"/>
    </row>
    <row r="36" spans="1:7" s="45" customFormat="1" x14ac:dyDescent="0.3">
      <c r="A36" s="344" t="s">
        <v>2752</v>
      </c>
      <c r="B36" s="344" t="s">
        <v>2753</v>
      </c>
      <c r="C36" s="346">
        <v>1</v>
      </c>
      <c r="D36" s="346">
        <v>40703.889788</v>
      </c>
      <c r="E36" s="346">
        <v>40703.889788</v>
      </c>
      <c r="F36" s="44"/>
      <c r="G36" s="44"/>
    </row>
    <row r="37" spans="1:7" s="45" customFormat="1" x14ac:dyDescent="0.3">
      <c r="A37" s="344" t="s">
        <v>2754</v>
      </c>
      <c r="B37" s="344" t="s">
        <v>2755</v>
      </c>
      <c r="C37" s="346">
        <v>3</v>
      </c>
      <c r="D37" s="346">
        <v>21574.218393000003</v>
      </c>
      <c r="E37" s="346">
        <v>21574.218393000003</v>
      </c>
      <c r="F37" s="44"/>
      <c r="G37" s="44"/>
    </row>
    <row r="38" spans="1:7" s="45" customFormat="1" x14ac:dyDescent="0.3">
      <c r="A38" s="344" t="s">
        <v>2756</v>
      </c>
      <c r="B38" s="344" t="s">
        <v>2757</v>
      </c>
      <c r="C38" s="346">
        <v>1</v>
      </c>
      <c r="D38" s="346">
        <v>18648.107667</v>
      </c>
      <c r="E38" s="346">
        <v>18648.107667</v>
      </c>
      <c r="F38" s="44"/>
      <c r="G38" s="44"/>
    </row>
    <row r="39" spans="1:7" s="45" customFormat="1" x14ac:dyDescent="0.3">
      <c r="A39" s="344" t="s">
        <v>2758</v>
      </c>
      <c r="B39" s="344" t="s">
        <v>2759</v>
      </c>
      <c r="C39" s="346">
        <v>2</v>
      </c>
      <c r="D39" s="346">
        <v>19997.211760999999</v>
      </c>
      <c r="E39" s="346">
        <v>19997.211760999999</v>
      </c>
      <c r="F39" s="44"/>
      <c r="G39" s="44"/>
    </row>
    <row r="40" spans="1:7" s="45" customFormat="1" x14ac:dyDescent="0.3">
      <c r="A40" s="344" t="s">
        <v>2760</v>
      </c>
      <c r="B40" s="344" t="s">
        <v>2761</v>
      </c>
      <c r="C40" s="346">
        <v>1</v>
      </c>
      <c r="D40" s="346">
        <v>47106.845648000002</v>
      </c>
      <c r="E40" s="346">
        <v>47106.845648000002</v>
      </c>
      <c r="F40" s="44"/>
      <c r="G40" s="44"/>
    </row>
    <row r="41" spans="1:7" s="45" customFormat="1" x14ac:dyDescent="0.3">
      <c r="A41" s="344" t="s">
        <v>2762</v>
      </c>
      <c r="B41" s="344" t="s">
        <v>2763</v>
      </c>
      <c r="C41" s="346">
        <v>1</v>
      </c>
      <c r="D41" s="346">
        <v>29323.604879000002</v>
      </c>
      <c r="E41" s="346">
        <v>29323.604879000002</v>
      </c>
      <c r="F41" s="44"/>
      <c r="G41" s="44"/>
    </row>
    <row r="42" spans="1:7" s="45" customFormat="1" x14ac:dyDescent="0.3">
      <c r="A42" s="344" t="s">
        <v>2764</v>
      </c>
      <c r="B42" s="344" t="s">
        <v>2765</v>
      </c>
      <c r="C42" s="346">
        <v>3</v>
      </c>
      <c r="D42" s="346">
        <v>26539.262220000001</v>
      </c>
      <c r="E42" s="346">
        <v>26539.262220000001</v>
      </c>
      <c r="F42" s="44"/>
      <c r="G42" s="44"/>
    </row>
    <row r="43" spans="1:7" s="45" customFormat="1" x14ac:dyDescent="0.3">
      <c r="A43" s="344" t="s">
        <v>2766</v>
      </c>
      <c r="B43" s="344" t="s">
        <v>2767</v>
      </c>
      <c r="C43" s="346">
        <v>1</v>
      </c>
      <c r="D43" s="346">
        <v>37878.362991000002</v>
      </c>
      <c r="E43" s="346">
        <v>37878.362991000002</v>
      </c>
      <c r="F43" s="44"/>
      <c r="G43" s="44"/>
    </row>
    <row r="44" spans="1:7" s="45" customFormat="1" x14ac:dyDescent="0.3">
      <c r="A44" s="344" t="s">
        <v>2768</v>
      </c>
      <c r="B44" s="344" t="s">
        <v>2769</v>
      </c>
      <c r="C44" s="346">
        <v>1</v>
      </c>
      <c r="D44" s="346">
        <v>27644.993999999999</v>
      </c>
      <c r="E44" s="346">
        <v>27644.993999999999</v>
      </c>
      <c r="F44" s="44"/>
      <c r="G44" s="44"/>
    </row>
    <row r="45" spans="1:7" s="45" customFormat="1" x14ac:dyDescent="0.3">
      <c r="A45" s="344" t="s">
        <v>2770</v>
      </c>
      <c r="B45" s="344" t="s">
        <v>2771</v>
      </c>
      <c r="C45" s="346">
        <v>1</v>
      </c>
      <c r="D45" s="346">
        <v>46664.716500000002</v>
      </c>
      <c r="E45" s="346">
        <v>46664.716500000002</v>
      </c>
      <c r="F45" s="44"/>
      <c r="G45" s="44"/>
    </row>
    <row r="46" spans="1:7" s="45" customFormat="1" x14ac:dyDescent="0.3">
      <c r="A46" s="344" t="s">
        <v>2772</v>
      </c>
      <c r="B46" s="344" t="s">
        <v>2773</v>
      </c>
      <c r="C46" s="346">
        <v>1</v>
      </c>
      <c r="D46" s="346">
        <v>46664.715573000001</v>
      </c>
      <c r="E46" s="346">
        <v>46664.715573000001</v>
      </c>
      <c r="F46" s="44"/>
      <c r="G46" s="44"/>
    </row>
    <row r="47" spans="1:7" s="45" customFormat="1" x14ac:dyDescent="0.3">
      <c r="A47" s="344" t="s">
        <v>2774</v>
      </c>
      <c r="B47" s="344" t="s">
        <v>2775</v>
      </c>
      <c r="C47" s="346">
        <v>3</v>
      </c>
      <c r="D47" s="346">
        <v>49013.58</v>
      </c>
      <c r="E47" s="346">
        <v>49013.58</v>
      </c>
      <c r="F47" s="44"/>
      <c r="G47" s="44"/>
    </row>
    <row r="48" spans="1:7" s="45" customFormat="1" x14ac:dyDescent="0.3">
      <c r="A48" s="344" t="s">
        <v>2776</v>
      </c>
      <c r="B48" s="344" t="s">
        <v>2777</v>
      </c>
      <c r="C48" s="346">
        <v>2</v>
      </c>
      <c r="D48" s="346">
        <v>28840</v>
      </c>
      <c r="E48" s="346">
        <v>28840</v>
      </c>
      <c r="F48" s="44"/>
      <c r="G48" s="44"/>
    </row>
    <row r="49" spans="1:7" s="45" customFormat="1" x14ac:dyDescent="0.3">
      <c r="A49" s="344" t="s">
        <v>2778</v>
      </c>
      <c r="B49" s="344" t="s">
        <v>2174</v>
      </c>
      <c r="C49" s="346">
        <v>1</v>
      </c>
      <c r="D49" s="346">
        <v>16995</v>
      </c>
      <c r="E49" s="346">
        <v>16995</v>
      </c>
      <c r="F49" s="44"/>
      <c r="G49" s="44"/>
    </row>
    <row r="50" spans="1:7" s="45" customFormat="1" x14ac:dyDescent="0.3">
      <c r="A50" s="344" t="s">
        <v>2779</v>
      </c>
      <c r="B50" s="344" t="s">
        <v>2780</v>
      </c>
      <c r="C50" s="346">
        <v>1</v>
      </c>
      <c r="D50" s="346">
        <v>27600.056130000001</v>
      </c>
      <c r="E50" s="346">
        <v>27600.056130000001</v>
      </c>
      <c r="F50" s="44"/>
      <c r="G50" s="44"/>
    </row>
    <row r="51" spans="1:7" s="45" customFormat="1" x14ac:dyDescent="0.3">
      <c r="A51" s="344" t="s">
        <v>2781</v>
      </c>
      <c r="B51" s="344" t="s">
        <v>2057</v>
      </c>
      <c r="C51" s="346">
        <v>5</v>
      </c>
      <c r="D51" s="346">
        <v>38110</v>
      </c>
      <c r="E51" s="346">
        <v>38110</v>
      </c>
      <c r="F51" s="44"/>
      <c r="G51" s="44"/>
    </row>
    <row r="52" spans="1:7" s="45" customFormat="1" x14ac:dyDescent="0.3">
      <c r="A52" s="344" t="s">
        <v>2782</v>
      </c>
      <c r="B52" s="344" t="s">
        <v>2079</v>
      </c>
      <c r="C52" s="346">
        <v>1</v>
      </c>
      <c r="D52" s="346">
        <v>17175.25</v>
      </c>
      <c r="E52" s="346">
        <v>17175.25</v>
      </c>
      <c r="F52" s="44"/>
      <c r="G52" s="44"/>
    </row>
    <row r="53" spans="1:7" s="45" customFormat="1" x14ac:dyDescent="0.3">
      <c r="A53" s="344" t="s">
        <v>2783</v>
      </c>
      <c r="B53" s="344" t="s">
        <v>2784</v>
      </c>
      <c r="C53" s="346">
        <v>1</v>
      </c>
      <c r="D53" s="346">
        <v>29324.1</v>
      </c>
      <c r="E53" s="346">
        <v>29324.1</v>
      </c>
      <c r="F53" s="44"/>
      <c r="G53" s="44"/>
    </row>
    <row r="54" spans="1:7" s="45" customFormat="1" x14ac:dyDescent="0.3">
      <c r="A54" s="344" t="s">
        <v>2785</v>
      </c>
      <c r="B54" s="344" t="s">
        <v>2105</v>
      </c>
      <c r="C54" s="346">
        <v>1</v>
      </c>
      <c r="D54" s="345">
        <v>37402.156808</v>
      </c>
      <c r="E54" s="345">
        <v>37402.156808</v>
      </c>
      <c r="F54" s="49"/>
      <c r="G54" s="44"/>
    </row>
    <row r="55" spans="1:7" s="45" customFormat="1" x14ac:dyDescent="0.3">
      <c r="A55" s="344" t="s">
        <v>2786</v>
      </c>
      <c r="B55" s="344" t="s">
        <v>2787</v>
      </c>
      <c r="C55" s="346">
        <v>4</v>
      </c>
      <c r="D55" s="345">
        <v>47106.845648000002</v>
      </c>
      <c r="E55" s="345">
        <v>47106.845648000002</v>
      </c>
      <c r="F55" s="49"/>
      <c r="G55" s="44"/>
    </row>
    <row r="56" spans="1:7" s="45" customFormat="1" x14ac:dyDescent="0.3">
      <c r="A56" s="344" t="s">
        <v>2788</v>
      </c>
      <c r="B56" s="344" t="s">
        <v>2789</v>
      </c>
      <c r="C56" s="346">
        <v>4</v>
      </c>
      <c r="D56" s="345">
        <v>41827.743594000007</v>
      </c>
      <c r="E56" s="345">
        <v>41827.743594000007</v>
      </c>
      <c r="F56" s="49"/>
      <c r="G56" s="44"/>
    </row>
    <row r="57" spans="1:7" s="45" customFormat="1" x14ac:dyDescent="0.3">
      <c r="A57" s="347" t="s">
        <v>2790</v>
      </c>
      <c r="B57" s="344" t="s">
        <v>2791</v>
      </c>
      <c r="C57" s="346">
        <v>4</v>
      </c>
      <c r="D57" s="345">
        <v>37878.362991000002</v>
      </c>
      <c r="E57" s="345">
        <v>37878.362991000002</v>
      </c>
      <c r="F57" s="49"/>
      <c r="G57" s="44"/>
    </row>
    <row r="58" spans="1:7" s="45" customFormat="1" x14ac:dyDescent="0.3">
      <c r="A58" s="348" t="s">
        <v>330</v>
      </c>
      <c r="B58" s="349" t="s">
        <v>1816</v>
      </c>
      <c r="C58" s="350">
        <f>SUM(C26:C57)</f>
        <v>57</v>
      </c>
      <c r="D58" s="342"/>
      <c r="E58" s="343"/>
      <c r="F58" s="49"/>
      <c r="G58" s="44"/>
    </row>
    <row r="59" spans="1:7" s="45" customFormat="1" x14ac:dyDescent="0.3">
      <c r="A59" s="354" t="s">
        <v>330</v>
      </c>
      <c r="B59" s="355"/>
      <c r="C59" s="356"/>
      <c r="D59" s="357"/>
      <c r="E59" s="357"/>
      <c r="F59" s="49"/>
      <c r="G59" s="44"/>
    </row>
    <row r="60" spans="1:7" s="45" customFormat="1" x14ac:dyDescent="0.3">
      <c r="A60" s="354"/>
      <c r="B60" s="355"/>
      <c r="C60" s="356"/>
      <c r="D60" s="357"/>
      <c r="E60" s="357"/>
      <c r="F60" s="49"/>
      <c r="G60" s="44"/>
    </row>
    <row r="61" spans="1:7" s="45" customFormat="1" x14ac:dyDescent="0.3">
      <c r="A61" s="527" t="s">
        <v>1817</v>
      </c>
      <c r="B61" s="527" t="s">
        <v>1783</v>
      </c>
      <c r="C61" s="358" t="s">
        <v>330</v>
      </c>
      <c r="D61" s="358" t="s">
        <v>330</v>
      </c>
      <c r="E61" s="358" t="s">
        <v>330</v>
      </c>
      <c r="F61" s="49"/>
      <c r="G61" s="49"/>
    </row>
    <row r="62" spans="1:7" s="45" customFormat="1" x14ac:dyDescent="0.3">
      <c r="A62" s="359" t="s">
        <v>1818</v>
      </c>
      <c r="B62" s="359" t="s">
        <v>1818</v>
      </c>
      <c r="C62" s="360">
        <v>0</v>
      </c>
      <c r="D62" s="360">
        <v>0</v>
      </c>
      <c r="E62" s="360">
        <v>0</v>
      </c>
      <c r="F62" s="49"/>
      <c r="G62" s="49"/>
    </row>
    <row r="63" spans="1:7" s="45" customFormat="1" x14ac:dyDescent="0.3">
      <c r="A63" s="361" t="s">
        <v>330</v>
      </c>
      <c r="B63" s="362" t="s">
        <v>1819</v>
      </c>
      <c r="C63" s="363">
        <f>SUM(C62:C62)</f>
        <v>0</v>
      </c>
      <c r="D63" s="364" t="s">
        <v>330</v>
      </c>
      <c r="E63" s="353" t="s">
        <v>330</v>
      </c>
      <c r="F63" s="49"/>
      <c r="G63" s="44"/>
    </row>
    <row r="64" spans="1:7" s="45" customFormat="1" x14ac:dyDescent="0.3">
      <c r="A64" s="365"/>
      <c r="B64" s="366"/>
      <c r="C64" s="367"/>
      <c r="D64" s="368"/>
      <c r="E64" s="368"/>
      <c r="F64" s="49"/>
      <c r="G64" s="44"/>
    </row>
    <row r="65" spans="1:7" s="45" customFormat="1" x14ac:dyDescent="0.3">
      <c r="A65" s="365"/>
      <c r="B65" s="369" t="s">
        <v>1687</v>
      </c>
      <c r="C65" s="370">
        <f>SUM(C58,C22,C63)</f>
        <v>73</v>
      </c>
      <c r="D65" s="368"/>
      <c r="E65" s="368"/>
      <c r="F65" s="49"/>
      <c r="G65" s="44"/>
    </row>
    <row r="66" spans="1:7" s="45" customFormat="1" x14ac:dyDescent="0.3">
      <c r="A66" s="365"/>
      <c r="B66" s="365"/>
      <c r="C66" s="368"/>
      <c r="D66" s="368"/>
      <c r="E66" s="368"/>
      <c r="F66" s="49"/>
      <c r="G66" s="44"/>
    </row>
    <row r="67" spans="1:7" s="45" customFormat="1" x14ac:dyDescent="0.3">
      <c r="A67" s="365"/>
      <c r="B67" s="365"/>
      <c r="C67" s="368"/>
      <c r="D67" s="368"/>
      <c r="E67" s="368"/>
      <c r="F67" s="49"/>
      <c r="G67" s="44"/>
    </row>
    <row r="68" spans="1:7" s="45" customFormat="1" x14ac:dyDescent="0.3">
      <c r="A68" s="528" t="s">
        <v>1683</v>
      </c>
      <c r="B68" s="528"/>
      <c r="C68" s="343" t="s">
        <v>330</v>
      </c>
      <c r="D68" s="343" t="s">
        <v>330</v>
      </c>
      <c r="E68" s="343" t="s">
        <v>330</v>
      </c>
      <c r="F68" s="49"/>
      <c r="G68" s="44"/>
    </row>
    <row r="69" spans="1:7" s="45" customFormat="1" x14ac:dyDescent="0.3">
      <c r="A69" s="527" t="s">
        <v>1820</v>
      </c>
      <c r="B69" s="527"/>
      <c r="C69" s="356"/>
      <c r="D69" s="356"/>
      <c r="E69" s="356"/>
      <c r="F69" s="49"/>
      <c r="G69" s="44"/>
    </row>
    <row r="70" spans="1:7" s="45" customFormat="1" x14ac:dyDescent="0.3">
      <c r="A70" s="359" t="s">
        <v>1818</v>
      </c>
      <c r="B70" s="371" t="s">
        <v>1818</v>
      </c>
      <c r="C70" s="372">
        <v>0</v>
      </c>
      <c r="D70" s="373">
        <v>0</v>
      </c>
      <c r="E70" s="373">
        <v>0</v>
      </c>
      <c r="F70" s="49"/>
      <c r="G70" s="44"/>
    </row>
    <row r="71" spans="1:7" s="45" customFormat="1" x14ac:dyDescent="0.3">
      <c r="A71" s="361" t="s">
        <v>330</v>
      </c>
      <c r="B71" s="362" t="s">
        <v>1822</v>
      </c>
      <c r="C71" s="363">
        <f>SUM(C70:C70)</f>
        <v>0</v>
      </c>
      <c r="D71" s="364" t="s">
        <v>330</v>
      </c>
      <c r="E71" s="353" t="s">
        <v>330</v>
      </c>
      <c r="F71" s="49"/>
      <c r="G71" s="44"/>
    </row>
    <row r="72" spans="1:7" s="45" customFormat="1" x14ac:dyDescent="0.3">
      <c r="A72" s="365" t="s">
        <v>330</v>
      </c>
      <c r="B72" s="374" t="s">
        <v>330</v>
      </c>
      <c r="C72" s="356"/>
      <c r="D72" s="356"/>
      <c r="E72" s="356"/>
      <c r="F72" s="49"/>
      <c r="G72" s="44"/>
    </row>
    <row r="73" spans="1:7" s="45" customFormat="1" x14ac:dyDescent="0.3">
      <c r="A73" s="365"/>
      <c r="B73" s="375"/>
      <c r="C73" s="356"/>
      <c r="D73" s="356"/>
      <c r="E73" s="356"/>
      <c r="F73" s="49"/>
      <c r="G73" s="44"/>
    </row>
    <row r="74" spans="1:7" s="45" customFormat="1" x14ac:dyDescent="0.3">
      <c r="A74" s="529" t="s">
        <v>1823</v>
      </c>
      <c r="B74" s="530"/>
      <c r="C74" s="356"/>
      <c r="D74" s="356"/>
      <c r="E74" s="356"/>
      <c r="F74" s="49"/>
      <c r="G74" s="44"/>
    </row>
    <row r="75" spans="1:7" s="45" customFormat="1" x14ac:dyDescent="0.3">
      <c r="A75" s="376" t="s">
        <v>1818</v>
      </c>
      <c r="B75" s="376" t="s">
        <v>1818</v>
      </c>
      <c r="C75" s="360">
        <v>0</v>
      </c>
      <c r="D75" s="360">
        <v>0</v>
      </c>
      <c r="E75" s="360">
        <v>0</v>
      </c>
      <c r="F75" s="49"/>
      <c r="G75" s="44"/>
    </row>
    <row r="76" spans="1:7" s="45" customFormat="1" x14ac:dyDescent="0.3">
      <c r="A76" s="377" t="s">
        <v>330</v>
      </c>
      <c r="B76" s="378" t="s">
        <v>1825</v>
      </c>
      <c r="C76" s="379">
        <f>SUM(C75:C75)</f>
        <v>0</v>
      </c>
      <c r="D76" s="364" t="s">
        <v>330</v>
      </c>
      <c r="E76" s="353" t="s">
        <v>330</v>
      </c>
      <c r="F76" s="49"/>
      <c r="G76" s="44"/>
    </row>
  </sheetData>
  <mergeCells count="15">
    <mergeCell ref="A74:B74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25:B25"/>
    <mergeCell ref="A61:B61"/>
    <mergeCell ref="A68:B68"/>
    <mergeCell ref="A69:B69"/>
  </mergeCells>
  <printOptions horizontalCentered="1"/>
  <pageMargins left="0.47250000000000003" right="0.47250000000000003" top="1.1025" bottom="0.47250000000000003" header="0.31500000000000006" footer="0.31500000000000006"/>
  <pageSetup scale="75" fitToWidth="0" fitToHeight="0" orientation="landscape" r:id="rId1"/>
  <headerFooter scaleWithDoc="0" alignWithMargins="0">
    <oddHeader>&amp;L&amp;G&amp;R&amp;G</oddHead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E73D-C9D6-4B3F-A4C2-AADD31322506}">
  <dimension ref="A1:K58"/>
  <sheetViews>
    <sheetView zoomScale="85" zoomScaleNormal="85" workbookViewId="0">
      <selection activeCell="C17" sqref="C17"/>
    </sheetView>
  </sheetViews>
  <sheetFormatPr baseColWidth="10" defaultRowHeight="14.4" x14ac:dyDescent="0.3"/>
  <cols>
    <col min="1" max="1" width="13.88671875" style="395" customWidth="1"/>
    <col min="2" max="2" width="34.109375" style="395" customWidth="1"/>
    <col min="3" max="4" width="12.5546875" style="395" customWidth="1"/>
    <col min="5" max="5" width="13.44140625" style="395" bestFit="1" customWidth="1"/>
    <col min="6" max="11" width="12.5546875" style="395" customWidth="1"/>
    <col min="12" max="16384" width="11.5546875" style="27"/>
  </cols>
  <sheetData>
    <row r="1" spans="1:11" s="86" customFormat="1" ht="15.6" x14ac:dyDescent="0.3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</row>
    <row r="2" spans="1:11" s="86" customFormat="1" ht="15.6" x14ac:dyDescent="0.3">
      <c r="A2" s="543" t="s">
        <v>793</v>
      </c>
      <c r="B2" s="543" t="s">
        <v>1705</v>
      </c>
      <c r="C2" s="543" t="s">
        <v>1705</v>
      </c>
      <c r="D2" s="543" t="s">
        <v>1705</v>
      </c>
      <c r="E2" s="543" t="s">
        <v>1705</v>
      </c>
      <c r="F2" s="543" t="s">
        <v>1705</v>
      </c>
      <c r="G2" s="543" t="s">
        <v>1705</v>
      </c>
      <c r="H2" s="543" t="s">
        <v>1705</v>
      </c>
      <c r="I2" s="543" t="s">
        <v>1705</v>
      </c>
      <c r="J2" s="543" t="s">
        <v>1705</v>
      </c>
      <c r="K2" s="543" t="s">
        <v>1705</v>
      </c>
    </row>
    <row r="3" spans="1:11" s="86" customFormat="1" ht="15.6" x14ac:dyDescent="0.3">
      <c r="A3" s="543" t="s">
        <v>800</v>
      </c>
      <c r="B3" s="543" t="s">
        <v>1705</v>
      </c>
      <c r="C3" s="543" t="s">
        <v>1705</v>
      </c>
      <c r="D3" s="543" t="s">
        <v>1705</v>
      </c>
      <c r="E3" s="543" t="s">
        <v>1705</v>
      </c>
      <c r="F3" s="543" t="s">
        <v>1705</v>
      </c>
      <c r="G3" s="543" t="s">
        <v>1705</v>
      </c>
      <c r="H3" s="543" t="s">
        <v>1705</v>
      </c>
      <c r="I3" s="543" t="s">
        <v>1705</v>
      </c>
      <c r="J3" s="543" t="s">
        <v>1705</v>
      </c>
      <c r="K3" s="543" t="s">
        <v>1705</v>
      </c>
    </row>
    <row r="4" spans="1:11" s="86" customFormat="1" ht="15.6" x14ac:dyDescent="0.3">
      <c r="A4" s="543" t="s">
        <v>1679</v>
      </c>
      <c r="B4" s="543" t="s">
        <v>1707</v>
      </c>
      <c r="C4" s="543" t="s">
        <v>1707</v>
      </c>
      <c r="D4" s="543" t="s">
        <v>1707</v>
      </c>
      <c r="E4" s="543" t="s">
        <v>1707</v>
      </c>
      <c r="F4" s="543" t="s">
        <v>1707</v>
      </c>
      <c r="G4" s="543" t="s">
        <v>1707</v>
      </c>
      <c r="H4" s="543" t="s">
        <v>1707</v>
      </c>
      <c r="I4" s="543" t="s">
        <v>1707</v>
      </c>
      <c r="J4" s="543" t="s">
        <v>1707</v>
      </c>
      <c r="K4" s="543" t="s">
        <v>1707</v>
      </c>
    </row>
    <row r="5" spans="1:11" s="86" customFormat="1" ht="15.6" x14ac:dyDescent="0.3">
      <c r="A5" s="543" t="s">
        <v>1826</v>
      </c>
      <c r="B5" s="543" t="s">
        <v>1826</v>
      </c>
      <c r="C5" s="543" t="s">
        <v>1826</v>
      </c>
      <c r="D5" s="543" t="s">
        <v>1826</v>
      </c>
      <c r="E5" s="543" t="s">
        <v>1826</v>
      </c>
      <c r="F5" s="543" t="s">
        <v>1826</v>
      </c>
      <c r="G5" s="543" t="s">
        <v>1826</v>
      </c>
      <c r="H5" s="543" t="s">
        <v>1826</v>
      </c>
      <c r="I5" s="543" t="s">
        <v>1826</v>
      </c>
      <c r="J5" s="543" t="s">
        <v>1826</v>
      </c>
      <c r="K5" s="543" t="s">
        <v>1826</v>
      </c>
    </row>
    <row r="6" spans="1:11" s="86" customFormat="1" ht="15.6" x14ac:dyDescent="0.3">
      <c r="A6" s="544" t="s">
        <v>1709</v>
      </c>
      <c r="B6" s="544"/>
      <c r="C6" s="544"/>
      <c r="D6" s="544"/>
      <c r="E6" s="544"/>
      <c r="F6" s="544"/>
      <c r="G6" s="544"/>
      <c r="H6" s="544"/>
      <c r="I6" s="544"/>
      <c r="J6" s="544"/>
      <c r="K6" s="544"/>
    </row>
    <row r="7" spans="1:11" s="89" customFormat="1" x14ac:dyDescent="0.3">
      <c r="A7" s="545" t="s">
        <v>1827</v>
      </c>
      <c r="B7" s="545"/>
      <c r="C7" s="545"/>
      <c r="D7" s="381" t="s">
        <v>330</v>
      </c>
      <c r="E7" s="381" t="s">
        <v>330</v>
      </c>
      <c r="F7" s="381" t="s">
        <v>330</v>
      </c>
      <c r="G7" s="381" t="s">
        <v>330</v>
      </c>
      <c r="H7" s="381" t="s">
        <v>330</v>
      </c>
      <c r="I7" s="381" t="s">
        <v>330</v>
      </c>
      <c r="J7" s="381" t="s">
        <v>330</v>
      </c>
      <c r="K7" s="381" t="s">
        <v>330</v>
      </c>
    </row>
    <row r="8" spans="1:11" s="89" customFormat="1" x14ac:dyDescent="0.3">
      <c r="A8" s="535" t="s">
        <v>1828</v>
      </c>
      <c r="B8" s="537" t="s">
        <v>1711</v>
      </c>
      <c r="C8" s="537" t="s">
        <v>1829</v>
      </c>
      <c r="D8" s="537" t="s">
        <v>1829</v>
      </c>
      <c r="E8" s="537" t="s">
        <v>1829</v>
      </c>
      <c r="F8" s="537" t="s">
        <v>1829</v>
      </c>
      <c r="G8" s="537" t="s">
        <v>1830</v>
      </c>
      <c r="H8" s="537" t="s">
        <v>1830</v>
      </c>
      <c r="I8" s="537" t="s">
        <v>1830</v>
      </c>
      <c r="J8" s="537" t="s">
        <v>1830</v>
      </c>
      <c r="K8" s="539" t="s">
        <v>1830</v>
      </c>
    </row>
    <row r="9" spans="1:11" s="89" customFormat="1" ht="26.4" customHeight="1" x14ac:dyDescent="0.3">
      <c r="A9" s="536" t="s">
        <v>1828</v>
      </c>
      <c r="B9" s="538" t="s">
        <v>1831</v>
      </c>
      <c r="C9" s="382" t="s">
        <v>1832</v>
      </c>
      <c r="D9" s="382" t="s">
        <v>1833</v>
      </c>
      <c r="E9" s="382" t="s">
        <v>1834</v>
      </c>
      <c r="F9" s="382" t="s">
        <v>1835</v>
      </c>
      <c r="G9" s="383" t="s">
        <v>1836</v>
      </c>
      <c r="H9" s="383" t="s">
        <v>1837</v>
      </c>
      <c r="I9" s="383" t="s">
        <v>1838</v>
      </c>
      <c r="J9" s="383" t="s">
        <v>1963</v>
      </c>
      <c r="K9" s="384" t="s">
        <v>1835</v>
      </c>
    </row>
    <row r="10" spans="1:11" s="89" customFormat="1" x14ac:dyDescent="0.3">
      <c r="A10" s="359" t="s">
        <v>2720</v>
      </c>
      <c r="B10" s="359" t="s">
        <v>2250</v>
      </c>
      <c r="C10" s="385">
        <v>166876.20694699997</v>
      </c>
      <c r="D10" s="385">
        <v>5000</v>
      </c>
      <c r="E10" s="385">
        <v>0</v>
      </c>
      <c r="F10" s="385">
        <v>171876.20694699997</v>
      </c>
      <c r="G10" s="385">
        <v>55625.402315666659</v>
      </c>
      <c r="H10" s="385">
        <v>27812.701157833329</v>
      </c>
      <c r="I10" s="385">
        <v>222501.60926266664</v>
      </c>
      <c r="J10" s="385">
        <v>0</v>
      </c>
      <c r="K10" s="385">
        <v>305939.71273616661</v>
      </c>
    </row>
    <row r="11" spans="1:11" s="89" customFormat="1" x14ac:dyDescent="0.3">
      <c r="A11" s="376" t="s">
        <v>2721</v>
      </c>
      <c r="B11" s="386" t="s">
        <v>2248</v>
      </c>
      <c r="C11" s="387">
        <v>160125.03188000002</v>
      </c>
      <c r="D11" s="387">
        <v>5000</v>
      </c>
      <c r="E11" s="387">
        <v>0</v>
      </c>
      <c r="F11" s="387">
        <v>165125.03188000002</v>
      </c>
      <c r="G11" s="387">
        <v>53375.01062666667</v>
      </c>
      <c r="H11" s="387">
        <v>26687.505313333335</v>
      </c>
      <c r="I11" s="387">
        <v>213500.04250666668</v>
      </c>
      <c r="J11" s="387">
        <v>0</v>
      </c>
      <c r="K11" s="387">
        <v>293562.55844666669</v>
      </c>
    </row>
    <row r="12" spans="1:11" s="89" customFormat="1" x14ac:dyDescent="0.3">
      <c r="A12" s="376" t="s">
        <v>2722</v>
      </c>
      <c r="B12" s="386" t="s">
        <v>2723</v>
      </c>
      <c r="C12" s="387">
        <v>86357.26</v>
      </c>
      <c r="D12" s="387">
        <v>3000</v>
      </c>
      <c r="E12" s="387">
        <v>0</v>
      </c>
      <c r="F12" s="387">
        <v>89357.26</v>
      </c>
      <c r="G12" s="387">
        <v>28785.753333333334</v>
      </c>
      <c r="H12" s="387">
        <v>14392.876666666667</v>
      </c>
      <c r="I12" s="387">
        <v>115143.01333333334</v>
      </c>
      <c r="J12" s="387">
        <v>0</v>
      </c>
      <c r="K12" s="387">
        <v>158321.64333333334</v>
      </c>
    </row>
    <row r="13" spans="1:11" s="89" customFormat="1" x14ac:dyDescent="0.3">
      <c r="A13" s="376" t="s">
        <v>2724</v>
      </c>
      <c r="B13" s="388" t="s">
        <v>2725</v>
      </c>
      <c r="C13" s="387">
        <v>74830.040441000005</v>
      </c>
      <c r="D13" s="387">
        <v>2000</v>
      </c>
      <c r="E13" s="387">
        <v>0</v>
      </c>
      <c r="F13" s="387">
        <v>76830.040441000005</v>
      </c>
      <c r="G13" s="387">
        <v>24943.346813666667</v>
      </c>
      <c r="H13" s="387">
        <v>12471.673406833334</v>
      </c>
      <c r="I13" s="387">
        <v>99773.387254666668</v>
      </c>
      <c r="J13" s="387">
        <v>0</v>
      </c>
      <c r="K13" s="387">
        <v>137188.40747516666</v>
      </c>
    </row>
    <row r="14" spans="1:11" s="89" customFormat="1" ht="26.4" x14ac:dyDescent="0.3">
      <c r="A14" s="389" t="s">
        <v>2726</v>
      </c>
      <c r="B14" s="376" t="s">
        <v>2727</v>
      </c>
      <c r="C14" s="387">
        <v>63912.931700000001</v>
      </c>
      <c r="D14" s="387">
        <v>2000</v>
      </c>
      <c r="E14" s="387">
        <v>0</v>
      </c>
      <c r="F14" s="387">
        <v>65912.931700000001</v>
      </c>
      <c r="G14" s="387">
        <v>21304.310566666667</v>
      </c>
      <c r="H14" s="387">
        <v>10652.155283333334</v>
      </c>
      <c r="I14" s="387">
        <v>85217.242266666668</v>
      </c>
      <c r="J14" s="387">
        <v>0</v>
      </c>
      <c r="K14" s="387">
        <v>117173.70811666668</v>
      </c>
    </row>
    <row r="15" spans="1:11" s="89" customFormat="1" x14ac:dyDescent="0.3">
      <c r="A15" s="376" t="s">
        <v>2728</v>
      </c>
      <c r="B15" s="376" t="s">
        <v>2039</v>
      </c>
      <c r="C15" s="387">
        <v>63912.933863000006</v>
      </c>
      <c r="D15" s="387">
        <v>2000</v>
      </c>
      <c r="E15" s="387">
        <v>0</v>
      </c>
      <c r="F15" s="387">
        <v>65912.933863000013</v>
      </c>
      <c r="G15" s="387">
        <v>21304.311287666671</v>
      </c>
      <c r="H15" s="387">
        <v>10652.155643833335</v>
      </c>
      <c r="I15" s="387">
        <v>85217.245150666684</v>
      </c>
      <c r="J15" s="387">
        <v>0</v>
      </c>
      <c r="K15" s="387">
        <v>117173.71208216669</v>
      </c>
    </row>
    <row r="16" spans="1:11" s="89" customFormat="1" x14ac:dyDescent="0.3">
      <c r="A16" s="376" t="s">
        <v>2729</v>
      </c>
      <c r="B16" s="376" t="s">
        <v>2027</v>
      </c>
      <c r="C16" s="387">
        <v>63912.933863000006</v>
      </c>
      <c r="D16" s="387">
        <v>2000</v>
      </c>
      <c r="E16" s="387">
        <v>0</v>
      </c>
      <c r="F16" s="387">
        <v>65912.933863000013</v>
      </c>
      <c r="G16" s="387">
        <v>21304.311287666671</v>
      </c>
      <c r="H16" s="387">
        <v>10652.155643833335</v>
      </c>
      <c r="I16" s="387">
        <v>85217.245150666684</v>
      </c>
      <c r="J16" s="387">
        <v>0</v>
      </c>
      <c r="K16" s="387">
        <v>117173.71208216669</v>
      </c>
    </row>
    <row r="17" spans="1:11" s="89" customFormat="1" ht="26.4" x14ac:dyDescent="0.3">
      <c r="A17" s="376" t="s">
        <v>2730</v>
      </c>
      <c r="B17" s="376" t="s">
        <v>2677</v>
      </c>
      <c r="C17" s="387">
        <v>53767.451682000006</v>
      </c>
      <c r="D17" s="387">
        <v>2000</v>
      </c>
      <c r="E17" s="387">
        <v>0</v>
      </c>
      <c r="F17" s="387">
        <v>55767.451682000006</v>
      </c>
      <c r="G17" s="387">
        <v>17922.483894000001</v>
      </c>
      <c r="H17" s="387">
        <v>8961.2419470000004</v>
      </c>
      <c r="I17" s="387">
        <v>71689.935576000003</v>
      </c>
      <c r="J17" s="387">
        <v>0</v>
      </c>
      <c r="K17" s="387">
        <v>98573.661416999996</v>
      </c>
    </row>
    <row r="18" spans="1:11" s="89" customFormat="1" x14ac:dyDescent="0.3">
      <c r="A18" s="376" t="s">
        <v>2731</v>
      </c>
      <c r="B18" s="376" t="s">
        <v>1731</v>
      </c>
      <c r="C18" s="387">
        <v>58401.240093</v>
      </c>
      <c r="D18" s="387">
        <v>2000</v>
      </c>
      <c r="E18" s="387">
        <v>0</v>
      </c>
      <c r="F18" s="387">
        <v>60401.240093</v>
      </c>
      <c r="G18" s="387">
        <v>19467.080031000001</v>
      </c>
      <c r="H18" s="387">
        <v>9733.5400155000007</v>
      </c>
      <c r="I18" s="387">
        <v>77868.320124000005</v>
      </c>
      <c r="J18" s="387">
        <v>0</v>
      </c>
      <c r="K18" s="387">
        <v>107068.94017050001</v>
      </c>
    </row>
    <row r="19" spans="1:11" s="89" customFormat="1" x14ac:dyDescent="0.3">
      <c r="A19" s="376" t="s">
        <v>2732</v>
      </c>
      <c r="B19" s="376" t="s">
        <v>1733</v>
      </c>
      <c r="C19" s="387">
        <v>46664.715573000001</v>
      </c>
      <c r="D19" s="387">
        <v>1000</v>
      </c>
      <c r="E19" s="387">
        <v>0</v>
      </c>
      <c r="F19" s="387">
        <v>47664.715573000001</v>
      </c>
      <c r="G19" s="387">
        <v>15554.905191</v>
      </c>
      <c r="H19" s="387">
        <v>7777.4525954999999</v>
      </c>
      <c r="I19" s="387">
        <v>62219.620763999999</v>
      </c>
      <c r="J19" s="387">
        <v>0</v>
      </c>
      <c r="K19" s="387">
        <v>85551.978550500004</v>
      </c>
    </row>
    <row r="20" spans="1:11" x14ac:dyDescent="0.3">
      <c r="A20" s="390" t="s">
        <v>330</v>
      </c>
      <c r="B20" s="390" t="s">
        <v>330</v>
      </c>
      <c r="C20" s="391"/>
      <c r="D20" s="391" t="s">
        <v>330</v>
      </c>
      <c r="E20" s="391" t="s">
        <v>330</v>
      </c>
      <c r="F20" s="391" t="s">
        <v>330</v>
      </c>
      <c r="G20" s="391" t="s">
        <v>330</v>
      </c>
      <c r="H20" s="391" t="s">
        <v>330</v>
      </c>
      <c r="I20" s="391" t="s">
        <v>330</v>
      </c>
      <c r="J20" s="391" t="s">
        <v>330</v>
      </c>
      <c r="K20" s="391" t="s">
        <v>330</v>
      </c>
    </row>
    <row r="21" spans="1:11" x14ac:dyDescent="0.3">
      <c r="A21" s="540" t="s">
        <v>1840</v>
      </c>
      <c r="B21" s="540"/>
      <c r="C21" s="540"/>
      <c r="D21" s="392" t="s">
        <v>330</v>
      </c>
      <c r="E21" s="392" t="s">
        <v>330</v>
      </c>
      <c r="F21" s="392" t="s">
        <v>330</v>
      </c>
      <c r="G21" s="392" t="s">
        <v>330</v>
      </c>
      <c r="H21" s="392" t="s">
        <v>330</v>
      </c>
      <c r="I21" s="392" t="s">
        <v>330</v>
      </c>
      <c r="J21" s="392" t="s">
        <v>330</v>
      </c>
      <c r="K21" s="392" t="s">
        <v>330</v>
      </c>
    </row>
    <row r="22" spans="1:11" s="89" customFormat="1" x14ac:dyDescent="0.3">
      <c r="A22" s="535" t="s">
        <v>1828</v>
      </c>
      <c r="B22" s="537" t="s">
        <v>1711</v>
      </c>
      <c r="C22" s="541" t="s">
        <v>1829</v>
      </c>
      <c r="D22" s="541" t="s">
        <v>1829</v>
      </c>
      <c r="E22" s="541" t="s">
        <v>1829</v>
      </c>
      <c r="F22" s="541" t="s">
        <v>1829</v>
      </c>
      <c r="G22" s="541" t="s">
        <v>1830</v>
      </c>
      <c r="H22" s="541" t="s">
        <v>1830</v>
      </c>
      <c r="I22" s="541" t="s">
        <v>1830</v>
      </c>
      <c r="J22" s="541" t="s">
        <v>1830</v>
      </c>
      <c r="K22" s="542" t="s">
        <v>1830</v>
      </c>
    </row>
    <row r="23" spans="1:11" s="89" customFormat="1" ht="26.4" x14ac:dyDescent="0.3">
      <c r="A23" s="536" t="s">
        <v>1828</v>
      </c>
      <c r="B23" s="538" t="s">
        <v>1831</v>
      </c>
      <c r="C23" s="393" t="s">
        <v>1832</v>
      </c>
      <c r="D23" s="393" t="s">
        <v>1833</v>
      </c>
      <c r="E23" s="393" t="s">
        <v>1834</v>
      </c>
      <c r="F23" s="393" t="s">
        <v>1835</v>
      </c>
      <c r="G23" s="393" t="s">
        <v>1836</v>
      </c>
      <c r="H23" s="393" t="s">
        <v>1837</v>
      </c>
      <c r="I23" s="393" t="s">
        <v>1838</v>
      </c>
      <c r="J23" s="393" t="s">
        <v>1963</v>
      </c>
      <c r="K23" s="394" t="s">
        <v>1835</v>
      </c>
    </row>
    <row r="24" spans="1:11" s="89" customFormat="1" x14ac:dyDescent="0.3">
      <c r="A24" s="359" t="s">
        <v>2733</v>
      </c>
      <c r="B24" s="359" t="s">
        <v>2077</v>
      </c>
      <c r="C24" s="385">
        <v>31054.5</v>
      </c>
      <c r="D24" s="385">
        <v>1000</v>
      </c>
      <c r="E24" s="385">
        <v>0</v>
      </c>
      <c r="F24" s="385">
        <v>32054.5</v>
      </c>
      <c r="G24" s="385">
        <v>10351.5</v>
      </c>
      <c r="H24" s="385">
        <v>5175.75</v>
      </c>
      <c r="I24" s="385">
        <v>41406</v>
      </c>
      <c r="J24" s="385">
        <v>0</v>
      </c>
      <c r="K24" s="385">
        <v>56933.25</v>
      </c>
    </row>
    <row r="25" spans="1:11" s="89" customFormat="1" x14ac:dyDescent="0.3">
      <c r="A25" s="386" t="s">
        <v>2734</v>
      </c>
      <c r="B25" s="386" t="s">
        <v>2735</v>
      </c>
      <c r="C25" s="387">
        <v>27644.993999999999</v>
      </c>
      <c r="D25" s="387">
        <v>1000</v>
      </c>
      <c r="E25" s="387">
        <v>0</v>
      </c>
      <c r="F25" s="387">
        <v>28644.993999999999</v>
      </c>
      <c r="G25" s="387">
        <v>9214.9979999999996</v>
      </c>
      <c r="H25" s="387">
        <v>4607.4989999999998</v>
      </c>
      <c r="I25" s="387">
        <v>36859.991999999998</v>
      </c>
      <c r="J25" s="387">
        <v>0</v>
      </c>
      <c r="K25" s="387">
        <v>50682.489000000001</v>
      </c>
    </row>
    <row r="26" spans="1:11" s="89" customFormat="1" x14ac:dyDescent="0.3">
      <c r="A26" s="386" t="s">
        <v>2736</v>
      </c>
      <c r="B26" s="386" t="s">
        <v>2737</v>
      </c>
      <c r="C26" s="387">
        <v>20088.780099999996</v>
      </c>
      <c r="D26" s="387">
        <v>1000</v>
      </c>
      <c r="E26" s="387">
        <v>0</v>
      </c>
      <c r="F26" s="387">
        <v>21088.780099999996</v>
      </c>
      <c r="G26" s="387">
        <v>6696.2600333333321</v>
      </c>
      <c r="H26" s="387">
        <v>3348.1300166666661</v>
      </c>
      <c r="I26" s="387">
        <v>26785.040133333328</v>
      </c>
      <c r="J26" s="387">
        <v>0</v>
      </c>
      <c r="K26" s="387">
        <v>36829.43018333333</v>
      </c>
    </row>
    <row r="27" spans="1:11" s="89" customFormat="1" x14ac:dyDescent="0.3">
      <c r="A27" s="386" t="s">
        <v>2738</v>
      </c>
      <c r="B27" s="386" t="s">
        <v>2739</v>
      </c>
      <c r="C27" s="387">
        <v>27644.993999999999</v>
      </c>
      <c r="D27" s="387">
        <v>1000</v>
      </c>
      <c r="E27" s="387">
        <v>0</v>
      </c>
      <c r="F27" s="387">
        <v>28644.993999999999</v>
      </c>
      <c r="G27" s="387">
        <v>9214.9979999999996</v>
      </c>
      <c r="H27" s="387">
        <v>4607.4989999999998</v>
      </c>
      <c r="I27" s="387">
        <v>36859.991999999998</v>
      </c>
      <c r="J27" s="387">
        <v>0</v>
      </c>
      <c r="K27" s="387">
        <v>50682.489000000001</v>
      </c>
    </row>
    <row r="28" spans="1:11" s="89" customFormat="1" x14ac:dyDescent="0.3">
      <c r="A28" s="386" t="s">
        <v>2740</v>
      </c>
      <c r="B28" s="386" t="s">
        <v>2741</v>
      </c>
      <c r="C28" s="387">
        <v>18648.107667</v>
      </c>
      <c r="D28" s="387">
        <v>1000</v>
      </c>
      <c r="E28" s="387">
        <v>0</v>
      </c>
      <c r="F28" s="387">
        <v>19648.107667</v>
      </c>
      <c r="G28" s="387">
        <v>6216.0358889999998</v>
      </c>
      <c r="H28" s="387">
        <v>3108.0179444999999</v>
      </c>
      <c r="I28" s="387">
        <v>24864.143555999999</v>
      </c>
      <c r="J28" s="387">
        <v>0</v>
      </c>
      <c r="K28" s="387">
        <v>34188.197389499997</v>
      </c>
    </row>
    <row r="29" spans="1:11" s="89" customFormat="1" x14ac:dyDescent="0.3">
      <c r="A29" s="386" t="s">
        <v>2742</v>
      </c>
      <c r="B29" s="386" t="s">
        <v>2743</v>
      </c>
      <c r="C29" s="387">
        <v>29323.604879000002</v>
      </c>
      <c r="D29" s="387">
        <v>1300</v>
      </c>
      <c r="E29" s="387">
        <v>0</v>
      </c>
      <c r="F29" s="387">
        <v>30623.604879000002</v>
      </c>
      <c r="G29" s="387">
        <v>9774.5349596666674</v>
      </c>
      <c r="H29" s="387">
        <v>4887.2674798333337</v>
      </c>
      <c r="I29" s="387">
        <v>39098.13983866667</v>
      </c>
      <c r="J29" s="387">
        <v>0</v>
      </c>
      <c r="K29" s="387">
        <v>53759.942278166673</v>
      </c>
    </row>
    <row r="30" spans="1:11" s="89" customFormat="1" x14ac:dyDescent="0.3">
      <c r="A30" s="386" t="s">
        <v>2744</v>
      </c>
      <c r="B30" s="386" t="s">
        <v>2745</v>
      </c>
      <c r="C30" s="387">
        <v>27644.995854000001</v>
      </c>
      <c r="D30" s="387">
        <v>1000</v>
      </c>
      <c r="E30" s="387">
        <v>0</v>
      </c>
      <c r="F30" s="387">
        <v>28644.995854000001</v>
      </c>
      <c r="G30" s="387">
        <v>9214.9986180000014</v>
      </c>
      <c r="H30" s="387">
        <v>4607.4993090000007</v>
      </c>
      <c r="I30" s="387">
        <v>36859.994472000006</v>
      </c>
      <c r="J30" s="387">
        <v>0</v>
      </c>
      <c r="K30" s="387">
        <v>50682.49239900001</v>
      </c>
    </row>
    <row r="31" spans="1:11" s="89" customFormat="1" x14ac:dyDescent="0.3">
      <c r="A31" s="386" t="s">
        <v>2746</v>
      </c>
      <c r="B31" s="386" t="s">
        <v>2747</v>
      </c>
      <c r="C31" s="387">
        <v>22924.988099999999</v>
      </c>
      <c r="D31" s="387">
        <v>1000</v>
      </c>
      <c r="E31" s="387">
        <v>0</v>
      </c>
      <c r="F31" s="387">
        <v>23924.988099999999</v>
      </c>
      <c r="G31" s="387">
        <v>7641.6626999999989</v>
      </c>
      <c r="H31" s="387">
        <v>3820.8313499999995</v>
      </c>
      <c r="I31" s="387">
        <v>30566.650799999996</v>
      </c>
      <c r="J31" s="387">
        <v>0</v>
      </c>
      <c r="K31" s="387">
        <v>42029.144849999997</v>
      </c>
    </row>
    <row r="32" spans="1:11" s="89" customFormat="1" x14ac:dyDescent="0.3">
      <c r="A32" s="386" t="s">
        <v>2748</v>
      </c>
      <c r="B32" s="386" t="s">
        <v>2749</v>
      </c>
      <c r="C32" s="387">
        <v>19997.211760999999</v>
      </c>
      <c r="D32" s="387">
        <v>1000</v>
      </c>
      <c r="E32" s="387">
        <v>0</v>
      </c>
      <c r="F32" s="387">
        <v>20997.211760999999</v>
      </c>
      <c r="G32" s="387">
        <v>6665.7372536666662</v>
      </c>
      <c r="H32" s="387">
        <v>3332.8686268333331</v>
      </c>
      <c r="I32" s="387">
        <v>26662.949014666665</v>
      </c>
      <c r="J32" s="387">
        <v>0</v>
      </c>
      <c r="K32" s="387">
        <v>36661.554895166664</v>
      </c>
    </row>
    <row r="33" spans="1:11" s="89" customFormat="1" ht="26.4" x14ac:dyDescent="0.3">
      <c r="A33" s="386" t="s">
        <v>2750</v>
      </c>
      <c r="B33" s="386" t="s">
        <v>2751</v>
      </c>
      <c r="C33" s="387">
        <v>35438.494562000007</v>
      </c>
      <c r="D33" s="387">
        <v>1300</v>
      </c>
      <c r="E33" s="387">
        <v>0</v>
      </c>
      <c r="F33" s="387">
        <v>36738.494562000007</v>
      </c>
      <c r="G33" s="387">
        <v>11812.831520666668</v>
      </c>
      <c r="H33" s="387">
        <v>5906.4157603333342</v>
      </c>
      <c r="I33" s="387">
        <v>47251.326082666674</v>
      </c>
      <c r="J33" s="387">
        <v>0</v>
      </c>
      <c r="K33" s="387">
        <v>64970.573363666677</v>
      </c>
    </row>
    <row r="34" spans="1:11" s="89" customFormat="1" ht="26.4" x14ac:dyDescent="0.3">
      <c r="A34" s="386" t="s">
        <v>2752</v>
      </c>
      <c r="B34" s="386" t="s">
        <v>2753</v>
      </c>
      <c r="C34" s="387">
        <v>40703.889788</v>
      </c>
      <c r="D34" s="387">
        <v>1500</v>
      </c>
      <c r="E34" s="387">
        <v>0</v>
      </c>
      <c r="F34" s="387">
        <v>42203.889788</v>
      </c>
      <c r="G34" s="387">
        <v>13567.963262666668</v>
      </c>
      <c r="H34" s="387">
        <v>6783.981631333334</v>
      </c>
      <c r="I34" s="387">
        <v>54271.853050666672</v>
      </c>
      <c r="J34" s="387">
        <v>0</v>
      </c>
      <c r="K34" s="387">
        <v>74623.797944666672</v>
      </c>
    </row>
    <row r="35" spans="1:11" s="89" customFormat="1" x14ac:dyDescent="0.3">
      <c r="A35" s="386" t="s">
        <v>2754</v>
      </c>
      <c r="B35" s="386" t="s">
        <v>2755</v>
      </c>
      <c r="C35" s="387">
        <v>21574.218393000003</v>
      </c>
      <c r="D35" s="387">
        <v>1000</v>
      </c>
      <c r="E35" s="387">
        <v>0</v>
      </c>
      <c r="F35" s="387">
        <v>22574.218393000003</v>
      </c>
      <c r="G35" s="387">
        <v>7191.4061310000016</v>
      </c>
      <c r="H35" s="387">
        <v>3595.7030655000008</v>
      </c>
      <c r="I35" s="387">
        <v>28765.624524000006</v>
      </c>
      <c r="J35" s="387">
        <v>0</v>
      </c>
      <c r="K35" s="387">
        <v>39552.733720500008</v>
      </c>
    </row>
    <row r="36" spans="1:11" s="89" customFormat="1" x14ac:dyDescent="0.3">
      <c r="A36" s="386" t="s">
        <v>2756</v>
      </c>
      <c r="B36" s="386" t="s">
        <v>2757</v>
      </c>
      <c r="C36" s="387">
        <v>18648.107667</v>
      </c>
      <c r="D36" s="387">
        <v>1000</v>
      </c>
      <c r="E36" s="387">
        <v>0</v>
      </c>
      <c r="F36" s="387">
        <v>19648.107667</v>
      </c>
      <c r="G36" s="387">
        <v>6216.0358889999998</v>
      </c>
      <c r="H36" s="387">
        <v>3108.0179444999999</v>
      </c>
      <c r="I36" s="387">
        <v>24864.143555999999</v>
      </c>
      <c r="J36" s="387">
        <v>0</v>
      </c>
      <c r="K36" s="387">
        <v>34188.197389499997</v>
      </c>
    </row>
    <row r="37" spans="1:11" s="89" customFormat="1" ht="26.4" x14ac:dyDescent="0.3">
      <c r="A37" s="386" t="s">
        <v>2758</v>
      </c>
      <c r="B37" s="386" t="s">
        <v>2759</v>
      </c>
      <c r="C37" s="387">
        <v>19997.211760999999</v>
      </c>
      <c r="D37" s="387">
        <v>1000</v>
      </c>
      <c r="E37" s="387">
        <v>0</v>
      </c>
      <c r="F37" s="387">
        <v>20997.211760999999</v>
      </c>
      <c r="G37" s="387">
        <v>6665.7372536666662</v>
      </c>
      <c r="H37" s="387">
        <v>3332.8686268333331</v>
      </c>
      <c r="I37" s="387">
        <v>26662.949014666665</v>
      </c>
      <c r="J37" s="387">
        <v>0</v>
      </c>
      <c r="K37" s="387">
        <v>36661.554895166664</v>
      </c>
    </row>
    <row r="38" spans="1:11" s="89" customFormat="1" x14ac:dyDescent="0.3">
      <c r="A38" s="386" t="s">
        <v>2792</v>
      </c>
      <c r="B38" s="386" t="s">
        <v>2793</v>
      </c>
      <c r="C38" s="387">
        <v>18648.107667</v>
      </c>
      <c r="D38" s="387">
        <v>1000</v>
      </c>
      <c r="E38" s="387">
        <v>0</v>
      </c>
      <c r="F38" s="387">
        <v>19648.107667</v>
      </c>
      <c r="G38" s="387">
        <v>6216.0358889999998</v>
      </c>
      <c r="H38" s="387">
        <v>3108.0179444999999</v>
      </c>
      <c r="I38" s="387">
        <v>24864.143555999999</v>
      </c>
      <c r="J38" s="387">
        <v>0</v>
      </c>
      <c r="K38" s="387">
        <v>34188.197389499997</v>
      </c>
    </row>
    <row r="39" spans="1:11" s="89" customFormat="1" x14ac:dyDescent="0.3">
      <c r="A39" s="386" t="s">
        <v>2760</v>
      </c>
      <c r="B39" s="386" t="s">
        <v>2761</v>
      </c>
      <c r="C39" s="387">
        <v>47106.845648000002</v>
      </c>
      <c r="D39" s="387">
        <v>1300</v>
      </c>
      <c r="E39" s="387">
        <v>0</v>
      </c>
      <c r="F39" s="387">
        <v>48406.845648000002</v>
      </c>
      <c r="G39" s="387">
        <v>15702.281882666668</v>
      </c>
      <c r="H39" s="387">
        <v>7851.140941333334</v>
      </c>
      <c r="I39" s="387">
        <v>62809.127530666672</v>
      </c>
      <c r="J39" s="387">
        <v>0</v>
      </c>
      <c r="K39" s="387">
        <v>86362.550354666673</v>
      </c>
    </row>
    <row r="40" spans="1:11" s="89" customFormat="1" x14ac:dyDescent="0.3">
      <c r="A40" s="386" t="s">
        <v>2762</v>
      </c>
      <c r="B40" s="386" t="s">
        <v>2763</v>
      </c>
      <c r="C40" s="387">
        <v>29323.604879000002</v>
      </c>
      <c r="D40" s="387">
        <v>1000</v>
      </c>
      <c r="E40" s="387">
        <v>0</v>
      </c>
      <c r="F40" s="387">
        <v>30323.604879000002</v>
      </c>
      <c r="G40" s="387">
        <v>9774.5349596666674</v>
      </c>
      <c r="H40" s="387">
        <v>4887.2674798333337</v>
      </c>
      <c r="I40" s="387">
        <v>39098.13983866667</v>
      </c>
      <c r="J40" s="387">
        <v>0</v>
      </c>
      <c r="K40" s="387">
        <v>53759.942278166673</v>
      </c>
    </row>
    <row r="41" spans="1:11" s="89" customFormat="1" x14ac:dyDescent="0.3">
      <c r="A41" s="386" t="s">
        <v>2764</v>
      </c>
      <c r="B41" s="386" t="s">
        <v>2765</v>
      </c>
      <c r="C41" s="387">
        <v>26539.262220000001</v>
      </c>
      <c r="D41" s="387">
        <v>1000</v>
      </c>
      <c r="E41" s="387">
        <v>0</v>
      </c>
      <c r="F41" s="387">
        <v>27539.262220000001</v>
      </c>
      <c r="G41" s="387">
        <v>8846.4207399999996</v>
      </c>
      <c r="H41" s="387">
        <v>4423.2103699999998</v>
      </c>
      <c r="I41" s="387">
        <v>35385.682959999998</v>
      </c>
      <c r="J41" s="387">
        <v>0</v>
      </c>
      <c r="K41" s="387">
        <v>48655.314069999993</v>
      </c>
    </row>
    <row r="42" spans="1:11" s="89" customFormat="1" ht="26.4" x14ac:dyDescent="0.3">
      <c r="A42" s="386" t="s">
        <v>2766</v>
      </c>
      <c r="B42" s="386" t="s">
        <v>2767</v>
      </c>
      <c r="C42" s="387">
        <v>37878.362991000002</v>
      </c>
      <c r="D42" s="387">
        <v>1000</v>
      </c>
      <c r="E42" s="387">
        <v>0</v>
      </c>
      <c r="F42" s="387">
        <v>38878.362991000002</v>
      </c>
      <c r="G42" s="387">
        <v>12626.120997</v>
      </c>
      <c r="H42" s="387">
        <v>6313.0604985</v>
      </c>
      <c r="I42" s="387">
        <v>50504.483988</v>
      </c>
      <c r="J42" s="387">
        <v>0</v>
      </c>
      <c r="K42" s="387">
        <v>69443.665483499994</v>
      </c>
    </row>
    <row r="43" spans="1:11" s="89" customFormat="1" ht="26.4" x14ac:dyDescent="0.3">
      <c r="A43" s="386" t="s">
        <v>2768</v>
      </c>
      <c r="B43" s="386" t="s">
        <v>2769</v>
      </c>
      <c r="C43" s="387">
        <v>27644.993999999999</v>
      </c>
      <c r="D43" s="387">
        <v>1000</v>
      </c>
      <c r="E43" s="387">
        <v>0</v>
      </c>
      <c r="F43" s="387">
        <v>28644.993999999999</v>
      </c>
      <c r="G43" s="387">
        <v>9214.9979999999996</v>
      </c>
      <c r="H43" s="387">
        <v>4607.4989999999998</v>
      </c>
      <c r="I43" s="387">
        <v>36859.991999999998</v>
      </c>
      <c r="J43" s="387">
        <v>0</v>
      </c>
      <c r="K43" s="387">
        <v>50682.489000000001</v>
      </c>
    </row>
    <row r="44" spans="1:11" s="89" customFormat="1" x14ac:dyDescent="0.3">
      <c r="A44" s="386" t="s">
        <v>2770</v>
      </c>
      <c r="B44" s="386" t="s">
        <v>2771</v>
      </c>
      <c r="C44" s="387">
        <v>46664.716500000002</v>
      </c>
      <c r="D44" s="387">
        <v>1000</v>
      </c>
      <c r="E44" s="387">
        <v>0</v>
      </c>
      <c r="F44" s="387">
        <v>47664.716500000002</v>
      </c>
      <c r="G44" s="387">
        <v>15554.905500000001</v>
      </c>
      <c r="H44" s="387">
        <v>7777.4527500000004</v>
      </c>
      <c r="I44" s="387">
        <v>62219.622000000003</v>
      </c>
      <c r="J44" s="387">
        <v>0</v>
      </c>
      <c r="K44" s="387">
        <v>85551.980250000008</v>
      </c>
    </row>
    <row r="45" spans="1:11" s="89" customFormat="1" ht="26.4" x14ac:dyDescent="0.3">
      <c r="A45" s="386" t="s">
        <v>2772</v>
      </c>
      <c r="B45" s="386" t="s">
        <v>2773</v>
      </c>
      <c r="C45" s="387">
        <v>46664.715573000001</v>
      </c>
      <c r="D45" s="387">
        <v>1000</v>
      </c>
      <c r="E45" s="387">
        <v>0</v>
      </c>
      <c r="F45" s="387">
        <v>47664.715573000001</v>
      </c>
      <c r="G45" s="387">
        <v>15554.905191</v>
      </c>
      <c r="H45" s="387">
        <v>7777.4525954999999</v>
      </c>
      <c r="I45" s="387">
        <v>62219.620763999999</v>
      </c>
      <c r="J45" s="387">
        <v>0</v>
      </c>
      <c r="K45" s="387">
        <v>85551.978550500004</v>
      </c>
    </row>
    <row r="46" spans="1:11" s="89" customFormat="1" ht="26.4" x14ac:dyDescent="0.3">
      <c r="A46" s="386" t="s">
        <v>2774</v>
      </c>
      <c r="B46" s="386" t="s">
        <v>2775</v>
      </c>
      <c r="C46" s="387">
        <v>49013.58</v>
      </c>
      <c r="D46" s="387">
        <v>2000</v>
      </c>
      <c r="E46" s="387">
        <v>0</v>
      </c>
      <c r="F46" s="387">
        <v>51013.58</v>
      </c>
      <c r="G46" s="387">
        <v>16337.86</v>
      </c>
      <c r="H46" s="387">
        <v>8168.93</v>
      </c>
      <c r="I46" s="387">
        <v>65351.44</v>
      </c>
      <c r="J46" s="387">
        <v>0</v>
      </c>
      <c r="K46" s="387">
        <v>89858.23000000001</v>
      </c>
    </row>
    <row r="47" spans="1:11" s="89" customFormat="1" x14ac:dyDescent="0.3">
      <c r="A47" s="359" t="s">
        <v>2776</v>
      </c>
      <c r="B47" s="359" t="s">
        <v>2777</v>
      </c>
      <c r="C47" s="387">
        <v>28840</v>
      </c>
      <c r="D47" s="387">
        <v>2000</v>
      </c>
      <c r="E47" s="387">
        <v>0</v>
      </c>
      <c r="F47" s="387">
        <v>30840</v>
      </c>
      <c r="G47" s="387">
        <v>9613.3333333333339</v>
      </c>
      <c r="H47" s="387">
        <v>4806.666666666667</v>
      </c>
      <c r="I47" s="387">
        <v>38453.333333333336</v>
      </c>
      <c r="J47" s="387">
        <v>0</v>
      </c>
      <c r="K47" s="387">
        <v>52873.333333333336</v>
      </c>
    </row>
    <row r="48" spans="1:11" s="89" customFormat="1" x14ac:dyDescent="0.3">
      <c r="A48" s="386" t="s">
        <v>2778</v>
      </c>
      <c r="B48" s="386" t="s">
        <v>2174</v>
      </c>
      <c r="C48" s="387">
        <v>16995</v>
      </c>
      <c r="D48" s="387">
        <v>1000</v>
      </c>
      <c r="E48" s="387">
        <v>0</v>
      </c>
      <c r="F48" s="387">
        <v>17995</v>
      </c>
      <c r="G48" s="387">
        <v>5665</v>
      </c>
      <c r="H48" s="387">
        <v>2832.5</v>
      </c>
      <c r="I48" s="387">
        <v>22660</v>
      </c>
      <c r="J48" s="387">
        <v>0</v>
      </c>
      <c r="K48" s="387">
        <v>31157.5</v>
      </c>
    </row>
    <row r="49" spans="1:11" s="89" customFormat="1" x14ac:dyDescent="0.3">
      <c r="A49" s="386" t="s">
        <v>2779</v>
      </c>
      <c r="B49" s="386" t="s">
        <v>2780</v>
      </c>
      <c r="C49" s="387">
        <v>27600.056130000001</v>
      </c>
      <c r="D49" s="387">
        <v>1000</v>
      </c>
      <c r="E49" s="387">
        <v>0</v>
      </c>
      <c r="F49" s="387">
        <v>28600.056130000001</v>
      </c>
      <c r="G49" s="387">
        <v>9200.0187100000003</v>
      </c>
      <c r="H49" s="387">
        <v>4600.0093550000001</v>
      </c>
      <c r="I49" s="387">
        <v>36800.074840000001</v>
      </c>
      <c r="J49" s="387">
        <v>0</v>
      </c>
      <c r="K49" s="387">
        <v>50600.102905</v>
      </c>
    </row>
    <row r="50" spans="1:11" s="89" customFormat="1" x14ac:dyDescent="0.3">
      <c r="A50" s="386" t="s">
        <v>2781</v>
      </c>
      <c r="B50" s="386" t="s">
        <v>2057</v>
      </c>
      <c r="C50" s="387">
        <v>38110</v>
      </c>
      <c r="D50" s="387">
        <v>1000</v>
      </c>
      <c r="E50" s="387">
        <v>0</v>
      </c>
      <c r="F50" s="387">
        <v>39110</v>
      </c>
      <c r="G50" s="387">
        <v>12703.333333333332</v>
      </c>
      <c r="H50" s="387">
        <v>6351.6666666666661</v>
      </c>
      <c r="I50" s="387">
        <v>50813.333333333328</v>
      </c>
      <c r="J50" s="387">
        <v>0</v>
      </c>
      <c r="K50" s="387">
        <v>69868.333333333328</v>
      </c>
    </row>
    <row r="51" spans="1:11" s="89" customFormat="1" x14ac:dyDescent="0.3">
      <c r="A51" s="386" t="s">
        <v>2782</v>
      </c>
      <c r="B51" s="386" t="s">
        <v>2079</v>
      </c>
      <c r="C51" s="387">
        <v>17175.25</v>
      </c>
      <c r="D51" s="387">
        <v>1000</v>
      </c>
      <c r="E51" s="387">
        <v>0</v>
      </c>
      <c r="F51" s="387">
        <v>18175.25</v>
      </c>
      <c r="G51" s="387">
        <v>5725.083333333333</v>
      </c>
      <c r="H51" s="387">
        <v>2862.5416666666665</v>
      </c>
      <c r="I51" s="387">
        <v>22900.333333333332</v>
      </c>
      <c r="J51" s="387">
        <v>0</v>
      </c>
      <c r="K51" s="387">
        <v>31487.958333333332</v>
      </c>
    </row>
    <row r="52" spans="1:11" s="89" customFormat="1" x14ac:dyDescent="0.3">
      <c r="A52" s="386" t="s">
        <v>2783</v>
      </c>
      <c r="B52" s="386" t="s">
        <v>2784</v>
      </c>
      <c r="C52" s="387">
        <v>29324.1</v>
      </c>
      <c r="D52" s="387">
        <v>1000</v>
      </c>
      <c r="E52" s="387">
        <v>0</v>
      </c>
      <c r="F52" s="387">
        <v>30324.1</v>
      </c>
      <c r="G52" s="387">
        <v>9774.6999999999989</v>
      </c>
      <c r="H52" s="387">
        <v>4887.3499999999995</v>
      </c>
      <c r="I52" s="387">
        <v>39098.799999999996</v>
      </c>
      <c r="J52" s="387">
        <v>0</v>
      </c>
      <c r="K52" s="387">
        <v>53760.849999999991</v>
      </c>
    </row>
    <row r="53" spans="1:11" s="89" customFormat="1" x14ac:dyDescent="0.3">
      <c r="A53" s="386" t="s">
        <v>2785</v>
      </c>
      <c r="B53" s="386" t="s">
        <v>2105</v>
      </c>
      <c r="C53" s="387">
        <v>37402.156808</v>
      </c>
      <c r="D53" s="387">
        <v>1000</v>
      </c>
      <c r="E53" s="387">
        <v>0</v>
      </c>
      <c r="F53" s="387">
        <v>38402.156808</v>
      </c>
      <c r="G53" s="387">
        <v>12467.385602666665</v>
      </c>
      <c r="H53" s="387">
        <v>6233.6928013333327</v>
      </c>
      <c r="I53" s="387">
        <v>49869.542410666661</v>
      </c>
      <c r="J53" s="387">
        <v>0</v>
      </c>
      <c r="K53" s="387">
        <v>68570.620814666661</v>
      </c>
    </row>
    <row r="54" spans="1:11" s="89" customFormat="1" x14ac:dyDescent="0.3">
      <c r="A54" s="386" t="s">
        <v>2786</v>
      </c>
      <c r="B54" s="386" t="s">
        <v>2787</v>
      </c>
      <c r="C54" s="387">
        <v>47106.845648000002</v>
      </c>
      <c r="D54" s="387">
        <v>1000</v>
      </c>
      <c r="E54" s="387">
        <v>0</v>
      </c>
      <c r="F54" s="387">
        <v>48106.845648000002</v>
      </c>
      <c r="G54" s="387">
        <v>15702.281882666668</v>
      </c>
      <c r="H54" s="387">
        <v>7851.140941333334</v>
      </c>
      <c r="I54" s="387">
        <v>62809.127530666672</v>
      </c>
      <c r="J54" s="387">
        <v>0</v>
      </c>
      <c r="K54" s="387">
        <v>86362.550354666673</v>
      </c>
    </row>
    <row r="55" spans="1:11" s="89" customFormat="1" x14ac:dyDescent="0.3">
      <c r="A55" s="386" t="s">
        <v>2788</v>
      </c>
      <c r="B55" s="386" t="s">
        <v>2789</v>
      </c>
      <c r="C55" s="387">
        <v>41827.743594000007</v>
      </c>
      <c r="D55" s="387">
        <v>1000</v>
      </c>
      <c r="E55" s="387">
        <v>0</v>
      </c>
      <c r="F55" s="387">
        <v>42827.743594000007</v>
      </c>
      <c r="G55" s="387">
        <v>13942.581198000003</v>
      </c>
      <c r="H55" s="387">
        <v>6971.2905990000017</v>
      </c>
      <c r="I55" s="387">
        <v>55770.324792000014</v>
      </c>
      <c r="J55" s="387">
        <v>0</v>
      </c>
      <c r="K55" s="387">
        <v>76684.196589000028</v>
      </c>
    </row>
    <row r="56" spans="1:11" s="89" customFormat="1" x14ac:dyDescent="0.3">
      <c r="A56" s="386" t="s">
        <v>2790</v>
      </c>
      <c r="B56" s="386" t="s">
        <v>2791</v>
      </c>
      <c r="C56" s="387">
        <v>37878.362991000002</v>
      </c>
      <c r="D56" s="387">
        <v>1000</v>
      </c>
      <c r="E56" s="387">
        <v>0</v>
      </c>
      <c r="F56" s="387">
        <v>38878.362991000002</v>
      </c>
      <c r="G56" s="387">
        <v>12626.120997</v>
      </c>
      <c r="H56" s="387">
        <v>6313.0604985</v>
      </c>
      <c r="I56" s="387">
        <v>50504.483988</v>
      </c>
      <c r="J56" s="387">
        <v>0</v>
      </c>
      <c r="K56" s="387">
        <v>69443.665483499994</v>
      </c>
    </row>
    <row r="57" spans="1:11" x14ac:dyDescent="0.3">
      <c r="C57" s="396"/>
    </row>
    <row r="58" spans="1:11" x14ac:dyDescent="0.3">
      <c r="C58" s="396"/>
    </row>
  </sheetData>
  <mergeCells count="15">
    <mergeCell ref="A22:A23"/>
    <mergeCell ref="B22:B23"/>
    <mergeCell ref="C22:F22"/>
    <mergeCell ref="G22:K22"/>
    <mergeCell ref="A2:K2"/>
    <mergeCell ref="A3:K3"/>
    <mergeCell ref="A4:K4"/>
    <mergeCell ref="A5:K5"/>
    <mergeCell ref="A6:K6"/>
    <mergeCell ref="A7:C7"/>
    <mergeCell ref="A8:A9"/>
    <mergeCell ref="B8:B9"/>
    <mergeCell ref="C8:F8"/>
    <mergeCell ref="G8:K8"/>
    <mergeCell ref="A21:C21"/>
  </mergeCells>
  <printOptions horizontalCentered="1"/>
  <pageMargins left="0.47250000000000003" right="0.47250000000000003" top="1.1025" bottom="0.47250000000000003" header="0.31500000000000006" footer="0.31500000000000006"/>
  <pageSetup scale="75" fitToWidth="0" fitToHeight="0" orientation="landscape" r:id="rId1"/>
  <headerFooter scaleWithDoc="0" alignWithMargins="0"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6"/>
  <sheetViews>
    <sheetView showGridLines="0" workbookViewId="0"/>
  </sheetViews>
  <sheetFormatPr baseColWidth="10" defaultRowHeight="14.4" x14ac:dyDescent="0.3"/>
  <cols>
    <col min="2" max="2" width="58.6640625" customWidth="1"/>
    <col min="3" max="5" width="19.21875" customWidth="1"/>
  </cols>
  <sheetData>
    <row r="2" spans="2:5" x14ac:dyDescent="0.3">
      <c r="B2" s="455" t="s">
        <v>1651</v>
      </c>
      <c r="C2" s="456"/>
      <c r="D2" s="456"/>
      <c r="E2" s="456"/>
    </row>
    <row r="3" spans="2:5" x14ac:dyDescent="0.3">
      <c r="B3" s="1" t="s">
        <v>0</v>
      </c>
      <c r="C3" s="1" t="s">
        <v>318</v>
      </c>
      <c r="D3" s="1" t="s">
        <v>320</v>
      </c>
      <c r="E3" s="1" t="s">
        <v>4</v>
      </c>
    </row>
    <row r="4" spans="2:5" x14ac:dyDescent="0.3">
      <c r="B4" s="2" t="s">
        <v>1</v>
      </c>
      <c r="C4" s="4" t="s">
        <v>5</v>
      </c>
      <c r="D4" s="4">
        <v>0</v>
      </c>
      <c r="E4" s="14" t="s">
        <v>5</v>
      </c>
    </row>
    <row r="5" spans="2:5" x14ac:dyDescent="0.3">
      <c r="B5" s="2" t="s">
        <v>2</v>
      </c>
      <c r="C5" s="4" t="s">
        <v>6</v>
      </c>
      <c r="D5" s="4">
        <v>0</v>
      </c>
      <c r="E5" s="14" t="s">
        <v>6</v>
      </c>
    </row>
    <row r="6" spans="2:5" x14ac:dyDescent="0.3">
      <c r="B6" s="3" t="s">
        <v>3</v>
      </c>
      <c r="C6" s="5" t="s">
        <v>7</v>
      </c>
      <c r="D6" s="5">
        <v>0</v>
      </c>
      <c r="E6" s="5" t="s">
        <v>7</v>
      </c>
    </row>
  </sheetData>
  <mergeCells count="1">
    <mergeCell ref="B2:E2"/>
  </mergeCells>
  <pageMargins left="0.7" right="0.7" top="0.75" bottom="0.75" header="0.3" footer="0.3"/>
  <pageSetup paperSize="9" orientation="portrait" horizontalDpi="300" verticalDpi="30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7B2AF-E737-4AA8-8217-78400B70FE4C}">
  <dimension ref="A1:F260"/>
  <sheetViews>
    <sheetView zoomScale="85" zoomScaleNormal="85" workbookViewId="0">
      <selection activeCell="A33" sqref="A33:B33"/>
    </sheetView>
  </sheetViews>
  <sheetFormatPr baseColWidth="10" defaultRowHeight="14.4" x14ac:dyDescent="0.3"/>
  <cols>
    <col min="1" max="1" width="17.77734375" style="82" customWidth="1"/>
    <col min="2" max="2" width="61.6640625" style="430" customWidth="1"/>
    <col min="3" max="4" width="17.33203125" style="83" bestFit="1" customWidth="1"/>
    <col min="5" max="6" width="22.44140625" style="83" customWidth="1"/>
    <col min="7" max="8" width="26.44140625" style="45" customWidth="1"/>
    <col min="9" max="16384" width="11.5546875" style="45"/>
  </cols>
  <sheetData>
    <row r="1" spans="1:6" s="41" customFormat="1" ht="15.6" x14ac:dyDescent="0.3">
      <c r="A1" s="38"/>
      <c r="B1" s="397"/>
      <c r="C1" s="39"/>
      <c r="D1" s="39"/>
      <c r="E1" s="39"/>
      <c r="F1" s="39"/>
    </row>
    <row r="2" spans="1:6" s="41" customFormat="1" ht="15.6" x14ac:dyDescent="0.3">
      <c r="A2" s="471" t="s">
        <v>793</v>
      </c>
      <c r="B2" s="471" t="s">
        <v>1705</v>
      </c>
      <c r="C2" s="471" t="s">
        <v>1705</v>
      </c>
      <c r="D2" s="471"/>
      <c r="E2" s="471" t="s">
        <v>1705</v>
      </c>
      <c r="F2" s="471" t="s">
        <v>1705</v>
      </c>
    </row>
    <row r="3" spans="1:6" s="41" customFormat="1" ht="15.6" x14ac:dyDescent="0.3">
      <c r="A3" s="471" t="s">
        <v>2794</v>
      </c>
      <c r="B3" s="471" t="s">
        <v>1706</v>
      </c>
      <c r="C3" s="471" t="s">
        <v>1706</v>
      </c>
      <c r="D3" s="471"/>
      <c r="E3" s="471" t="s">
        <v>1706</v>
      </c>
      <c r="F3" s="471" t="s">
        <v>1706</v>
      </c>
    </row>
    <row r="4" spans="1:6" s="41" customFormat="1" ht="15.6" x14ac:dyDescent="0.3">
      <c r="A4" s="471" t="s">
        <v>1679</v>
      </c>
      <c r="B4" s="471" t="s">
        <v>1707</v>
      </c>
      <c r="C4" s="471" t="s">
        <v>1707</v>
      </c>
      <c r="D4" s="471"/>
      <c r="E4" s="471" t="s">
        <v>1707</v>
      </c>
      <c r="F4" s="471" t="s">
        <v>1707</v>
      </c>
    </row>
    <row r="5" spans="1:6" s="41" customFormat="1" ht="15.6" x14ac:dyDescent="0.3">
      <c r="A5" s="471" t="s">
        <v>1708</v>
      </c>
      <c r="B5" s="471" t="s">
        <v>1708</v>
      </c>
      <c r="C5" s="471" t="s">
        <v>1708</v>
      </c>
      <c r="D5" s="471"/>
      <c r="E5" s="471" t="s">
        <v>1708</v>
      </c>
      <c r="F5" s="471" t="s">
        <v>1708</v>
      </c>
    </row>
    <row r="6" spans="1:6" s="41" customFormat="1" ht="15.6" x14ac:dyDescent="0.3">
      <c r="A6" s="472" t="s">
        <v>1709</v>
      </c>
      <c r="B6" s="472" t="s">
        <v>1709</v>
      </c>
      <c r="C6" s="472" t="s">
        <v>1709</v>
      </c>
      <c r="D6" s="472"/>
      <c r="E6" s="472" t="s">
        <v>1709</v>
      </c>
      <c r="F6" s="472" t="s">
        <v>1709</v>
      </c>
    </row>
    <row r="7" spans="1:6" x14ac:dyDescent="0.3">
      <c r="A7" s="398" t="s">
        <v>330</v>
      </c>
      <c r="B7" s="398" t="s">
        <v>330</v>
      </c>
      <c r="C7" s="399" t="s">
        <v>330</v>
      </c>
      <c r="D7" s="399"/>
      <c r="E7" s="399" t="s">
        <v>330</v>
      </c>
      <c r="F7" s="399" t="s">
        <v>330</v>
      </c>
    </row>
    <row r="8" spans="1:6" x14ac:dyDescent="0.3">
      <c r="A8" s="548" t="s">
        <v>1710</v>
      </c>
      <c r="B8" s="549" t="s">
        <v>1711</v>
      </c>
      <c r="C8" s="551" t="s">
        <v>1712</v>
      </c>
      <c r="D8" s="553" t="s">
        <v>2795</v>
      </c>
      <c r="E8" s="555" t="s">
        <v>1713</v>
      </c>
      <c r="F8" s="556" t="s">
        <v>1713</v>
      </c>
    </row>
    <row r="9" spans="1:6" x14ac:dyDescent="0.3">
      <c r="A9" s="548" t="s">
        <v>1714</v>
      </c>
      <c r="B9" s="550" t="s">
        <v>1711</v>
      </c>
      <c r="C9" s="552" t="s">
        <v>1712</v>
      </c>
      <c r="D9" s="554" t="s">
        <v>1712</v>
      </c>
      <c r="E9" s="400" t="s">
        <v>1715</v>
      </c>
      <c r="F9" s="401" t="s">
        <v>1716</v>
      </c>
    </row>
    <row r="10" spans="1:6" x14ac:dyDescent="0.3">
      <c r="A10" s="402" t="s">
        <v>330</v>
      </c>
      <c r="B10" s="402" t="s">
        <v>330</v>
      </c>
      <c r="C10" s="71" t="s">
        <v>330</v>
      </c>
      <c r="D10" s="71"/>
      <c r="E10" s="71" t="s">
        <v>330</v>
      </c>
      <c r="F10" s="71" t="s">
        <v>330</v>
      </c>
    </row>
    <row r="11" spans="1:6" x14ac:dyDescent="0.3">
      <c r="A11" s="468" t="s">
        <v>1717</v>
      </c>
      <c r="B11" s="468" t="s">
        <v>1717</v>
      </c>
      <c r="C11" s="403" t="s">
        <v>330</v>
      </c>
      <c r="D11" s="53"/>
      <c r="E11" s="53" t="s">
        <v>330</v>
      </c>
      <c r="F11" s="53" t="s">
        <v>330</v>
      </c>
    </row>
    <row r="12" spans="1:6" x14ac:dyDescent="0.3">
      <c r="A12" s="301" t="s">
        <v>1818</v>
      </c>
      <c r="B12" s="404" t="s">
        <v>1818</v>
      </c>
      <c r="C12" s="55">
        <v>0</v>
      </c>
      <c r="D12" s="65">
        <v>0</v>
      </c>
      <c r="E12" s="65">
        <v>0</v>
      </c>
      <c r="F12" s="65">
        <v>0</v>
      </c>
    </row>
    <row r="13" spans="1:6" x14ac:dyDescent="0.3">
      <c r="A13" s="77" t="s">
        <v>330</v>
      </c>
      <c r="B13" s="51" t="s">
        <v>1782</v>
      </c>
      <c r="C13" s="57">
        <f>SUM(C12:C12)</f>
        <v>0</v>
      </c>
      <c r="D13" s="57">
        <v>0</v>
      </c>
      <c r="E13" s="58"/>
      <c r="F13" s="59" t="s">
        <v>330</v>
      </c>
    </row>
    <row r="14" spans="1:6" x14ac:dyDescent="0.3">
      <c r="A14" s="60"/>
      <c r="B14" s="61"/>
      <c r="C14" s="59"/>
      <c r="D14" s="62"/>
      <c r="E14" s="62"/>
      <c r="F14" s="62"/>
    </row>
    <row r="15" spans="1:6" x14ac:dyDescent="0.3">
      <c r="A15" s="60"/>
      <c r="B15" s="60"/>
      <c r="C15" s="62"/>
      <c r="D15" s="62"/>
      <c r="E15" s="62"/>
      <c r="F15" s="62"/>
    </row>
    <row r="16" spans="1:6" x14ac:dyDescent="0.3">
      <c r="A16" s="469" t="s">
        <v>1783</v>
      </c>
      <c r="B16" s="469" t="s">
        <v>1783</v>
      </c>
      <c r="C16" s="53"/>
      <c r="D16" s="53"/>
      <c r="E16" s="53" t="s">
        <v>330</v>
      </c>
      <c r="F16" s="53" t="s">
        <v>330</v>
      </c>
    </row>
    <row r="17" spans="1:6" x14ac:dyDescent="0.3">
      <c r="A17" s="405">
        <v>1404</v>
      </c>
      <c r="B17" s="406" t="s">
        <v>2796</v>
      </c>
      <c r="C17" s="55">
        <f>6+7</f>
        <v>13</v>
      </c>
      <c r="D17" s="55">
        <v>746</v>
      </c>
      <c r="E17" s="55">
        <v>105.03</v>
      </c>
      <c r="F17" s="55">
        <v>105.03</v>
      </c>
    </row>
    <row r="18" spans="1:6" ht="26.4" x14ac:dyDescent="0.3">
      <c r="A18" s="407">
        <v>1408</v>
      </c>
      <c r="B18" s="408" t="s">
        <v>2797</v>
      </c>
      <c r="C18" s="55">
        <f>13+12</f>
        <v>25</v>
      </c>
      <c r="D18" s="55">
        <v>1276</v>
      </c>
      <c r="E18" s="55">
        <v>115.14</v>
      </c>
      <c r="F18" s="55">
        <v>115.14</v>
      </c>
    </row>
    <row r="19" spans="1:6" ht="26.4" x14ac:dyDescent="0.3">
      <c r="A19" s="407">
        <v>1412</v>
      </c>
      <c r="B19" s="408" t="s">
        <v>2798</v>
      </c>
      <c r="C19" s="55">
        <f>85+6</f>
        <v>91</v>
      </c>
      <c r="D19" s="55">
        <v>4431</v>
      </c>
      <c r="E19" s="55">
        <v>136.32</v>
      </c>
      <c r="F19" s="55">
        <v>136.32</v>
      </c>
    </row>
    <row r="20" spans="1:6" x14ac:dyDescent="0.3">
      <c r="A20" s="407">
        <v>1428</v>
      </c>
      <c r="B20" s="408" t="s">
        <v>2799</v>
      </c>
      <c r="C20" s="55">
        <f>13+3</f>
        <v>16</v>
      </c>
      <c r="D20" s="55">
        <v>465</v>
      </c>
      <c r="E20" s="55">
        <v>129.68</v>
      </c>
      <c r="F20" s="55">
        <v>129.68</v>
      </c>
    </row>
    <row r="21" spans="1:6" x14ac:dyDescent="0.3">
      <c r="A21" s="407">
        <v>1432</v>
      </c>
      <c r="B21" s="408" t="s">
        <v>2800</v>
      </c>
      <c r="C21" s="55">
        <f>25+2</f>
        <v>27</v>
      </c>
      <c r="D21" s="55">
        <v>647</v>
      </c>
      <c r="E21" s="55">
        <v>139.35</v>
      </c>
      <c r="F21" s="55">
        <v>139.35</v>
      </c>
    </row>
    <row r="22" spans="1:6" x14ac:dyDescent="0.3">
      <c r="A22" s="407">
        <v>1521</v>
      </c>
      <c r="B22" s="408" t="s">
        <v>2801</v>
      </c>
      <c r="C22" s="55">
        <v>4</v>
      </c>
      <c r="D22" s="55">
        <v>0</v>
      </c>
      <c r="E22" s="55">
        <v>16147.5</v>
      </c>
      <c r="F22" s="55">
        <v>16147.5</v>
      </c>
    </row>
    <row r="23" spans="1:6" x14ac:dyDescent="0.3">
      <c r="A23" s="407">
        <v>1522</v>
      </c>
      <c r="B23" s="408" t="s">
        <v>2802</v>
      </c>
      <c r="C23" s="55">
        <v>8</v>
      </c>
      <c r="D23" s="55">
        <v>0</v>
      </c>
      <c r="E23" s="55">
        <v>19457.2</v>
      </c>
      <c r="F23" s="55">
        <v>19457.2</v>
      </c>
    </row>
    <row r="24" spans="1:6" x14ac:dyDescent="0.3">
      <c r="A24" s="407">
        <v>1523</v>
      </c>
      <c r="B24" s="408" t="s">
        <v>2803</v>
      </c>
      <c r="C24" s="55">
        <v>9</v>
      </c>
      <c r="D24" s="55">
        <v>0</v>
      </c>
      <c r="E24" s="55">
        <v>20805</v>
      </c>
      <c r="F24" s="55">
        <v>20805</v>
      </c>
    </row>
    <row r="25" spans="1:6" x14ac:dyDescent="0.3">
      <c r="A25" s="407">
        <v>1531</v>
      </c>
      <c r="B25" s="408" t="s">
        <v>2804</v>
      </c>
      <c r="C25" s="55">
        <v>4</v>
      </c>
      <c r="D25" s="55">
        <v>0</v>
      </c>
      <c r="E25" s="55">
        <v>22507.3</v>
      </c>
      <c r="F25" s="55">
        <v>22507.3</v>
      </c>
    </row>
    <row r="26" spans="1:6" x14ac:dyDescent="0.3">
      <c r="A26" s="407">
        <v>1532</v>
      </c>
      <c r="B26" s="408" t="s">
        <v>2805</v>
      </c>
      <c r="C26" s="55">
        <v>33</v>
      </c>
      <c r="D26" s="55">
        <v>0</v>
      </c>
      <c r="E26" s="55">
        <v>24244.5</v>
      </c>
      <c r="F26" s="55">
        <v>24244.5</v>
      </c>
    </row>
    <row r="27" spans="1:6" x14ac:dyDescent="0.3">
      <c r="A27" s="407">
        <v>1201</v>
      </c>
      <c r="B27" s="408" t="s">
        <v>2806</v>
      </c>
      <c r="C27" s="55">
        <v>18</v>
      </c>
      <c r="D27" s="55">
        <v>0</v>
      </c>
      <c r="E27" s="55">
        <v>20172.7</v>
      </c>
      <c r="F27" s="55">
        <v>20172.7</v>
      </c>
    </row>
    <row r="28" spans="1:6" x14ac:dyDescent="0.3">
      <c r="A28" s="407">
        <v>1200</v>
      </c>
      <c r="B28" s="408" t="s">
        <v>2807</v>
      </c>
      <c r="C28" s="55">
        <v>19</v>
      </c>
      <c r="D28" s="55">
        <v>0</v>
      </c>
      <c r="E28" s="55">
        <v>22810.2</v>
      </c>
      <c r="F28" s="55">
        <v>22810.2</v>
      </c>
    </row>
    <row r="29" spans="1:6" x14ac:dyDescent="0.3">
      <c r="A29" s="407">
        <v>1203</v>
      </c>
      <c r="B29" s="408" t="s">
        <v>2808</v>
      </c>
      <c r="C29" s="55">
        <v>26</v>
      </c>
      <c r="D29" s="55">
        <v>0</v>
      </c>
      <c r="E29" s="55">
        <v>25467.599999999999</v>
      </c>
      <c r="F29" s="55">
        <v>25467.599999999999</v>
      </c>
    </row>
    <row r="30" spans="1:6" x14ac:dyDescent="0.3">
      <c r="A30" s="407">
        <v>1204</v>
      </c>
      <c r="B30" s="408" t="s">
        <v>2809</v>
      </c>
      <c r="C30" s="55">
        <v>33</v>
      </c>
      <c r="D30" s="55">
        <v>0</v>
      </c>
      <c r="E30" s="55">
        <v>27515.9</v>
      </c>
      <c r="F30" s="55">
        <v>27515.9</v>
      </c>
    </row>
    <row r="31" spans="1:6" x14ac:dyDescent="0.3">
      <c r="A31" s="407">
        <v>1210</v>
      </c>
      <c r="B31" s="408" t="s">
        <v>2810</v>
      </c>
      <c r="C31" s="55">
        <v>35</v>
      </c>
      <c r="D31" s="55">
        <v>0</v>
      </c>
      <c r="E31" s="55">
        <v>30451.200000000001</v>
      </c>
      <c r="F31" s="55">
        <v>30451.200000000001</v>
      </c>
    </row>
    <row r="32" spans="1:6" x14ac:dyDescent="0.3">
      <c r="A32" s="407">
        <v>1211</v>
      </c>
      <c r="B32" s="408" t="s">
        <v>2811</v>
      </c>
      <c r="C32" s="55">
        <v>52</v>
      </c>
      <c r="D32" s="55">
        <v>0</v>
      </c>
      <c r="E32" s="55">
        <v>34819.199999999997</v>
      </c>
      <c r="F32" s="55">
        <v>34819.199999999997</v>
      </c>
    </row>
    <row r="33" spans="1:6" x14ac:dyDescent="0.3">
      <c r="A33" s="407">
        <v>1212</v>
      </c>
      <c r="B33" s="408" t="s">
        <v>2812</v>
      </c>
      <c r="C33" s="55">
        <v>188</v>
      </c>
      <c r="D33" s="55">
        <v>0</v>
      </c>
      <c r="E33" s="55">
        <v>40195.599999999999</v>
      </c>
      <c r="F33" s="55">
        <v>40195.599999999999</v>
      </c>
    </row>
    <row r="34" spans="1:6" x14ac:dyDescent="0.3">
      <c r="A34" s="407">
        <v>2201</v>
      </c>
      <c r="B34" s="408" t="s">
        <v>2813</v>
      </c>
      <c r="C34" s="55">
        <v>2</v>
      </c>
      <c r="D34" s="55">
        <v>0</v>
      </c>
      <c r="E34" s="55">
        <v>20172.7</v>
      </c>
      <c r="F34" s="55">
        <v>20172.7</v>
      </c>
    </row>
    <row r="35" spans="1:6" x14ac:dyDescent="0.3">
      <c r="A35" s="407">
        <v>2200</v>
      </c>
      <c r="B35" s="408" t="s">
        <v>2814</v>
      </c>
      <c r="C35" s="55">
        <v>3</v>
      </c>
      <c r="D35" s="55">
        <v>0</v>
      </c>
      <c r="E35" s="55">
        <v>22810.2</v>
      </c>
      <c r="F35" s="55">
        <v>22810.2</v>
      </c>
    </row>
    <row r="36" spans="1:6" x14ac:dyDescent="0.3">
      <c r="A36" s="407">
        <v>2203</v>
      </c>
      <c r="B36" s="408" t="s">
        <v>2815</v>
      </c>
      <c r="C36" s="55">
        <v>4</v>
      </c>
      <c r="D36" s="55">
        <v>0</v>
      </c>
      <c r="E36" s="55">
        <v>25467.599999999999</v>
      </c>
      <c r="F36" s="55">
        <v>25467.599999999999</v>
      </c>
    </row>
    <row r="37" spans="1:6" x14ac:dyDescent="0.3">
      <c r="A37" s="407">
        <v>2204</v>
      </c>
      <c r="B37" s="408" t="s">
        <v>2816</v>
      </c>
      <c r="C37" s="55">
        <v>1</v>
      </c>
      <c r="D37" s="55">
        <v>0</v>
      </c>
      <c r="E37" s="55">
        <v>27515.9</v>
      </c>
      <c r="F37" s="55">
        <v>27515.9</v>
      </c>
    </row>
    <row r="38" spans="1:6" x14ac:dyDescent="0.3">
      <c r="A38" s="407">
        <v>2210</v>
      </c>
      <c r="B38" s="408" t="s">
        <v>2817</v>
      </c>
      <c r="C38" s="55">
        <v>13</v>
      </c>
      <c r="D38" s="55">
        <v>0</v>
      </c>
      <c r="E38" s="55">
        <v>30451.200000000001</v>
      </c>
      <c r="F38" s="55">
        <v>30451.200000000001</v>
      </c>
    </row>
    <row r="39" spans="1:6" x14ac:dyDescent="0.3">
      <c r="A39" s="407">
        <v>2211</v>
      </c>
      <c r="B39" s="408" t="s">
        <v>2818</v>
      </c>
      <c r="C39" s="55">
        <v>17</v>
      </c>
      <c r="D39" s="55">
        <v>0</v>
      </c>
      <c r="E39" s="55">
        <v>34819.199999999997</v>
      </c>
      <c r="F39" s="55">
        <v>34819.199999999997</v>
      </c>
    </row>
    <row r="40" spans="1:6" x14ac:dyDescent="0.3">
      <c r="A40" s="407">
        <v>2213</v>
      </c>
      <c r="B40" s="408" t="s">
        <v>2819</v>
      </c>
      <c r="C40" s="55">
        <v>162</v>
      </c>
      <c r="D40" s="55">
        <v>0</v>
      </c>
      <c r="E40" s="55">
        <v>40195.599999999999</v>
      </c>
      <c r="F40" s="55">
        <v>40195.599999999999</v>
      </c>
    </row>
    <row r="41" spans="1:6" x14ac:dyDescent="0.3">
      <c r="A41" s="407">
        <v>1300</v>
      </c>
      <c r="B41" s="408" t="s">
        <v>2820</v>
      </c>
      <c r="C41" s="55">
        <v>2</v>
      </c>
      <c r="D41" s="55">
        <v>0</v>
      </c>
      <c r="E41" s="55">
        <v>11405.1</v>
      </c>
      <c r="F41" s="55">
        <v>11405.1</v>
      </c>
    </row>
    <row r="42" spans="1:6" x14ac:dyDescent="0.3">
      <c r="A42" s="407">
        <v>1303</v>
      </c>
      <c r="B42" s="408" t="s">
        <v>2821</v>
      </c>
      <c r="C42" s="55">
        <v>7</v>
      </c>
      <c r="D42" s="55">
        <v>0</v>
      </c>
      <c r="E42" s="55">
        <v>12733.8</v>
      </c>
      <c r="F42" s="55">
        <v>12733.8</v>
      </c>
    </row>
    <row r="43" spans="1:6" x14ac:dyDescent="0.3">
      <c r="A43" s="407">
        <v>1304</v>
      </c>
      <c r="B43" s="408" t="s">
        <v>2822</v>
      </c>
      <c r="C43" s="55">
        <v>1</v>
      </c>
      <c r="D43" s="55">
        <v>0</v>
      </c>
      <c r="E43" s="55">
        <v>13757.95</v>
      </c>
      <c r="F43" s="55">
        <v>13757.95</v>
      </c>
    </row>
    <row r="44" spans="1:6" x14ac:dyDescent="0.3">
      <c r="A44" s="407">
        <v>1310</v>
      </c>
      <c r="B44" s="408" t="s">
        <v>2823</v>
      </c>
      <c r="C44" s="55">
        <v>9</v>
      </c>
      <c r="D44" s="55">
        <v>0</v>
      </c>
      <c r="E44" s="55">
        <v>15225.6</v>
      </c>
      <c r="F44" s="55">
        <v>15225.6</v>
      </c>
    </row>
    <row r="45" spans="1:6" x14ac:dyDescent="0.3">
      <c r="A45" s="407">
        <v>1311</v>
      </c>
      <c r="B45" s="408" t="s">
        <v>2824</v>
      </c>
      <c r="C45" s="55">
        <v>5</v>
      </c>
      <c r="D45" s="55">
        <v>0</v>
      </c>
      <c r="E45" s="55">
        <v>17409.599999999999</v>
      </c>
      <c r="F45" s="55">
        <v>17409.599999999999</v>
      </c>
    </row>
    <row r="46" spans="1:6" x14ac:dyDescent="0.3">
      <c r="A46" s="407">
        <v>1312</v>
      </c>
      <c r="B46" s="408" t="s">
        <v>2825</v>
      </c>
      <c r="C46" s="55">
        <v>9</v>
      </c>
      <c r="D46" s="55">
        <v>0</v>
      </c>
      <c r="E46" s="55">
        <v>20097.8</v>
      </c>
      <c r="F46" s="55">
        <v>20097.8</v>
      </c>
    </row>
    <row r="47" spans="1:6" x14ac:dyDescent="0.3">
      <c r="A47" s="407">
        <v>5101</v>
      </c>
      <c r="B47" s="408" t="s">
        <v>2119</v>
      </c>
      <c r="C47" s="55">
        <v>3</v>
      </c>
      <c r="D47" s="55">
        <v>0</v>
      </c>
      <c r="E47" s="55">
        <v>8364</v>
      </c>
      <c r="F47" s="55">
        <v>8364</v>
      </c>
    </row>
    <row r="48" spans="1:6" x14ac:dyDescent="0.3">
      <c r="A48" s="407">
        <v>5103</v>
      </c>
      <c r="B48" s="408" t="s">
        <v>2140</v>
      </c>
      <c r="C48" s="55">
        <v>2</v>
      </c>
      <c r="D48" s="55">
        <v>0</v>
      </c>
      <c r="E48" s="55">
        <v>8364</v>
      </c>
      <c r="F48" s="55">
        <v>8364</v>
      </c>
    </row>
    <row r="49" spans="1:6" x14ac:dyDescent="0.3">
      <c r="A49" s="407">
        <v>3108</v>
      </c>
      <c r="B49" s="408" t="s">
        <v>2826</v>
      </c>
      <c r="C49" s="55">
        <v>7</v>
      </c>
      <c r="D49" s="55">
        <v>0</v>
      </c>
      <c r="E49" s="55">
        <v>8364</v>
      </c>
      <c r="F49" s="55">
        <v>8364</v>
      </c>
    </row>
    <row r="50" spans="1:6" x14ac:dyDescent="0.3">
      <c r="A50" s="407">
        <v>3148</v>
      </c>
      <c r="B50" s="408" t="s">
        <v>2827</v>
      </c>
      <c r="C50" s="55">
        <v>3</v>
      </c>
      <c r="D50" s="55">
        <v>0</v>
      </c>
      <c r="E50" s="55">
        <v>8364</v>
      </c>
      <c r="F50" s="55">
        <v>8364</v>
      </c>
    </row>
    <row r="51" spans="1:6" x14ac:dyDescent="0.3">
      <c r="A51" s="407">
        <v>5105</v>
      </c>
      <c r="B51" s="408" t="s">
        <v>2828</v>
      </c>
      <c r="C51" s="55">
        <v>67</v>
      </c>
      <c r="D51" s="55">
        <v>0</v>
      </c>
      <c r="E51" s="55">
        <v>8364</v>
      </c>
      <c r="F51" s="55">
        <v>8364</v>
      </c>
    </row>
    <row r="52" spans="1:6" x14ac:dyDescent="0.3">
      <c r="A52" s="407">
        <v>5106</v>
      </c>
      <c r="B52" s="408" t="s">
        <v>2323</v>
      </c>
      <c r="C52" s="55">
        <v>42</v>
      </c>
      <c r="D52" s="55">
        <v>0</v>
      </c>
      <c r="E52" s="55">
        <v>8364</v>
      </c>
      <c r="F52" s="55">
        <v>8364</v>
      </c>
    </row>
    <row r="53" spans="1:6" x14ac:dyDescent="0.3">
      <c r="A53" s="407">
        <v>5107</v>
      </c>
      <c r="B53" s="408" t="s">
        <v>2829</v>
      </c>
      <c r="C53" s="55">
        <v>31</v>
      </c>
      <c r="D53" s="55">
        <v>0</v>
      </c>
      <c r="E53" s="55">
        <v>8364</v>
      </c>
      <c r="F53" s="55">
        <v>8364</v>
      </c>
    </row>
    <row r="54" spans="1:6" x14ac:dyDescent="0.3">
      <c r="A54" s="407">
        <v>5109</v>
      </c>
      <c r="B54" s="408" t="s">
        <v>2830</v>
      </c>
      <c r="C54" s="55">
        <v>29</v>
      </c>
      <c r="D54" s="55">
        <v>0</v>
      </c>
      <c r="E54" s="55">
        <v>8388.9500000000007</v>
      </c>
      <c r="F54" s="55">
        <v>8388.9500000000007</v>
      </c>
    </row>
    <row r="55" spans="1:6" x14ac:dyDescent="0.3">
      <c r="A55" s="407">
        <v>5104</v>
      </c>
      <c r="B55" s="408" t="s">
        <v>2831</v>
      </c>
      <c r="C55" s="55">
        <v>57</v>
      </c>
      <c r="D55" s="55">
        <v>0</v>
      </c>
      <c r="E55" s="55">
        <v>8749.52</v>
      </c>
      <c r="F55" s="55">
        <v>8749.52</v>
      </c>
    </row>
    <row r="56" spans="1:6" x14ac:dyDescent="0.3">
      <c r="A56" s="407">
        <v>7102</v>
      </c>
      <c r="B56" s="408" t="s">
        <v>2832</v>
      </c>
      <c r="C56" s="55">
        <v>7</v>
      </c>
      <c r="D56" s="55">
        <v>0</v>
      </c>
      <c r="E56" s="55">
        <v>8364</v>
      </c>
      <c r="F56" s="55">
        <v>8364</v>
      </c>
    </row>
    <row r="57" spans="1:6" x14ac:dyDescent="0.3">
      <c r="A57" s="407">
        <v>7111</v>
      </c>
      <c r="B57" s="408" t="s">
        <v>2833</v>
      </c>
      <c r="C57" s="55">
        <v>10</v>
      </c>
      <c r="D57" s="55">
        <v>0</v>
      </c>
      <c r="E57" s="55">
        <v>8364</v>
      </c>
      <c r="F57" s="55">
        <v>8364</v>
      </c>
    </row>
    <row r="58" spans="1:6" x14ac:dyDescent="0.3">
      <c r="A58" s="407">
        <v>3114</v>
      </c>
      <c r="B58" s="408" t="s">
        <v>2834</v>
      </c>
      <c r="C58" s="55">
        <v>10</v>
      </c>
      <c r="D58" s="55">
        <v>0</v>
      </c>
      <c r="E58" s="55">
        <v>8364</v>
      </c>
      <c r="F58" s="55">
        <v>8364</v>
      </c>
    </row>
    <row r="59" spans="1:6" x14ac:dyDescent="0.3">
      <c r="A59" s="407">
        <v>3143</v>
      </c>
      <c r="B59" s="408" t="s">
        <v>2835</v>
      </c>
      <c r="C59" s="55">
        <v>9</v>
      </c>
      <c r="D59" s="55">
        <v>0</v>
      </c>
      <c r="E59" s="55">
        <v>8364</v>
      </c>
      <c r="F59" s="55">
        <v>8364</v>
      </c>
    </row>
    <row r="60" spans="1:6" x14ac:dyDescent="0.3">
      <c r="A60" s="407">
        <v>5110</v>
      </c>
      <c r="B60" s="408" t="s">
        <v>2836</v>
      </c>
      <c r="C60" s="55">
        <v>5</v>
      </c>
      <c r="D60" s="55">
        <v>0</v>
      </c>
      <c r="E60" s="55">
        <v>8364</v>
      </c>
      <c r="F60" s="55">
        <v>8364</v>
      </c>
    </row>
    <row r="61" spans="1:6" x14ac:dyDescent="0.3">
      <c r="A61" s="407">
        <v>5113</v>
      </c>
      <c r="B61" s="408" t="s">
        <v>2837</v>
      </c>
      <c r="C61" s="55">
        <v>2</v>
      </c>
      <c r="D61" s="55">
        <v>0</v>
      </c>
      <c r="E61" s="55">
        <v>8364</v>
      </c>
      <c r="F61" s="55">
        <v>8364</v>
      </c>
    </row>
    <row r="62" spans="1:6" x14ac:dyDescent="0.3">
      <c r="A62" s="407">
        <v>7106</v>
      </c>
      <c r="B62" s="408" t="s">
        <v>2838</v>
      </c>
      <c r="C62" s="55">
        <v>58</v>
      </c>
      <c r="D62" s="55">
        <v>0</v>
      </c>
      <c r="E62" s="55">
        <v>8364</v>
      </c>
      <c r="F62" s="55">
        <v>8364</v>
      </c>
    </row>
    <row r="63" spans="1:6" x14ac:dyDescent="0.3">
      <c r="A63" s="407">
        <v>7104</v>
      </c>
      <c r="B63" s="408" t="s">
        <v>2839</v>
      </c>
      <c r="C63" s="55">
        <v>45</v>
      </c>
      <c r="D63" s="55">
        <v>0</v>
      </c>
      <c r="E63" s="55">
        <v>8364</v>
      </c>
      <c r="F63" s="55">
        <v>8364</v>
      </c>
    </row>
    <row r="64" spans="1:6" x14ac:dyDescent="0.3">
      <c r="A64" s="407">
        <v>7107</v>
      </c>
      <c r="B64" s="408" t="s">
        <v>2840</v>
      </c>
      <c r="C64" s="55">
        <v>48</v>
      </c>
      <c r="D64" s="55">
        <v>0</v>
      </c>
      <c r="E64" s="55">
        <v>8364</v>
      </c>
      <c r="F64" s="55">
        <v>8364</v>
      </c>
    </row>
    <row r="65" spans="1:6" x14ac:dyDescent="0.3">
      <c r="A65" s="407">
        <v>3133</v>
      </c>
      <c r="B65" s="408" t="s">
        <v>2841</v>
      </c>
      <c r="C65" s="270">
        <v>5</v>
      </c>
      <c r="D65" s="55">
        <v>0</v>
      </c>
      <c r="E65" s="55">
        <v>8364</v>
      </c>
      <c r="F65" s="55">
        <v>8364</v>
      </c>
    </row>
    <row r="66" spans="1:6" x14ac:dyDescent="0.3">
      <c r="A66" s="407">
        <v>3134</v>
      </c>
      <c r="B66" s="408" t="s">
        <v>2842</v>
      </c>
      <c r="C66" s="55">
        <v>5</v>
      </c>
      <c r="D66" s="55">
        <v>0</v>
      </c>
      <c r="E66" s="55">
        <v>8364</v>
      </c>
      <c r="F66" s="55">
        <v>8364</v>
      </c>
    </row>
    <row r="67" spans="1:6" x14ac:dyDescent="0.3">
      <c r="A67" s="407">
        <v>3144</v>
      </c>
      <c r="B67" s="408" t="s">
        <v>2843</v>
      </c>
      <c r="C67" s="55">
        <v>8</v>
      </c>
      <c r="D67" s="55">
        <v>0</v>
      </c>
      <c r="E67" s="55">
        <v>8364</v>
      </c>
      <c r="F67" s="55">
        <v>8364</v>
      </c>
    </row>
    <row r="68" spans="1:6" x14ac:dyDescent="0.3">
      <c r="A68" s="407">
        <v>3109</v>
      </c>
      <c r="B68" s="408" t="s">
        <v>2844</v>
      </c>
      <c r="C68" s="55">
        <v>8</v>
      </c>
      <c r="D68" s="55">
        <v>0</v>
      </c>
      <c r="E68" s="55">
        <v>8364</v>
      </c>
      <c r="F68" s="55">
        <v>8364</v>
      </c>
    </row>
    <row r="69" spans="1:6" x14ac:dyDescent="0.3">
      <c r="A69" s="407">
        <v>3126</v>
      </c>
      <c r="B69" s="408" t="s">
        <v>2845</v>
      </c>
      <c r="C69" s="55">
        <v>7</v>
      </c>
      <c r="D69" s="55">
        <v>0</v>
      </c>
      <c r="E69" s="55">
        <v>8364</v>
      </c>
      <c r="F69" s="55">
        <v>8364</v>
      </c>
    </row>
    <row r="70" spans="1:6" x14ac:dyDescent="0.3">
      <c r="A70" s="407">
        <v>3105</v>
      </c>
      <c r="B70" s="408" t="s">
        <v>2846</v>
      </c>
      <c r="C70" s="55">
        <v>1</v>
      </c>
      <c r="D70" s="55">
        <v>0</v>
      </c>
      <c r="E70" s="55">
        <v>8364</v>
      </c>
      <c r="F70" s="55">
        <v>8364</v>
      </c>
    </row>
    <row r="71" spans="1:6" x14ac:dyDescent="0.3">
      <c r="A71" s="407">
        <v>3129</v>
      </c>
      <c r="B71" s="408" t="s">
        <v>2847</v>
      </c>
      <c r="C71" s="55">
        <v>1</v>
      </c>
      <c r="D71" s="55">
        <v>0</v>
      </c>
      <c r="E71" s="55">
        <v>8364</v>
      </c>
      <c r="F71" s="55">
        <v>8364</v>
      </c>
    </row>
    <row r="72" spans="1:6" x14ac:dyDescent="0.3">
      <c r="A72" s="407">
        <v>7108</v>
      </c>
      <c r="B72" s="408" t="s">
        <v>2848</v>
      </c>
      <c r="C72" s="55">
        <v>20</v>
      </c>
      <c r="D72" s="55">
        <v>0</v>
      </c>
      <c r="E72" s="55">
        <v>8364</v>
      </c>
      <c r="F72" s="55">
        <v>8364</v>
      </c>
    </row>
    <row r="73" spans="1:6" x14ac:dyDescent="0.3">
      <c r="A73" s="407">
        <v>7112</v>
      </c>
      <c r="B73" s="408" t="s">
        <v>2849</v>
      </c>
      <c r="C73" s="55">
        <v>16</v>
      </c>
      <c r="D73" s="55">
        <v>0</v>
      </c>
      <c r="E73" s="55">
        <v>8364</v>
      </c>
      <c r="F73" s="55">
        <v>8364</v>
      </c>
    </row>
    <row r="74" spans="1:6" x14ac:dyDescent="0.3">
      <c r="A74" s="407">
        <v>3117</v>
      </c>
      <c r="B74" s="408" t="s">
        <v>2850</v>
      </c>
      <c r="C74" s="55">
        <v>1</v>
      </c>
      <c r="D74" s="55">
        <v>0</v>
      </c>
      <c r="E74" s="55">
        <v>8364</v>
      </c>
      <c r="F74" s="55">
        <v>8364</v>
      </c>
    </row>
    <row r="75" spans="1:6" x14ac:dyDescent="0.3">
      <c r="A75" s="407">
        <v>3137</v>
      </c>
      <c r="B75" s="408" t="s">
        <v>2851</v>
      </c>
      <c r="C75" s="55">
        <v>5</v>
      </c>
      <c r="D75" s="55">
        <v>0</v>
      </c>
      <c r="E75" s="55">
        <v>8364</v>
      </c>
      <c r="F75" s="55">
        <v>8364</v>
      </c>
    </row>
    <row r="76" spans="1:6" x14ac:dyDescent="0.3">
      <c r="A76" s="407">
        <v>3140</v>
      </c>
      <c r="B76" s="408" t="s">
        <v>2852</v>
      </c>
      <c r="C76" s="55">
        <v>1</v>
      </c>
      <c r="D76" s="55">
        <v>0</v>
      </c>
      <c r="E76" s="55">
        <v>8916.44</v>
      </c>
      <c r="F76" s="55">
        <v>8916.44</v>
      </c>
    </row>
    <row r="77" spans="1:6" x14ac:dyDescent="0.3">
      <c r="A77" s="407">
        <v>7141</v>
      </c>
      <c r="B77" s="408" t="s">
        <v>2326</v>
      </c>
      <c r="C77" s="55">
        <v>13</v>
      </c>
      <c r="D77" s="55">
        <v>0</v>
      </c>
      <c r="E77" s="55">
        <v>8364</v>
      </c>
      <c r="F77" s="55">
        <v>8364</v>
      </c>
    </row>
    <row r="78" spans="1:6" x14ac:dyDescent="0.3">
      <c r="A78" s="407">
        <v>3138</v>
      </c>
      <c r="B78" s="408" t="s">
        <v>2853</v>
      </c>
      <c r="C78" s="55">
        <v>2</v>
      </c>
      <c r="D78" s="55">
        <v>0</v>
      </c>
      <c r="E78" s="55">
        <v>8364</v>
      </c>
      <c r="F78" s="55">
        <v>8364</v>
      </c>
    </row>
    <row r="79" spans="1:6" x14ac:dyDescent="0.3">
      <c r="A79" s="407">
        <v>3139</v>
      </c>
      <c r="B79" s="408" t="s">
        <v>2854</v>
      </c>
      <c r="C79" s="55">
        <v>1</v>
      </c>
      <c r="D79" s="55">
        <v>0</v>
      </c>
      <c r="E79" s="55">
        <v>8364</v>
      </c>
      <c r="F79" s="55">
        <v>8364</v>
      </c>
    </row>
    <row r="80" spans="1:6" x14ac:dyDescent="0.3">
      <c r="A80" s="407">
        <v>3131</v>
      </c>
      <c r="B80" s="408" t="s">
        <v>2855</v>
      </c>
      <c r="C80" s="55">
        <v>4</v>
      </c>
      <c r="D80" s="55">
        <v>0</v>
      </c>
      <c r="E80" s="55">
        <v>8364</v>
      </c>
      <c r="F80" s="55">
        <v>8364</v>
      </c>
    </row>
    <row r="81" spans="1:6" x14ac:dyDescent="0.3">
      <c r="A81" s="407">
        <v>3113</v>
      </c>
      <c r="B81" s="408" t="s">
        <v>2856</v>
      </c>
      <c r="C81" s="55">
        <v>4</v>
      </c>
      <c r="D81" s="55">
        <v>0</v>
      </c>
      <c r="E81" s="55">
        <v>8388.9500000000007</v>
      </c>
      <c r="F81" s="55">
        <v>8388.9500000000007</v>
      </c>
    </row>
    <row r="82" spans="1:6" x14ac:dyDescent="0.3">
      <c r="A82" s="407">
        <v>3123</v>
      </c>
      <c r="B82" s="408" t="s">
        <v>2857</v>
      </c>
      <c r="C82" s="55">
        <v>8</v>
      </c>
      <c r="D82" s="55">
        <v>0</v>
      </c>
      <c r="E82" s="55">
        <v>8749.52</v>
      </c>
      <c r="F82" s="55">
        <v>8749.52</v>
      </c>
    </row>
    <row r="83" spans="1:6" x14ac:dyDescent="0.3">
      <c r="A83" s="407">
        <v>3116</v>
      </c>
      <c r="B83" s="408" t="s">
        <v>2858</v>
      </c>
      <c r="C83" s="55">
        <v>1</v>
      </c>
      <c r="D83" s="55">
        <v>0</v>
      </c>
      <c r="E83" s="55">
        <v>8364</v>
      </c>
      <c r="F83" s="55">
        <v>8364</v>
      </c>
    </row>
    <row r="84" spans="1:6" x14ac:dyDescent="0.3">
      <c r="A84" s="407">
        <v>3142</v>
      </c>
      <c r="B84" s="408" t="s">
        <v>2859</v>
      </c>
      <c r="C84" s="55">
        <v>1</v>
      </c>
      <c r="D84" s="55">
        <v>0</v>
      </c>
      <c r="E84" s="55">
        <v>8364</v>
      </c>
      <c r="F84" s="55">
        <v>8364</v>
      </c>
    </row>
    <row r="85" spans="1:6" x14ac:dyDescent="0.3">
      <c r="A85" s="407">
        <v>7143</v>
      </c>
      <c r="B85" s="408" t="s">
        <v>2860</v>
      </c>
      <c r="C85" s="55">
        <v>5</v>
      </c>
      <c r="D85" s="55">
        <v>0</v>
      </c>
      <c r="E85" s="55">
        <v>8364</v>
      </c>
      <c r="F85" s="55">
        <v>8364</v>
      </c>
    </row>
    <row r="86" spans="1:6" x14ac:dyDescent="0.3">
      <c r="A86" s="407">
        <v>3118</v>
      </c>
      <c r="B86" s="408" t="s">
        <v>2861</v>
      </c>
      <c r="C86" s="55">
        <v>2</v>
      </c>
      <c r="D86" s="55">
        <v>0</v>
      </c>
      <c r="E86" s="55">
        <v>10112.959999999999</v>
      </c>
      <c r="F86" s="55">
        <v>10112.959999999999</v>
      </c>
    </row>
    <row r="87" spans="1:6" x14ac:dyDescent="0.3">
      <c r="A87" s="407">
        <v>3119</v>
      </c>
      <c r="B87" s="408" t="s">
        <v>2862</v>
      </c>
      <c r="C87" s="55">
        <v>2</v>
      </c>
      <c r="D87" s="55">
        <v>0</v>
      </c>
      <c r="E87" s="409">
        <v>10389.290000000001</v>
      </c>
      <c r="F87" s="100">
        <v>10389.290000000001</v>
      </c>
    </row>
    <row r="88" spans="1:6" x14ac:dyDescent="0.3">
      <c r="A88" s="407">
        <v>5184</v>
      </c>
      <c r="B88" s="408" t="s">
        <v>2184</v>
      </c>
      <c r="C88" s="55">
        <v>9</v>
      </c>
      <c r="D88" s="55">
        <v>0</v>
      </c>
      <c r="E88" s="409">
        <v>8364</v>
      </c>
      <c r="F88" s="100">
        <v>8364</v>
      </c>
    </row>
    <row r="89" spans="1:6" x14ac:dyDescent="0.3">
      <c r="A89" s="407">
        <v>3112</v>
      </c>
      <c r="B89" s="408" t="s">
        <v>2863</v>
      </c>
      <c r="C89" s="55">
        <v>1</v>
      </c>
      <c r="D89" s="55">
        <v>0</v>
      </c>
      <c r="E89" s="409">
        <v>18729</v>
      </c>
      <c r="F89" s="100">
        <v>18729</v>
      </c>
    </row>
    <row r="90" spans="1:6" x14ac:dyDescent="0.3">
      <c r="A90" s="407">
        <v>3128</v>
      </c>
      <c r="B90" s="408" t="s">
        <v>2864</v>
      </c>
      <c r="C90" s="55">
        <v>2</v>
      </c>
      <c r="D90" s="55">
        <v>0</v>
      </c>
      <c r="E90" s="409">
        <v>18729</v>
      </c>
      <c r="F90" s="100">
        <v>18729</v>
      </c>
    </row>
    <row r="91" spans="1:6" x14ac:dyDescent="0.3">
      <c r="A91" s="407">
        <v>5131</v>
      </c>
      <c r="B91" s="408" t="s">
        <v>2865</v>
      </c>
      <c r="C91" s="55">
        <v>18</v>
      </c>
      <c r="D91" s="55">
        <v>0</v>
      </c>
      <c r="E91" s="409">
        <v>9945</v>
      </c>
      <c r="F91" s="100">
        <v>9945</v>
      </c>
    </row>
    <row r="92" spans="1:6" x14ac:dyDescent="0.3">
      <c r="A92" s="407">
        <v>5133</v>
      </c>
      <c r="B92" s="408" t="s">
        <v>2866</v>
      </c>
      <c r="C92" s="55">
        <v>3</v>
      </c>
      <c r="D92" s="55">
        <v>0</v>
      </c>
      <c r="E92" s="409">
        <v>9945</v>
      </c>
      <c r="F92" s="100">
        <v>9945</v>
      </c>
    </row>
    <row r="93" spans="1:6" x14ac:dyDescent="0.3">
      <c r="A93" s="407">
        <v>5135</v>
      </c>
      <c r="B93" s="408" t="s">
        <v>2867</v>
      </c>
      <c r="C93" s="55">
        <v>5</v>
      </c>
      <c r="D93" s="55">
        <v>0</v>
      </c>
      <c r="E93" s="409">
        <v>9945</v>
      </c>
      <c r="F93" s="100">
        <v>9945</v>
      </c>
    </row>
    <row r="94" spans="1:6" x14ac:dyDescent="0.3">
      <c r="A94" s="407">
        <v>5137</v>
      </c>
      <c r="B94" s="408" t="s">
        <v>2868</v>
      </c>
      <c r="C94" s="55">
        <v>2</v>
      </c>
      <c r="D94" s="55">
        <v>0</v>
      </c>
      <c r="E94" s="409">
        <v>9945</v>
      </c>
      <c r="F94" s="100">
        <v>9945</v>
      </c>
    </row>
    <row r="95" spans="1:6" x14ac:dyDescent="0.3">
      <c r="A95" s="407">
        <v>3165</v>
      </c>
      <c r="B95" s="408" t="s">
        <v>2869</v>
      </c>
      <c r="C95" s="55">
        <v>7</v>
      </c>
      <c r="D95" s="55">
        <v>0</v>
      </c>
      <c r="E95" s="409">
        <v>8364</v>
      </c>
      <c r="F95" s="100">
        <v>8364</v>
      </c>
    </row>
    <row r="96" spans="1:6" x14ac:dyDescent="0.3">
      <c r="A96" s="407">
        <v>3187</v>
      </c>
      <c r="B96" s="408" t="s">
        <v>2870</v>
      </c>
      <c r="C96" s="55">
        <v>7</v>
      </c>
      <c r="D96" s="55">
        <v>0</v>
      </c>
      <c r="E96" s="409">
        <v>8364</v>
      </c>
      <c r="F96" s="100">
        <v>8364</v>
      </c>
    </row>
    <row r="97" spans="1:6" x14ac:dyDescent="0.3">
      <c r="A97" s="407">
        <v>3183</v>
      </c>
      <c r="B97" s="408" t="s">
        <v>2871</v>
      </c>
      <c r="C97" s="55">
        <v>6</v>
      </c>
      <c r="D97" s="55">
        <v>0</v>
      </c>
      <c r="E97" s="409">
        <v>8364</v>
      </c>
      <c r="F97" s="100">
        <v>8364</v>
      </c>
    </row>
    <row r="98" spans="1:6" x14ac:dyDescent="0.3">
      <c r="A98" s="407">
        <v>3188</v>
      </c>
      <c r="B98" s="408" t="s">
        <v>2872</v>
      </c>
      <c r="C98" s="55">
        <v>7</v>
      </c>
      <c r="D98" s="55">
        <v>0</v>
      </c>
      <c r="E98" s="409">
        <v>8388.9500000000007</v>
      </c>
      <c r="F98" s="100">
        <v>8388.9500000000007</v>
      </c>
    </row>
    <row r="99" spans="1:6" x14ac:dyDescent="0.3">
      <c r="A99" s="407">
        <v>3120</v>
      </c>
      <c r="B99" s="408" t="s">
        <v>2873</v>
      </c>
      <c r="C99" s="55">
        <v>2</v>
      </c>
      <c r="D99" s="55">
        <v>0</v>
      </c>
      <c r="E99" s="409">
        <v>8364</v>
      </c>
      <c r="F99" s="100">
        <v>8364</v>
      </c>
    </row>
    <row r="100" spans="1:6" x14ac:dyDescent="0.3">
      <c r="A100" s="407">
        <v>3124</v>
      </c>
      <c r="B100" s="408" t="s">
        <v>2874</v>
      </c>
      <c r="C100" s="55">
        <v>22</v>
      </c>
      <c r="D100" s="55">
        <v>0</v>
      </c>
      <c r="E100" s="409">
        <v>8364</v>
      </c>
      <c r="F100" s="100">
        <v>8364</v>
      </c>
    </row>
    <row r="101" spans="1:6" x14ac:dyDescent="0.3">
      <c r="A101" s="407">
        <v>3184</v>
      </c>
      <c r="B101" s="408" t="s">
        <v>2875</v>
      </c>
      <c r="C101" s="55">
        <v>6</v>
      </c>
      <c r="D101" s="55">
        <v>0</v>
      </c>
      <c r="E101" s="409">
        <v>8364</v>
      </c>
      <c r="F101" s="100">
        <v>8364</v>
      </c>
    </row>
    <row r="102" spans="1:6" x14ac:dyDescent="0.3">
      <c r="A102" s="407">
        <v>3185</v>
      </c>
      <c r="B102" s="408" t="s">
        <v>2876</v>
      </c>
      <c r="C102" s="55">
        <v>2</v>
      </c>
      <c r="D102" s="55">
        <v>0</v>
      </c>
      <c r="E102" s="409">
        <v>9325.89</v>
      </c>
      <c r="F102" s="100">
        <v>9325.89</v>
      </c>
    </row>
    <row r="103" spans="1:6" x14ac:dyDescent="0.3">
      <c r="A103" s="407">
        <v>3122</v>
      </c>
      <c r="B103" s="408" t="s">
        <v>2877</v>
      </c>
      <c r="C103" s="55">
        <v>4</v>
      </c>
      <c r="D103" s="55">
        <v>0</v>
      </c>
      <c r="E103" s="409">
        <v>8364</v>
      </c>
      <c r="F103" s="100">
        <v>8364</v>
      </c>
    </row>
    <row r="104" spans="1:6" x14ac:dyDescent="0.3">
      <c r="A104" s="407">
        <v>3127</v>
      </c>
      <c r="B104" s="408" t="s">
        <v>2878</v>
      </c>
      <c r="C104" s="55">
        <v>4</v>
      </c>
      <c r="D104" s="55">
        <v>0</v>
      </c>
      <c r="E104" s="409">
        <v>8388.9500000000007</v>
      </c>
      <c r="F104" s="100">
        <v>8388.9500000000007</v>
      </c>
    </row>
    <row r="105" spans="1:6" x14ac:dyDescent="0.3">
      <c r="A105" s="407">
        <v>3149</v>
      </c>
      <c r="B105" s="408" t="s">
        <v>2879</v>
      </c>
      <c r="C105" s="55">
        <v>8</v>
      </c>
      <c r="D105" s="55">
        <v>0</v>
      </c>
      <c r="E105" s="409">
        <v>9095.94</v>
      </c>
      <c r="F105" s="100">
        <v>9095.94</v>
      </c>
    </row>
    <row r="106" spans="1:6" x14ac:dyDescent="0.3">
      <c r="A106" s="407">
        <v>7151</v>
      </c>
      <c r="B106" s="408" t="s">
        <v>2880</v>
      </c>
      <c r="C106" s="55">
        <v>1</v>
      </c>
      <c r="D106" s="55">
        <v>0</v>
      </c>
      <c r="E106" s="409">
        <v>8664.9</v>
      </c>
      <c r="F106" s="100">
        <v>8664.9</v>
      </c>
    </row>
    <row r="107" spans="1:6" x14ac:dyDescent="0.3">
      <c r="A107" s="407">
        <v>7105</v>
      </c>
      <c r="B107" s="408" t="s">
        <v>2881</v>
      </c>
      <c r="C107" s="55">
        <v>111</v>
      </c>
      <c r="D107" s="55">
        <v>0</v>
      </c>
      <c r="E107" s="409">
        <v>8664.9</v>
      </c>
      <c r="F107" s="100">
        <v>8664.9</v>
      </c>
    </row>
    <row r="108" spans="1:6" x14ac:dyDescent="0.3">
      <c r="A108" s="410">
        <v>5156</v>
      </c>
      <c r="B108" s="155" t="s">
        <v>2882</v>
      </c>
      <c r="C108" s="55">
        <v>12</v>
      </c>
      <c r="D108" s="55">
        <v>0</v>
      </c>
      <c r="E108" s="409">
        <v>20826.62</v>
      </c>
      <c r="F108" s="100">
        <v>20826.62</v>
      </c>
    </row>
    <row r="109" spans="1:6" x14ac:dyDescent="0.3">
      <c r="A109" s="410">
        <v>5157</v>
      </c>
      <c r="B109" s="155" t="s">
        <v>2883</v>
      </c>
      <c r="C109" s="55">
        <v>14</v>
      </c>
      <c r="D109" s="55">
        <v>0</v>
      </c>
      <c r="E109" s="409">
        <v>24733.7</v>
      </c>
      <c r="F109" s="100">
        <v>24733.7</v>
      </c>
    </row>
    <row r="110" spans="1:6" x14ac:dyDescent="0.3">
      <c r="A110" s="410">
        <v>5158</v>
      </c>
      <c r="B110" s="155" t="s">
        <v>2884</v>
      </c>
      <c r="C110" s="55">
        <v>12</v>
      </c>
      <c r="D110" s="55">
        <v>0</v>
      </c>
      <c r="E110" s="409">
        <v>34403.199999999997</v>
      </c>
      <c r="F110" s="100">
        <v>34403.199999999997</v>
      </c>
    </row>
    <row r="111" spans="1:6" x14ac:dyDescent="0.3">
      <c r="A111" s="410">
        <v>5161</v>
      </c>
      <c r="B111" s="155" t="s">
        <v>2885</v>
      </c>
      <c r="C111" s="55">
        <v>14</v>
      </c>
      <c r="D111" s="55">
        <v>0</v>
      </c>
      <c r="E111" s="409">
        <v>9869.18</v>
      </c>
      <c r="F111" s="100">
        <v>9869.18</v>
      </c>
    </row>
    <row r="112" spans="1:6" x14ac:dyDescent="0.3">
      <c r="A112" s="410">
        <v>5162</v>
      </c>
      <c r="B112" s="155" t="s">
        <v>2886</v>
      </c>
      <c r="C112" s="55">
        <v>22</v>
      </c>
      <c r="D112" s="55">
        <v>0</v>
      </c>
      <c r="E112" s="409">
        <v>11523.2</v>
      </c>
      <c r="F112" s="100">
        <v>11523.2</v>
      </c>
    </row>
    <row r="113" spans="1:6" x14ac:dyDescent="0.3">
      <c r="A113" s="410">
        <v>5163</v>
      </c>
      <c r="B113" s="155" t="s">
        <v>2887</v>
      </c>
      <c r="C113" s="55">
        <v>18</v>
      </c>
      <c r="D113" s="55">
        <v>0</v>
      </c>
      <c r="E113" s="409">
        <v>14035.84</v>
      </c>
      <c r="F113" s="100">
        <v>14035.84</v>
      </c>
    </row>
    <row r="114" spans="1:6" x14ac:dyDescent="0.3">
      <c r="A114" s="410">
        <v>5164</v>
      </c>
      <c r="B114" s="155" t="s">
        <v>2888</v>
      </c>
      <c r="C114" s="55">
        <v>8</v>
      </c>
      <c r="D114" s="55">
        <v>0</v>
      </c>
      <c r="E114" s="409">
        <v>15743.104000000001</v>
      </c>
      <c r="F114" s="100">
        <v>15743.104000000001</v>
      </c>
    </row>
    <row r="115" spans="1:6" x14ac:dyDescent="0.3">
      <c r="A115" s="410">
        <v>5170</v>
      </c>
      <c r="B115" s="155" t="s">
        <v>2889</v>
      </c>
      <c r="C115" s="55">
        <v>1</v>
      </c>
      <c r="D115" s="55">
        <v>0</v>
      </c>
      <c r="E115" s="409">
        <v>36451.583999999995</v>
      </c>
      <c r="F115" s="100">
        <v>36451.583999999995</v>
      </c>
    </row>
    <row r="116" spans="1:6" x14ac:dyDescent="0.3">
      <c r="A116" s="410">
        <v>5172</v>
      </c>
      <c r="B116" s="155" t="s">
        <v>2890</v>
      </c>
      <c r="C116" s="55">
        <v>2</v>
      </c>
      <c r="D116" s="55">
        <v>0</v>
      </c>
      <c r="E116" s="409">
        <v>38340.224000000002</v>
      </c>
      <c r="F116" s="100">
        <v>38340.224000000002</v>
      </c>
    </row>
    <row r="117" spans="1:6" x14ac:dyDescent="0.3">
      <c r="A117" s="410">
        <v>3155</v>
      </c>
      <c r="B117" s="155" t="s">
        <v>2891</v>
      </c>
      <c r="C117" s="55">
        <v>1</v>
      </c>
      <c r="D117" s="55">
        <v>0</v>
      </c>
      <c r="E117" s="409">
        <v>10122.120000000001</v>
      </c>
      <c r="F117" s="100">
        <v>10122.120000000001</v>
      </c>
    </row>
    <row r="118" spans="1:6" x14ac:dyDescent="0.3">
      <c r="A118" s="410">
        <v>3156</v>
      </c>
      <c r="B118" s="155" t="s">
        <v>2892</v>
      </c>
      <c r="C118" s="55">
        <v>1</v>
      </c>
      <c r="D118" s="55">
        <v>0</v>
      </c>
      <c r="E118" s="409">
        <v>11606.4</v>
      </c>
      <c r="F118" s="100">
        <v>11606.4</v>
      </c>
    </row>
    <row r="119" spans="1:6" x14ac:dyDescent="0.3">
      <c r="A119" s="410">
        <v>5223</v>
      </c>
      <c r="B119" s="155" t="s">
        <v>2893</v>
      </c>
      <c r="C119" s="55">
        <v>1</v>
      </c>
      <c r="D119" s="55">
        <v>0</v>
      </c>
      <c r="E119" s="409">
        <v>9869.1840000000011</v>
      </c>
      <c r="F119" s="100">
        <v>9869.1840000000011</v>
      </c>
    </row>
    <row r="120" spans="1:6" x14ac:dyDescent="0.3">
      <c r="A120" s="410">
        <v>5224</v>
      </c>
      <c r="B120" s="155" t="s">
        <v>2894</v>
      </c>
      <c r="C120" s="55">
        <v>3</v>
      </c>
      <c r="D120" s="55">
        <v>0</v>
      </c>
      <c r="E120" s="409">
        <v>11523.2</v>
      </c>
      <c r="F120" s="100">
        <v>11523.2</v>
      </c>
    </row>
    <row r="121" spans="1:6" x14ac:dyDescent="0.3">
      <c r="A121" s="410">
        <v>7135</v>
      </c>
      <c r="B121" s="155" t="s">
        <v>2895</v>
      </c>
      <c r="C121" s="55">
        <v>2</v>
      </c>
      <c r="D121" s="55">
        <v>0</v>
      </c>
      <c r="E121" s="409">
        <v>16070.92</v>
      </c>
      <c r="F121" s="100">
        <v>16070.92</v>
      </c>
    </row>
    <row r="122" spans="1:6" x14ac:dyDescent="0.3">
      <c r="A122" s="410">
        <v>5176</v>
      </c>
      <c r="B122" s="155" t="s">
        <v>2896</v>
      </c>
      <c r="C122" s="55">
        <v>10</v>
      </c>
      <c r="D122" s="55">
        <v>0</v>
      </c>
      <c r="E122" s="409">
        <v>16070.92</v>
      </c>
      <c r="F122" s="100">
        <v>16070.92</v>
      </c>
    </row>
    <row r="123" spans="1:6" x14ac:dyDescent="0.3">
      <c r="A123" s="410">
        <v>5177</v>
      </c>
      <c r="B123" s="155" t="s">
        <v>2897</v>
      </c>
      <c r="C123" s="55">
        <v>6</v>
      </c>
      <c r="D123" s="55">
        <v>0</v>
      </c>
      <c r="E123" s="409">
        <v>17530.240000000002</v>
      </c>
      <c r="F123" s="100">
        <v>17530.240000000002</v>
      </c>
    </row>
    <row r="124" spans="1:6" x14ac:dyDescent="0.3">
      <c r="A124" s="410">
        <v>5178</v>
      </c>
      <c r="B124" s="155" t="s">
        <v>2898</v>
      </c>
      <c r="C124" s="55">
        <v>2</v>
      </c>
      <c r="D124" s="55">
        <v>0</v>
      </c>
      <c r="E124" s="409">
        <v>19017.86</v>
      </c>
      <c r="F124" s="100">
        <v>19017.86</v>
      </c>
    </row>
    <row r="125" spans="1:6" x14ac:dyDescent="0.3">
      <c r="A125" s="410">
        <v>5229</v>
      </c>
      <c r="B125" s="155" t="s">
        <v>2899</v>
      </c>
      <c r="C125" s="55">
        <v>6</v>
      </c>
      <c r="D125" s="55">
        <v>0</v>
      </c>
      <c r="E125" s="409">
        <v>16070.92</v>
      </c>
      <c r="F125" s="100">
        <v>16070.92</v>
      </c>
    </row>
    <row r="126" spans="1:6" x14ac:dyDescent="0.3">
      <c r="A126" s="410">
        <v>3150</v>
      </c>
      <c r="B126" s="155" t="s">
        <v>2900</v>
      </c>
      <c r="C126" s="55">
        <v>3</v>
      </c>
      <c r="D126" s="55">
        <v>0</v>
      </c>
      <c r="E126" s="409">
        <v>10270.219999999999</v>
      </c>
      <c r="F126" s="100">
        <v>10270.219999999999</v>
      </c>
    </row>
    <row r="127" spans="1:6" x14ac:dyDescent="0.3">
      <c r="A127" s="410">
        <v>3151</v>
      </c>
      <c r="B127" s="155" t="s">
        <v>2901</v>
      </c>
      <c r="C127" s="55">
        <v>15</v>
      </c>
      <c r="D127" s="55">
        <v>0</v>
      </c>
      <c r="E127" s="409">
        <v>11584.78</v>
      </c>
      <c r="F127" s="100">
        <v>11584.78</v>
      </c>
    </row>
    <row r="128" spans="1:6" x14ac:dyDescent="0.3">
      <c r="A128" s="410">
        <v>3152</v>
      </c>
      <c r="B128" s="155" t="s">
        <v>2902</v>
      </c>
      <c r="C128" s="55">
        <v>16</v>
      </c>
      <c r="D128" s="55">
        <v>0</v>
      </c>
      <c r="E128" s="409">
        <v>13193.86</v>
      </c>
      <c r="F128" s="100">
        <v>13193.86</v>
      </c>
    </row>
    <row r="129" spans="1:6" x14ac:dyDescent="0.3">
      <c r="A129" s="410">
        <v>3153</v>
      </c>
      <c r="B129" s="155" t="s">
        <v>2903</v>
      </c>
      <c r="C129" s="55">
        <v>8</v>
      </c>
      <c r="D129" s="55">
        <v>0</v>
      </c>
      <c r="E129" s="409">
        <v>14962.7</v>
      </c>
      <c r="F129" s="100">
        <v>14962.7</v>
      </c>
    </row>
    <row r="130" spans="1:6" x14ac:dyDescent="0.3">
      <c r="A130" s="410">
        <v>5166</v>
      </c>
      <c r="B130" s="155" t="s">
        <v>2904</v>
      </c>
      <c r="C130" s="55">
        <v>32</v>
      </c>
      <c r="D130" s="55">
        <v>0</v>
      </c>
      <c r="E130" s="409">
        <v>9444.8639999999996</v>
      </c>
      <c r="F130" s="100">
        <v>9444.8639999999996</v>
      </c>
    </row>
    <row r="131" spans="1:6" x14ac:dyDescent="0.3">
      <c r="A131" s="410">
        <v>5167</v>
      </c>
      <c r="B131" s="155" t="s">
        <v>2905</v>
      </c>
      <c r="C131" s="55">
        <v>35</v>
      </c>
      <c r="D131" s="55">
        <v>0</v>
      </c>
      <c r="E131" s="409">
        <v>10122.120000000001</v>
      </c>
      <c r="F131" s="100">
        <v>10122.120000000001</v>
      </c>
    </row>
    <row r="132" spans="1:6" x14ac:dyDescent="0.3">
      <c r="A132" s="410">
        <v>5168</v>
      </c>
      <c r="B132" s="155" t="s">
        <v>2906</v>
      </c>
      <c r="C132" s="55">
        <v>11</v>
      </c>
      <c r="D132" s="55">
        <v>0</v>
      </c>
      <c r="E132" s="409">
        <v>11606.4</v>
      </c>
      <c r="F132" s="100">
        <v>11606.4</v>
      </c>
    </row>
    <row r="133" spans="1:6" x14ac:dyDescent="0.3">
      <c r="A133" s="410">
        <v>5169</v>
      </c>
      <c r="B133" s="155" t="s">
        <v>2907</v>
      </c>
      <c r="C133" s="55">
        <v>8</v>
      </c>
      <c r="D133" s="55">
        <v>0</v>
      </c>
      <c r="E133" s="409">
        <v>13077.38</v>
      </c>
      <c r="F133" s="100">
        <v>13077.38</v>
      </c>
    </row>
    <row r="134" spans="1:6" x14ac:dyDescent="0.3">
      <c r="A134" s="410">
        <v>5192</v>
      </c>
      <c r="B134" s="155" t="s">
        <v>1739</v>
      </c>
      <c r="C134" s="55">
        <v>3</v>
      </c>
      <c r="D134" s="55">
        <v>0</v>
      </c>
      <c r="E134" s="409">
        <v>16070.92</v>
      </c>
      <c r="F134" s="100">
        <v>16070.92</v>
      </c>
    </row>
    <row r="135" spans="1:6" x14ac:dyDescent="0.3">
      <c r="A135" s="410">
        <v>5199</v>
      </c>
      <c r="B135" s="155" t="s">
        <v>1753</v>
      </c>
      <c r="C135" s="55">
        <v>2</v>
      </c>
      <c r="D135" s="55">
        <v>0</v>
      </c>
      <c r="E135" s="409">
        <v>19017.86</v>
      </c>
      <c r="F135" s="100">
        <v>19017.86</v>
      </c>
    </row>
    <row r="136" spans="1:6" x14ac:dyDescent="0.3">
      <c r="A136" s="410">
        <v>5195</v>
      </c>
      <c r="B136" s="155" t="s">
        <v>1759</v>
      </c>
      <c r="C136" s="55">
        <v>3</v>
      </c>
      <c r="D136" s="55">
        <v>0</v>
      </c>
      <c r="E136" s="409">
        <v>21688.58</v>
      </c>
      <c r="F136" s="100">
        <v>21688.58</v>
      </c>
    </row>
    <row r="137" spans="1:6" x14ac:dyDescent="0.3">
      <c r="A137" s="410">
        <v>5115</v>
      </c>
      <c r="B137" s="155" t="s">
        <v>2908</v>
      </c>
      <c r="C137" s="55">
        <v>2</v>
      </c>
      <c r="D137" s="55">
        <v>0</v>
      </c>
      <c r="E137" s="409">
        <v>8364</v>
      </c>
      <c r="F137" s="100">
        <v>8364</v>
      </c>
    </row>
    <row r="138" spans="1:6" x14ac:dyDescent="0.3">
      <c r="A138" s="410">
        <v>3166</v>
      </c>
      <c r="B138" s="155" t="s">
        <v>2909</v>
      </c>
      <c r="C138" s="55">
        <v>8</v>
      </c>
      <c r="D138" s="55">
        <v>0</v>
      </c>
      <c r="E138" s="409">
        <v>9444.86</v>
      </c>
      <c r="F138" s="100">
        <v>9444.86</v>
      </c>
    </row>
    <row r="139" spans="1:6" x14ac:dyDescent="0.3">
      <c r="A139" s="410">
        <v>3167</v>
      </c>
      <c r="B139" s="155" t="s">
        <v>2910</v>
      </c>
      <c r="C139" s="55">
        <v>2</v>
      </c>
      <c r="D139" s="55">
        <v>0</v>
      </c>
      <c r="E139" s="409">
        <v>10122.120000000001</v>
      </c>
      <c r="F139" s="100">
        <v>10122.120000000001</v>
      </c>
    </row>
    <row r="140" spans="1:6" x14ac:dyDescent="0.3">
      <c r="A140" s="410">
        <v>3168</v>
      </c>
      <c r="B140" s="155" t="s">
        <v>2911</v>
      </c>
      <c r="C140" s="55">
        <v>3</v>
      </c>
      <c r="D140" s="55">
        <v>0</v>
      </c>
      <c r="E140" s="409">
        <v>11606.4</v>
      </c>
      <c r="F140" s="100">
        <v>11606.4</v>
      </c>
    </row>
    <row r="141" spans="1:6" x14ac:dyDescent="0.3">
      <c r="A141" s="410">
        <v>3169</v>
      </c>
      <c r="B141" s="155" t="s">
        <v>2912</v>
      </c>
      <c r="C141" s="55">
        <v>3</v>
      </c>
      <c r="D141" s="55">
        <v>0</v>
      </c>
      <c r="E141" s="409">
        <v>13077.38</v>
      </c>
      <c r="F141" s="100">
        <v>13077.38</v>
      </c>
    </row>
    <row r="142" spans="1:6" x14ac:dyDescent="0.3">
      <c r="A142" s="410">
        <v>5150</v>
      </c>
      <c r="B142" s="155" t="s">
        <v>2913</v>
      </c>
      <c r="C142" s="55">
        <v>4</v>
      </c>
      <c r="D142" s="55">
        <v>0</v>
      </c>
      <c r="E142" s="409">
        <v>8364</v>
      </c>
      <c r="F142" s="100">
        <v>8364</v>
      </c>
    </row>
    <row r="143" spans="1:6" x14ac:dyDescent="0.3">
      <c r="A143" s="410">
        <v>5151</v>
      </c>
      <c r="B143" s="155" t="s">
        <v>2914</v>
      </c>
      <c r="C143" s="55">
        <v>7</v>
      </c>
      <c r="D143" s="55">
        <v>0</v>
      </c>
      <c r="E143" s="409">
        <v>8364</v>
      </c>
      <c r="F143" s="100">
        <v>8364</v>
      </c>
    </row>
    <row r="144" spans="1:6" x14ac:dyDescent="0.3">
      <c r="A144" s="410">
        <v>5152</v>
      </c>
      <c r="B144" s="155" t="s">
        <v>2915</v>
      </c>
      <c r="C144" s="55">
        <v>4</v>
      </c>
      <c r="D144" s="55">
        <v>0</v>
      </c>
      <c r="E144" s="409">
        <v>8364</v>
      </c>
      <c r="F144" s="100">
        <v>8364</v>
      </c>
    </row>
    <row r="145" spans="1:6" x14ac:dyDescent="0.3">
      <c r="A145" s="410">
        <v>5153</v>
      </c>
      <c r="B145" s="155" t="s">
        <v>2916</v>
      </c>
      <c r="C145" s="55">
        <v>1</v>
      </c>
      <c r="D145" s="55">
        <v>0</v>
      </c>
      <c r="E145" s="409">
        <v>8759.2999999999993</v>
      </c>
      <c r="F145" s="100">
        <v>8759.2999999999993</v>
      </c>
    </row>
    <row r="146" spans="1:6" x14ac:dyDescent="0.3">
      <c r="A146" s="410">
        <v>5180</v>
      </c>
      <c r="B146" s="155" t="s">
        <v>2917</v>
      </c>
      <c r="C146" s="55">
        <v>1</v>
      </c>
      <c r="D146" s="55">
        <v>0</v>
      </c>
      <c r="E146" s="409">
        <v>9444.86</v>
      </c>
      <c r="F146" s="100">
        <v>9444.86</v>
      </c>
    </row>
    <row r="147" spans="1:6" x14ac:dyDescent="0.3">
      <c r="A147" s="410">
        <v>7125</v>
      </c>
      <c r="B147" s="155" t="s">
        <v>2918</v>
      </c>
      <c r="C147" s="55">
        <v>7</v>
      </c>
      <c r="D147" s="55">
        <v>0</v>
      </c>
      <c r="E147" s="409">
        <v>16070.92</v>
      </c>
      <c r="F147" s="100">
        <v>16070.92</v>
      </c>
    </row>
    <row r="148" spans="1:6" x14ac:dyDescent="0.3">
      <c r="A148" s="410">
        <v>7126</v>
      </c>
      <c r="B148" s="155" t="s">
        <v>2919</v>
      </c>
      <c r="C148" s="55">
        <v>4</v>
      </c>
      <c r="D148" s="55">
        <v>0</v>
      </c>
      <c r="E148" s="409">
        <v>17530.240000000002</v>
      </c>
      <c r="F148" s="100">
        <v>17530.240000000002</v>
      </c>
    </row>
    <row r="149" spans="1:6" x14ac:dyDescent="0.3">
      <c r="A149" s="410">
        <v>7127</v>
      </c>
      <c r="B149" s="155" t="s">
        <v>2920</v>
      </c>
      <c r="C149" s="55">
        <v>4</v>
      </c>
      <c r="D149" s="55">
        <v>0</v>
      </c>
      <c r="E149" s="409">
        <v>19017.86</v>
      </c>
      <c r="F149" s="100">
        <v>19017.86</v>
      </c>
    </row>
    <row r="150" spans="1:6" x14ac:dyDescent="0.3">
      <c r="A150" s="410">
        <v>7128</v>
      </c>
      <c r="B150" s="155" t="s">
        <v>2921</v>
      </c>
      <c r="C150" s="55">
        <v>3</v>
      </c>
      <c r="D150" s="55">
        <v>0</v>
      </c>
      <c r="E150" s="409">
        <v>20931.46</v>
      </c>
      <c r="F150" s="100">
        <v>20931.46</v>
      </c>
    </row>
    <row r="151" spans="1:6" x14ac:dyDescent="0.3">
      <c r="A151" s="410">
        <v>7171</v>
      </c>
      <c r="B151" s="155" t="s">
        <v>2922</v>
      </c>
      <c r="C151" s="55">
        <v>1</v>
      </c>
      <c r="D151" s="55">
        <v>0</v>
      </c>
      <c r="E151" s="409">
        <v>11523.2</v>
      </c>
      <c r="F151" s="100">
        <v>11523.2</v>
      </c>
    </row>
    <row r="152" spans="1:6" x14ac:dyDescent="0.3">
      <c r="A152" s="410">
        <v>5215</v>
      </c>
      <c r="B152" s="155" t="s">
        <v>2923</v>
      </c>
      <c r="C152" s="55">
        <v>2</v>
      </c>
      <c r="D152" s="55">
        <v>0</v>
      </c>
      <c r="E152" s="409">
        <v>9444.86</v>
      </c>
      <c r="F152" s="100">
        <v>9444.86</v>
      </c>
    </row>
    <row r="153" spans="1:6" x14ac:dyDescent="0.3">
      <c r="A153" s="410">
        <v>5216</v>
      </c>
      <c r="B153" s="155" t="s">
        <v>2924</v>
      </c>
      <c r="C153" s="55">
        <v>1</v>
      </c>
      <c r="D153" s="55">
        <v>0</v>
      </c>
      <c r="E153" s="409">
        <v>10122.120000000001</v>
      </c>
      <c r="F153" s="100">
        <v>10122.120000000001</v>
      </c>
    </row>
    <row r="154" spans="1:6" x14ac:dyDescent="0.3">
      <c r="A154" s="410">
        <v>5217</v>
      </c>
      <c r="B154" s="155" t="s">
        <v>2925</v>
      </c>
      <c r="C154" s="55">
        <v>1</v>
      </c>
      <c r="D154" s="55">
        <v>0</v>
      </c>
      <c r="E154" s="409">
        <v>11606.4</v>
      </c>
      <c r="F154" s="100">
        <v>11606.4</v>
      </c>
    </row>
    <row r="155" spans="1:6" x14ac:dyDescent="0.3">
      <c r="A155" s="410">
        <v>5210</v>
      </c>
      <c r="B155" s="155" t="s">
        <v>2926</v>
      </c>
      <c r="C155" s="55">
        <v>2</v>
      </c>
      <c r="D155" s="55">
        <v>0</v>
      </c>
      <c r="E155" s="409">
        <v>13596.54</v>
      </c>
      <c r="F155" s="100">
        <v>13596.54</v>
      </c>
    </row>
    <row r="156" spans="1:6" x14ac:dyDescent="0.3">
      <c r="A156" s="410">
        <v>5211</v>
      </c>
      <c r="B156" s="155" t="s">
        <v>2927</v>
      </c>
      <c r="C156" s="55">
        <v>2</v>
      </c>
      <c r="D156" s="55">
        <v>0</v>
      </c>
      <c r="E156" s="409">
        <v>15132.42</v>
      </c>
      <c r="F156" s="100">
        <v>15132.42</v>
      </c>
    </row>
    <row r="157" spans="1:6" x14ac:dyDescent="0.3">
      <c r="A157" s="410">
        <v>3170</v>
      </c>
      <c r="B157" s="155" t="s">
        <v>2928</v>
      </c>
      <c r="C157" s="55">
        <v>2</v>
      </c>
      <c r="D157" s="55">
        <v>0</v>
      </c>
      <c r="E157" s="409">
        <v>9444.86</v>
      </c>
      <c r="F157" s="100">
        <v>9444.86</v>
      </c>
    </row>
    <row r="158" spans="1:6" x14ac:dyDescent="0.3">
      <c r="A158" s="410">
        <v>3171</v>
      </c>
      <c r="B158" s="155" t="s">
        <v>2929</v>
      </c>
      <c r="C158" s="55">
        <v>1</v>
      </c>
      <c r="D158" s="55">
        <v>0</v>
      </c>
      <c r="E158" s="409">
        <v>10662.92</v>
      </c>
      <c r="F158" s="100">
        <v>10662.92</v>
      </c>
    </row>
    <row r="159" spans="1:6" x14ac:dyDescent="0.3">
      <c r="A159" s="410">
        <v>7152</v>
      </c>
      <c r="B159" s="155" t="s">
        <v>2930</v>
      </c>
      <c r="C159" s="55">
        <v>2</v>
      </c>
      <c r="D159" s="55">
        <v>0</v>
      </c>
      <c r="E159" s="409">
        <v>17530.240000000002</v>
      </c>
      <c r="F159" s="100">
        <v>17530.240000000002</v>
      </c>
    </row>
    <row r="160" spans="1:6" x14ac:dyDescent="0.3">
      <c r="A160" s="410">
        <v>7153</v>
      </c>
      <c r="B160" s="155" t="s">
        <v>2931</v>
      </c>
      <c r="C160" s="55">
        <v>6</v>
      </c>
      <c r="D160" s="55">
        <v>0</v>
      </c>
      <c r="E160" s="409">
        <v>19385.599999999999</v>
      </c>
      <c r="F160" s="100">
        <v>19385.599999999999</v>
      </c>
    </row>
    <row r="161" spans="1:6" x14ac:dyDescent="0.3">
      <c r="A161" s="410">
        <v>7154</v>
      </c>
      <c r="B161" s="155" t="s">
        <v>2932</v>
      </c>
      <c r="C161" s="55">
        <v>3</v>
      </c>
      <c r="D161" s="55">
        <v>0</v>
      </c>
      <c r="E161" s="409">
        <v>21334.14</v>
      </c>
      <c r="F161" s="100">
        <v>21334.14</v>
      </c>
    </row>
    <row r="162" spans="1:6" x14ac:dyDescent="0.3">
      <c r="A162" s="410">
        <v>7155</v>
      </c>
      <c r="B162" s="155" t="s">
        <v>2933</v>
      </c>
      <c r="C162" s="55">
        <v>5</v>
      </c>
      <c r="D162" s="55">
        <v>0</v>
      </c>
      <c r="E162" s="409">
        <v>23470.720000000001</v>
      </c>
      <c r="F162" s="100">
        <v>23470.720000000001</v>
      </c>
    </row>
    <row r="163" spans="1:6" x14ac:dyDescent="0.3">
      <c r="A163" s="410">
        <v>7160</v>
      </c>
      <c r="B163" s="155" t="s">
        <v>2934</v>
      </c>
      <c r="C163" s="55">
        <v>1</v>
      </c>
      <c r="D163" s="55">
        <v>0</v>
      </c>
      <c r="E163" s="409">
        <v>21334.14</v>
      </c>
      <c r="F163" s="100">
        <v>21334.14</v>
      </c>
    </row>
    <row r="164" spans="1:6" x14ac:dyDescent="0.3">
      <c r="A164" s="410">
        <v>7161</v>
      </c>
      <c r="B164" s="155" t="s">
        <v>2935</v>
      </c>
      <c r="C164" s="55">
        <v>1</v>
      </c>
      <c r="D164" s="55">
        <v>0</v>
      </c>
      <c r="E164" s="409">
        <v>23470.720000000001</v>
      </c>
      <c r="F164" s="100">
        <v>23470.720000000001</v>
      </c>
    </row>
    <row r="165" spans="1:6" x14ac:dyDescent="0.3">
      <c r="A165" s="410">
        <v>7120</v>
      </c>
      <c r="B165" s="155" t="s">
        <v>2936</v>
      </c>
      <c r="C165" s="55">
        <v>64</v>
      </c>
      <c r="D165" s="55">
        <v>0</v>
      </c>
      <c r="E165" s="409">
        <v>16070.92</v>
      </c>
      <c r="F165" s="100">
        <v>16070.92</v>
      </c>
    </row>
    <row r="166" spans="1:6" x14ac:dyDescent="0.3">
      <c r="A166" s="410">
        <v>7121</v>
      </c>
      <c r="B166" s="155" t="s">
        <v>2937</v>
      </c>
      <c r="C166" s="55">
        <v>70</v>
      </c>
      <c r="D166" s="55">
        <v>0</v>
      </c>
      <c r="E166" s="409">
        <v>17530.240000000002</v>
      </c>
      <c r="F166" s="100">
        <v>17530.240000000002</v>
      </c>
    </row>
    <row r="167" spans="1:6" x14ac:dyDescent="0.3">
      <c r="A167" s="410">
        <v>7122</v>
      </c>
      <c r="B167" s="155" t="s">
        <v>2938</v>
      </c>
      <c r="C167" s="55">
        <v>67</v>
      </c>
      <c r="D167" s="55">
        <v>0</v>
      </c>
      <c r="E167" s="409">
        <v>19017.86</v>
      </c>
      <c r="F167" s="100">
        <v>19017.86</v>
      </c>
    </row>
    <row r="168" spans="1:6" x14ac:dyDescent="0.3">
      <c r="A168" s="410">
        <v>7123</v>
      </c>
      <c r="B168" s="155" t="s">
        <v>2939</v>
      </c>
      <c r="C168" s="55">
        <v>36</v>
      </c>
      <c r="D168" s="55">
        <v>0</v>
      </c>
      <c r="E168" s="409">
        <v>20931.46</v>
      </c>
      <c r="F168" s="100">
        <v>20931.46</v>
      </c>
    </row>
    <row r="169" spans="1:6" x14ac:dyDescent="0.3">
      <c r="A169" s="410">
        <v>5185</v>
      </c>
      <c r="B169" s="155" t="s">
        <v>2940</v>
      </c>
      <c r="C169" s="55">
        <v>3</v>
      </c>
      <c r="D169" s="55">
        <v>0</v>
      </c>
      <c r="E169" s="409">
        <v>16070.92</v>
      </c>
      <c r="F169" s="100">
        <v>16070.92</v>
      </c>
    </row>
    <row r="170" spans="1:6" x14ac:dyDescent="0.3">
      <c r="A170" s="410">
        <v>5186</v>
      </c>
      <c r="B170" s="155" t="s">
        <v>2941</v>
      </c>
      <c r="C170" s="55">
        <v>1</v>
      </c>
      <c r="D170" s="55">
        <v>0</v>
      </c>
      <c r="E170" s="409">
        <v>17530.240000000002</v>
      </c>
      <c r="F170" s="100">
        <v>17530.240000000002</v>
      </c>
    </row>
    <row r="171" spans="1:6" x14ac:dyDescent="0.3">
      <c r="A171" s="410">
        <v>7165</v>
      </c>
      <c r="B171" s="155" t="s">
        <v>2942</v>
      </c>
      <c r="C171" s="55">
        <v>1</v>
      </c>
      <c r="D171" s="55">
        <v>0</v>
      </c>
      <c r="E171" s="409">
        <v>28402.82</v>
      </c>
      <c r="F171" s="100">
        <v>28402.82</v>
      </c>
    </row>
    <row r="172" spans="1:6" x14ac:dyDescent="0.3">
      <c r="A172" s="410">
        <v>5204</v>
      </c>
      <c r="B172" s="155" t="s">
        <v>2943</v>
      </c>
      <c r="C172" s="55">
        <v>7</v>
      </c>
      <c r="D172" s="55">
        <v>0</v>
      </c>
      <c r="E172" s="409">
        <v>13596.54</v>
      </c>
      <c r="F172" s="100">
        <v>13596.54</v>
      </c>
    </row>
    <row r="173" spans="1:6" x14ac:dyDescent="0.3">
      <c r="A173" s="410">
        <v>5205</v>
      </c>
      <c r="B173" s="155" t="s">
        <v>2944</v>
      </c>
      <c r="C173" s="55">
        <v>7</v>
      </c>
      <c r="D173" s="55">
        <v>0</v>
      </c>
      <c r="E173" s="411">
        <v>15132.42</v>
      </c>
      <c r="F173" s="412">
        <v>15132.42</v>
      </c>
    </row>
    <row r="174" spans="1:6" x14ac:dyDescent="0.3">
      <c r="A174" s="410">
        <v>5206</v>
      </c>
      <c r="B174" s="155" t="s">
        <v>2945</v>
      </c>
      <c r="C174" s="55">
        <v>1</v>
      </c>
      <c r="D174" s="409">
        <v>0</v>
      </c>
      <c r="E174" s="100">
        <v>16678.28</v>
      </c>
      <c r="F174" s="100">
        <v>16678.28</v>
      </c>
    </row>
    <row r="175" spans="1:6" x14ac:dyDescent="0.3">
      <c r="A175" s="410">
        <v>5207</v>
      </c>
      <c r="B175" s="155" t="s">
        <v>2946</v>
      </c>
      <c r="C175" s="55">
        <v>2</v>
      </c>
      <c r="D175" s="411">
        <v>0</v>
      </c>
      <c r="E175" s="100">
        <v>18358.919999999998</v>
      </c>
      <c r="F175" s="100">
        <v>18358.919999999998</v>
      </c>
    </row>
    <row r="176" spans="1:6" x14ac:dyDescent="0.3">
      <c r="A176" s="67"/>
      <c r="B176" s="51" t="s">
        <v>1816</v>
      </c>
      <c r="C176" s="413">
        <f>SUM(C17:C175)</f>
        <v>2232</v>
      </c>
      <c r="D176" s="116">
        <f>SUM(D17:D175)</f>
        <v>7565</v>
      </c>
      <c r="E176" s="68"/>
      <c r="F176" s="68"/>
    </row>
    <row r="177" spans="1:6" x14ac:dyDescent="0.3">
      <c r="A177" s="67"/>
      <c r="B177" s="70"/>
      <c r="C177" s="68"/>
      <c r="D177" s="68"/>
      <c r="E177" s="68"/>
      <c r="F177" s="68"/>
    </row>
    <row r="178" spans="1:6" x14ac:dyDescent="0.3">
      <c r="A178" s="67"/>
      <c r="B178" s="70"/>
      <c r="C178" s="68"/>
      <c r="D178" s="68"/>
      <c r="E178" s="68"/>
      <c r="F178" s="68"/>
    </row>
    <row r="179" spans="1:6" x14ac:dyDescent="0.3">
      <c r="A179" s="469" t="s">
        <v>1817</v>
      </c>
      <c r="B179" s="469" t="s">
        <v>1783</v>
      </c>
      <c r="C179" s="111" t="s">
        <v>330</v>
      </c>
      <c r="D179" s="111"/>
      <c r="E179" s="111" t="s">
        <v>330</v>
      </c>
      <c r="F179" s="111" t="s">
        <v>330</v>
      </c>
    </row>
    <row r="180" spans="1:6" ht="26.4" x14ac:dyDescent="0.3">
      <c r="A180" s="405">
        <v>1404</v>
      </c>
      <c r="B180" s="414" t="s">
        <v>2796</v>
      </c>
      <c r="C180" s="55">
        <f>120+24</f>
        <v>144</v>
      </c>
      <c r="D180" s="55">
        <v>7836</v>
      </c>
      <c r="E180" s="55">
        <v>105.03</v>
      </c>
      <c r="F180" s="55">
        <v>105.03</v>
      </c>
    </row>
    <row r="181" spans="1:6" ht="26.4" x14ac:dyDescent="0.3">
      <c r="A181" s="407">
        <v>1408</v>
      </c>
      <c r="B181" s="408" t="s">
        <v>2797</v>
      </c>
      <c r="C181" s="55">
        <f>78+5</f>
        <v>83</v>
      </c>
      <c r="D181" s="55">
        <v>3922</v>
      </c>
      <c r="E181" s="55">
        <v>115.14</v>
      </c>
      <c r="F181" s="55">
        <v>115.14</v>
      </c>
    </row>
    <row r="182" spans="1:6" ht="26.4" x14ac:dyDescent="0.3">
      <c r="A182" s="407">
        <v>1412</v>
      </c>
      <c r="B182" s="408" t="s">
        <v>2798</v>
      </c>
      <c r="C182" s="55">
        <f>86+3</f>
        <v>89</v>
      </c>
      <c r="D182" s="55">
        <v>3775</v>
      </c>
      <c r="E182" s="55">
        <v>136.32</v>
      </c>
      <c r="F182" s="55">
        <v>136.32</v>
      </c>
    </row>
    <row r="183" spans="1:6" x14ac:dyDescent="0.3">
      <c r="A183" s="407">
        <v>1428</v>
      </c>
      <c r="B183" s="408" t="s">
        <v>2947</v>
      </c>
      <c r="C183" s="55">
        <f>576+7</f>
        <v>583</v>
      </c>
      <c r="D183" s="55">
        <v>11921</v>
      </c>
      <c r="E183" s="55">
        <v>129.68</v>
      </c>
      <c r="F183" s="55">
        <v>129.68</v>
      </c>
    </row>
    <row r="184" spans="1:6" x14ac:dyDescent="0.3">
      <c r="A184" s="407">
        <v>1432</v>
      </c>
      <c r="B184" s="408" t="s">
        <v>2800</v>
      </c>
      <c r="C184" s="55">
        <v>71</v>
      </c>
      <c r="D184" s="55">
        <v>1592</v>
      </c>
      <c r="E184" s="55">
        <v>139.35</v>
      </c>
      <c r="F184" s="55">
        <v>139.35</v>
      </c>
    </row>
    <row r="185" spans="1:6" x14ac:dyDescent="0.3">
      <c r="A185" s="407">
        <v>1521</v>
      </c>
      <c r="B185" s="408" t="s">
        <v>2801</v>
      </c>
      <c r="C185" s="55">
        <v>60</v>
      </c>
      <c r="D185" s="55">
        <v>0</v>
      </c>
      <c r="E185" s="55">
        <v>16147.5</v>
      </c>
      <c r="F185" s="55">
        <v>16147.5</v>
      </c>
    </row>
    <row r="186" spans="1:6" x14ac:dyDescent="0.3">
      <c r="A186" s="407">
        <v>1522</v>
      </c>
      <c r="B186" s="408" t="s">
        <v>2802</v>
      </c>
      <c r="C186" s="55">
        <v>16</v>
      </c>
      <c r="D186" s="55">
        <v>0</v>
      </c>
      <c r="E186" s="55">
        <v>19457.2</v>
      </c>
      <c r="F186" s="55">
        <v>19457.2</v>
      </c>
    </row>
    <row r="187" spans="1:6" x14ac:dyDescent="0.3">
      <c r="A187" s="407">
        <v>1523</v>
      </c>
      <c r="B187" s="408" t="s">
        <v>2803</v>
      </c>
      <c r="C187" s="55">
        <v>14</v>
      </c>
      <c r="D187" s="55">
        <v>0</v>
      </c>
      <c r="E187" s="55">
        <v>20805</v>
      </c>
      <c r="F187" s="55">
        <v>20805</v>
      </c>
    </row>
    <row r="188" spans="1:6" x14ac:dyDescent="0.3">
      <c r="A188" s="407">
        <v>1531</v>
      </c>
      <c r="B188" s="408" t="s">
        <v>2804</v>
      </c>
      <c r="C188" s="55">
        <v>3</v>
      </c>
      <c r="D188" s="55">
        <v>0</v>
      </c>
      <c r="E188" s="55">
        <v>22507.3</v>
      </c>
      <c r="F188" s="55">
        <v>22507.3</v>
      </c>
    </row>
    <row r="189" spans="1:6" x14ac:dyDescent="0.3">
      <c r="A189" s="407">
        <v>1532</v>
      </c>
      <c r="B189" s="408" t="s">
        <v>2805</v>
      </c>
      <c r="C189" s="55">
        <v>1</v>
      </c>
      <c r="D189" s="55">
        <v>0</v>
      </c>
      <c r="E189" s="55">
        <v>24244.5</v>
      </c>
      <c r="F189" s="55">
        <v>24244.5</v>
      </c>
    </row>
    <row r="190" spans="1:6" x14ac:dyDescent="0.3">
      <c r="A190" s="407">
        <v>1201</v>
      </c>
      <c r="B190" s="408" t="s">
        <v>2806</v>
      </c>
      <c r="C190" s="55">
        <v>85</v>
      </c>
      <c r="D190" s="55">
        <v>0</v>
      </c>
      <c r="E190" s="55">
        <v>20172.7</v>
      </c>
      <c r="F190" s="55">
        <v>20172.7</v>
      </c>
    </row>
    <row r="191" spans="1:6" x14ac:dyDescent="0.3">
      <c r="A191" s="407">
        <v>1200</v>
      </c>
      <c r="B191" s="408" t="s">
        <v>2807</v>
      </c>
      <c r="C191" s="55">
        <v>22</v>
      </c>
      <c r="D191" s="55">
        <v>0</v>
      </c>
      <c r="E191" s="55">
        <v>22810.2</v>
      </c>
      <c r="F191" s="55">
        <v>22810.2</v>
      </c>
    </row>
    <row r="192" spans="1:6" x14ac:dyDescent="0.3">
      <c r="A192" s="407">
        <v>1203</v>
      </c>
      <c r="B192" s="408" t="s">
        <v>2808</v>
      </c>
      <c r="C192" s="55">
        <v>11</v>
      </c>
      <c r="D192" s="55">
        <v>0</v>
      </c>
      <c r="E192" s="55">
        <v>25467.599999999999</v>
      </c>
      <c r="F192" s="55">
        <v>25467.599999999999</v>
      </c>
    </row>
    <row r="193" spans="1:6" x14ac:dyDescent="0.3">
      <c r="A193" s="407">
        <v>1204</v>
      </c>
      <c r="B193" s="408" t="s">
        <v>2809</v>
      </c>
      <c r="C193" s="55">
        <v>9</v>
      </c>
      <c r="D193" s="55">
        <v>0</v>
      </c>
      <c r="E193" s="55">
        <v>27515.9</v>
      </c>
      <c r="F193" s="55">
        <v>27515.9</v>
      </c>
    </row>
    <row r="194" spans="1:6" x14ac:dyDescent="0.3">
      <c r="A194" s="407">
        <v>1210</v>
      </c>
      <c r="B194" s="408" t="s">
        <v>2810</v>
      </c>
      <c r="C194" s="55">
        <v>2</v>
      </c>
      <c r="D194" s="55">
        <v>0</v>
      </c>
      <c r="E194" s="55">
        <v>30451.200000000001</v>
      </c>
      <c r="F194" s="55">
        <v>30451.200000000001</v>
      </c>
    </row>
    <row r="195" spans="1:6" x14ac:dyDescent="0.3">
      <c r="A195" s="407">
        <v>1230</v>
      </c>
      <c r="B195" s="408" t="s">
        <v>2948</v>
      </c>
      <c r="C195" s="55">
        <v>1</v>
      </c>
      <c r="D195" s="55">
        <v>0</v>
      </c>
      <c r="E195" s="55">
        <v>20172.7</v>
      </c>
      <c r="F195" s="55">
        <v>20172.7</v>
      </c>
    </row>
    <row r="196" spans="1:6" x14ac:dyDescent="0.3">
      <c r="A196" s="407">
        <v>1232</v>
      </c>
      <c r="B196" s="408" t="s">
        <v>2949</v>
      </c>
      <c r="C196" s="55">
        <v>1</v>
      </c>
      <c r="D196" s="55">
        <v>0</v>
      </c>
      <c r="E196" s="55">
        <v>22810.2</v>
      </c>
      <c r="F196" s="55">
        <v>22810.2</v>
      </c>
    </row>
    <row r="197" spans="1:6" x14ac:dyDescent="0.3">
      <c r="A197" s="407">
        <v>2201</v>
      </c>
      <c r="B197" s="408" t="s">
        <v>2813</v>
      </c>
      <c r="C197" s="55">
        <v>7</v>
      </c>
      <c r="D197" s="55">
        <v>0</v>
      </c>
      <c r="E197" s="55">
        <v>20172.7</v>
      </c>
      <c r="F197" s="55">
        <v>20172.7</v>
      </c>
    </row>
    <row r="198" spans="1:6" x14ac:dyDescent="0.3">
      <c r="A198" s="407">
        <v>2200</v>
      </c>
      <c r="B198" s="408" t="s">
        <v>2814</v>
      </c>
      <c r="C198" s="55">
        <v>7</v>
      </c>
      <c r="D198" s="55">
        <v>0</v>
      </c>
      <c r="E198" s="55">
        <v>22810.2</v>
      </c>
      <c r="F198" s="55">
        <v>22810.2</v>
      </c>
    </row>
    <row r="199" spans="1:6" x14ac:dyDescent="0.3">
      <c r="A199" s="407">
        <v>2204</v>
      </c>
      <c r="B199" s="408" t="s">
        <v>2816</v>
      </c>
      <c r="C199" s="55">
        <v>11</v>
      </c>
      <c r="D199" s="55">
        <v>0</v>
      </c>
      <c r="E199" s="55">
        <v>27515.9</v>
      </c>
      <c r="F199" s="55">
        <v>27515.9</v>
      </c>
    </row>
    <row r="200" spans="1:6" x14ac:dyDescent="0.3">
      <c r="A200" s="407">
        <v>2210</v>
      </c>
      <c r="B200" s="408" t="s">
        <v>2817</v>
      </c>
      <c r="C200" s="55">
        <v>11</v>
      </c>
      <c r="D200" s="55">
        <v>0</v>
      </c>
      <c r="E200" s="55">
        <v>30451.200000000001</v>
      </c>
      <c r="F200" s="55">
        <v>30451.200000000001</v>
      </c>
    </row>
    <row r="201" spans="1:6" x14ac:dyDescent="0.3">
      <c r="A201" s="407">
        <v>1301</v>
      </c>
      <c r="B201" s="408" t="s">
        <v>2950</v>
      </c>
      <c r="C201" s="55">
        <v>37</v>
      </c>
      <c r="D201" s="55">
        <v>0</v>
      </c>
      <c r="E201" s="55">
        <v>10086.35</v>
      </c>
      <c r="F201" s="55">
        <v>10086.35</v>
      </c>
    </row>
    <row r="202" spans="1:6" x14ac:dyDescent="0.3">
      <c r="A202" s="407">
        <v>1300</v>
      </c>
      <c r="B202" s="408" t="s">
        <v>2820</v>
      </c>
      <c r="C202" s="55">
        <v>20</v>
      </c>
      <c r="D202" s="55">
        <v>0</v>
      </c>
      <c r="E202" s="55">
        <v>11405.1</v>
      </c>
      <c r="F202" s="55">
        <v>11405.1</v>
      </c>
    </row>
    <row r="203" spans="1:6" x14ac:dyDescent="0.3">
      <c r="A203" s="407">
        <v>1303</v>
      </c>
      <c r="B203" s="408" t="s">
        <v>2821</v>
      </c>
      <c r="C203" s="55">
        <v>4</v>
      </c>
      <c r="D203" s="55">
        <v>0</v>
      </c>
      <c r="E203" s="55">
        <v>12733.8</v>
      </c>
      <c r="F203" s="55">
        <v>12733.8</v>
      </c>
    </row>
    <row r="204" spans="1:6" x14ac:dyDescent="0.3">
      <c r="A204" s="407">
        <v>1304</v>
      </c>
      <c r="B204" s="408" t="s">
        <v>2822</v>
      </c>
      <c r="C204" s="55">
        <v>6</v>
      </c>
      <c r="D204" s="55">
        <v>0</v>
      </c>
      <c r="E204" s="55">
        <v>13757.95</v>
      </c>
      <c r="F204" s="55">
        <v>13757.95</v>
      </c>
    </row>
    <row r="205" spans="1:6" x14ac:dyDescent="0.3">
      <c r="A205" s="407">
        <v>1310</v>
      </c>
      <c r="B205" s="408" t="s">
        <v>2823</v>
      </c>
      <c r="C205" s="55">
        <v>2</v>
      </c>
      <c r="D205" s="55">
        <v>0</v>
      </c>
      <c r="E205" s="55">
        <v>15225.6</v>
      </c>
      <c r="F205" s="55">
        <v>15225.6</v>
      </c>
    </row>
    <row r="206" spans="1:6" x14ac:dyDescent="0.3">
      <c r="A206" s="407">
        <v>1312</v>
      </c>
      <c r="B206" s="408" t="s">
        <v>2825</v>
      </c>
      <c r="C206" s="55">
        <v>1</v>
      </c>
      <c r="D206" s="55">
        <v>0</v>
      </c>
      <c r="E206" s="55">
        <v>20097.8</v>
      </c>
      <c r="F206" s="55">
        <v>20097.8</v>
      </c>
    </row>
    <row r="207" spans="1:6" x14ac:dyDescent="0.3">
      <c r="A207" s="407">
        <v>5101</v>
      </c>
      <c r="B207" s="408" t="s">
        <v>2119</v>
      </c>
      <c r="C207" s="55">
        <v>6</v>
      </c>
      <c r="D207" s="55">
        <v>0</v>
      </c>
      <c r="E207" s="55">
        <v>8364</v>
      </c>
      <c r="F207" s="55">
        <v>8364</v>
      </c>
    </row>
    <row r="208" spans="1:6" x14ac:dyDescent="0.3">
      <c r="A208" s="407">
        <v>5103</v>
      </c>
      <c r="B208" s="408" t="s">
        <v>2140</v>
      </c>
      <c r="C208" s="55">
        <v>4</v>
      </c>
      <c r="D208" s="55">
        <v>0</v>
      </c>
      <c r="E208" s="55">
        <v>8364</v>
      </c>
      <c r="F208" s="55">
        <v>8364</v>
      </c>
    </row>
    <row r="209" spans="1:6" x14ac:dyDescent="0.3">
      <c r="A209" s="407">
        <v>5105</v>
      </c>
      <c r="B209" s="408" t="s">
        <v>2828</v>
      </c>
      <c r="C209" s="55">
        <v>44</v>
      </c>
      <c r="D209" s="55">
        <v>0</v>
      </c>
      <c r="E209" s="55">
        <v>8364</v>
      </c>
      <c r="F209" s="55">
        <v>8364</v>
      </c>
    </row>
    <row r="210" spans="1:6" x14ac:dyDescent="0.3">
      <c r="A210" s="407">
        <v>7102</v>
      </c>
      <c r="B210" s="408" t="s">
        <v>2832</v>
      </c>
      <c r="C210" s="55">
        <v>13</v>
      </c>
      <c r="D210" s="55">
        <v>0</v>
      </c>
      <c r="E210" s="55">
        <v>8364</v>
      </c>
      <c r="F210" s="55">
        <v>8364</v>
      </c>
    </row>
    <row r="211" spans="1:6" x14ac:dyDescent="0.3">
      <c r="A211" s="407">
        <v>3114</v>
      </c>
      <c r="B211" s="408" t="s">
        <v>2834</v>
      </c>
      <c r="C211" s="55">
        <v>7</v>
      </c>
      <c r="D211" s="55">
        <v>0</v>
      </c>
      <c r="E211" s="55">
        <v>8364</v>
      </c>
      <c r="F211" s="55">
        <v>8364</v>
      </c>
    </row>
    <row r="212" spans="1:6" x14ac:dyDescent="0.3">
      <c r="A212" s="407">
        <v>5110</v>
      </c>
      <c r="B212" s="408" t="s">
        <v>2836</v>
      </c>
      <c r="C212" s="55">
        <v>14</v>
      </c>
      <c r="D212" s="55">
        <v>0</v>
      </c>
      <c r="E212" s="55">
        <v>8364</v>
      </c>
      <c r="F212" s="55">
        <v>8364</v>
      </c>
    </row>
    <row r="213" spans="1:6" x14ac:dyDescent="0.3">
      <c r="A213" s="407">
        <v>7106</v>
      </c>
      <c r="B213" s="408" t="s">
        <v>2838</v>
      </c>
      <c r="C213" s="55">
        <v>109</v>
      </c>
      <c r="D213" s="55">
        <v>0</v>
      </c>
      <c r="E213" s="55">
        <v>8364</v>
      </c>
      <c r="F213" s="55">
        <v>8364</v>
      </c>
    </row>
    <row r="214" spans="1:6" x14ac:dyDescent="0.3">
      <c r="A214" s="407">
        <v>3133</v>
      </c>
      <c r="B214" s="408" t="s">
        <v>2841</v>
      </c>
      <c r="C214" s="270">
        <v>7</v>
      </c>
      <c r="D214" s="55">
        <v>0</v>
      </c>
      <c r="E214" s="55">
        <v>8364</v>
      </c>
      <c r="F214" s="55">
        <v>8364</v>
      </c>
    </row>
    <row r="215" spans="1:6" x14ac:dyDescent="0.3">
      <c r="A215" s="407">
        <v>3109</v>
      </c>
      <c r="B215" s="408" t="s">
        <v>2844</v>
      </c>
      <c r="C215" s="55">
        <v>21</v>
      </c>
      <c r="D215" s="55">
        <v>0</v>
      </c>
      <c r="E215" s="55">
        <v>8364</v>
      </c>
      <c r="F215" s="55">
        <v>8364</v>
      </c>
    </row>
    <row r="216" spans="1:6" x14ac:dyDescent="0.3">
      <c r="A216" s="407">
        <v>7108</v>
      </c>
      <c r="B216" s="408" t="s">
        <v>2848</v>
      </c>
      <c r="C216" s="55">
        <v>8</v>
      </c>
      <c r="D216" s="55">
        <v>0</v>
      </c>
      <c r="E216" s="55">
        <v>8364</v>
      </c>
      <c r="F216" s="55">
        <v>8364</v>
      </c>
    </row>
    <row r="217" spans="1:6" x14ac:dyDescent="0.3">
      <c r="A217" s="407">
        <v>3137</v>
      </c>
      <c r="B217" s="408" t="s">
        <v>2851</v>
      </c>
      <c r="C217" s="55">
        <v>2</v>
      </c>
      <c r="D217" s="55">
        <v>0</v>
      </c>
      <c r="E217" s="55">
        <v>8364</v>
      </c>
      <c r="F217" s="55">
        <v>8364</v>
      </c>
    </row>
    <row r="218" spans="1:6" x14ac:dyDescent="0.3">
      <c r="A218" s="407">
        <v>3138</v>
      </c>
      <c r="B218" s="408" t="s">
        <v>2853</v>
      </c>
      <c r="C218" s="55">
        <v>5</v>
      </c>
      <c r="D218" s="55">
        <v>0</v>
      </c>
      <c r="E218" s="55">
        <v>8364</v>
      </c>
      <c r="F218" s="55">
        <v>8364</v>
      </c>
    </row>
    <row r="219" spans="1:6" x14ac:dyDescent="0.3">
      <c r="A219" s="407">
        <v>3131</v>
      </c>
      <c r="B219" s="408" t="s">
        <v>2855</v>
      </c>
      <c r="C219" s="55">
        <v>1</v>
      </c>
      <c r="D219" s="55">
        <v>0</v>
      </c>
      <c r="E219" s="55">
        <v>8364</v>
      </c>
      <c r="F219" s="55">
        <v>8364</v>
      </c>
    </row>
    <row r="220" spans="1:6" x14ac:dyDescent="0.3">
      <c r="A220" s="407">
        <v>3113</v>
      </c>
      <c r="B220" s="408" t="s">
        <v>2856</v>
      </c>
      <c r="C220" s="55">
        <v>2</v>
      </c>
      <c r="D220" s="55">
        <v>0</v>
      </c>
      <c r="E220" s="55">
        <v>8388.9500000000007</v>
      </c>
      <c r="F220" s="55">
        <v>8388.9500000000007</v>
      </c>
    </row>
    <row r="221" spans="1:6" x14ac:dyDescent="0.3">
      <c r="A221" s="407">
        <v>3116</v>
      </c>
      <c r="B221" s="408" t="s">
        <v>2858</v>
      </c>
      <c r="C221" s="55">
        <v>1</v>
      </c>
      <c r="D221" s="55">
        <v>0</v>
      </c>
      <c r="E221" s="55">
        <v>8364</v>
      </c>
      <c r="F221" s="55">
        <v>8364</v>
      </c>
    </row>
    <row r="222" spans="1:6" x14ac:dyDescent="0.3">
      <c r="A222" s="407">
        <v>7143</v>
      </c>
      <c r="B222" s="408" t="s">
        <v>2860</v>
      </c>
      <c r="C222" s="55">
        <v>5</v>
      </c>
      <c r="D222" s="55">
        <v>0</v>
      </c>
      <c r="E222" s="55">
        <v>8364</v>
      </c>
      <c r="F222" s="55">
        <v>8364</v>
      </c>
    </row>
    <row r="223" spans="1:6" x14ac:dyDescent="0.3">
      <c r="A223" s="407">
        <v>3118</v>
      </c>
      <c r="B223" s="408" t="s">
        <v>2861</v>
      </c>
      <c r="C223" s="55">
        <v>2</v>
      </c>
      <c r="D223" s="55">
        <v>0</v>
      </c>
      <c r="E223" s="55">
        <v>10112.959999999999</v>
      </c>
      <c r="F223" s="55">
        <v>10112.959999999999</v>
      </c>
    </row>
    <row r="224" spans="1:6" x14ac:dyDescent="0.3">
      <c r="A224" s="407">
        <v>5184</v>
      </c>
      <c r="B224" s="408" t="s">
        <v>2184</v>
      </c>
      <c r="C224" s="55">
        <v>9</v>
      </c>
      <c r="D224" s="55">
        <v>0</v>
      </c>
      <c r="E224" s="409">
        <v>8364</v>
      </c>
      <c r="F224" s="100">
        <v>8364</v>
      </c>
    </row>
    <row r="225" spans="1:6" x14ac:dyDescent="0.3">
      <c r="A225" s="407">
        <v>5131</v>
      </c>
      <c r="B225" s="408" t="s">
        <v>2865</v>
      </c>
      <c r="C225" s="55">
        <v>8</v>
      </c>
      <c r="D225" s="55">
        <v>0</v>
      </c>
      <c r="E225" s="409">
        <v>9945</v>
      </c>
      <c r="F225" s="100">
        <v>9945</v>
      </c>
    </row>
    <row r="226" spans="1:6" x14ac:dyDescent="0.3">
      <c r="A226" s="407">
        <v>3183</v>
      </c>
      <c r="B226" s="408" t="s">
        <v>2871</v>
      </c>
      <c r="C226" s="55">
        <v>2</v>
      </c>
      <c r="D226" s="55">
        <v>0</v>
      </c>
      <c r="E226" s="409">
        <v>8364</v>
      </c>
      <c r="F226" s="100">
        <v>8364</v>
      </c>
    </row>
    <row r="227" spans="1:6" x14ac:dyDescent="0.3">
      <c r="A227" s="407">
        <v>3120</v>
      </c>
      <c r="B227" s="408" t="s">
        <v>2873</v>
      </c>
      <c r="C227" s="55">
        <v>1</v>
      </c>
      <c r="D227" s="55">
        <v>0</v>
      </c>
      <c r="E227" s="409">
        <v>8364</v>
      </c>
      <c r="F227" s="100">
        <v>8364</v>
      </c>
    </row>
    <row r="228" spans="1:6" x14ac:dyDescent="0.3">
      <c r="A228" s="407">
        <v>3184</v>
      </c>
      <c r="B228" s="408" t="s">
        <v>2875</v>
      </c>
      <c r="C228" s="55">
        <v>1</v>
      </c>
      <c r="D228" s="55">
        <v>0</v>
      </c>
      <c r="E228" s="409">
        <v>8364</v>
      </c>
      <c r="F228" s="100">
        <v>8364</v>
      </c>
    </row>
    <row r="229" spans="1:6" x14ac:dyDescent="0.3">
      <c r="A229" s="407">
        <v>3122</v>
      </c>
      <c r="B229" s="408" t="s">
        <v>2877</v>
      </c>
      <c r="C229" s="55">
        <v>4</v>
      </c>
      <c r="D229" s="55">
        <v>0</v>
      </c>
      <c r="E229" s="409">
        <v>8364</v>
      </c>
      <c r="F229" s="100">
        <v>8364</v>
      </c>
    </row>
    <row r="230" spans="1:6" x14ac:dyDescent="0.3">
      <c r="A230" s="407">
        <v>7150</v>
      </c>
      <c r="B230" s="408" t="s">
        <v>2951</v>
      </c>
      <c r="C230" s="55">
        <v>6</v>
      </c>
      <c r="D230" s="55">
        <v>0</v>
      </c>
      <c r="E230" s="409">
        <v>8664.9</v>
      </c>
      <c r="F230" s="100">
        <v>8664.9</v>
      </c>
    </row>
    <row r="231" spans="1:6" x14ac:dyDescent="0.3">
      <c r="A231" s="410">
        <v>5155</v>
      </c>
      <c r="B231" s="155" t="s">
        <v>2952</v>
      </c>
      <c r="C231" s="55">
        <v>1</v>
      </c>
      <c r="D231" s="55">
        <v>0</v>
      </c>
      <c r="E231" s="409">
        <v>16357.12</v>
      </c>
      <c r="F231" s="100">
        <v>16357.12</v>
      </c>
    </row>
    <row r="232" spans="1:6" x14ac:dyDescent="0.3">
      <c r="A232" s="410">
        <v>5161</v>
      </c>
      <c r="B232" s="155" t="s">
        <v>2885</v>
      </c>
      <c r="C232" s="55">
        <v>13</v>
      </c>
      <c r="D232" s="55">
        <v>0</v>
      </c>
      <c r="E232" s="409">
        <v>9869.18</v>
      </c>
      <c r="F232" s="100">
        <v>9869.18</v>
      </c>
    </row>
    <row r="233" spans="1:6" x14ac:dyDescent="0.3">
      <c r="A233" s="410">
        <v>3155</v>
      </c>
      <c r="B233" s="155" t="s">
        <v>2891</v>
      </c>
      <c r="C233" s="55">
        <v>2</v>
      </c>
      <c r="D233" s="55">
        <v>0</v>
      </c>
      <c r="E233" s="409">
        <v>10122.120000000001</v>
      </c>
      <c r="F233" s="100">
        <v>10122.120000000001</v>
      </c>
    </row>
    <row r="234" spans="1:6" x14ac:dyDescent="0.3">
      <c r="A234" s="410">
        <v>7135</v>
      </c>
      <c r="B234" s="155" t="s">
        <v>2895</v>
      </c>
      <c r="C234" s="55">
        <v>1</v>
      </c>
      <c r="D234" s="55">
        <v>0</v>
      </c>
      <c r="E234" s="409">
        <v>16070.92</v>
      </c>
      <c r="F234" s="100">
        <v>16070.92</v>
      </c>
    </row>
    <row r="235" spans="1:6" x14ac:dyDescent="0.3">
      <c r="A235" s="410">
        <v>5229</v>
      </c>
      <c r="B235" s="155" t="s">
        <v>2899</v>
      </c>
      <c r="C235" s="55">
        <v>3</v>
      </c>
      <c r="D235" s="55">
        <v>0</v>
      </c>
      <c r="E235" s="409">
        <v>16070.92</v>
      </c>
      <c r="F235" s="100">
        <v>16070.92</v>
      </c>
    </row>
    <row r="236" spans="1:6" x14ac:dyDescent="0.3">
      <c r="A236" s="410">
        <v>3150</v>
      </c>
      <c r="B236" s="155" t="s">
        <v>2900</v>
      </c>
      <c r="C236" s="55">
        <v>12</v>
      </c>
      <c r="D236" s="55">
        <v>0</v>
      </c>
      <c r="E236" s="409">
        <v>10270.219999999999</v>
      </c>
      <c r="F236" s="100">
        <v>10270.219999999999</v>
      </c>
    </row>
    <row r="237" spans="1:6" x14ac:dyDescent="0.3">
      <c r="A237" s="410">
        <v>5166</v>
      </c>
      <c r="B237" s="155" t="s">
        <v>2904</v>
      </c>
      <c r="C237" s="55">
        <v>14</v>
      </c>
      <c r="D237" s="55">
        <v>0</v>
      </c>
      <c r="E237" s="409">
        <v>9444.8639999999996</v>
      </c>
      <c r="F237" s="100">
        <v>9444.8639999999996</v>
      </c>
    </row>
    <row r="238" spans="1:6" x14ac:dyDescent="0.3">
      <c r="A238" s="410">
        <v>5192</v>
      </c>
      <c r="B238" s="155" t="s">
        <v>1739</v>
      </c>
      <c r="C238" s="55">
        <v>1</v>
      </c>
      <c r="D238" s="55">
        <v>0</v>
      </c>
      <c r="E238" s="409">
        <v>16070.92</v>
      </c>
      <c r="F238" s="100">
        <v>16070.92</v>
      </c>
    </row>
    <row r="239" spans="1:6" x14ac:dyDescent="0.3">
      <c r="A239" s="410">
        <v>5150</v>
      </c>
      <c r="B239" s="155" t="s">
        <v>2913</v>
      </c>
      <c r="C239" s="55">
        <v>7</v>
      </c>
      <c r="D239" s="55">
        <v>0</v>
      </c>
      <c r="E239" s="409">
        <v>8364</v>
      </c>
      <c r="F239" s="100">
        <v>8364</v>
      </c>
    </row>
    <row r="240" spans="1:6" x14ac:dyDescent="0.3">
      <c r="A240" s="410">
        <v>7125</v>
      </c>
      <c r="B240" s="155" t="s">
        <v>2918</v>
      </c>
      <c r="C240" s="55">
        <v>1</v>
      </c>
      <c r="D240" s="55">
        <v>0</v>
      </c>
      <c r="E240" s="409">
        <v>16070.92</v>
      </c>
      <c r="F240" s="100">
        <v>16070.92</v>
      </c>
    </row>
    <row r="241" spans="1:6" x14ac:dyDescent="0.3">
      <c r="A241" s="410">
        <v>5215</v>
      </c>
      <c r="B241" s="155" t="s">
        <v>2923</v>
      </c>
      <c r="C241" s="55">
        <v>1</v>
      </c>
      <c r="D241" s="55">
        <v>0</v>
      </c>
      <c r="E241" s="409">
        <v>9444.86</v>
      </c>
      <c r="F241" s="100">
        <v>9444.86</v>
      </c>
    </row>
    <row r="242" spans="1:6" x14ac:dyDescent="0.3">
      <c r="A242" s="410">
        <v>3170</v>
      </c>
      <c r="B242" s="155" t="s">
        <v>2928</v>
      </c>
      <c r="C242" s="55">
        <v>1</v>
      </c>
      <c r="D242" s="55">
        <v>0</v>
      </c>
      <c r="E242" s="409">
        <v>9444.86</v>
      </c>
      <c r="F242" s="100">
        <v>9444.86</v>
      </c>
    </row>
    <row r="243" spans="1:6" x14ac:dyDescent="0.3">
      <c r="A243" s="410">
        <v>7152</v>
      </c>
      <c r="B243" s="155" t="s">
        <v>2930</v>
      </c>
      <c r="C243" s="55">
        <v>7</v>
      </c>
      <c r="D243" s="55">
        <v>0</v>
      </c>
      <c r="E243" s="409">
        <v>17530.240000000002</v>
      </c>
      <c r="F243" s="100">
        <v>17530.240000000002</v>
      </c>
    </row>
    <row r="244" spans="1:6" x14ac:dyDescent="0.3">
      <c r="A244" s="410">
        <v>7120</v>
      </c>
      <c r="B244" s="155" t="s">
        <v>2936</v>
      </c>
      <c r="C244" s="55">
        <v>33</v>
      </c>
      <c r="D244" s="55">
        <v>0</v>
      </c>
      <c r="E244" s="409">
        <v>16070.92</v>
      </c>
      <c r="F244" s="100">
        <v>16070.92</v>
      </c>
    </row>
    <row r="245" spans="1:6" x14ac:dyDescent="0.3">
      <c r="A245" s="410">
        <v>7165</v>
      </c>
      <c r="B245" s="155" t="s">
        <v>2942</v>
      </c>
      <c r="C245" s="55">
        <v>1</v>
      </c>
      <c r="D245" s="55">
        <v>0</v>
      </c>
      <c r="E245" s="409">
        <v>28402.82</v>
      </c>
      <c r="F245" s="100">
        <v>28402.82</v>
      </c>
    </row>
    <row r="246" spans="1:6" x14ac:dyDescent="0.3">
      <c r="A246" s="410">
        <v>5204</v>
      </c>
      <c r="B246" s="155" t="s">
        <v>2943</v>
      </c>
      <c r="C246" s="55">
        <v>11</v>
      </c>
      <c r="D246" s="312">
        <v>0</v>
      </c>
      <c r="E246" s="409">
        <v>13596.54</v>
      </c>
      <c r="F246" s="100">
        <v>13596.54</v>
      </c>
    </row>
    <row r="247" spans="1:6" x14ac:dyDescent="0.3">
      <c r="A247" s="415"/>
      <c r="B247" s="51" t="s">
        <v>1819</v>
      </c>
      <c r="C247" s="413">
        <f>SUM(C180:C246)</f>
        <v>1692</v>
      </c>
      <c r="D247" s="116">
        <f>SUM(D180:D246)</f>
        <v>29046</v>
      </c>
      <c r="E247" s="68"/>
      <c r="F247" s="68"/>
    </row>
    <row r="248" spans="1:6" x14ac:dyDescent="0.3">
      <c r="A248" s="67"/>
      <c r="B248" s="70"/>
      <c r="C248" s="68"/>
      <c r="D248" s="68"/>
      <c r="E248" s="68"/>
      <c r="F248" s="68"/>
    </row>
    <row r="249" spans="1:6" x14ac:dyDescent="0.3">
      <c r="A249" s="415"/>
      <c r="B249" s="72" t="s">
        <v>1687</v>
      </c>
      <c r="C249" s="73">
        <f>+C13+C176+C247</f>
        <v>3924</v>
      </c>
      <c r="D249" s="73">
        <f>+D13+D176+D247</f>
        <v>36611</v>
      </c>
      <c r="E249" s="68"/>
      <c r="F249" s="68"/>
    </row>
    <row r="250" spans="1:6" x14ac:dyDescent="0.3">
      <c r="A250" s="67"/>
      <c r="B250" s="70"/>
      <c r="C250" s="68"/>
      <c r="D250" s="68"/>
      <c r="E250" s="68"/>
      <c r="F250" s="68"/>
    </row>
    <row r="251" spans="1:6" x14ac:dyDescent="0.3">
      <c r="A251" s="67"/>
      <c r="B251" s="70"/>
      <c r="C251" s="68"/>
      <c r="D251" s="68"/>
      <c r="E251" s="68"/>
      <c r="F251" s="68"/>
    </row>
    <row r="252" spans="1:6" x14ac:dyDescent="0.3">
      <c r="A252" s="74" t="s">
        <v>1683</v>
      </c>
      <c r="B252" s="416"/>
      <c r="C252" s="417" t="s">
        <v>330</v>
      </c>
      <c r="D252" s="417"/>
      <c r="E252" s="417" t="s">
        <v>330</v>
      </c>
      <c r="F252" s="417" t="s">
        <v>330</v>
      </c>
    </row>
    <row r="253" spans="1:6" x14ac:dyDescent="0.3">
      <c r="A253" s="546" t="s">
        <v>1820</v>
      </c>
      <c r="B253" s="547"/>
      <c r="C253" s="418"/>
      <c r="D253" s="418"/>
      <c r="E253" s="418"/>
      <c r="F253" s="418"/>
    </row>
    <row r="254" spans="1:6" x14ac:dyDescent="0.3">
      <c r="A254" s="301" t="s">
        <v>1818</v>
      </c>
      <c r="B254" s="301" t="s">
        <v>1818</v>
      </c>
      <c r="C254" s="55">
        <v>0</v>
      </c>
      <c r="D254" s="55">
        <v>0</v>
      </c>
      <c r="E254" s="55">
        <v>0</v>
      </c>
      <c r="F254" s="55">
        <v>0</v>
      </c>
    </row>
    <row r="255" spans="1:6" x14ac:dyDescent="0.3">
      <c r="A255" s="419" t="s">
        <v>330</v>
      </c>
      <c r="B255" s="420" t="s">
        <v>1822</v>
      </c>
      <c r="C255" s="421">
        <v>0</v>
      </c>
      <c r="D255" s="421">
        <f>SUM(D254)</f>
        <v>0</v>
      </c>
      <c r="E255" s="422" t="s">
        <v>330</v>
      </c>
      <c r="F255" s="423" t="s">
        <v>330</v>
      </c>
    </row>
    <row r="256" spans="1:6" x14ac:dyDescent="0.3">
      <c r="A256" s="424" t="s">
        <v>330</v>
      </c>
      <c r="B256" s="425" t="s">
        <v>330</v>
      </c>
      <c r="C256" s="426"/>
      <c r="D256" s="426"/>
      <c r="E256" s="426"/>
      <c r="F256" s="426"/>
    </row>
    <row r="257" spans="1:6" x14ac:dyDescent="0.3">
      <c r="A257" s="424"/>
      <c r="B257" s="424"/>
      <c r="C257" s="426"/>
      <c r="D257" s="426"/>
      <c r="E257" s="426"/>
      <c r="F257" s="426"/>
    </row>
    <row r="258" spans="1:6" x14ac:dyDescent="0.3">
      <c r="A258" s="546" t="s">
        <v>1823</v>
      </c>
      <c r="B258" s="547"/>
      <c r="C258" s="418"/>
      <c r="D258" s="418"/>
      <c r="E258" s="418"/>
      <c r="F258" s="418"/>
    </row>
    <row r="259" spans="1:6" x14ac:dyDescent="0.3">
      <c r="A259" s="301" t="s">
        <v>1818</v>
      </c>
      <c r="B259" s="404" t="s">
        <v>1818</v>
      </c>
      <c r="C259" s="55">
        <v>0</v>
      </c>
      <c r="D259" s="55">
        <v>0</v>
      </c>
      <c r="E259" s="55">
        <v>0</v>
      </c>
      <c r="F259" s="55">
        <v>0</v>
      </c>
    </row>
    <row r="260" spans="1:6" x14ac:dyDescent="0.3">
      <c r="A260" s="427" t="s">
        <v>330</v>
      </c>
      <c r="B260" s="428" t="s">
        <v>1825</v>
      </c>
      <c r="C260" s="429">
        <v>0</v>
      </c>
      <c r="D260" s="421">
        <f>SUM(D259)</f>
        <v>0</v>
      </c>
      <c r="E260" s="422" t="s">
        <v>330</v>
      </c>
      <c r="F260" s="423" t="s">
        <v>330</v>
      </c>
    </row>
  </sheetData>
  <mergeCells count="15">
    <mergeCell ref="A8:A9"/>
    <mergeCell ref="B8:B9"/>
    <mergeCell ref="C8:C9"/>
    <mergeCell ref="D8:D9"/>
    <mergeCell ref="E8:F8"/>
    <mergeCell ref="A2:F2"/>
    <mergeCell ref="A3:F3"/>
    <mergeCell ref="A4:F4"/>
    <mergeCell ref="A5:F5"/>
    <mergeCell ref="A6:F6"/>
    <mergeCell ref="A11:B11"/>
    <mergeCell ref="A16:B16"/>
    <mergeCell ref="A179:B179"/>
    <mergeCell ref="A253:B253"/>
    <mergeCell ref="A258:B258"/>
  </mergeCells>
  <printOptions horizontalCentered="1"/>
  <pageMargins left="0.47250000000000003" right="0.47250000000000003" top="1.1025" bottom="0.47250000000000003" header="0.31500000000000006" footer="0.31500000000000006"/>
  <pageSetup scale="75" fitToWidth="0" fitToHeight="0" orientation="landscape" r:id="rId1"/>
  <headerFooter scaleWithDoc="0" alignWithMargins="0">
    <oddHeader>&amp;L&amp;G&amp;R&amp;G</oddHeader>
  </headerFooter>
  <rowBreaks count="1" manualBreakCount="1">
    <brk id="177" max="5" man="1"/>
  </rowBreaks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7DE90-0C1A-402E-86F8-582D80F3E053}">
  <dimension ref="A1:K251"/>
  <sheetViews>
    <sheetView zoomScale="85" zoomScaleNormal="85" workbookViewId="0">
      <selection activeCell="A56" sqref="A56"/>
    </sheetView>
  </sheetViews>
  <sheetFormatPr baseColWidth="10" defaultRowHeight="14.4" x14ac:dyDescent="0.3"/>
  <cols>
    <col min="1" max="1" width="6.77734375" style="450" customWidth="1"/>
    <col min="2" max="2" width="38" style="139" customWidth="1"/>
    <col min="3" max="4" width="12.5546875" style="255" customWidth="1"/>
    <col min="5" max="5" width="13.109375" style="255" customWidth="1"/>
    <col min="6" max="8" width="12.5546875" style="255" customWidth="1"/>
    <col min="9" max="10" width="12.5546875" style="260" customWidth="1"/>
    <col min="11" max="11" width="12.5546875" style="454" customWidth="1"/>
    <col min="12" max="16384" width="11.5546875" style="27"/>
  </cols>
  <sheetData>
    <row r="1" spans="1:11" s="86" customFormat="1" ht="15.6" x14ac:dyDescent="0.3">
      <c r="A1" s="431"/>
      <c r="B1" s="117"/>
      <c r="C1" s="237"/>
      <c r="D1" s="237"/>
      <c r="E1" s="237"/>
      <c r="F1" s="237"/>
      <c r="G1" s="237"/>
      <c r="H1" s="237"/>
      <c r="I1" s="237"/>
      <c r="J1" s="237"/>
      <c r="K1" s="432"/>
    </row>
    <row r="2" spans="1:11" s="86" customFormat="1" ht="15.6" x14ac:dyDescent="0.3">
      <c r="A2" s="482" t="s">
        <v>793</v>
      </c>
      <c r="B2" s="482" t="s">
        <v>1705</v>
      </c>
      <c r="C2" s="482" t="s">
        <v>1705</v>
      </c>
      <c r="D2" s="482" t="s">
        <v>1705</v>
      </c>
      <c r="E2" s="482" t="s">
        <v>1705</v>
      </c>
      <c r="F2" s="482" t="s">
        <v>1705</v>
      </c>
      <c r="G2" s="482" t="s">
        <v>1705</v>
      </c>
      <c r="H2" s="482" t="s">
        <v>1705</v>
      </c>
      <c r="I2" s="482" t="s">
        <v>1705</v>
      </c>
      <c r="J2" s="482" t="s">
        <v>1705</v>
      </c>
      <c r="K2" s="482" t="s">
        <v>1705</v>
      </c>
    </row>
    <row r="3" spans="1:11" s="86" customFormat="1" ht="15.6" x14ac:dyDescent="0.3">
      <c r="A3" s="482" t="s">
        <v>802</v>
      </c>
      <c r="B3" s="482" t="s">
        <v>1705</v>
      </c>
      <c r="C3" s="482" t="s">
        <v>1705</v>
      </c>
      <c r="D3" s="482" t="s">
        <v>1705</v>
      </c>
      <c r="E3" s="482" t="s">
        <v>1705</v>
      </c>
      <c r="F3" s="482" t="s">
        <v>1705</v>
      </c>
      <c r="G3" s="482" t="s">
        <v>1705</v>
      </c>
      <c r="H3" s="482" t="s">
        <v>1705</v>
      </c>
      <c r="I3" s="482" t="s">
        <v>1705</v>
      </c>
      <c r="J3" s="482" t="s">
        <v>1705</v>
      </c>
      <c r="K3" s="482" t="s">
        <v>1705</v>
      </c>
    </row>
    <row r="4" spans="1:11" s="86" customFormat="1" ht="15.6" x14ac:dyDescent="0.3">
      <c r="A4" s="482" t="s">
        <v>1679</v>
      </c>
      <c r="B4" s="482" t="s">
        <v>1707</v>
      </c>
      <c r="C4" s="482" t="s">
        <v>1707</v>
      </c>
      <c r="D4" s="482" t="s">
        <v>1707</v>
      </c>
      <c r="E4" s="482" t="s">
        <v>1707</v>
      </c>
      <c r="F4" s="482" t="s">
        <v>1707</v>
      </c>
      <c r="G4" s="482" t="s">
        <v>1707</v>
      </c>
      <c r="H4" s="482" t="s">
        <v>1707</v>
      </c>
      <c r="I4" s="482" t="s">
        <v>1707</v>
      </c>
      <c r="J4" s="482" t="s">
        <v>1707</v>
      </c>
      <c r="K4" s="482" t="s">
        <v>1707</v>
      </c>
    </row>
    <row r="5" spans="1:11" s="86" customFormat="1" ht="15.6" x14ac:dyDescent="0.3">
      <c r="A5" s="482" t="s">
        <v>1826</v>
      </c>
      <c r="B5" s="482" t="s">
        <v>1826</v>
      </c>
      <c r="C5" s="482" t="s">
        <v>1826</v>
      </c>
      <c r="D5" s="482" t="s">
        <v>1826</v>
      </c>
      <c r="E5" s="482" t="s">
        <v>1826</v>
      </c>
      <c r="F5" s="482" t="s">
        <v>1826</v>
      </c>
      <c r="G5" s="482" t="s">
        <v>1826</v>
      </c>
      <c r="H5" s="482" t="s">
        <v>1826</v>
      </c>
      <c r="I5" s="482" t="s">
        <v>1826</v>
      </c>
      <c r="J5" s="482" t="s">
        <v>1826</v>
      </c>
      <c r="K5" s="482" t="s">
        <v>1826</v>
      </c>
    </row>
    <row r="6" spans="1:11" s="86" customFormat="1" ht="15.6" x14ac:dyDescent="0.3">
      <c r="A6" s="483" t="s">
        <v>1709</v>
      </c>
      <c r="B6" s="483"/>
      <c r="C6" s="483"/>
      <c r="D6" s="483"/>
      <c r="E6" s="483"/>
      <c r="F6" s="483"/>
      <c r="G6" s="483"/>
      <c r="H6" s="483"/>
      <c r="I6" s="483"/>
      <c r="J6" s="483"/>
      <c r="K6" s="483"/>
    </row>
    <row r="7" spans="1:11" s="89" customFormat="1" x14ac:dyDescent="0.3">
      <c r="A7" s="484" t="s">
        <v>1827</v>
      </c>
      <c r="B7" s="484"/>
      <c r="C7" s="484"/>
      <c r="D7" s="239" t="s">
        <v>330</v>
      </c>
      <c r="E7" s="239" t="s">
        <v>330</v>
      </c>
      <c r="F7" s="239" t="s">
        <v>330</v>
      </c>
      <c r="G7" s="239" t="s">
        <v>330</v>
      </c>
      <c r="H7" s="239" t="s">
        <v>330</v>
      </c>
      <c r="I7" s="239" t="s">
        <v>330</v>
      </c>
      <c r="J7" s="239" t="s">
        <v>330</v>
      </c>
      <c r="K7" s="433" t="s">
        <v>330</v>
      </c>
    </row>
    <row r="8" spans="1:11" x14ac:dyDescent="0.3">
      <c r="A8" s="475" t="s">
        <v>1828</v>
      </c>
      <c r="B8" s="498" t="s">
        <v>1711</v>
      </c>
      <c r="C8" s="520" t="s">
        <v>1829</v>
      </c>
      <c r="D8" s="520"/>
      <c r="E8" s="520"/>
      <c r="F8" s="521"/>
      <c r="G8" s="500" t="s">
        <v>1830</v>
      </c>
      <c r="H8" s="520"/>
      <c r="I8" s="520"/>
      <c r="J8" s="520"/>
      <c r="K8" s="522"/>
    </row>
    <row r="9" spans="1:11" ht="26.4" x14ac:dyDescent="0.3">
      <c r="A9" s="476" t="s">
        <v>1828</v>
      </c>
      <c r="B9" s="499" t="s">
        <v>1831</v>
      </c>
      <c r="C9" s="434" t="s">
        <v>1832</v>
      </c>
      <c r="D9" s="90" t="s">
        <v>1833</v>
      </c>
      <c r="E9" s="90" t="s">
        <v>1834</v>
      </c>
      <c r="F9" s="169" t="s">
        <v>1835</v>
      </c>
      <c r="G9" s="169" t="s">
        <v>1836</v>
      </c>
      <c r="H9" s="169" t="s">
        <v>1837</v>
      </c>
      <c r="I9" s="169" t="s">
        <v>1838</v>
      </c>
      <c r="J9" s="169" t="s">
        <v>2953</v>
      </c>
      <c r="K9" s="435" t="s">
        <v>1835</v>
      </c>
    </row>
    <row r="10" spans="1:11" x14ac:dyDescent="0.3">
      <c r="A10" s="436">
        <v>5144</v>
      </c>
      <c r="B10" s="437" t="s">
        <v>2954</v>
      </c>
      <c r="C10" s="438">
        <v>41654.92</v>
      </c>
      <c r="D10" s="438">
        <v>7028.36</v>
      </c>
      <c r="E10" s="438">
        <v>0</v>
      </c>
      <c r="F10" s="438">
        <v>48683.28</v>
      </c>
      <c r="G10" s="439">
        <v>30616.3662</v>
      </c>
      <c r="H10" s="440">
        <v>6942.4866666666658</v>
      </c>
      <c r="I10" s="440">
        <v>83309.84</v>
      </c>
      <c r="J10" s="440">
        <v>7460.78</v>
      </c>
      <c r="K10" s="440">
        <v>128329.47286666666</v>
      </c>
    </row>
    <row r="11" spans="1:11" x14ac:dyDescent="0.3">
      <c r="A11" s="436">
        <v>5142</v>
      </c>
      <c r="B11" s="437" t="s">
        <v>2955</v>
      </c>
      <c r="C11" s="438">
        <v>17530.240000000002</v>
      </c>
      <c r="D11" s="438">
        <v>3848.89</v>
      </c>
      <c r="E11" s="438">
        <v>0</v>
      </c>
      <c r="F11" s="438">
        <v>21379.13</v>
      </c>
      <c r="G11" s="439">
        <v>12884.726400000001</v>
      </c>
      <c r="H11" s="440">
        <v>2921.7066666666669</v>
      </c>
      <c r="I11" s="440">
        <v>35060.480000000003</v>
      </c>
      <c r="J11" s="440">
        <v>7460.78</v>
      </c>
      <c r="K11" s="440">
        <v>58327.693066666674</v>
      </c>
    </row>
    <row r="12" spans="1:11" x14ac:dyDescent="0.3">
      <c r="A12" s="436">
        <v>5155</v>
      </c>
      <c r="B12" s="437" t="s">
        <v>2952</v>
      </c>
      <c r="C12" s="438">
        <v>16357.12</v>
      </c>
      <c r="D12" s="438">
        <v>4183.59</v>
      </c>
      <c r="E12" s="438">
        <v>0</v>
      </c>
      <c r="F12" s="438">
        <v>20540.71</v>
      </c>
      <c r="G12" s="439">
        <v>12022.483200000001</v>
      </c>
      <c r="H12" s="440">
        <v>2726.186666666667</v>
      </c>
      <c r="I12" s="440">
        <v>32714.240000000002</v>
      </c>
      <c r="J12" s="440">
        <v>7460.78</v>
      </c>
      <c r="K12" s="440">
        <v>54923.689866666668</v>
      </c>
    </row>
    <row r="13" spans="1:11" x14ac:dyDescent="0.3">
      <c r="A13" s="436">
        <v>5156</v>
      </c>
      <c r="B13" s="437" t="s">
        <v>2882</v>
      </c>
      <c r="C13" s="438">
        <v>20826.62</v>
      </c>
      <c r="D13" s="438">
        <v>5187.6000000000004</v>
      </c>
      <c r="E13" s="438">
        <v>0</v>
      </c>
      <c r="F13" s="438">
        <v>26014.22</v>
      </c>
      <c r="G13" s="439">
        <v>15307.565699999999</v>
      </c>
      <c r="H13" s="440">
        <v>3471.103333333333</v>
      </c>
      <c r="I13" s="440">
        <v>41653.24</v>
      </c>
      <c r="J13" s="440">
        <v>7460.78</v>
      </c>
      <c r="K13" s="440">
        <v>67892.689033333329</v>
      </c>
    </row>
    <row r="14" spans="1:11" x14ac:dyDescent="0.3">
      <c r="A14" s="436">
        <v>5157</v>
      </c>
      <c r="B14" s="437" t="s">
        <v>2883</v>
      </c>
      <c r="C14" s="438">
        <v>24733.7</v>
      </c>
      <c r="D14" s="438">
        <v>6526.32</v>
      </c>
      <c r="E14" s="438">
        <v>0</v>
      </c>
      <c r="F14" s="438">
        <v>31260.02</v>
      </c>
      <c r="G14" s="439">
        <v>18179.269500000002</v>
      </c>
      <c r="H14" s="440">
        <v>4122.2833333333338</v>
      </c>
      <c r="I14" s="440">
        <v>49467.4</v>
      </c>
      <c r="J14" s="440">
        <v>7460.78</v>
      </c>
      <c r="K14" s="440">
        <v>79229.732833333343</v>
      </c>
    </row>
    <row r="15" spans="1:11" x14ac:dyDescent="0.3">
      <c r="A15" s="436">
        <v>5158</v>
      </c>
      <c r="B15" s="437" t="s">
        <v>2884</v>
      </c>
      <c r="C15" s="438">
        <v>34403.199999999997</v>
      </c>
      <c r="D15" s="438">
        <v>7028.36</v>
      </c>
      <c r="E15" s="438">
        <v>0</v>
      </c>
      <c r="F15" s="438">
        <v>41431.56</v>
      </c>
      <c r="G15" s="439">
        <v>25286.351999999999</v>
      </c>
      <c r="H15" s="440">
        <v>5733.8666666666668</v>
      </c>
      <c r="I15" s="440">
        <v>68806.399999999994</v>
      </c>
      <c r="J15" s="440">
        <v>7460.78</v>
      </c>
      <c r="K15" s="440">
        <v>107287.39866666666</v>
      </c>
    </row>
    <row r="16" spans="1:11" x14ac:dyDescent="0.3">
      <c r="A16" s="436">
        <v>5161</v>
      </c>
      <c r="B16" s="437" t="s">
        <v>2885</v>
      </c>
      <c r="C16" s="438">
        <v>9869.18</v>
      </c>
      <c r="D16" s="438">
        <v>3730.3861500000003</v>
      </c>
      <c r="E16" s="438">
        <v>0</v>
      </c>
      <c r="F16" s="438">
        <v>13599.566150000001</v>
      </c>
      <c r="G16" s="439">
        <v>7253.8473000000004</v>
      </c>
      <c r="H16" s="440">
        <v>1644.8633333333332</v>
      </c>
      <c r="I16" s="440">
        <v>19738.36</v>
      </c>
      <c r="J16" s="440">
        <v>7460.78</v>
      </c>
      <c r="K16" s="440">
        <v>36097.850633333335</v>
      </c>
    </row>
    <row r="17" spans="1:11" x14ac:dyDescent="0.3">
      <c r="A17" s="436">
        <v>5162</v>
      </c>
      <c r="B17" s="437" t="s">
        <v>2886</v>
      </c>
      <c r="C17" s="438">
        <v>11523.2</v>
      </c>
      <c r="D17" s="438">
        <v>3730.3861500000003</v>
      </c>
      <c r="E17" s="438">
        <v>0</v>
      </c>
      <c r="F17" s="438">
        <v>15253.586150000001</v>
      </c>
      <c r="G17" s="439">
        <v>8469.5520000000015</v>
      </c>
      <c r="H17" s="440">
        <v>1920.5333333333333</v>
      </c>
      <c r="I17" s="440">
        <v>23046.400000000001</v>
      </c>
      <c r="J17" s="440">
        <v>7460.78</v>
      </c>
      <c r="K17" s="440">
        <v>40897.265333333336</v>
      </c>
    </row>
    <row r="18" spans="1:11" x14ac:dyDescent="0.3">
      <c r="A18" s="436">
        <v>5163</v>
      </c>
      <c r="B18" s="437" t="s">
        <v>2887</v>
      </c>
      <c r="C18" s="438">
        <v>14035.84</v>
      </c>
      <c r="D18" s="438">
        <v>3848.89</v>
      </c>
      <c r="E18" s="438">
        <v>0</v>
      </c>
      <c r="F18" s="438">
        <v>17884.73</v>
      </c>
      <c r="G18" s="439">
        <v>10316.3424</v>
      </c>
      <c r="H18" s="440">
        <v>2339.3066666666668</v>
      </c>
      <c r="I18" s="440">
        <v>28071.68</v>
      </c>
      <c r="J18" s="440">
        <v>7460.78</v>
      </c>
      <c r="K18" s="440">
        <v>48188.109066666664</v>
      </c>
    </row>
    <row r="19" spans="1:11" x14ac:dyDescent="0.3">
      <c r="A19" s="436">
        <v>5164</v>
      </c>
      <c r="B19" s="437" t="s">
        <v>2888</v>
      </c>
      <c r="C19" s="438">
        <v>15743.104000000001</v>
      </c>
      <c r="D19" s="438">
        <v>3848.89</v>
      </c>
      <c r="E19" s="438">
        <v>0</v>
      </c>
      <c r="F19" s="438">
        <v>19591.994000000002</v>
      </c>
      <c r="G19" s="439">
        <v>11571.18144</v>
      </c>
      <c r="H19" s="440">
        <v>2623.8506666666667</v>
      </c>
      <c r="I19" s="440">
        <v>31486.208000000002</v>
      </c>
      <c r="J19" s="440">
        <v>7460.78</v>
      </c>
      <c r="K19" s="440">
        <v>53142.02010666667</v>
      </c>
    </row>
    <row r="20" spans="1:11" x14ac:dyDescent="0.3">
      <c r="A20" s="436">
        <v>5170</v>
      </c>
      <c r="B20" s="437" t="s">
        <v>2889</v>
      </c>
      <c r="C20" s="438">
        <v>36451.583999999995</v>
      </c>
      <c r="D20" s="438">
        <v>7028.36</v>
      </c>
      <c r="E20" s="438">
        <v>0</v>
      </c>
      <c r="F20" s="438">
        <v>43479.943999999996</v>
      </c>
      <c r="G20" s="439">
        <v>26791.914239999998</v>
      </c>
      <c r="H20" s="440">
        <v>6075.2639999999992</v>
      </c>
      <c r="I20" s="440">
        <v>72903.167999999991</v>
      </c>
      <c r="J20" s="440">
        <v>7460.78</v>
      </c>
      <c r="K20" s="440">
        <v>113231.12623999998</v>
      </c>
    </row>
    <row r="21" spans="1:11" x14ac:dyDescent="0.3">
      <c r="A21" s="436">
        <v>5172</v>
      </c>
      <c r="B21" s="437" t="s">
        <v>2890</v>
      </c>
      <c r="C21" s="438">
        <v>38340.224000000002</v>
      </c>
      <c r="D21" s="438">
        <v>7028.36</v>
      </c>
      <c r="E21" s="438">
        <v>0</v>
      </c>
      <c r="F21" s="438">
        <v>45368.584000000003</v>
      </c>
      <c r="G21" s="439">
        <v>28180.064640000001</v>
      </c>
      <c r="H21" s="440">
        <v>6390.0373333333337</v>
      </c>
      <c r="I21" s="440">
        <v>76680.448000000004</v>
      </c>
      <c r="J21" s="440">
        <v>7460.78</v>
      </c>
      <c r="K21" s="440">
        <v>118711.32997333334</v>
      </c>
    </row>
    <row r="22" spans="1:11" x14ac:dyDescent="0.3">
      <c r="A22" s="436">
        <v>5173</v>
      </c>
      <c r="B22" s="437" t="s">
        <v>2956</v>
      </c>
      <c r="C22" s="438">
        <v>40195.583999999995</v>
      </c>
      <c r="D22" s="438">
        <v>7028.36</v>
      </c>
      <c r="E22" s="438">
        <v>0</v>
      </c>
      <c r="F22" s="438">
        <v>47223.943999999996</v>
      </c>
      <c r="G22" s="439">
        <v>29543.754239999998</v>
      </c>
      <c r="H22" s="440">
        <v>6699.2639999999992</v>
      </c>
      <c r="I22" s="440">
        <v>80391.167999999991</v>
      </c>
      <c r="J22" s="440">
        <v>7460.78</v>
      </c>
      <c r="K22" s="440">
        <v>124094.96623999998</v>
      </c>
    </row>
    <row r="23" spans="1:11" x14ac:dyDescent="0.3">
      <c r="A23" s="436">
        <v>5174</v>
      </c>
      <c r="B23" s="437" t="s">
        <v>2957</v>
      </c>
      <c r="C23" s="438">
        <v>48508.94</v>
      </c>
      <c r="D23" s="438">
        <v>7028.36</v>
      </c>
      <c r="E23" s="438">
        <v>0</v>
      </c>
      <c r="F23" s="438">
        <v>55537.3</v>
      </c>
      <c r="G23" s="439">
        <v>35654.070900000006</v>
      </c>
      <c r="H23" s="440">
        <v>8084.8233333333337</v>
      </c>
      <c r="I23" s="440">
        <v>97017.88</v>
      </c>
      <c r="J23" s="440">
        <v>7460.78</v>
      </c>
      <c r="K23" s="440">
        <v>148217.55423333336</v>
      </c>
    </row>
    <row r="24" spans="1:11" ht="26.4" x14ac:dyDescent="0.3">
      <c r="A24" s="436">
        <v>5176</v>
      </c>
      <c r="B24" s="437" t="s">
        <v>2896</v>
      </c>
      <c r="C24" s="438">
        <v>16070.92</v>
      </c>
      <c r="D24" s="438">
        <v>3848.89</v>
      </c>
      <c r="E24" s="438">
        <v>0</v>
      </c>
      <c r="F24" s="438">
        <v>19919.810000000001</v>
      </c>
      <c r="G24" s="439">
        <v>11812.126199999999</v>
      </c>
      <c r="H24" s="440">
        <v>2678.4866666666667</v>
      </c>
      <c r="I24" s="440">
        <v>32141.84</v>
      </c>
      <c r="J24" s="440">
        <v>7460.78</v>
      </c>
      <c r="K24" s="440">
        <v>54093.232866666665</v>
      </c>
    </row>
    <row r="25" spans="1:11" ht="26.4" x14ac:dyDescent="0.3">
      <c r="A25" s="436">
        <v>5177</v>
      </c>
      <c r="B25" s="437" t="s">
        <v>2897</v>
      </c>
      <c r="C25" s="438">
        <v>17530.240000000002</v>
      </c>
      <c r="D25" s="438">
        <v>4518.26</v>
      </c>
      <c r="E25" s="438">
        <v>0</v>
      </c>
      <c r="F25" s="438">
        <v>22048.5</v>
      </c>
      <c r="G25" s="439">
        <v>12884.726400000001</v>
      </c>
      <c r="H25" s="440">
        <v>2921.7066666666669</v>
      </c>
      <c r="I25" s="440">
        <v>35060.480000000003</v>
      </c>
      <c r="J25" s="440">
        <v>7460.78</v>
      </c>
      <c r="K25" s="440">
        <v>58327.693066666674</v>
      </c>
    </row>
    <row r="26" spans="1:11" ht="26.4" x14ac:dyDescent="0.3">
      <c r="A26" s="436">
        <v>5178</v>
      </c>
      <c r="B26" s="437" t="s">
        <v>2898</v>
      </c>
      <c r="C26" s="438">
        <v>19017.86</v>
      </c>
      <c r="D26" s="438">
        <v>5187.6000000000004</v>
      </c>
      <c r="E26" s="438">
        <v>0</v>
      </c>
      <c r="F26" s="438">
        <v>24205.46</v>
      </c>
      <c r="G26" s="439">
        <v>13978.127100000002</v>
      </c>
      <c r="H26" s="440">
        <v>3169.6433333333334</v>
      </c>
      <c r="I26" s="440">
        <v>38035.72</v>
      </c>
      <c r="J26" s="440">
        <v>7460.78</v>
      </c>
      <c r="K26" s="440">
        <v>62644.270433333339</v>
      </c>
    </row>
    <row r="27" spans="1:11" ht="26.4" x14ac:dyDescent="0.3">
      <c r="A27" s="436">
        <v>5179</v>
      </c>
      <c r="B27" s="437" t="s">
        <v>2958</v>
      </c>
      <c r="C27" s="438">
        <v>20931.46</v>
      </c>
      <c r="D27" s="438">
        <v>5961.3</v>
      </c>
      <c r="E27" s="438">
        <v>0</v>
      </c>
      <c r="F27" s="438">
        <v>26892.76</v>
      </c>
      <c r="G27" s="439">
        <v>15384.623100000001</v>
      </c>
      <c r="H27" s="440">
        <v>3488.5766666666668</v>
      </c>
      <c r="I27" s="440">
        <v>41862.92</v>
      </c>
      <c r="J27" s="440">
        <v>7460.78</v>
      </c>
      <c r="K27" s="440">
        <v>68196.899766666669</v>
      </c>
    </row>
    <row r="28" spans="1:11" x14ac:dyDescent="0.3">
      <c r="A28" s="436">
        <v>5185</v>
      </c>
      <c r="B28" s="437" t="s">
        <v>2940</v>
      </c>
      <c r="C28" s="438">
        <v>16070.92</v>
      </c>
      <c r="D28" s="438">
        <v>5187.6000000000004</v>
      </c>
      <c r="E28" s="438">
        <v>0</v>
      </c>
      <c r="F28" s="438">
        <v>21258.52</v>
      </c>
      <c r="G28" s="439">
        <v>11812.126199999999</v>
      </c>
      <c r="H28" s="440">
        <v>2678.4866666666667</v>
      </c>
      <c r="I28" s="440">
        <v>32141.84</v>
      </c>
      <c r="J28" s="440">
        <v>7460.78</v>
      </c>
      <c r="K28" s="440">
        <v>54093.232866666665</v>
      </c>
    </row>
    <row r="29" spans="1:11" x14ac:dyDescent="0.3">
      <c r="A29" s="436">
        <v>5186</v>
      </c>
      <c r="B29" s="437" t="s">
        <v>2941</v>
      </c>
      <c r="C29" s="438">
        <v>17530.240000000002</v>
      </c>
      <c r="D29" s="438">
        <v>4518.26</v>
      </c>
      <c r="E29" s="438">
        <v>0</v>
      </c>
      <c r="F29" s="438">
        <v>22048.5</v>
      </c>
      <c r="G29" s="439">
        <v>12884.726400000001</v>
      </c>
      <c r="H29" s="440">
        <v>2921.7066666666669</v>
      </c>
      <c r="I29" s="440">
        <v>35060.480000000003</v>
      </c>
      <c r="J29" s="440">
        <v>7460.78</v>
      </c>
      <c r="K29" s="440">
        <v>58327.693066666674</v>
      </c>
    </row>
    <row r="30" spans="1:11" x14ac:dyDescent="0.3">
      <c r="A30" s="436">
        <v>5187</v>
      </c>
      <c r="B30" s="437" t="s">
        <v>2959</v>
      </c>
      <c r="C30" s="438">
        <v>19017.86</v>
      </c>
      <c r="D30" s="438">
        <v>5187.6000000000004</v>
      </c>
      <c r="E30" s="438">
        <v>0</v>
      </c>
      <c r="F30" s="438">
        <v>24205.46</v>
      </c>
      <c r="G30" s="439">
        <v>13978.127100000002</v>
      </c>
      <c r="H30" s="440">
        <v>3169.6433333333334</v>
      </c>
      <c r="I30" s="440">
        <v>38035.72</v>
      </c>
      <c r="J30" s="440">
        <v>7460.78</v>
      </c>
      <c r="K30" s="440">
        <v>62644.270433333339</v>
      </c>
    </row>
    <row r="31" spans="1:11" x14ac:dyDescent="0.3">
      <c r="A31" s="436">
        <v>5188</v>
      </c>
      <c r="B31" s="437" t="s">
        <v>2960</v>
      </c>
      <c r="C31" s="438">
        <v>20931.46</v>
      </c>
      <c r="D31" s="438">
        <v>5961.3</v>
      </c>
      <c r="E31" s="438">
        <v>0</v>
      </c>
      <c r="F31" s="438">
        <v>26892.76</v>
      </c>
      <c r="G31" s="439">
        <v>15384.623100000001</v>
      </c>
      <c r="H31" s="440">
        <v>3488.5766666666668</v>
      </c>
      <c r="I31" s="440">
        <v>41862.92</v>
      </c>
      <c r="J31" s="440">
        <v>7460.78</v>
      </c>
      <c r="K31" s="440">
        <v>68196.899766666669</v>
      </c>
    </row>
    <row r="32" spans="1:11" ht="26.4" x14ac:dyDescent="0.3">
      <c r="A32" s="436">
        <v>5223</v>
      </c>
      <c r="B32" s="437" t="s">
        <v>2893</v>
      </c>
      <c r="C32" s="438">
        <v>9869.1840000000011</v>
      </c>
      <c r="D32" s="438">
        <v>3730.3861500000003</v>
      </c>
      <c r="E32" s="438">
        <v>0</v>
      </c>
      <c r="F32" s="438">
        <v>13599.570150000001</v>
      </c>
      <c r="G32" s="439">
        <v>7253.8502400000016</v>
      </c>
      <c r="H32" s="440">
        <v>1644.8640000000003</v>
      </c>
      <c r="I32" s="440">
        <v>19738.368000000002</v>
      </c>
      <c r="J32" s="440">
        <v>7460.78</v>
      </c>
      <c r="K32" s="440">
        <v>36097.862240000002</v>
      </c>
    </row>
    <row r="33" spans="1:11" ht="26.4" x14ac:dyDescent="0.3">
      <c r="A33" s="436">
        <v>5224</v>
      </c>
      <c r="B33" s="437" t="s">
        <v>2894</v>
      </c>
      <c r="C33" s="438">
        <v>11523.2</v>
      </c>
      <c r="D33" s="438">
        <v>3730.3861500000003</v>
      </c>
      <c r="E33" s="438">
        <v>0</v>
      </c>
      <c r="F33" s="438">
        <v>15253.586150000001</v>
      </c>
      <c r="G33" s="439">
        <v>8469.5520000000015</v>
      </c>
      <c r="H33" s="440">
        <v>1920.5333333333333</v>
      </c>
      <c r="I33" s="440">
        <v>23046.400000000001</v>
      </c>
      <c r="J33" s="440">
        <v>7460.78</v>
      </c>
      <c r="K33" s="440">
        <v>40897.265333333336</v>
      </c>
    </row>
    <row r="34" spans="1:11" ht="26.4" x14ac:dyDescent="0.3">
      <c r="A34" s="436">
        <v>5226</v>
      </c>
      <c r="B34" s="437" t="s">
        <v>2961</v>
      </c>
      <c r="C34" s="438">
        <v>14035.84</v>
      </c>
      <c r="D34" s="438">
        <v>3848.89</v>
      </c>
      <c r="E34" s="438">
        <v>0</v>
      </c>
      <c r="F34" s="438">
        <v>17884.73</v>
      </c>
      <c r="G34" s="439">
        <v>10316.3424</v>
      </c>
      <c r="H34" s="440">
        <v>2339.3066666666668</v>
      </c>
      <c r="I34" s="440">
        <v>28071.68</v>
      </c>
      <c r="J34" s="440">
        <v>7460.78</v>
      </c>
      <c r="K34" s="440">
        <v>48188.109066666664</v>
      </c>
    </row>
    <row r="35" spans="1:11" ht="26.4" x14ac:dyDescent="0.3">
      <c r="A35" s="436">
        <v>5227</v>
      </c>
      <c r="B35" s="437" t="s">
        <v>2962</v>
      </c>
      <c r="C35" s="438">
        <v>15743.104000000001</v>
      </c>
      <c r="D35" s="438">
        <v>3848.89</v>
      </c>
      <c r="E35" s="438">
        <v>0</v>
      </c>
      <c r="F35" s="438">
        <v>19591.994000000002</v>
      </c>
      <c r="G35" s="439">
        <v>11571.18144</v>
      </c>
      <c r="H35" s="440">
        <v>2623.8506666666667</v>
      </c>
      <c r="I35" s="440">
        <v>31486.208000000002</v>
      </c>
      <c r="J35" s="440">
        <v>7460.78</v>
      </c>
      <c r="K35" s="440">
        <v>53142.02010666667</v>
      </c>
    </row>
    <row r="36" spans="1:11" ht="26.4" x14ac:dyDescent="0.3">
      <c r="A36" s="436">
        <v>5229</v>
      </c>
      <c r="B36" s="437" t="s">
        <v>2899</v>
      </c>
      <c r="C36" s="438">
        <v>16070.92</v>
      </c>
      <c r="D36" s="438">
        <v>3848.89</v>
      </c>
      <c r="E36" s="438">
        <v>0</v>
      </c>
      <c r="F36" s="438">
        <v>19919.810000000001</v>
      </c>
      <c r="G36" s="439">
        <v>11812.126199999999</v>
      </c>
      <c r="H36" s="440">
        <v>2678.4866666666667</v>
      </c>
      <c r="I36" s="440">
        <v>32141.84</v>
      </c>
      <c r="J36" s="440">
        <v>7460.78</v>
      </c>
      <c r="K36" s="440">
        <v>54093.232866666665</v>
      </c>
    </row>
    <row r="37" spans="1:11" ht="26.4" x14ac:dyDescent="0.3">
      <c r="A37" s="436">
        <v>5230</v>
      </c>
      <c r="B37" s="437" t="s">
        <v>2963</v>
      </c>
      <c r="C37" s="438">
        <v>17530.240000000002</v>
      </c>
      <c r="D37" s="438">
        <v>4518.26</v>
      </c>
      <c r="E37" s="438">
        <v>0</v>
      </c>
      <c r="F37" s="438">
        <v>22048.5</v>
      </c>
      <c r="G37" s="439">
        <v>12884.726400000001</v>
      </c>
      <c r="H37" s="440">
        <v>2921.7066666666669</v>
      </c>
      <c r="I37" s="440">
        <v>35060.480000000003</v>
      </c>
      <c r="J37" s="440">
        <v>7460.78</v>
      </c>
      <c r="K37" s="440">
        <v>58327.693066666674</v>
      </c>
    </row>
    <row r="38" spans="1:11" ht="26.4" x14ac:dyDescent="0.3">
      <c r="A38" s="436">
        <v>5231</v>
      </c>
      <c r="B38" s="437" t="s">
        <v>2964</v>
      </c>
      <c r="C38" s="438">
        <v>19017.86</v>
      </c>
      <c r="D38" s="438">
        <v>5187.6000000000004</v>
      </c>
      <c r="E38" s="438">
        <v>0</v>
      </c>
      <c r="F38" s="438">
        <v>24205.46</v>
      </c>
      <c r="G38" s="439">
        <v>13978.127100000002</v>
      </c>
      <c r="H38" s="440">
        <v>3169.6433333333334</v>
      </c>
      <c r="I38" s="440">
        <v>38035.72</v>
      </c>
      <c r="J38" s="440">
        <v>7460.78</v>
      </c>
      <c r="K38" s="440">
        <v>62644.270433333339</v>
      </c>
    </row>
    <row r="39" spans="1:11" ht="26.4" x14ac:dyDescent="0.3">
      <c r="A39" s="436">
        <v>5232</v>
      </c>
      <c r="B39" s="437" t="s">
        <v>2965</v>
      </c>
      <c r="C39" s="438">
        <v>20931.46</v>
      </c>
      <c r="D39" s="438">
        <v>5961.3</v>
      </c>
      <c r="E39" s="438">
        <v>0</v>
      </c>
      <c r="F39" s="438">
        <v>26892.76</v>
      </c>
      <c r="G39" s="439">
        <v>15384.623100000001</v>
      </c>
      <c r="H39" s="440">
        <v>3488.5766666666668</v>
      </c>
      <c r="I39" s="440">
        <v>41862.92</v>
      </c>
      <c r="J39" s="440">
        <v>7460.78</v>
      </c>
      <c r="K39" s="440">
        <v>68196.899766666669</v>
      </c>
    </row>
    <row r="40" spans="1:11" x14ac:dyDescent="0.3">
      <c r="A40" s="436">
        <v>7120</v>
      </c>
      <c r="B40" s="437" t="s">
        <v>2936</v>
      </c>
      <c r="C40" s="438">
        <v>16070.92</v>
      </c>
      <c r="D40" s="438">
        <v>3848.89</v>
      </c>
      <c r="E40" s="438">
        <v>0</v>
      </c>
      <c r="F40" s="438">
        <v>19919.810000000001</v>
      </c>
      <c r="G40" s="439">
        <v>11812.126199999999</v>
      </c>
      <c r="H40" s="440">
        <v>2678.4866666666667</v>
      </c>
      <c r="I40" s="440">
        <v>32141.84</v>
      </c>
      <c r="J40" s="440">
        <v>7460.78</v>
      </c>
      <c r="K40" s="440">
        <v>54093.232866666665</v>
      </c>
    </row>
    <row r="41" spans="1:11" x14ac:dyDescent="0.3">
      <c r="A41" s="436">
        <v>7121</v>
      </c>
      <c r="B41" s="437" t="s">
        <v>2937</v>
      </c>
      <c r="C41" s="438">
        <v>17530.240000000002</v>
      </c>
      <c r="D41" s="438">
        <v>4518.26</v>
      </c>
      <c r="E41" s="438">
        <v>0</v>
      </c>
      <c r="F41" s="438">
        <v>22048.5</v>
      </c>
      <c r="G41" s="439">
        <v>12884.726400000001</v>
      </c>
      <c r="H41" s="440">
        <v>2921.7066666666669</v>
      </c>
      <c r="I41" s="440">
        <v>35060.480000000003</v>
      </c>
      <c r="J41" s="440">
        <v>7460.78</v>
      </c>
      <c r="K41" s="440">
        <v>58327.693066666674</v>
      </c>
    </row>
    <row r="42" spans="1:11" x14ac:dyDescent="0.3">
      <c r="A42" s="436">
        <v>7122</v>
      </c>
      <c r="B42" s="437" t="s">
        <v>2938</v>
      </c>
      <c r="C42" s="438">
        <v>19017.86</v>
      </c>
      <c r="D42" s="438">
        <v>5187.6000000000004</v>
      </c>
      <c r="E42" s="438">
        <v>0</v>
      </c>
      <c r="F42" s="438">
        <v>24205.46</v>
      </c>
      <c r="G42" s="439">
        <v>13978.127100000002</v>
      </c>
      <c r="H42" s="440">
        <v>3169.6433333333334</v>
      </c>
      <c r="I42" s="440">
        <v>38035.72</v>
      </c>
      <c r="J42" s="440">
        <v>7460.78</v>
      </c>
      <c r="K42" s="440">
        <v>62644.270433333339</v>
      </c>
    </row>
    <row r="43" spans="1:11" x14ac:dyDescent="0.3">
      <c r="A43" s="436">
        <v>7123</v>
      </c>
      <c r="B43" s="437" t="s">
        <v>2939</v>
      </c>
      <c r="C43" s="438">
        <v>20931.46</v>
      </c>
      <c r="D43" s="438">
        <v>5961.3</v>
      </c>
      <c r="E43" s="438">
        <v>0</v>
      </c>
      <c r="F43" s="438">
        <v>26892.76</v>
      </c>
      <c r="G43" s="439">
        <v>15384.623100000001</v>
      </c>
      <c r="H43" s="440">
        <v>3488.5766666666668</v>
      </c>
      <c r="I43" s="440">
        <v>41862.92</v>
      </c>
      <c r="J43" s="440">
        <v>7460.78</v>
      </c>
      <c r="K43" s="440">
        <v>68196.899766666669</v>
      </c>
    </row>
    <row r="44" spans="1:11" x14ac:dyDescent="0.3">
      <c r="A44" s="436">
        <v>7125</v>
      </c>
      <c r="B44" s="437" t="s">
        <v>2918</v>
      </c>
      <c r="C44" s="438">
        <v>16070.92</v>
      </c>
      <c r="D44" s="438">
        <v>3848.89</v>
      </c>
      <c r="E44" s="438">
        <v>0</v>
      </c>
      <c r="F44" s="438">
        <v>19919.810000000001</v>
      </c>
      <c r="G44" s="439">
        <v>11812.126199999999</v>
      </c>
      <c r="H44" s="440">
        <v>2678.4866666666667</v>
      </c>
      <c r="I44" s="440">
        <v>32141.84</v>
      </c>
      <c r="J44" s="440">
        <v>7460.78</v>
      </c>
      <c r="K44" s="440">
        <v>54093.232866666665</v>
      </c>
    </row>
    <row r="45" spans="1:11" x14ac:dyDescent="0.3">
      <c r="A45" s="436">
        <v>7126</v>
      </c>
      <c r="B45" s="437" t="s">
        <v>2919</v>
      </c>
      <c r="C45" s="438">
        <v>17530.240000000002</v>
      </c>
      <c r="D45" s="438">
        <v>4518.26</v>
      </c>
      <c r="E45" s="438">
        <v>0</v>
      </c>
      <c r="F45" s="438">
        <v>22048.5</v>
      </c>
      <c r="G45" s="439">
        <v>12884.726400000001</v>
      </c>
      <c r="H45" s="440">
        <v>2921.7066666666669</v>
      </c>
      <c r="I45" s="440">
        <v>35060.480000000003</v>
      </c>
      <c r="J45" s="440">
        <v>7460.78</v>
      </c>
      <c r="K45" s="440">
        <v>58327.693066666674</v>
      </c>
    </row>
    <row r="46" spans="1:11" x14ac:dyDescent="0.3">
      <c r="A46" s="436">
        <v>7127</v>
      </c>
      <c r="B46" s="437" t="s">
        <v>2920</v>
      </c>
      <c r="C46" s="438">
        <v>19017.86</v>
      </c>
      <c r="D46" s="438">
        <v>5187.6000000000004</v>
      </c>
      <c r="E46" s="438">
        <v>0</v>
      </c>
      <c r="F46" s="438">
        <v>24205.46</v>
      </c>
      <c r="G46" s="439">
        <v>13978.127100000002</v>
      </c>
      <c r="H46" s="440">
        <v>3169.6433333333334</v>
      </c>
      <c r="I46" s="440">
        <v>38035.72</v>
      </c>
      <c r="J46" s="440">
        <v>7460.78</v>
      </c>
      <c r="K46" s="440">
        <v>62644.270433333339</v>
      </c>
    </row>
    <row r="47" spans="1:11" x14ac:dyDescent="0.3">
      <c r="A47" s="436">
        <v>7128</v>
      </c>
      <c r="B47" s="437" t="s">
        <v>2921</v>
      </c>
      <c r="C47" s="438">
        <v>20931.46</v>
      </c>
      <c r="D47" s="438">
        <v>5961.3</v>
      </c>
      <c r="E47" s="438">
        <v>0</v>
      </c>
      <c r="F47" s="438">
        <v>26892.76</v>
      </c>
      <c r="G47" s="439">
        <v>15384.623100000001</v>
      </c>
      <c r="H47" s="440">
        <v>3488.5766666666668</v>
      </c>
      <c r="I47" s="440">
        <v>41862.92</v>
      </c>
      <c r="J47" s="440">
        <v>7460.78</v>
      </c>
      <c r="K47" s="440">
        <v>68196.899766666669</v>
      </c>
    </row>
    <row r="48" spans="1:11" x14ac:dyDescent="0.3">
      <c r="A48" s="436">
        <v>7135</v>
      </c>
      <c r="B48" s="437" t="s">
        <v>2895</v>
      </c>
      <c r="C48" s="438">
        <v>16070.92</v>
      </c>
      <c r="D48" s="438">
        <v>3848.89</v>
      </c>
      <c r="E48" s="438">
        <v>0</v>
      </c>
      <c r="F48" s="438">
        <v>19919.810000000001</v>
      </c>
      <c r="G48" s="439">
        <v>11812.126199999999</v>
      </c>
      <c r="H48" s="440">
        <v>2678.4866666666667</v>
      </c>
      <c r="I48" s="440">
        <v>32141.84</v>
      </c>
      <c r="J48" s="440">
        <v>7460.78</v>
      </c>
      <c r="K48" s="440">
        <v>54093.232866666665</v>
      </c>
    </row>
    <row r="49" spans="1:11" x14ac:dyDescent="0.3">
      <c r="A49" s="436">
        <v>7136</v>
      </c>
      <c r="B49" s="437" t="s">
        <v>2966</v>
      </c>
      <c r="C49" s="438">
        <v>17530.240000000002</v>
      </c>
      <c r="D49" s="438">
        <v>4518.26</v>
      </c>
      <c r="E49" s="438">
        <v>0</v>
      </c>
      <c r="F49" s="438">
        <v>22048.5</v>
      </c>
      <c r="G49" s="439">
        <v>12884.726400000001</v>
      </c>
      <c r="H49" s="440">
        <v>2921.7066666666669</v>
      </c>
      <c r="I49" s="440">
        <v>35060.480000000003</v>
      </c>
      <c r="J49" s="440">
        <v>7460.78</v>
      </c>
      <c r="K49" s="440">
        <v>58327.693066666674</v>
      </c>
    </row>
    <row r="50" spans="1:11" x14ac:dyDescent="0.3">
      <c r="A50" s="436">
        <v>7137</v>
      </c>
      <c r="B50" s="437" t="s">
        <v>2967</v>
      </c>
      <c r="C50" s="438">
        <v>19017.86</v>
      </c>
      <c r="D50" s="438">
        <v>5187.6000000000004</v>
      </c>
      <c r="E50" s="438">
        <v>0</v>
      </c>
      <c r="F50" s="438">
        <v>24205.46</v>
      </c>
      <c r="G50" s="439">
        <v>13978.127100000002</v>
      </c>
      <c r="H50" s="440">
        <v>3169.6433333333334</v>
      </c>
      <c r="I50" s="440">
        <v>38035.72</v>
      </c>
      <c r="J50" s="440">
        <v>7460.78</v>
      </c>
      <c r="K50" s="440">
        <v>62644.270433333339</v>
      </c>
    </row>
    <row r="51" spans="1:11" x14ac:dyDescent="0.3">
      <c r="A51" s="436">
        <v>7138</v>
      </c>
      <c r="B51" s="437" t="s">
        <v>2968</v>
      </c>
      <c r="C51" s="438">
        <v>20931.46</v>
      </c>
      <c r="D51" s="438">
        <v>5961.3</v>
      </c>
      <c r="E51" s="438">
        <v>0</v>
      </c>
      <c r="F51" s="438">
        <v>26892.76</v>
      </c>
      <c r="G51" s="439">
        <v>15384.623100000001</v>
      </c>
      <c r="H51" s="440">
        <v>3488.5766666666668</v>
      </c>
      <c r="I51" s="440">
        <v>41862.92</v>
      </c>
      <c r="J51" s="440">
        <v>7460.78</v>
      </c>
      <c r="K51" s="440">
        <v>68196.899766666669</v>
      </c>
    </row>
    <row r="52" spans="1:11" x14ac:dyDescent="0.3">
      <c r="A52" s="436">
        <v>7156</v>
      </c>
      <c r="B52" s="437" t="s">
        <v>2969</v>
      </c>
      <c r="C52" s="438">
        <v>16070.92</v>
      </c>
      <c r="D52" s="438">
        <v>3848.89</v>
      </c>
      <c r="E52" s="438">
        <v>0</v>
      </c>
      <c r="F52" s="438">
        <v>19919.810000000001</v>
      </c>
      <c r="G52" s="439">
        <v>11812.126199999999</v>
      </c>
      <c r="H52" s="440">
        <v>2678.4866666666667</v>
      </c>
      <c r="I52" s="440">
        <v>32141.84</v>
      </c>
      <c r="J52" s="440">
        <v>7460.78</v>
      </c>
      <c r="K52" s="440">
        <v>54093.232866666665</v>
      </c>
    </row>
    <row r="53" spans="1:11" x14ac:dyDescent="0.3">
      <c r="A53" s="436">
        <v>7157</v>
      </c>
      <c r="B53" s="437" t="s">
        <v>2970</v>
      </c>
      <c r="C53" s="438">
        <v>17530.240000000002</v>
      </c>
      <c r="D53" s="438">
        <v>4518.26</v>
      </c>
      <c r="E53" s="438">
        <v>0</v>
      </c>
      <c r="F53" s="438">
        <v>22048.5</v>
      </c>
      <c r="G53" s="439">
        <v>12884.726400000001</v>
      </c>
      <c r="H53" s="440">
        <v>2921.7066666666669</v>
      </c>
      <c r="I53" s="440">
        <v>35060.480000000003</v>
      </c>
      <c r="J53" s="440">
        <v>7460.78</v>
      </c>
      <c r="K53" s="440">
        <v>58327.693066666674</v>
      </c>
    </row>
    <row r="54" spans="1:11" x14ac:dyDescent="0.3">
      <c r="A54" s="436">
        <v>7158</v>
      </c>
      <c r="B54" s="437" t="s">
        <v>2971</v>
      </c>
      <c r="C54" s="438">
        <v>19017.86</v>
      </c>
      <c r="D54" s="438">
        <v>5187.6000000000004</v>
      </c>
      <c r="E54" s="438">
        <v>0</v>
      </c>
      <c r="F54" s="438">
        <v>24205.46</v>
      </c>
      <c r="G54" s="439">
        <v>13978.127100000002</v>
      </c>
      <c r="H54" s="440">
        <v>3169.6433333333334</v>
      </c>
      <c r="I54" s="440">
        <v>38035.72</v>
      </c>
      <c r="J54" s="440">
        <v>7460.78</v>
      </c>
      <c r="K54" s="440">
        <v>62644.270433333339</v>
      </c>
    </row>
    <row r="55" spans="1:11" x14ac:dyDescent="0.3">
      <c r="A55" s="436">
        <v>7159</v>
      </c>
      <c r="B55" s="437" t="s">
        <v>2972</v>
      </c>
      <c r="C55" s="438">
        <v>20931.46</v>
      </c>
      <c r="D55" s="438">
        <v>5961.3</v>
      </c>
      <c r="E55" s="438">
        <v>0</v>
      </c>
      <c r="F55" s="438">
        <v>26892.76</v>
      </c>
      <c r="G55" s="439">
        <v>15384.623100000001</v>
      </c>
      <c r="H55" s="440">
        <v>3488.5766666666668</v>
      </c>
      <c r="I55" s="440">
        <v>41862.92</v>
      </c>
      <c r="J55" s="440">
        <v>7460.78</v>
      </c>
      <c r="K55" s="440">
        <v>68196.899766666669</v>
      </c>
    </row>
    <row r="56" spans="1:11" x14ac:dyDescent="0.3">
      <c r="A56" s="441" t="s">
        <v>330</v>
      </c>
      <c r="B56" s="101" t="s">
        <v>330</v>
      </c>
      <c r="C56" s="179" t="s">
        <v>330</v>
      </c>
      <c r="D56" s="179" t="s">
        <v>330</v>
      </c>
      <c r="E56" s="179" t="s">
        <v>330</v>
      </c>
      <c r="F56" s="179" t="s">
        <v>330</v>
      </c>
      <c r="G56" s="179" t="s">
        <v>330</v>
      </c>
      <c r="H56" s="179" t="s">
        <v>330</v>
      </c>
      <c r="I56" s="179" t="s">
        <v>330</v>
      </c>
      <c r="J56" s="179" t="s">
        <v>330</v>
      </c>
      <c r="K56" s="442" t="s">
        <v>330</v>
      </c>
    </row>
    <row r="57" spans="1:11" x14ac:dyDescent="0.3">
      <c r="A57" s="441" t="s">
        <v>330</v>
      </c>
      <c r="B57" s="101" t="s">
        <v>330</v>
      </c>
      <c r="C57" s="179" t="s">
        <v>330</v>
      </c>
      <c r="D57" s="179" t="s">
        <v>330</v>
      </c>
      <c r="E57" s="179" t="s">
        <v>330</v>
      </c>
      <c r="F57" s="179" t="s">
        <v>330</v>
      </c>
      <c r="G57" s="179" t="s">
        <v>330</v>
      </c>
      <c r="H57" s="179" t="s">
        <v>330</v>
      </c>
      <c r="I57" s="179" t="s">
        <v>330</v>
      </c>
      <c r="J57" s="179" t="s">
        <v>330</v>
      </c>
      <c r="K57" s="442" t="s">
        <v>330</v>
      </c>
    </row>
    <row r="58" spans="1:11" x14ac:dyDescent="0.3">
      <c r="A58" s="481" t="s">
        <v>1840</v>
      </c>
      <c r="B58" s="481"/>
      <c r="C58" s="481"/>
      <c r="D58" s="443" t="s">
        <v>330</v>
      </c>
      <c r="E58" s="443" t="s">
        <v>330</v>
      </c>
      <c r="F58" s="443" t="s">
        <v>330</v>
      </c>
      <c r="G58" s="443" t="s">
        <v>330</v>
      </c>
      <c r="H58" s="443" t="s">
        <v>330</v>
      </c>
      <c r="I58" s="443" t="s">
        <v>330</v>
      </c>
      <c r="J58" s="443" t="s">
        <v>330</v>
      </c>
      <c r="K58" s="444" t="s">
        <v>330</v>
      </c>
    </row>
    <row r="59" spans="1:11" x14ac:dyDescent="0.3">
      <c r="A59" s="564" t="s">
        <v>1828</v>
      </c>
      <c r="B59" s="567" t="s">
        <v>1711</v>
      </c>
      <c r="C59" s="569" t="s">
        <v>1829</v>
      </c>
      <c r="D59" s="569"/>
      <c r="E59" s="569"/>
      <c r="F59" s="569"/>
      <c r="G59" s="569" t="s">
        <v>1830</v>
      </c>
      <c r="H59" s="569" t="s">
        <v>1830</v>
      </c>
      <c r="I59" s="569" t="s">
        <v>1830</v>
      </c>
      <c r="J59" s="569" t="s">
        <v>1830</v>
      </c>
      <c r="K59" s="570" t="s">
        <v>1830</v>
      </c>
    </row>
    <row r="60" spans="1:11" x14ac:dyDescent="0.3">
      <c r="A60" s="565"/>
      <c r="B60" s="567"/>
      <c r="C60" s="571" t="s">
        <v>1832</v>
      </c>
      <c r="D60" s="562" t="s">
        <v>1833</v>
      </c>
      <c r="E60" s="562" t="s">
        <v>1834</v>
      </c>
      <c r="F60" s="562" t="s">
        <v>1835</v>
      </c>
      <c r="G60" s="557" t="s">
        <v>1836</v>
      </c>
      <c r="H60" s="557" t="s">
        <v>1837</v>
      </c>
      <c r="I60" s="557" t="s">
        <v>1838</v>
      </c>
      <c r="J60" s="557" t="s">
        <v>2953</v>
      </c>
      <c r="K60" s="559" t="s">
        <v>1835</v>
      </c>
    </row>
    <row r="61" spans="1:11" x14ac:dyDescent="0.3">
      <c r="A61" s="566"/>
      <c r="B61" s="568"/>
      <c r="C61" s="572"/>
      <c r="D61" s="563"/>
      <c r="E61" s="563"/>
      <c r="F61" s="563"/>
      <c r="G61" s="558"/>
      <c r="H61" s="558"/>
      <c r="I61" s="558"/>
      <c r="J61" s="558"/>
      <c r="K61" s="560"/>
    </row>
    <row r="62" spans="1:11" ht="26.4" x14ac:dyDescent="0.3">
      <c r="A62" s="445">
        <v>1404</v>
      </c>
      <c r="B62" s="446" t="s">
        <v>2796</v>
      </c>
      <c r="C62" s="438">
        <v>105.03</v>
      </c>
      <c r="D62" s="438">
        <v>195</v>
      </c>
      <c r="E62" s="438">
        <v>0</v>
      </c>
      <c r="F62" s="438">
        <v>300.02999999999997</v>
      </c>
      <c r="G62" s="447">
        <v>77.197050000000004</v>
      </c>
      <c r="H62" s="333">
        <v>17.504999999999999</v>
      </c>
      <c r="I62" s="333">
        <v>210.06</v>
      </c>
      <c r="J62" s="448">
        <v>390</v>
      </c>
      <c r="K62" s="333">
        <v>694.76205000000004</v>
      </c>
    </row>
    <row r="63" spans="1:11" ht="26.4" x14ac:dyDescent="0.3">
      <c r="A63" s="445">
        <v>1408</v>
      </c>
      <c r="B63" s="446" t="s">
        <v>2797</v>
      </c>
      <c r="C63" s="438">
        <v>115.14000000000001</v>
      </c>
      <c r="D63" s="438">
        <v>195</v>
      </c>
      <c r="E63" s="438">
        <v>0</v>
      </c>
      <c r="F63" s="438">
        <v>310.14</v>
      </c>
      <c r="G63" s="447">
        <v>84.627900000000011</v>
      </c>
      <c r="H63" s="333">
        <v>19.190000000000001</v>
      </c>
      <c r="I63" s="333">
        <v>230.28000000000003</v>
      </c>
      <c r="J63" s="333">
        <v>390</v>
      </c>
      <c r="K63" s="333">
        <v>724.09789999999998</v>
      </c>
    </row>
    <row r="64" spans="1:11" ht="26.4" x14ac:dyDescent="0.3">
      <c r="A64" s="445">
        <v>1412</v>
      </c>
      <c r="B64" s="446" t="s">
        <v>2798</v>
      </c>
      <c r="C64" s="438">
        <v>136.32</v>
      </c>
      <c r="D64" s="438">
        <v>195</v>
      </c>
      <c r="E64" s="438">
        <v>0</v>
      </c>
      <c r="F64" s="438">
        <v>331.32</v>
      </c>
      <c r="G64" s="447">
        <v>100.1952</v>
      </c>
      <c r="H64" s="333">
        <v>22.72</v>
      </c>
      <c r="I64" s="333">
        <v>272.64</v>
      </c>
      <c r="J64" s="333">
        <v>390</v>
      </c>
      <c r="K64" s="333">
        <v>785.55520000000001</v>
      </c>
    </row>
    <row r="65" spans="1:11" ht="26.4" x14ac:dyDescent="0.3">
      <c r="A65" s="445">
        <v>1428</v>
      </c>
      <c r="B65" s="446" t="s">
        <v>2799</v>
      </c>
      <c r="C65" s="438">
        <v>129.68</v>
      </c>
      <c r="D65" s="438">
        <v>195</v>
      </c>
      <c r="E65" s="438">
        <v>0</v>
      </c>
      <c r="F65" s="438">
        <v>324.68</v>
      </c>
      <c r="G65" s="447">
        <v>95.314800000000005</v>
      </c>
      <c r="H65" s="333">
        <v>21.613333333333333</v>
      </c>
      <c r="I65" s="333">
        <v>259.36</v>
      </c>
      <c r="J65" s="333">
        <v>390</v>
      </c>
      <c r="K65" s="333">
        <v>766.28813333333335</v>
      </c>
    </row>
    <row r="66" spans="1:11" ht="26.4" x14ac:dyDescent="0.3">
      <c r="A66" s="445">
        <v>1432</v>
      </c>
      <c r="B66" s="446" t="s">
        <v>2800</v>
      </c>
      <c r="C66" s="438">
        <v>139.35</v>
      </c>
      <c r="D66" s="438">
        <v>195</v>
      </c>
      <c r="E66" s="438">
        <v>0</v>
      </c>
      <c r="F66" s="438">
        <v>334.35</v>
      </c>
      <c r="G66" s="447">
        <v>102.42224999999999</v>
      </c>
      <c r="H66" s="333">
        <v>23.224999999999998</v>
      </c>
      <c r="I66" s="333">
        <v>278.7</v>
      </c>
      <c r="J66" s="333">
        <v>390</v>
      </c>
      <c r="K66" s="333">
        <v>794.34725000000003</v>
      </c>
    </row>
    <row r="67" spans="1:11" x14ac:dyDescent="0.3">
      <c r="A67" s="445">
        <v>1521</v>
      </c>
      <c r="B67" s="446" t="s">
        <v>2801</v>
      </c>
      <c r="C67" s="438">
        <v>16147.5</v>
      </c>
      <c r="D67" s="438">
        <v>2010</v>
      </c>
      <c r="E67" s="438">
        <v>0</v>
      </c>
      <c r="F67" s="438">
        <v>18157.5</v>
      </c>
      <c r="G67" s="447">
        <v>11868.4125</v>
      </c>
      <c r="H67" s="333">
        <v>2691.25</v>
      </c>
      <c r="I67" s="333">
        <v>32295</v>
      </c>
      <c r="J67" s="333">
        <v>4020</v>
      </c>
      <c r="K67" s="333">
        <v>50874.662499999999</v>
      </c>
    </row>
    <row r="68" spans="1:11" x14ac:dyDescent="0.3">
      <c r="A68" s="445">
        <v>1522</v>
      </c>
      <c r="B68" s="446" t="s">
        <v>2802</v>
      </c>
      <c r="C68" s="438">
        <v>19457.2</v>
      </c>
      <c r="D68" s="438">
        <v>2010</v>
      </c>
      <c r="E68" s="438">
        <v>0</v>
      </c>
      <c r="F68" s="438">
        <v>21467.200000000001</v>
      </c>
      <c r="G68" s="447">
        <v>14301.042000000001</v>
      </c>
      <c r="H68" s="333">
        <v>3242.8666666666668</v>
      </c>
      <c r="I68" s="333">
        <v>38914.400000000001</v>
      </c>
      <c r="J68" s="333">
        <v>4020</v>
      </c>
      <c r="K68" s="333">
        <v>60478.308666666671</v>
      </c>
    </row>
    <row r="69" spans="1:11" x14ac:dyDescent="0.3">
      <c r="A69" s="445">
        <v>1523</v>
      </c>
      <c r="B69" s="446" t="s">
        <v>2803</v>
      </c>
      <c r="C69" s="438">
        <v>20805</v>
      </c>
      <c r="D69" s="438">
        <v>2010</v>
      </c>
      <c r="E69" s="438">
        <v>0</v>
      </c>
      <c r="F69" s="438">
        <v>22815</v>
      </c>
      <c r="G69" s="447">
        <v>15291.675000000001</v>
      </c>
      <c r="H69" s="333">
        <v>3467.5</v>
      </c>
      <c r="I69" s="333">
        <v>41610</v>
      </c>
      <c r="J69" s="333">
        <v>4020</v>
      </c>
      <c r="K69" s="333">
        <v>64389.175000000003</v>
      </c>
    </row>
    <row r="70" spans="1:11" x14ac:dyDescent="0.3">
      <c r="A70" s="445">
        <v>1531</v>
      </c>
      <c r="B70" s="446" t="s">
        <v>2804</v>
      </c>
      <c r="C70" s="438">
        <v>22507.3</v>
      </c>
      <c r="D70" s="438">
        <v>2010</v>
      </c>
      <c r="E70" s="438">
        <v>0</v>
      </c>
      <c r="F70" s="438">
        <v>24517.3</v>
      </c>
      <c r="G70" s="447">
        <v>16542.8655</v>
      </c>
      <c r="H70" s="333">
        <v>3751.2166666666667</v>
      </c>
      <c r="I70" s="333">
        <v>45014.6</v>
      </c>
      <c r="J70" s="333">
        <v>4020</v>
      </c>
      <c r="K70" s="333">
        <v>69328.682166666666</v>
      </c>
    </row>
    <row r="71" spans="1:11" x14ac:dyDescent="0.3">
      <c r="A71" s="445">
        <v>1532</v>
      </c>
      <c r="B71" s="446" t="s">
        <v>2805</v>
      </c>
      <c r="C71" s="438">
        <v>24244.5</v>
      </c>
      <c r="D71" s="438">
        <v>2010</v>
      </c>
      <c r="E71" s="438">
        <v>0</v>
      </c>
      <c r="F71" s="438">
        <v>26254.5</v>
      </c>
      <c r="G71" s="447">
        <v>17819.7075</v>
      </c>
      <c r="H71" s="333">
        <v>4040.75</v>
      </c>
      <c r="I71" s="333">
        <v>48489</v>
      </c>
      <c r="J71" s="333">
        <v>4020</v>
      </c>
      <c r="K71" s="333">
        <v>74369.457500000004</v>
      </c>
    </row>
    <row r="72" spans="1:11" ht="26.4" x14ac:dyDescent="0.3">
      <c r="A72" s="445">
        <v>1220</v>
      </c>
      <c r="B72" s="446" t="s">
        <v>2973</v>
      </c>
      <c r="C72" s="438">
        <v>20172.7</v>
      </c>
      <c r="D72" s="438">
        <v>2010</v>
      </c>
      <c r="E72" s="438">
        <v>0</v>
      </c>
      <c r="F72" s="438">
        <v>22182.7</v>
      </c>
      <c r="G72" s="447">
        <v>14826.934500000001</v>
      </c>
      <c r="H72" s="333">
        <v>3362.1166666666668</v>
      </c>
      <c r="I72" s="333">
        <v>40345.4</v>
      </c>
      <c r="J72" s="333">
        <v>4020</v>
      </c>
      <c r="K72" s="333">
        <v>62554.451166666666</v>
      </c>
    </row>
    <row r="73" spans="1:11" ht="26.4" x14ac:dyDescent="0.3">
      <c r="A73" s="445">
        <v>1222</v>
      </c>
      <c r="B73" s="446" t="s">
        <v>2974</v>
      </c>
      <c r="C73" s="438">
        <v>22810.2</v>
      </c>
      <c r="D73" s="438">
        <v>2010</v>
      </c>
      <c r="E73" s="438">
        <v>0</v>
      </c>
      <c r="F73" s="438">
        <v>24820.2</v>
      </c>
      <c r="G73" s="447">
        <v>16765.497000000003</v>
      </c>
      <c r="H73" s="333">
        <v>3801.7000000000003</v>
      </c>
      <c r="I73" s="333">
        <v>45620.4</v>
      </c>
      <c r="J73" s="333">
        <v>4020</v>
      </c>
      <c r="K73" s="333">
        <v>70207.597000000009</v>
      </c>
    </row>
    <row r="74" spans="1:11" ht="26.4" x14ac:dyDescent="0.3">
      <c r="A74" s="445">
        <v>1224</v>
      </c>
      <c r="B74" s="446" t="s">
        <v>2975</v>
      </c>
      <c r="C74" s="438">
        <v>25467.599999999999</v>
      </c>
      <c r="D74" s="438">
        <v>2010</v>
      </c>
      <c r="E74" s="438">
        <v>0</v>
      </c>
      <c r="F74" s="438">
        <v>27477.599999999999</v>
      </c>
      <c r="G74" s="447">
        <v>18718.686000000002</v>
      </c>
      <c r="H74" s="333">
        <v>4244.5999999999995</v>
      </c>
      <c r="I74" s="333">
        <v>50935.199999999997</v>
      </c>
      <c r="J74" s="333">
        <v>4020</v>
      </c>
      <c r="K74" s="333">
        <v>77918.486000000004</v>
      </c>
    </row>
    <row r="75" spans="1:11" ht="26.4" x14ac:dyDescent="0.3">
      <c r="A75" s="445">
        <v>1226</v>
      </c>
      <c r="B75" s="446" t="s">
        <v>2976</v>
      </c>
      <c r="C75" s="438">
        <v>27515.9</v>
      </c>
      <c r="D75" s="438">
        <v>2010</v>
      </c>
      <c r="E75" s="438">
        <v>0</v>
      </c>
      <c r="F75" s="438">
        <v>29525.9</v>
      </c>
      <c r="G75" s="447">
        <v>20224.186500000003</v>
      </c>
      <c r="H75" s="333">
        <v>4585.9833333333336</v>
      </c>
      <c r="I75" s="333">
        <v>55031.8</v>
      </c>
      <c r="J75" s="333">
        <v>4020</v>
      </c>
      <c r="K75" s="333">
        <v>83861.969833333336</v>
      </c>
    </row>
    <row r="76" spans="1:11" ht="26.4" x14ac:dyDescent="0.3">
      <c r="A76" s="445">
        <v>1201</v>
      </c>
      <c r="B76" s="446" t="s">
        <v>2806</v>
      </c>
      <c r="C76" s="438">
        <v>20172.7</v>
      </c>
      <c r="D76" s="438">
        <v>2010</v>
      </c>
      <c r="E76" s="438">
        <v>0</v>
      </c>
      <c r="F76" s="438">
        <v>22182.7</v>
      </c>
      <c r="G76" s="447">
        <v>14826.934500000001</v>
      </c>
      <c r="H76" s="333">
        <v>3362.1166666666668</v>
      </c>
      <c r="I76" s="333">
        <v>40345.4</v>
      </c>
      <c r="J76" s="333">
        <v>4020</v>
      </c>
      <c r="K76" s="333">
        <v>62554.451166666666</v>
      </c>
    </row>
    <row r="77" spans="1:11" ht="26.4" x14ac:dyDescent="0.3">
      <c r="A77" s="445">
        <v>1200</v>
      </c>
      <c r="B77" s="446" t="s">
        <v>2807</v>
      </c>
      <c r="C77" s="438">
        <v>22810.2</v>
      </c>
      <c r="D77" s="438">
        <v>2010</v>
      </c>
      <c r="E77" s="438">
        <v>0</v>
      </c>
      <c r="F77" s="438">
        <v>24820.2</v>
      </c>
      <c r="G77" s="447">
        <v>16765.497000000003</v>
      </c>
      <c r="H77" s="333">
        <v>3801.7000000000003</v>
      </c>
      <c r="I77" s="333">
        <v>45620.4</v>
      </c>
      <c r="J77" s="333">
        <v>4020</v>
      </c>
      <c r="K77" s="333">
        <v>70207.597000000009</v>
      </c>
    </row>
    <row r="78" spans="1:11" ht="26.4" x14ac:dyDescent="0.3">
      <c r="A78" s="445">
        <v>1203</v>
      </c>
      <c r="B78" s="446" t="s">
        <v>2808</v>
      </c>
      <c r="C78" s="438">
        <v>25467.599999999999</v>
      </c>
      <c r="D78" s="438">
        <v>2010</v>
      </c>
      <c r="E78" s="438">
        <v>0</v>
      </c>
      <c r="F78" s="438">
        <v>27477.599999999999</v>
      </c>
      <c r="G78" s="447">
        <v>18718.686000000002</v>
      </c>
      <c r="H78" s="333">
        <v>4244.5999999999995</v>
      </c>
      <c r="I78" s="333">
        <v>50935.199999999997</v>
      </c>
      <c r="J78" s="333">
        <v>4020</v>
      </c>
      <c r="K78" s="333">
        <v>77918.486000000004</v>
      </c>
    </row>
    <row r="79" spans="1:11" ht="26.4" x14ac:dyDescent="0.3">
      <c r="A79" s="445">
        <v>1204</v>
      </c>
      <c r="B79" s="446" t="s">
        <v>2809</v>
      </c>
      <c r="C79" s="438">
        <v>27515.9</v>
      </c>
      <c r="D79" s="438">
        <v>2010</v>
      </c>
      <c r="E79" s="438">
        <v>0</v>
      </c>
      <c r="F79" s="438">
        <v>29525.9</v>
      </c>
      <c r="G79" s="447">
        <v>20224.186500000003</v>
      </c>
      <c r="H79" s="333">
        <v>4585.9833333333336</v>
      </c>
      <c r="I79" s="333">
        <v>55031.8</v>
      </c>
      <c r="J79" s="333">
        <v>4020</v>
      </c>
      <c r="K79" s="333">
        <v>83861.969833333336</v>
      </c>
    </row>
    <row r="80" spans="1:11" ht="26.4" x14ac:dyDescent="0.3">
      <c r="A80" s="445">
        <v>1210</v>
      </c>
      <c r="B80" s="446" t="s">
        <v>2810</v>
      </c>
      <c r="C80" s="438">
        <v>30451.200000000001</v>
      </c>
      <c r="D80" s="438">
        <v>2010</v>
      </c>
      <c r="E80" s="438">
        <v>0</v>
      </c>
      <c r="F80" s="438">
        <v>32461.200000000001</v>
      </c>
      <c r="G80" s="447">
        <v>22381.632000000001</v>
      </c>
      <c r="H80" s="333">
        <v>5075.2000000000007</v>
      </c>
      <c r="I80" s="333">
        <v>60902.400000000001</v>
      </c>
      <c r="J80" s="333">
        <v>4020</v>
      </c>
      <c r="K80" s="333">
        <v>92379.232000000004</v>
      </c>
    </row>
    <row r="81" spans="1:11" ht="26.4" x14ac:dyDescent="0.3">
      <c r="A81" s="445">
        <v>1211</v>
      </c>
      <c r="B81" s="446" t="s">
        <v>2811</v>
      </c>
      <c r="C81" s="438">
        <v>34819.199999999997</v>
      </c>
      <c r="D81" s="438">
        <v>2010</v>
      </c>
      <c r="E81" s="438">
        <v>0</v>
      </c>
      <c r="F81" s="438">
        <v>36829.199999999997</v>
      </c>
      <c r="G81" s="447">
        <v>25592.111999999997</v>
      </c>
      <c r="H81" s="333">
        <v>5803.1999999999989</v>
      </c>
      <c r="I81" s="333">
        <v>69638.399999999994</v>
      </c>
      <c r="J81" s="333">
        <v>4020</v>
      </c>
      <c r="K81" s="333">
        <v>105053.712</v>
      </c>
    </row>
    <row r="82" spans="1:11" ht="26.4" x14ac:dyDescent="0.3">
      <c r="A82" s="445">
        <v>1212</v>
      </c>
      <c r="B82" s="446" t="s">
        <v>2812</v>
      </c>
      <c r="C82" s="438">
        <v>40195.599999999999</v>
      </c>
      <c r="D82" s="438">
        <v>2010</v>
      </c>
      <c r="E82" s="438">
        <v>0</v>
      </c>
      <c r="F82" s="438">
        <v>42205.599999999999</v>
      </c>
      <c r="G82" s="447">
        <v>29543.766</v>
      </c>
      <c r="H82" s="333">
        <v>6699.2666666666664</v>
      </c>
      <c r="I82" s="333">
        <v>80391.199999999997</v>
      </c>
      <c r="J82" s="333">
        <v>4020</v>
      </c>
      <c r="K82" s="333">
        <v>120654.23266666666</v>
      </c>
    </row>
    <row r="83" spans="1:11" ht="26.4" x14ac:dyDescent="0.3">
      <c r="A83" s="445">
        <v>1230</v>
      </c>
      <c r="B83" s="446" t="s">
        <v>2948</v>
      </c>
      <c r="C83" s="438">
        <v>20172.7</v>
      </c>
      <c r="D83" s="438">
        <v>2010</v>
      </c>
      <c r="E83" s="438">
        <v>0</v>
      </c>
      <c r="F83" s="438">
        <v>22182.7</v>
      </c>
      <c r="G83" s="447">
        <v>14826.934500000001</v>
      </c>
      <c r="H83" s="333">
        <v>3362.1166666666668</v>
      </c>
      <c r="I83" s="333">
        <v>40345.4</v>
      </c>
      <c r="J83" s="333">
        <v>4020</v>
      </c>
      <c r="K83" s="333">
        <v>62554.451166666666</v>
      </c>
    </row>
    <row r="84" spans="1:11" ht="26.4" x14ac:dyDescent="0.3">
      <c r="A84" s="445">
        <v>1232</v>
      </c>
      <c r="B84" s="446" t="s">
        <v>2949</v>
      </c>
      <c r="C84" s="438">
        <v>22810.2</v>
      </c>
      <c r="D84" s="438">
        <v>2010</v>
      </c>
      <c r="E84" s="438">
        <v>0</v>
      </c>
      <c r="F84" s="438">
        <v>24820.2</v>
      </c>
      <c r="G84" s="447">
        <v>16765.497000000003</v>
      </c>
      <c r="H84" s="333">
        <v>3801.7000000000003</v>
      </c>
      <c r="I84" s="333">
        <v>45620.4</v>
      </c>
      <c r="J84" s="333">
        <v>4020</v>
      </c>
      <c r="K84" s="333">
        <v>70207.597000000009</v>
      </c>
    </row>
    <row r="85" spans="1:11" ht="26.4" x14ac:dyDescent="0.3">
      <c r="A85" s="445">
        <v>1234</v>
      </c>
      <c r="B85" s="446" t="s">
        <v>2977</v>
      </c>
      <c r="C85" s="438">
        <v>25467.599999999999</v>
      </c>
      <c r="D85" s="438">
        <v>2010</v>
      </c>
      <c r="E85" s="438">
        <v>0</v>
      </c>
      <c r="F85" s="438">
        <v>27477.599999999999</v>
      </c>
      <c r="G85" s="447">
        <v>18718.686000000002</v>
      </c>
      <c r="H85" s="333">
        <v>4244.5999999999995</v>
      </c>
      <c r="I85" s="333">
        <v>50935.199999999997</v>
      </c>
      <c r="J85" s="333">
        <v>4020</v>
      </c>
      <c r="K85" s="333">
        <v>77918.486000000004</v>
      </c>
    </row>
    <row r="86" spans="1:11" ht="26.4" x14ac:dyDescent="0.3">
      <c r="A86" s="445">
        <v>1236</v>
      </c>
      <c r="B86" s="446" t="s">
        <v>2978</v>
      </c>
      <c r="C86" s="438">
        <v>27515.9</v>
      </c>
      <c r="D86" s="438">
        <v>2010</v>
      </c>
      <c r="E86" s="438">
        <v>0</v>
      </c>
      <c r="F86" s="438">
        <v>29525.9</v>
      </c>
      <c r="G86" s="447">
        <v>20224.186500000003</v>
      </c>
      <c r="H86" s="333">
        <v>4585.9833333333336</v>
      </c>
      <c r="I86" s="333">
        <v>55031.8</v>
      </c>
      <c r="J86" s="333">
        <v>4020</v>
      </c>
      <c r="K86" s="333">
        <v>83861.969833333336</v>
      </c>
    </row>
    <row r="87" spans="1:11" ht="26.4" x14ac:dyDescent="0.3">
      <c r="A87" s="445">
        <v>2201</v>
      </c>
      <c r="B87" s="446" t="s">
        <v>2813</v>
      </c>
      <c r="C87" s="438">
        <v>20172.7</v>
      </c>
      <c r="D87" s="438">
        <v>2010</v>
      </c>
      <c r="E87" s="438">
        <v>0</v>
      </c>
      <c r="F87" s="438">
        <v>22182.7</v>
      </c>
      <c r="G87" s="447">
        <v>14826.934500000001</v>
      </c>
      <c r="H87" s="333">
        <v>3362.1166666666668</v>
      </c>
      <c r="I87" s="333">
        <v>40345.4</v>
      </c>
      <c r="J87" s="333">
        <v>4020</v>
      </c>
      <c r="K87" s="333">
        <v>62554.451166666666</v>
      </c>
    </row>
    <row r="88" spans="1:11" ht="26.4" x14ac:dyDescent="0.3">
      <c r="A88" s="445">
        <v>2200</v>
      </c>
      <c r="B88" s="446" t="s">
        <v>2814</v>
      </c>
      <c r="C88" s="438">
        <v>22810.2</v>
      </c>
      <c r="D88" s="438">
        <v>2010</v>
      </c>
      <c r="E88" s="438">
        <v>0</v>
      </c>
      <c r="F88" s="438">
        <v>24820.2</v>
      </c>
      <c r="G88" s="447">
        <v>16765.497000000003</v>
      </c>
      <c r="H88" s="333">
        <v>3801.7000000000003</v>
      </c>
      <c r="I88" s="333">
        <v>45620.4</v>
      </c>
      <c r="J88" s="333">
        <v>4020</v>
      </c>
      <c r="K88" s="333">
        <v>70207.597000000009</v>
      </c>
    </row>
    <row r="89" spans="1:11" ht="26.4" x14ac:dyDescent="0.3">
      <c r="A89" s="445">
        <v>2203</v>
      </c>
      <c r="B89" s="446" t="s">
        <v>2815</v>
      </c>
      <c r="C89" s="438">
        <v>25467.599999999999</v>
      </c>
      <c r="D89" s="438">
        <v>2010</v>
      </c>
      <c r="E89" s="438">
        <v>0</v>
      </c>
      <c r="F89" s="438">
        <v>27477.599999999999</v>
      </c>
      <c r="G89" s="447">
        <v>18718.686000000002</v>
      </c>
      <c r="H89" s="333">
        <v>4244.5999999999995</v>
      </c>
      <c r="I89" s="333">
        <v>50935.199999999997</v>
      </c>
      <c r="J89" s="333">
        <v>4020</v>
      </c>
      <c r="K89" s="333">
        <v>77918.486000000004</v>
      </c>
    </row>
    <row r="90" spans="1:11" ht="26.4" x14ac:dyDescent="0.3">
      <c r="A90" s="445">
        <v>2204</v>
      </c>
      <c r="B90" s="446" t="s">
        <v>2816</v>
      </c>
      <c r="C90" s="438">
        <v>27515.9</v>
      </c>
      <c r="D90" s="438">
        <v>2010</v>
      </c>
      <c r="E90" s="438">
        <v>0</v>
      </c>
      <c r="F90" s="438">
        <v>29525.9</v>
      </c>
      <c r="G90" s="447">
        <v>20224.186500000003</v>
      </c>
      <c r="H90" s="333">
        <v>4585.9833333333336</v>
      </c>
      <c r="I90" s="333">
        <v>55031.8</v>
      </c>
      <c r="J90" s="333">
        <v>4020</v>
      </c>
      <c r="K90" s="333">
        <v>83861.969833333336</v>
      </c>
    </row>
    <row r="91" spans="1:11" ht="26.4" x14ac:dyDescent="0.3">
      <c r="A91" s="445">
        <v>2210</v>
      </c>
      <c r="B91" s="446" t="s">
        <v>2817</v>
      </c>
      <c r="C91" s="438">
        <v>30451.200000000001</v>
      </c>
      <c r="D91" s="438">
        <v>2010</v>
      </c>
      <c r="E91" s="438">
        <v>0</v>
      </c>
      <c r="F91" s="438">
        <v>32461.200000000001</v>
      </c>
      <c r="G91" s="447">
        <v>22381.632000000001</v>
      </c>
      <c r="H91" s="333">
        <v>5075.2000000000007</v>
      </c>
      <c r="I91" s="333">
        <v>60902.400000000001</v>
      </c>
      <c r="J91" s="333">
        <v>4020</v>
      </c>
      <c r="K91" s="333">
        <v>92379.232000000004</v>
      </c>
    </row>
    <row r="92" spans="1:11" ht="26.4" x14ac:dyDescent="0.3">
      <c r="A92" s="445">
        <v>2211</v>
      </c>
      <c r="B92" s="446" t="s">
        <v>2818</v>
      </c>
      <c r="C92" s="438">
        <v>34819.199999999997</v>
      </c>
      <c r="D92" s="438">
        <v>2010</v>
      </c>
      <c r="E92" s="438">
        <v>0</v>
      </c>
      <c r="F92" s="438">
        <v>36829.199999999997</v>
      </c>
      <c r="G92" s="447">
        <v>25592.111999999997</v>
      </c>
      <c r="H92" s="333">
        <v>5803.1999999999989</v>
      </c>
      <c r="I92" s="333">
        <v>69638.399999999994</v>
      </c>
      <c r="J92" s="333">
        <v>4020</v>
      </c>
      <c r="K92" s="333">
        <v>105053.712</v>
      </c>
    </row>
    <row r="93" spans="1:11" ht="26.4" x14ac:dyDescent="0.3">
      <c r="A93" s="445">
        <v>2213</v>
      </c>
      <c r="B93" s="446" t="s">
        <v>2819</v>
      </c>
      <c r="C93" s="438">
        <v>40195.599999999999</v>
      </c>
      <c r="D93" s="438">
        <v>2010</v>
      </c>
      <c r="E93" s="438">
        <v>0</v>
      </c>
      <c r="F93" s="438">
        <v>42205.599999999999</v>
      </c>
      <c r="G93" s="447">
        <v>29543.766</v>
      </c>
      <c r="H93" s="333">
        <v>6699.2666666666664</v>
      </c>
      <c r="I93" s="333">
        <v>80391.199999999997</v>
      </c>
      <c r="J93" s="333">
        <v>4020</v>
      </c>
      <c r="K93" s="333">
        <v>120654.23266666666</v>
      </c>
    </row>
    <row r="94" spans="1:11" ht="26.4" x14ac:dyDescent="0.3">
      <c r="A94" s="445">
        <v>1320</v>
      </c>
      <c r="B94" s="446" t="s">
        <v>2979</v>
      </c>
      <c r="C94" s="438">
        <v>10086.35</v>
      </c>
      <c r="D94" s="438">
        <v>1039</v>
      </c>
      <c r="E94" s="438">
        <v>0</v>
      </c>
      <c r="F94" s="438">
        <v>11125.35</v>
      </c>
      <c r="G94" s="447">
        <v>7413.4672500000006</v>
      </c>
      <c r="H94" s="333">
        <v>1681.0583333333334</v>
      </c>
      <c r="I94" s="333">
        <v>20172.7</v>
      </c>
      <c r="J94" s="333">
        <v>2078</v>
      </c>
      <c r="K94" s="333">
        <v>31345.225583333333</v>
      </c>
    </row>
    <row r="95" spans="1:11" ht="26.4" x14ac:dyDescent="0.3">
      <c r="A95" s="445">
        <v>1322</v>
      </c>
      <c r="B95" s="446" t="s">
        <v>2980</v>
      </c>
      <c r="C95" s="438">
        <v>11405.1</v>
      </c>
      <c r="D95" s="438">
        <v>1039</v>
      </c>
      <c r="E95" s="438">
        <v>0</v>
      </c>
      <c r="F95" s="438">
        <v>12444.1</v>
      </c>
      <c r="G95" s="447">
        <v>8382.7485000000015</v>
      </c>
      <c r="H95" s="333">
        <v>1900.8500000000001</v>
      </c>
      <c r="I95" s="333">
        <v>22810.2</v>
      </c>
      <c r="J95" s="333">
        <v>2078</v>
      </c>
      <c r="K95" s="333">
        <v>35171.798500000004</v>
      </c>
    </row>
    <row r="96" spans="1:11" ht="26.4" x14ac:dyDescent="0.3">
      <c r="A96" s="445">
        <v>1324</v>
      </c>
      <c r="B96" s="446" t="s">
        <v>2981</v>
      </c>
      <c r="C96" s="438">
        <v>12733.8</v>
      </c>
      <c r="D96" s="438">
        <v>1039</v>
      </c>
      <c r="E96" s="438">
        <v>0</v>
      </c>
      <c r="F96" s="438">
        <v>13772.8</v>
      </c>
      <c r="G96" s="447">
        <v>9359.3430000000008</v>
      </c>
      <c r="H96" s="333">
        <v>2122.2999999999997</v>
      </c>
      <c r="I96" s="333">
        <v>25467.599999999999</v>
      </c>
      <c r="J96" s="333">
        <v>2078</v>
      </c>
      <c r="K96" s="333">
        <v>39027.243000000002</v>
      </c>
    </row>
    <row r="97" spans="1:11" ht="26.4" x14ac:dyDescent="0.3">
      <c r="A97" s="445">
        <v>1326</v>
      </c>
      <c r="B97" s="446" t="s">
        <v>2982</v>
      </c>
      <c r="C97" s="438">
        <v>13757.95</v>
      </c>
      <c r="D97" s="438">
        <v>1039</v>
      </c>
      <c r="E97" s="438">
        <v>0</v>
      </c>
      <c r="F97" s="438">
        <v>14796.95</v>
      </c>
      <c r="G97" s="447">
        <v>10112.093250000002</v>
      </c>
      <c r="H97" s="333">
        <v>2292.9916666666668</v>
      </c>
      <c r="I97" s="333">
        <v>27515.9</v>
      </c>
      <c r="J97" s="333">
        <v>2078</v>
      </c>
      <c r="K97" s="333">
        <v>41998.984916666668</v>
      </c>
    </row>
    <row r="98" spans="1:11" ht="26.4" x14ac:dyDescent="0.3">
      <c r="A98" s="445">
        <v>1301</v>
      </c>
      <c r="B98" s="446" t="s">
        <v>2950</v>
      </c>
      <c r="C98" s="438">
        <v>10086.35</v>
      </c>
      <c r="D98" s="438">
        <v>1039</v>
      </c>
      <c r="E98" s="438">
        <v>0</v>
      </c>
      <c r="F98" s="438">
        <v>11125.35</v>
      </c>
      <c r="G98" s="447">
        <v>7413.4672500000006</v>
      </c>
      <c r="H98" s="333">
        <v>1681.0583333333334</v>
      </c>
      <c r="I98" s="333">
        <v>20172.7</v>
      </c>
      <c r="J98" s="333">
        <v>2078</v>
      </c>
      <c r="K98" s="333">
        <v>31345.225583333333</v>
      </c>
    </row>
    <row r="99" spans="1:11" ht="26.4" x14ac:dyDescent="0.3">
      <c r="A99" s="445">
        <v>1300</v>
      </c>
      <c r="B99" s="446" t="s">
        <v>2820</v>
      </c>
      <c r="C99" s="438">
        <v>11405.1</v>
      </c>
      <c r="D99" s="438">
        <v>1039</v>
      </c>
      <c r="E99" s="438">
        <v>0</v>
      </c>
      <c r="F99" s="438">
        <v>12444.1</v>
      </c>
      <c r="G99" s="447">
        <v>8382.7485000000015</v>
      </c>
      <c r="H99" s="333">
        <v>1900.8500000000001</v>
      </c>
      <c r="I99" s="333">
        <v>22810.2</v>
      </c>
      <c r="J99" s="333">
        <v>2078</v>
      </c>
      <c r="K99" s="333">
        <v>35171.798500000004</v>
      </c>
    </row>
    <row r="100" spans="1:11" ht="26.4" x14ac:dyDescent="0.3">
      <c r="A100" s="445">
        <v>1303</v>
      </c>
      <c r="B100" s="446" t="s">
        <v>2821</v>
      </c>
      <c r="C100" s="438">
        <v>12733.8</v>
      </c>
      <c r="D100" s="438">
        <v>1039</v>
      </c>
      <c r="E100" s="438">
        <v>0</v>
      </c>
      <c r="F100" s="438">
        <v>13772.8</v>
      </c>
      <c r="G100" s="447">
        <v>9359.3430000000008</v>
      </c>
      <c r="H100" s="333">
        <v>2122.2999999999997</v>
      </c>
      <c r="I100" s="333">
        <v>25467.599999999999</v>
      </c>
      <c r="J100" s="333">
        <v>2078</v>
      </c>
      <c r="K100" s="333">
        <v>39027.243000000002</v>
      </c>
    </row>
    <row r="101" spans="1:11" ht="26.4" x14ac:dyDescent="0.3">
      <c r="A101" s="445">
        <v>1304</v>
      </c>
      <c r="B101" s="446" t="s">
        <v>2822</v>
      </c>
      <c r="C101" s="438">
        <v>13757.95</v>
      </c>
      <c r="D101" s="438">
        <v>1039</v>
      </c>
      <c r="E101" s="438">
        <v>0</v>
      </c>
      <c r="F101" s="438">
        <v>14796.95</v>
      </c>
      <c r="G101" s="447">
        <v>10112.093250000002</v>
      </c>
      <c r="H101" s="333">
        <v>2292.9916666666668</v>
      </c>
      <c r="I101" s="333">
        <v>27515.9</v>
      </c>
      <c r="J101" s="333">
        <v>2078</v>
      </c>
      <c r="K101" s="333">
        <v>41998.984916666668</v>
      </c>
    </row>
    <row r="102" spans="1:11" ht="26.4" x14ac:dyDescent="0.3">
      <c r="A102" s="445">
        <v>1310</v>
      </c>
      <c r="B102" s="446" t="s">
        <v>2823</v>
      </c>
      <c r="C102" s="438">
        <v>15225.6</v>
      </c>
      <c r="D102" s="438">
        <v>1039</v>
      </c>
      <c r="E102" s="438">
        <v>0</v>
      </c>
      <c r="F102" s="438">
        <v>16264.6</v>
      </c>
      <c r="G102" s="447">
        <v>11190.816000000001</v>
      </c>
      <c r="H102" s="333">
        <v>2537.6000000000004</v>
      </c>
      <c r="I102" s="333">
        <v>30451.200000000001</v>
      </c>
      <c r="J102" s="333">
        <v>2078</v>
      </c>
      <c r="K102" s="333">
        <v>46257.616000000002</v>
      </c>
    </row>
    <row r="103" spans="1:11" ht="26.4" x14ac:dyDescent="0.3">
      <c r="A103" s="445">
        <v>1311</v>
      </c>
      <c r="B103" s="446" t="s">
        <v>2824</v>
      </c>
      <c r="C103" s="438">
        <v>17409.599999999999</v>
      </c>
      <c r="D103" s="438">
        <v>1039</v>
      </c>
      <c r="E103" s="438">
        <v>0</v>
      </c>
      <c r="F103" s="438">
        <v>18448.599999999999</v>
      </c>
      <c r="G103" s="447">
        <v>12796.055999999999</v>
      </c>
      <c r="H103" s="333">
        <v>2901.5999999999995</v>
      </c>
      <c r="I103" s="333">
        <v>34819.199999999997</v>
      </c>
      <c r="J103" s="333">
        <v>2078</v>
      </c>
      <c r="K103" s="333">
        <v>52594.856</v>
      </c>
    </row>
    <row r="104" spans="1:11" ht="26.4" x14ac:dyDescent="0.3">
      <c r="A104" s="445">
        <v>1312</v>
      </c>
      <c r="B104" s="446" t="s">
        <v>2825</v>
      </c>
      <c r="C104" s="438">
        <v>20097.8</v>
      </c>
      <c r="D104" s="438">
        <v>1039</v>
      </c>
      <c r="E104" s="438">
        <v>0</v>
      </c>
      <c r="F104" s="438">
        <v>21136.799999999999</v>
      </c>
      <c r="G104" s="447">
        <v>14771.883</v>
      </c>
      <c r="H104" s="333">
        <v>3349.6333333333332</v>
      </c>
      <c r="I104" s="333">
        <v>40195.599999999999</v>
      </c>
      <c r="J104" s="333">
        <v>2078</v>
      </c>
      <c r="K104" s="333">
        <v>60395.116333333332</v>
      </c>
    </row>
    <row r="105" spans="1:11" ht="26.4" x14ac:dyDescent="0.3">
      <c r="A105" s="445">
        <v>1330</v>
      </c>
      <c r="B105" s="446" t="s">
        <v>2983</v>
      </c>
      <c r="C105" s="438">
        <v>10086.35</v>
      </c>
      <c r="D105" s="438">
        <v>1039</v>
      </c>
      <c r="E105" s="438">
        <v>0</v>
      </c>
      <c r="F105" s="438">
        <v>11125.35</v>
      </c>
      <c r="G105" s="447">
        <v>7413.4672500000006</v>
      </c>
      <c r="H105" s="333">
        <v>1681.0583333333334</v>
      </c>
      <c r="I105" s="333">
        <v>20172.7</v>
      </c>
      <c r="J105" s="333">
        <v>2078</v>
      </c>
      <c r="K105" s="333">
        <v>31345.225583333333</v>
      </c>
    </row>
    <row r="106" spans="1:11" ht="26.4" x14ac:dyDescent="0.3">
      <c r="A106" s="445">
        <v>1332</v>
      </c>
      <c r="B106" s="446" t="s">
        <v>2984</v>
      </c>
      <c r="C106" s="438">
        <v>11405.1</v>
      </c>
      <c r="D106" s="438">
        <v>1039</v>
      </c>
      <c r="E106" s="438">
        <v>0</v>
      </c>
      <c r="F106" s="438">
        <v>12444.1</v>
      </c>
      <c r="G106" s="447">
        <v>8382.7485000000015</v>
      </c>
      <c r="H106" s="333">
        <v>1900.8500000000001</v>
      </c>
      <c r="I106" s="333">
        <v>22810.2</v>
      </c>
      <c r="J106" s="333">
        <v>2078</v>
      </c>
      <c r="K106" s="333">
        <v>35171.798500000004</v>
      </c>
    </row>
    <row r="107" spans="1:11" ht="26.4" x14ac:dyDescent="0.3">
      <c r="A107" s="445">
        <v>1334</v>
      </c>
      <c r="B107" s="446" t="s">
        <v>2985</v>
      </c>
      <c r="C107" s="438">
        <v>12733.8</v>
      </c>
      <c r="D107" s="438">
        <v>1039</v>
      </c>
      <c r="E107" s="438">
        <v>0</v>
      </c>
      <c r="F107" s="438">
        <v>13772.8</v>
      </c>
      <c r="G107" s="447">
        <v>9359.3430000000008</v>
      </c>
      <c r="H107" s="333">
        <v>2122.2999999999997</v>
      </c>
      <c r="I107" s="333">
        <v>25467.599999999999</v>
      </c>
      <c r="J107" s="333">
        <v>2078</v>
      </c>
      <c r="K107" s="333">
        <v>39027.243000000002</v>
      </c>
    </row>
    <row r="108" spans="1:11" ht="26.4" x14ac:dyDescent="0.3">
      <c r="A108" s="445">
        <v>1336</v>
      </c>
      <c r="B108" s="446" t="s">
        <v>2986</v>
      </c>
      <c r="C108" s="438">
        <v>13757.95</v>
      </c>
      <c r="D108" s="438">
        <v>1039</v>
      </c>
      <c r="E108" s="438">
        <v>0</v>
      </c>
      <c r="F108" s="438">
        <v>14796.95</v>
      </c>
      <c r="G108" s="449">
        <v>10112.093250000002</v>
      </c>
      <c r="H108" s="333">
        <v>2292.9916666666668</v>
      </c>
      <c r="I108" s="333">
        <v>27515.9</v>
      </c>
      <c r="J108" s="333">
        <v>2078</v>
      </c>
      <c r="K108" s="333">
        <v>41998.984916666668</v>
      </c>
    </row>
    <row r="109" spans="1:11" x14ac:dyDescent="0.3">
      <c r="A109" s="445">
        <v>5101</v>
      </c>
      <c r="B109" s="446" t="s">
        <v>2119</v>
      </c>
      <c r="C109" s="438">
        <v>8364</v>
      </c>
      <c r="D109" s="438">
        <v>3730.3861500000003</v>
      </c>
      <c r="E109" s="438">
        <v>0</v>
      </c>
      <c r="F109" s="438">
        <v>12094.38615</v>
      </c>
      <c r="G109" s="447">
        <v>6147.5400000000009</v>
      </c>
      <c r="H109" s="333">
        <v>1394</v>
      </c>
      <c r="I109" s="333">
        <v>16728</v>
      </c>
      <c r="J109" s="333">
        <v>7460.78</v>
      </c>
      <c r="K109" s="333">
        <v>31730.32</v>
      </c>
    </row>
    <row r="110" spans="1:11" x14ac:dyDescent="0.3">
      <c r="A110" s="445">
        <v>5103</v>
      </c>
      <c r="B110" s="446" t="s">
        <v>2140</v>
      </c>
      <c r="C110" s="438">
        <v>8364</v>
      </c>
      <c r="D110" s="438">
        <v>3730.3861500000003</v>
      </c>
      <c r="E110" s="438">
        <v>0</v>
      </c>
      <c r="F110" s="438">
        <v>12094.38615</v>
      </c>
      <c r="G110" s="447">
        <v>6147.5400000000009</v>
      </c>
      <c r="H110" s="333">
        <v>1394</v>
      </c>
      <c r="I110" s="333">
        <v>16728</v>
      </c>
      <c r="J110" s="333">
        <v>7460.78</v>
      </c>
      <c r="K110" s="333">
        <v>31730.32</v>
      </c>
    </row>
    <row r="111" spans="1:11" x14ac:dyDescent="0.3">
      <c r="A111" s="445">
        <v>3108</v>
      </c>
      <c r="B111" s="446" t="s">
        <v>2826</v>
      </c>
      <c r="C111" s="438">
        <v>8364</v>
      </c>
      <c r="D111" s="438">
        <v>3730.3861500000003</v>
      </c>
      <c r="E111" s="438">
        <v>0</v>
      </c>
      <c r="F111" s="438">
        <v>12094.38615</v>
      </c>
      <c r="G111" s="447">
        <v>6147.5400000000009</v>
      </c>
      <c r="H111" s="333">
        <v>1394</v>
      </c>
      <c r="I111" s="333">
        <v>16728</v>
      </c>
      <c r="J111" s="333">
        <v>7460.78</v>
      </c>
      <c r="K111" s="333">
        <v>31730.32</v>
      </c>
    </row>
    <row r="112" spans="1:11" x14ac:dyDescent="0.3">
      <c r="A112" s="445">
        <v>3148</v>
      </c>
      <c r="B112" s="446" t="s">
        <v>2827</v>
      </c>
      <c r="C112" s="438">
        <v>8364</v>
      </c>
      <c r="D112" s="438">
        <v>3730.3861500000003</v>
      </c>
      <c r="E112" s="438">
        <v>0</v>
      </c>
      <c r="F112" s="438">
        <v>12094.38615</v>
      </c>
      <c r="G112" s="447">
        <v>6147.5400000000009</v>
      </c>
      <c r="H112" s="333">
        <v>1394</v>
      </c>
      <c r="I112" s="333">
        <v>16728</v>
      </c>
      <c r="J112" s="333">
        <v>7460.78</v>
      </c>
      <c r="K112" s="333">
        <v>31730.32</v>
      </c>
    </row>
    <row r="113" spans="1:11" x14ac:dyDescent="0.3">
      <c r="A113" s="445">
        <v>5105</v>
      </c>
      <c r="B113" s="446" t="s">
        <v>2828</v>
      </c>
      <c r="C113" s="438">
        <v>8364</v>
      </c>
      <c r="D113" s="438">
        <v>3730.3861500000003</v>
      </c>
      <c r="E113" s="438">
        <v>0</v>
      </c>
      <c r="F113" s="438">
        <v>12094.38615</v>
      </c>
      <c r="G113" s="447">
        <v>6147.5400000000009</v>
      </c>
      <c r="H113" s="333">
        <v>1394</v>
      </c>
      <c r="I113" s="333">
        <v>16728</v>
      </c>
      <c r="J113" s="333">
        <v>7460.78</v>
      </c>
      <c r="K113" s="333">
        <v>31730.32</v>
      </c>
    </row>
    <row r="114" spans="1:11" x14ac:dyDescent="0.3">
      <c r="A114" s="445">
        <v>5106</v>
      </c>
      <c r="B114" s="446" t="s">
        <v>2323</v>
      </c>
      <c r="C114" s="438">
        <v>8364</v>
      </c>
      <c r="D114" s="438">
        <v>3730.3861500000003</v>
      </c>
      <c r="E114" s="438">
        <v>0</v>
      </c>
      <c r="F114" s="438">
        <v>12094.38615</v>
      </c>
      <c r="G114" s="447">
        <v>6147.5400000000009</v>
      </c>
      <c r="H114" s="333">
        <v>1394</v>
      </c>
      <c r="I114" s="333">
        <v>16728</v>
      </c>
      <c r="J114" s="333">
        <v>7460.78</v>
      </c>
      <c r="K114" s="333">
        <v>31730.32</v>
      </c>
    </row>
    <row r="115" spans="1:11" x14ac:dyDescent="0.3">
      <c r="A115" s="445">
        <v>5107</v>
      </c>
      <c r="B115" s="446" t="s">
        <v>2829</v>
      </c>
      <c r="C115" s="438">
        <v>8364</v>
      </c>
      <c r="D115" s="438">
        <v>3730.3861500000003</v>
      </c>
      <c r="E115" s="438">
        <v>0</v>
      </c>
      <c r="F115" s="438">
        <v>12094.38615</v>
      </c>
      <c r="G115" s="447">
        <v>6147.5400000000009</v>
      </c>
      <c r="H115" s="333">
        <v>1394</v>
      </c>
      <c r="I115" s="333">
        <v>16728</v>
      </c>
      <c r="J115" s="333">
        <v>7460.78</v>
      </c>
      <c r="K115" s="333">
        <v>31730.32</v>
      </c>
    </row>
    <row r="116" spans="1:11" x14ac:dyDescent="0.3">
      <c r="A116" s="445">
        <v>5109</v>
      </c>
      <c r="B116" s="446" t="s">
        <v>2830</v>
      </c>
      <c r="C116" s="438">
        <v>8388.9500000000007</v>
      </c>
      <c r="D116" s="438">
        <v>3730.3861500000003</v>
      </c>
      <c r="E116" s="438">
        <v>0</v>
      </c>
      <c r="F116" s="438">
        <v>12119.336150000001</v>
      </c>
      <c r="G116" s="447">
        <v>6165.8782500000016</v>
      </c>
      <c r="H116" s="333">
        <v>1398.1583333333335</v>
      </c>
      <c r="I116" s="333">
        <v>16777.900000000001</v>
      </c>
      <c r="J116" s="333">
        <v>7460.78</v>
      </c>
      <c r="K116" s="333">
        <v>31802.716583333335</v>
      </c>
    </row>
    <row r="117" spans="1:11" x14ac:dyDescent="0.3">
      <c r="A117" s="445">
        <v>5104</v>
      </c>
      <c r="B117" s="446" t="s">
        <v>2831</v>
      </c>
      <c r="C117" s="438">
        <v>8749.52</v>
      </c>
      <c r="D117" s="438">
        <v>3730.3861500000003</v>
      </c>
      <c r="E117" s="438">
        <v>0</v>
      </c>
      <c r="F117" s="438">
        <v>12479.906150000001</v>
      </c>
      <c r="G117" s="447">
        <v>6430.8972000000003</v>
      </c>
      <c r="H117" s="333">
        <v>1458.2533333333333</v>
      </c>
      <c r="I117" s="333">
        <v>17499.04</v>
      </c>
      <c r="J117" s="333">
        <v>7460.78</v>
      </c>
      <c r="K117" s="333">
        <v>32848.970533333333</v>
      </c>
    </row>
    <row r="118" spans="1:11" ht="26.4" x14ac:dyDescent="0.3">
      <c r="A118" s="445">
        <v>7102</v>
      </c>
      <c r="B118" s="446" t="s">
        <v>2832</v>
      </c>
      <c r="C118" s="438">
        <v>8364</v>
      </c>
      <c r="D118" s="438">
        <v>3730.3861500000003</v>
      </c>
      <c r="E118" s="438">
        <v>0</v>
      </c>
      <c r="F118" s="438">
        <v>12094.38615</v>
      </c>
      <c r="G118" s="447">
        <v>6147.5400000000009</v>
      </c>
      <c r="H118" s="333">
        <v>1394</v>
      </c>
      <c r="I118" s="333">
        <v>16728</v>
      </c>
      <c r="J118" s="333">
        <v>7460.78</v>
      </c>
      <c r="K118" s="333">
        <v>31730.32</v>
      </c>
    </row>
    <row r="119" spans="1:11" ht="26.4" x14ac:dyDescent="0.3">
      <c r="A119" s="445">
        <v>7111</v>
      </c>
      <c r="B119" s="446" t="s">
        <v>2833</v>
      </c>
      <c r="C119" s="438">
        <v>8364</v>
      </c>
      <c r="D119" s="438">
        <v>3730.3861500000003</v>
      </c>
      <c r="E119" s="438">
        <v>0</v>
      </c>
      <c r="F119" s="438">
        <v>12094.38615</v>
      </c>
      <c r="G119" s="447">
        <v>6147.5400000000009</v>
      </c>
      <c r="H119" s="333">
        <v>1394</v>
      </c>
      <c r="I119" s="333">
        <v>16728</v>
      </c>
      <c r="J119" s="333">
        <v>7460.78</v>
      </c>
      <c r="K119" s="333">
        <v>31730.32</v>
      </c>
    </row>
    <row r="120" spans="1:11" x14ac:dyDescent="0.3">
      <c r="A120" s="445">
        <v>3114</v>
      </c>
      <c r="B120" s="446" t="s">
        <v>2834</v>
      </c>
      <c r="C120" s="438">
        <v>8364</v>
      </c>
      <c r="D120" s="438">
        <v>3730.3861500000003</v>
      </c>
      <c r="E120" s="438">
        <v>0</v>
      </c>
      <c r="F120" s="438">
        <v>12094.38615</v>
      </c>
      <c r="G120" s="447">
        <v>6147.5400000000009</v>
      </c>
      <c r="H120" s="333">
        <v>1394</v>
      </c>
      <c r="I120" s="333">
        <v>16728</v>
      </c>
      <c r="J120" s="333">
        <v>7460.78</v>
      </c>
      <c r="K120" s="333">
        <v>31730.32</v>
      </c>
    </row>
    <row r="121" spans="1:11" x14ac:dyDescent="0.3">
      <c r="A121" s="445">
        <v>3143</v>
      </c>
      <c r="B121" s="446" t="s">
        <v>2835</v>
      </c>
      <c r="C121" s="438">
        <v>8364</v>
      </c>
      <c r="D121" s="438">
        <v>3730.3861500000003</v>
      </c>
      <c r="E121" s="438">
        <v>0</v>
      </c>
      <c r="F121" s="438">
        <v>12094.38615</v>
      </c>
      <c r="G121" s="447">
        <v>6147.5400000000009</v>
      </c>
      <c r="H121" s="333">
        <v>1394</v>
      </c>
      <c r="I121" s="333">
        <v>16728</v>
      </c>
      <c r="J121" s="333">
        <v>7460.78</v>
      </c>
      <c r="K121" s="333">
        <v>31730.32</v>
      </c>
    </row>
    <row r="122" spans="1:11" x14ac:dyDescent="0.3">
      <c r="A122" s="445">
        <v>5110</v>
      </c>
      <c r="B122" s="446" t="s">
        <v>2836</v>
      </c>
      <c r="C122" s="438">
        <v>8364</v>
      </c>
      <c r="D122" s="438">
        <v>3730.3861500000003</v>
      </c>
      <c r="E122" s="438">
        <v>0</v>
      </c>
      <c r="F122" s="438">
        <v>12094.38615</v>
      </c>
      <c r="G122" s="447">
        <v>6147.5400000000009</v>
      </c>
      <c r="H122" s="333">
        <v>1394</v>
      </c>
      <c r="I122" s="333">
        <v>16728</v>
      </c>
      <c r="J122" s="333">
        <v>7460.78</v>
      </c>
      <c r="K122" s="333">
        <v>31730.32</v>
      </c>
    </row>
    <row r="123" spans="1:11" x14ac:dyDescent="0.3">
      <c r="A123" s="445">
        <v>5113</v>
      </c>
      <c r="B123" s="446" t="s">
        <v>2837</v>
      </c>
      <c r="C123" s="438">
        <v>8364</v>
      </c>
      <c r="D123" s="438">
        <v>3730.3861500000003</v>
      </c>
      <c r="E123" s="438">
        <v>0</v>
      </c>
      <c r="F123" s="438">
        <v>12094.38615</v>
      </c>
      <c r="G123" s="447">
        <v>6147.5400000000009</v>
      </c>
      <c r="H123" s="333">
        <v>1394</v>
      </c>
      <c r="I123" s="333">
        <v>16728</v>
      </c>
      <c r="J123" s="333">
        <v>7460.78</v>
      </c>
      <c r="K123" s="333">
        <v>31730.32</v>
      </c>
    </row>
    <row r="124" spans="1:11" x14ac:dyDescent="0.3">
      <c r="A124" s="445">
        <v>7103</v>
      </c>
      <c r="B124" s="446" t="s">
        <v>2987</v>
      </c>
      <c r="C124" s="438">
        <v>8364</v>
      </c>
      <c r="D124" s="438">
        <v>3730.3861500000003</v>
      </c>
      <c r="E124" s="438">
        <v>0</v>
      </c>
      <c r="F124" s="438">
        <v>12094.38615</v>
      </c>
      <c r="G124" s="447">
        <v>6147.5400000000009</v>
      </c>
      <c r="H124" s="333">
        <v>1394</v>
      </c>
      <c r="I124" s="333">
        <v>16728</v>
      </c>
      <c r="J124" s="333">
        <v>7460.78</v>
      </c>
      <c r="K124" s="333">
        <v>31730.32</v>
      </c>
    </row>
    <row r="125" spans="1:11" x14ac:dyDescent="0.3">
      <c r="A125" s="445">
        <v>7106</v>
      </c>
      <c r="B125" s="446" t="s">
        <v>2838</v>
      </c>
      <c r="C125" s="438">
        <v>8364</v>
      </c>
      <c r="D125" s="438">
        <v>3730.3861500000003</v>
      </c>
      <c r="E125" s="438">
        <v>0</v>
      </c>
      <c r="F125" s="438">
        <v>12094.38615</v>
      </c>
      <c r="G125" s="447">
        <v>6147.5400000000009</v>
      </c>
      <c r="H125" s="333">
        <v>1394</v>
      </c>
      <c r="I125" s="333">
        <v>16728</v>
      </c>
      <c r="J125" s="333">
        <v>7460.78</v>
      </c>
      <c r="K125" s="333">
        <v>31730.32</v>
      </c>
    </row>
    <row r="126" spans="1:11" x14ac:dyDescent="0.3">
      <c r="A126" s="445">
        <v>7104</v>
      </c>
      <c r="B126" s="446" t="s">
        <v>2839</v>
      </c>
      <c r="C126" s="438">
        <v>8364</v>
      </c>
      <c r="D126" s="438">
        <v>3730.3861500000003</v>
      </c>
      <c r="E126" s="438">
        <v>0</v>
      </c>
      <c r="F126" s="438">
        <v>12094.38615</v>
      </c>
      <c r="G126" s="447">
        <v>6147.5400000000009</v>
      </c>
      <c r="H126" s="333">
        <v>1394</v>
      </c>
      <c r="I126" s="333">
        <v>16728</v>
      </c>
      <c r="J126" s="333">
        <v>7460.78</v>
      </c>
      <c r="K126" s="333">
        <v>31730.32</v>
      </c>
    </row>
    <row r="127" spans="1:11" x14ac:dyDescent="0.3">
      <c r="A127" s="445">
        <v>7107</v>
      </c>
      <c r="B127" s="446" t="s">
        <v>2840</v>
      </c>
      <c r="C127" s="438">
        <v>8364</v>
      </c>
      <c r="D127" s="438">
        <v>3730.3861500000003</v>
      </c>
      <c r="E127" s="438">
        <v>0</v>
      </c>
      <c r="F127" s="438">
        <v>12094.38615</v>
      </c>
      <c r="G127" s="447">
        <v>6147.5400000000009</v>
      </c>
      <c r="H127" s="333">
        <v>1394</v>
      </c>
      <c r="I127" s="333">
        <v>16728</v>
      </c>
      <c r="J127" s="333">
        <v>7460.78</v>
      </c>
      <c r="K127" s="333">
        <v>31730.32</v>
      </c>
    </row>
    <row r="128" spans="1:11" x14ac:dyDescent="0.3">
      <c r="A128" s="445">
        <v>3133</v>
      </c>
      <c r="B128" s="446" t="s">
        <v>2841</v>
      </c>
      <c r="C128" s="438">
        <v>8364</v>
      </c>
      <c r="D128" s="438">
        <v>3730.3861500000003</v>
      </c>
      <c r="E128" s="438">
        <v>0</v>
      </c>
      <c r="F128" s="438">
        <v>12094.38615</v>
      </c>
      <c r="G128" s="447">
        <v>6147.5400000000009</v>
      </c>
      <c r="H128" s="333">
        <v>1394</v>
      </c>
      <c r="I128" s="333">
        <v>16728</v>
      </c>
      <c r="J128" s="333">
        <v>7460.78</v>
      </c>
      <c r="K128" s="333">
        <v>31730.32</v>
      </c>
    </row>
    <row r="129" spans="1:11" x14ac:dyDescent="0.3">
      <c r="A129" s="445">
        <v>3134</v>
      </c>
      <c r="B129" s="446" t="s">
        <v>2842</v>
      </c>
      <c r="C129" s="438">
        <v>8364</v>
      </c>
      <c r="D129" s="438">
        <v>3730.3861500000003</v>
      </c>
      <c r="E129" s="438">
        <v>0</v>
      </c>
      <c r="F129" s="438">
        <v>12094.38615</v>
      </c>
      <c r="G129" s="447">
        <v>6147.5400000000009</v>
      </c>
      <c r="H129" s="333">
        <v>1394</v>
      </c>
      <c r="I129" s="333">
        <v>16728</v>
      </c>
      <c r="J129" s="333">
        <v>7460.78</v>
      </c>
      <c r="K129" s="333">
        <v>31730.32</v>
      </c>
    </row>
    <row r="130" spans="1:11" x14ac:dyDescent="0.3">
      <c r="A130" s="445">
        <v>3144</v>
      </c>
      <c r="B130" s="446" t="s">
        <v>2843</v>
      </c>
      <c r="C130" s="438">
        <v>8364</v>
      </c>
      <c r="D130" s="438">
        <v>3730.3861500000003</v>
      </c>
      <c r="E130" s="438">
        <v>0</v>
      </c>
      <c r="F130" s="438">
        <v>12094.38615</v>
      </c>
      <c r="G130" s="447">
        <v>6147.5400000000009</v>
      </c>
      <c r="H130" s="333">
        <v>1394</v>
      </c>
      <c r="I130" s="333">
        <v>16728</v>
      </c>
      <c r="J130" s="333">
        <v>7460.78</v>
      </c>
      <c r="K130" s="333">
        <v>31730.32</v>
      </c>
    </row>
    <row r="131" spans="1:11" x14ac:dyDescent="0.3">
      <c r="A131" s="445">
        <v>3109</v>
      </c>
      <c r="B131" s="446" t="s">
        <v>2844</v>
      </c>
      <c r="C131" s="438">
        <v>8364</v>
      </c>
      <c r="D131" s="438">
        <v>3730.3861500000003</v>
      </c>
      <c r="E131" s="438">
        <v>0</v>
      </c>
      <c r="F131" s="438">
        <v>12094.38615</v>
      </c>
      <c r="G131" s="447">
        <v>6147.5400000000009</v>
      </c>
      <c r="H131" s="333">
        <v>1394</v>
      </c>
      <c r="I131" s="333">
        <v>16728</v>
      </c>
      <c r="J131" s="333">
        <v>7460.78</v>
      </c>
      <c r="K131" s="333">
        <v>31730.32</v>
      </c>
    </row>
    <row r="132" spans="1:11" x14ac:dyDescent="0.3">
      <c r="A132" s="445">
        <v>3126</v>
      </c>
      <c r="B132" s="446" t="s">
        <v>2845</v>
      </c>
      <c r="C132" s="438">
        <v>8364</v>
      </c>
      <c r="D132" s="438">
        <v>3730.3861500000003</v>
      </c>
      <c r="E132" s="438">
        <v>0</v>
      </c>
      <c r="F132" s="438">
        <v>12094.38615</v>
      </c>
      <c r="G132" s="447">
        <v>6147.5400000000009</v>
      </c>
      <c r="H132" s="333">
        <v>1394</v>
      </c>
      <c r="I132" s="333">
        <v>16728</v>
      </c>
      <c r="J132" s="333">
        <v>7460.78</v>
      </c>
      <c r="K132" s="333">
        <v>31730.32</v>
      </c>
    </row>
    <row r="133" spans="1:11" x14ac:dyDescent="0.3">
      <c r="A133" s="445">
        <v>3105</v>
      </c>
      <c r="B133" s="446" t="s">
        <v>2846</v>
      </c>
      <c r="C133" s="438">
        <v>8364</v>
      </c>
      <c r="D133" s="438">
        <v>3730.3861500000003</v>
      </c>
      <c r="E133" s="438">
        <v>0</v>
      </c>
      <c r="F133" s="438">
        <v>12094.38615</v>
      </c>
      <c r="G133" s="447">
        <v>6147.5400000000009</v>
      </c>
      <c r="H133" s="333">
        <v>1394</v>
      </c>
      <c r="I133" s="333">
        <v>16728</v>
      </c>
      <c r="J133" s="333">
        <v>7460.78</v>
      </c>
      <c r="K133" s="333">
        <v>31730.32</v>
      </c>
    </row>
    <row r="134" spans="1:11" x14ac:dyDescent="0.3">
      <c r="A134" s="445">
        <v>3129</v>
      </c>
      <c r="B134" s="446" t="s">
        <v>2847</v>
      </c>
      <c r="C134" s="438">
        <v>8364</v>
      </c>
      <c r="D134" s="438">
        <v>3730.3861500000003</v>
      </c>
      <c r="E134" s="438">
        <v>0</v>
      </c>
      <c r="F134" s="438">
        <v>12094.38615</v>
      </c>
      <c r="G134" s="447">
        <v>6147.5400000000009</v>
      </c>
      <c r="H134" s="333">
        <v>1394</v>
      </c>
      <c r="I134" s="333">
        <v>16728</v>
      </c>
      <c r="J134" s="333">
        <v>7460.78</v>
      </c>
      <c r="K134" s="333">
        <v>31730.32</v>
      </c>
    </row>
    <row r="135" spans="1:11" x14ac:dyDescent="0.3">
      <c r="A135" s="445">
        <v>7108</v>
      </c>
      <c r="B135" s="446" t="s">
        <v>2848</v>
      </c>
      <c r="C135" s="438">
        <v>8364</v>
      </c>
      <c r="D135" s="438">
        <v>3730.3861500000003</v>
      </c>
      <c r="E135" s="438">
        <v>0</v>
      </c>
      <c r="F135" s="438">
        <v>12094.38615</v>
      </c>
      <c r="G135" s="447">
        <v>6147.5400000000009</v>
      </c>
      <c r="H135" s="333">
        <v>1394</v>
      </c>
      <c r="I135" s="333">
        <v>16728</v>
      </c>
      <c r="J135" s="333">
        <v>7460.78</v>
      </c>
      <c r="K135" s="333">
        <v>31730.32</v>
      </c>
    </row>
    <row r="136" spans="1:11" x14ac:dyDescent="0.3">
      <c r="A136" s="445">
        <v>7112</v>
      </c>
      <c r="B136" s="446" t="s">
        <v>2849</v>
      </c>
      <c r="C136" s="438">
        <v>8364</v>
      </c>
      <c r="D136" s="438">
        <v>3730.3861500000003</v>
      </c>
      <c r="E136" s="438">
        <v>0</v>
      </c>
      <c r="F136" s="438">
        <v>12094.38615</v>
      </c>
      <c r="G136" s="447">
        <v>6147.5400000000009</v>
      </c>
      <c r="H136" s="333">
        <v>1394</v>
      </c>
      <c r="I136" s="333">
        <v>16728</v>
      </c>
      <c r="J136" s="333">
        <v>7460.78</v>
      </c>
      <c r="K136" s="333">
        <v>31730.32</v>
      </c>
    </row>
    <row r="137" spans="1:11" x14ac:dyDescent="0.3">
      <c r="A137" s="445">
        <v>3107</v>
      </c>
      <c r="B137" s="446" t="s">
        <v>2988</v>
      </c>
      <c r="C137" s="438">
        <v>8364</v>
      </c>
      <c r="D137" s="438">
        <v>3730.3861500000003</v>
      </c>
      <c r="E137" s="438">
        <v>0</v>
      </c>
      <c r="F137" s="438">
        <v>12094.38615</v>
      </c>
      <c r="G137" s="447">
        <v>6147.5400000000009</v>
      </c>
      <c r="H137" s="333">
        <v>1394</v>
      </c>
      <c r="I137" s="333">
        <v>16728</v>
      </c>
      <c r="J137" s="333">
        <v>7460.78</v>
      </c>
      <c r="K137" s="333">
        <v>31730.32</v>
      </c>
    </row>
    <row r="138" spans="1:11" x14ac:dyDescent="0.3">
      <c r="A138" s="445">
        <v>3117</v>
      </c>
      <c r="B138" s="446" t="s">
        <v>2850</v>
      </c>
      <c r="C138" s="438">
        <v>8364</v>
      </c>
      <c r="D138" s="438">
        <v>3730.3861500000003</v>
      </c>
      <c r="E138" s="438">
        <v>0</v>
      </c>
      <c r="F138" s="438">
        <v>12094.38615</v>
      </c>
      <c r="G138" s="447">
        <v>6147.5400000000009</v>
      </c>
      <c r="H138" s="333">
        <v>1394</v>
      </c>
      <c r="I138" s="333">
        <v>16728</v>
      </c>
      <c r="J138" s="333">
        <v>7460.78</v>
      </c>
      <c r="K138" s="333">
        <v>31730.32</v>
      </c>
    </row>
    <row r="139" spans="1:11" x14ac:dyDescent="0.3">
      <c r="A139" s="445">
        <v>3145</v>
      </c>
      <c r="B139" s="446" t="s">
        <v>2989</v>
      </c>
      <c r="C139" s="438">
        <v>8364</v>
      </c>
      <c r="D139" s="438">
        <v>3730.3861500000003</v>
      </c>
      <c r="E139" s="438">
        <v>0</v>
      </c>
      <c r="F139" s="438">
        <v>12094.38615</v>
      </c>
      <c r="G139" s="447">
        <v>6147.5400000000009</v>
      </c>
      <c r="H139" s="333">
        <v>1394</v>
      </c>
      <c r="I139" s="333">
        <v>16728</v>
      </c>
      <c r="J139" s="333">
        <v>7460.78</v>
      </c>
      <c r="K139" s="333">
        <v>31730.32</v>
      </c>
    </row>
    <row r="140" spans="1:11" x14ac:dyDescent="0.3">
      <c r="A140" s="445">
        <v>5117</v>
      </c>
      <c r="B140" s="446" t="s">
        <v>2990</v>
      </c>
      <c r="C140" s="438">
        <v>8364</v>
      </c>
      <c r="D140" s="438">
        <v>3730.3861500000003</v>
      </c>
      <c r="E140" s="438">
        <v>0</v>
      </c>
      <c r="F140" s="438">
        <v>12094.38615</v>
      </c>
      <c r="G140" s="447">
        <v>6147.5400000000009</v>
      </c>
      <c r="H140" s="333">
        <v>1394</v>
      </c>
      <c r="I140" s="333">
        <v>16728</v>
      </c>
      <c r="J140" s="333">
        <v>7460.78</v>
      </c>
      <c r="K140" s="333">
        <v>31730.32</v>
      </c>
    </row>
    <row r="141" spans="1:11" x14ac:dyDescent="0.3">
      <c r="A141" s="445">
        <v>3137</v>
      </c>
      <c r="B141" s="446" t="s">
        <v>2851</v>
      </c>
      <c r="C141" s="438">
        <v>8364</v>
      </c>
      <c r="D141" s="438">
        <v>3730.3861500000003</v>
      </c>
      <c r="E141" s="438">
        <v>0</v>
      </c>
      <c r="F141" s="438">
        <v>12094.38615</v>
      </c>
      <c r="G141" s="447">
        <v>6147.5400000000009</v>
      </c>
      <c r="H141" s="333">
        <v>1394</v>
      </c>
      <c r="I141" s="333">
        <v>16728</v>
      </c>
      <c r="J141" s="333">
        <v>7460.78</v>
      </c>
      <c r="K141" s="333">
        <v>31730.32</v>
      </c>
    </row>
    <row r="142" spans="1:11" x14ac:dyDescent="0.3">
      <c r="A142" s="445">
        <v>3111</v>
      </c>
      <c r="B142" s="446" t="s">
        <v>2991</v>
      </c>
      <c r="C142" s="438">
        <v>8364</v>
      </c>
      <c r="D142" s="438">
        <v>3730.3861500000003</v>
      </c>
      <c r="E142" s="438">
        <v>0</v>
      </c>
      <c r="F142" s="438">
        <v>12094.38615</v>
      </c>
      <c r="G142" s="447">
        <v>6147.5400000000009</v>
      </c>
      <c r="H142" s="333">
        <v>1394</v>
      </c>
      <c r="I142" s="333">
        <v>16728</v>
      </c>
      <c r="J142" s="333">
        <v>7460.78</v>
      </c>
      <c r="K142" s="333">
        <v>31730.32</v>
      </c>
    </row>
    <row r="143" spans="1:11" x14ac:dyDescent="0.3">
      <c r="A143" s="445">
        <v>3140</v>
      </c>
      <c r="B143" s="446" t="s">
        <v>2852</v>
      </c>
      <c r="C143" s="438">
        <v>8916.44</v>
      </c>
      <c r="D143" s="438">
        <v>3730.3861500000003</v>
      </c>
      <c r="E143" s="438">
        <v>0</v>
      </c>
      <c r="F143" s="438">
        <v>12646.826150000001</v>
      </c>
      <c r="G143" s="447">
        <v>6553.5834000000004</v>
      </c>
      <c r="H143" s="333">
        <v>1486.0733333333335</v>
      </c>
      <c r="I143" s="333">
        <v>17832.88</v>
      </c>
      <c r="J143" s="333">
        <v>7460.78</v>
      </c>
      <c r="K143" s="333">
        <v>33333.316733333333</v>
      </c>
    </row>
    <row r="144" spans="1:11" x14ac:dyDescent="0.3">
      <c r="A144" s="445">
        <v>7141</v>
      </c>
      <c r="B144" s="446" t="s">
        <v>2326</v>
      </c>
      <c r="C144" s="438">
        <v>8364</v>
      </c>
      <c r="D144" s="438">
        <v>3730.3861500000003</v>
      </c>
      <c r="E144" s="438">
        <v>0</v>
      </c>
      <c r="F144" s="438">
        <v>12094.38615</v>
      </c>
      <c r="G144" s="447">
        <v>6147.5400000000009</v>
      </c>
      <c r="H144" s="333">
        <v>1394</v>
      </c>
      <c r="I144" s="333">
        <v>16728</v>
      </c>
      <c r="J144" s="333">
        <v>7460.78</v>
      </c>
      <c r="K144" s="333">
        <v>31730.32</v>
      </c>
    </row>
    <row r="145" spans="1:11" x14ac:dyDescent="0.3">
      <c r="A145" s="445">
        <v>3138</v>
      </c>
      <c r="B145" s="446" t="s">
        <v>2853</v>
      </c>
      <c r="C145" s="438">
        <v>8364</v>
      </c>
      <c r="D145" s="438">
        <v>3730.3861500000003</v>
      </c>
      <c r="E145" s="438">
        <v>0</v>
      </c>
      <c r="F145" s="438">
        <v>12094.38615</v>
      </c>
      <c r="G145" s="447">
        <v>6147.5400000000009</v>
      </c>
      <c r="H145" s="333">
        <v>1394</v>
      </c>
      <c r="I145" s="333">
        <v>16728</v>
      </c>
      <c r="J145" s="333">
        <v>7460.78</v>
      </c>
      <c r="K145" s="333">
        <v>31730.32</v>
      </c>
    </row>
    <row r="146" spans="1:11" x14ac:dyDescent="0.3">
      <c r="A146" s="445">
        <v>3139</v>
      </c>
      <c r="B146" s="446" t="s">
        <v>2854</v>
      </c>
      <c r="C146" s="438">
        <v>8364</v>
      </c>
      <c r="D146" s="438">
        <v>3730.3861500000003</v>
      </c>
      <c r="E146" s="438">
        <v>0</v>
      </c>
      <c r="F146" s="438">
        <v>12094.38615</v>
      </c>
      <c r="G146" s="447">
        <v>6147.5400000000009</v>
      </c>
      <c r="H146" s="333">
        <v>1394</v>
      </c>
      <c r="I146" s="333">
        <v>16728</v>
      </c>
      <c r="J146" s="333">
        <v>7460.78</v>
      </c>
      <c r="K146" s="333">
        <v>31730.32</v>
      </c>
    </row>
    <row r="147" spans="1:11" x14ac:dyDescent="0.3">
      <c r="A147" s="445">
        <v>3131</v>
      </c>
      <c r="B147" s="446" t="s">
        <v>2855</v>
      </c>
      <c r="C147" s="438">
        <v>8364</v>
      </c>
      <c r="D147" s="438">
        <v>3730.3861500000003</v>
      </c>
      <c r="E147" s="438">
        <v>0</v>
      </c>
      <c r="F147" s="438">
        <v>12094.38615</v>
      </c>
      <c r="G147" s="447">
        <v>6147.5400000000009</v>
      </c>
      <c r="H147" s="333">
        <v>1394</v>
      </c>
      <c r="I147" s="333">
        <v>16728</v>
      </c>
      <c r="J147" s="333">
        <v>7460.78</v>
      </c>
      <c r="K147" s="333">
        <v>31730.32</v>
      </c>
    </row>
    <row r="148" spans="1:11" ht="26.4" x14ac:dyDescent="0.3">
      <c r="A148" s="445">
        <v>3113</v>
      </c>
      <c r="B148" s="446" t="s">
        <v>2856</v>
      </c>
      <c r="C148" s="438">
        <v>8388.9500000000007</v>
      </c>
      <c r="D148" s="438">
        <v>3730.3861500000003</v>
      </c>
      <c r="E148" s="438">
        <v>0</v>
      </c>
      <c r="F148" s="438">
        <v>12119.336150000001</v>
      </c>
      <c r="G148" s="447">
        <v>6165.8782500000016</v>
      </c>
      <c r="H148" s="333">
        <v>1398.1583333333335</v>
      </c>
      <c r="I148" s="333">
        <v>16777.900000000001</v>
      </c>
      <c r="J148" s="333">
        <v>7460.78</v>
      </c>
      <c r="K148" s="333">
        <v>31802.716583333335</v>
      </c>
    </row>
    <row r="149" spans="1:11" ht="26.4" x14ac:dyDescent="0.3">
      <c r="A149" s="445">
        <v>3123</v>
      </c>
      <c r="B149" s="446" t="s">
        <v>2857</v>
      </c>
      <c r="C149" s="438">
        <v>8749.52</v>
      </c>
      <c r="D149" s="438">
        <v>3730.3861500000003</v>
      </c>
      <c r="E149" s="438">
        <v>0</v>
      </c>
      <c r="F149" s="438">
        <v>12479.906150000001</v>
      </c>
      <c r="G149" s="447">
        <v>6430.8972000000003</v>
      </c>
      <c r="H149" s="333">
        <v>1458.2533333333333</v>
      </c>
      <c r="I149" s="333">
        <v>17499.04</v>
      </c>
      <c r="J149" s="333">
        <v>7460.78</v>
      </c>
      <c r="K149" s="333">
        <v>32848.970533333333</v>
      </c>
    </row>
    <row r="150" spans="1:11" ht="26.4" x14ac:dyDescent="0.3">
      <c r="A150" s="445">
        <v>3116</v>
      </c>
      <c r="B150" s="446" t="s">
        <v>2858</v>
      </c>
      <c r="C150" s="438">
        <v>8364</v>
      </c>
      <c r="D150" s="438">
        <v>3730.3861500000003</v>
      </c>
      <c r="E150" s="438">
        <v>0</v>
      </c>
      <c r="F150" s="438">
        <v>12094.38615</v>
      </c>
      <c r="G150" s="447">
        <v>6147.5400000000009</v>
      </c>
      <c r="H150" s="333">
        <v>1394</v>
      </c>
      <c r="I150" s="333">
        <v>16728</v>
      </c>
      <c r="J150" s="333">
        <v>7460.78</v>
      </c>
      <c r="K150" s="333">
        <v>31730.32</v>
      </c>
    </row>
    <row r="151" spans="1:11" ht="26.4" x14ac:dyDescent="0.3">
      <c r="A151" s="445">
        <v>3142</v>
      </c>
      <c r="B151" s="446" t="s">
        <v>2859</v>
      </c>
      <c r="C151" s="438">
        <v>8364</v>
      </c>
      <c r="D151" s="438">
        <v>3730.3861500000003</v>
      </c>
      <c r="E151" s="438">
        <v>0</v>
      </c>
      <c r="F151" s="438">
        <v>12094.38615</v>
      </c>
      <c r="G151" s="447">
        <v>6147.5400000000009</v>
      </c>
      <c r="H151" s="333">
        <v>1394</v>
      </c>
      <c r="I151" s="333">
        <v>16728</v>
      </c>
      <c r="J151" s="333">
        <v>7460.78</v>
      </c>
      <c r="K151" s="333">
        <v>31730.32</v>
      </c>
    </row>
    <row r="152" spans="1:11" ht="26.4" x14ac:dyDescent="0.3">
      <c r="A152" s="445">
        <v>7110</v>
      </c>
      <c r="B152" s="446" t="s">
        <v>2992</v>
      </c>
      <c r="C152" s="438">
        <v>8364</v>
      </c>
      <c r="D152" s="438">
        <v>3730.3861500000003</v>
      </c>
      <c r="E152" s="438">
        <v>0</v>
      </c>
      <c r="F152" s="438">
        <v>12094.38615</v>
      </c>
      <c r="G152" s="447">
        <v>6147.5400000000009</v>
      </c>
      <c r="H152" s="333">
        <v>1394</v>
      </c>
      <c r="I152" s="333">
        <v>16728</v>
      </c>
      <c r="J152" s="333">
        <v>7460.78</v>
      </c>
      <c r="K152" s="333">
        <v>31730.32</v>
      </c>
    </row>
    <row r="153" spans="1:11" x14ac:dyDescent="0.3">
      <c r="A153" s="445">
        <v>7143</v>
      </c>
      <c r="B153" s="446" t="s">
        <v>2860</v>
      </c>
      <c r="C153" s="438">
        <v>8364</v>
      </c>
      <c r="D153" s="438">
        <v>3730.3861500000003</v>
      </c>
      <c r="E153" s="438">
        <v>0</v>
      </c>
      <c r="F153" s="438">
        <v>12094.38615</v>
      </c>
      <c r="G153" s="447">
        <v>6147.5400000000009</v>
      </c>
      <c r="H153" s="333">
        <v>1394</v>
      </c>
      <c r="I153" s="333">
        <v>16728</v>
      </c>
      <c r="J153" s="333">
        <v>7460.78</v>
      </c>
      <c r="K153" s="333">
        <v>31730.32</v>
      </c>
    </row>
    <row r="154" spans="1:11" x14ac:dyDescent="0.3">
      <c r="A154" s="445">
        <v>3118</v>
      </c>
      <c r="B154" s="446" t="s">
        <v>2861</v>
      </c>
      <c r="C154" s="438">
        <v>10112.959999999999</v>
      </c>
      <c r="D154" s="438">
        <v>3730.3861500000003</v>
      </c>
      <c r="E154" s="438">
        <v>0</v>
      </c>
      <c r="F154" s="438">
        <v>13843.346149999999</v>
      </c>
      <c r="G154" s="447">
        <v>7433.0255999999999</v>
      </c>
      <c r="H154" s="333">
        <v>1685.4933333333333</v>
      </c>
      <c r="I154" s="333">
        <v>20225.919999999998</v>
      </c>
      <c r="J154" s="333">
        <v>7460.78</v>
      </c>
      <c r="K154" s="333">
        <v>36805.21893333333</v>
      </c>
    </row>
    <row r="155" spans="1:11" x14ac:dyDescent="0.3">
      <c r="A155" s="445">
        <v>3101</v>
      </c>
      <c r="B155" s="446" t="s">
        <v>2993</v>
      </c>
      <c r="C155" s="438">
        <v>9635.18</v>
      </c>
      <c r="D155" s="438">
        <v>3730.3861500000003</v>
      </c>
      <c r="E155" s="438">
        <v>0</v>
      </c>
      <c r="F155" s="438">
        <v>13365.566150000001</v>
      </c>
      <c r="G155" s="447">
        <v>7081.8572999999997</v>
      </c>
      <c r="H155" s="333">
        <v>1605.8633333333332</v>
      </c>
      <c r="I155" s="333">
        <v>19270.36</v>
      </c>
      <c r="J155" s="333">
        <v>7460.78</v>
      </c>
      <c r="K155" s="333">
        <v>35418.86063333333</v>
      </c>
    </row>
    <row r="156" spans="1:11" x14ac:dyDescent="0.3">
      <c r="A156" s="445">
        <v>3119</v>
      </c>
      <c r="B156" s="446" t="s">
        <v>2862</v>
      </c>
      <c r="C156" s="438">
        <v>10389.290000000001</v>
      </c>
      <c r="D156" s="438">
        <v>3730.3861500000003</v>
      </c>
      <c r="E156" s="438">
        <v>0</v>
      </c>
      <c r="F156" s="438">
        <v>14119.676150000001</v>
      </c>
      <c r="G156" s="447">
        <v>7636.1281500000014</v>
      </c>
      <c r="H156" s="333">
        <v>1731.5483333333336</v>
      </c>
      <c r="I156" s="333">
        <v>20778.580000000002</v>
      </c>
      <c r="J156" s="333">
        <v>7460.78</v>
      </c>
      <c r="K156" s="333">
        <v>37607.036483333337</v>
      </c>
    </row>
    <row r="157" spans="1:11" x14ac:dyDescent="0.3">
      <c r="A157" s="445">
        <v>5184</v>
      </c>
      <c r="B157" s="446" t="s">
        <v>2184</v>
      </c>
      <c r="C157" s="438">
        <v>8364</v>
      </c>
      <c r="D157" s="438">
        <v>3730.3861500000003</v>
      </c>
      <c r="E157" s="438">
        <v>0</v>
      </c>
      <c r="F157" s="438">
        <v>12094.38615</v>
      </c>
      <c r="G157" s="447">
        <v>6147.5400000000009</v>
      </c>
      <c r="H157" s="333">
        <v>1394</v>
      </c>
      <c r="I157" s="333">
        <v>16728</v>
      </c>
      <c r="J157" s="333">
        <v>7460.78</v>
      </c>
      <c r="K157" s="333">
        <v>31730.32</v>
      </c>
    </row>
    <row r="158" spans="1:11" x14ac:dyDescent="0.3">
      <c r="A158" s="445">
        <v>3112</v>
      </c>
      <c r="B158" s="446" t="s">
        <v>2863</v>
      </c>
      <c r="C158" s="438">
        <v>18729</v>
      </c>
      <c r="D158" s="438">
        <v>3730.3861500000003</v>
      </c>
      <c r="E158" s="438">
        <v>0</v>
      </c>
      <c r="F158" s="438">
        <v>22459.386149999998</v>
      </c>
      <c r="G158" s="447">
        <v>13765.814999999999</v>
      </c>
      <c r="H158" s="333">
        <v>3121.5</v>
      </c>
      <c r="I158" s="333">
        <v>37458</v>
      </c>
      <c r="J158" s="333">
        <v>7460.78</v>
      </c>
      <c r="K158" s="333">
        <v>61806.095000000001</v>
      </c>
    </row>
    <row r="159" spans="1:11" x14ac:dyDescent="0.3">
      <c r="A159" s="445">
        <v>3128</v>
      </c>
      <c r="B159" s="446" t="s">
        <v>2864</v>
      </c>
      <c r="C159" s="438">
        <v>18729</v>
      </c>
      <c r="D159" s="438">
        <v>3730.3861500000003</v>
      </c>
      <c r="E159" s="438">
        <v>0</v>
      </c>
      <c r="F159" s="438">
        <v>22459.386149999998</v>
      </c>
      <c r="G159" s="447">
        <v>13765.814999999999</v>
      </c>
      <c r="H159" s="333">
        <v>3121.5</v>
      </c>
      <c r="I159" s="333">
        <v>37458</v>
      </c>
      <c r="J159" s="333">
        <v>7460.78</v>
      </c>
      <c r="K159" s="333">
        <v>61806.095000000001</v>
      </c>
    </row>
    <row r="160" spans="1:11" x14ac:dyDescent="0.3">
      <c r="A160" s="445">
        <v>5131</v>
      </c>
      <c r="B160" s="446" t="s">
        <v>2865</v>
      </c>
      <c r="C160" s="438">
        <v>9945</v>
      </c>
      <c r="D160" s="438">
        <v>3730.3861500000003</v>
      </c>
      <c r="E160" s="438">
        <v>0</v>
      </c>
      <c r="F160" s="438">
        <v>13675.38615</v>
      </c>
      <c r="G160" s="447">
        <v>7309.5749999999998</v>
      </c>
      <c r="H160" s="333">
        <v>1657.5</v>
      </c>
      <c r="I160" s="333">
        <v>19890</v>
      </c>
      <c r="J160" s="333">
        <v>7460.78</v>
      </c>
      <c r="K160" s="333">
        <v>36317.855000000003</v>
      </c>
    </row>
    <row r="161" spans="1:11" x14ac:dyDescent="0.3">
      <c r="A161" s="445">
        <v>5133</v>
      </c>
      <c r="B161" s="446" t="s">
        <v>2866</v>
      </c>
      <c r="C161" s="438">
        <v>9945</v>
      </c>
      <c r="D161" s="438">
        <v>3730.3861500000003</v>
      </c>
      <c r="E161" s="438">
        <v>0</v>
      </c>
      <c r="F161" s="438">
        <v>13675.38615</v>
      </c>
      <c r="G161" s="447">
        <v>7309.5749999999998</v>
      </c>
      <c r="H161" s="333">
        <v>1657.5</v>
      </c>
      <c r="I161" s="333">
        <v>19890</v>
      </c>
      <c r="J161" s="333">
        <v>7460.78</v>
      </c>
      <c r="K161" s="333">
        <v>36317.855000000003</v>
      </c>
    </row>
    <row r="162" spans="1:11" x14ac:dyDescent="0.3">
      <c r="A162" s="445">
        <v>5135</v>
      </c>
      <c r="B162" s="446" t="s">
        <v>2867</v>
      </c>
      <c r="C162" s="438">
        <v>9945</v>
      </c>
      <c r="D162" s="438">
        <v>3730.3861500000003</v>
      </c>
      <c r="E162" s="438">
        <v>0</v>
      </c>
      <c r="F162" s="438">
        <v>13675.38615</v>
      </c>
      <c r="G162" s="447">
        <v>7309.5749999999998</v>
      </c>
      <c r="H162" s="333">
        <v>1657.5</v>
      </c>
      <c r="I162" s="333">
        <v>19890</v>
      </c>
      <c r="J162" s="333">
        <v>7460.78</v>
      </c>
      <c r="K162" s="333">
        <v>36317.855000000003</v>
      </c>
    </row>
    <row r="163" spans="1:11" x14ac:dyDescent="0.3">
      <c r="A163" s="445">
        <v>5137</v>
      </c>
      <c r="B163" s="446" t="s">
        <v>2868</v>
      </c>
      <c r="C163" s="438">
        <v>9945</v>
      </c>
      <c r="D163" s="438">
        <v>3730.3861500000003</v>
      </c>
      <c r="E163" s="438">
        <v>0</v>
      </c>
      <c r="F163" s="438">
        <v>13675.38615</v>
      </c>
      <c r="G163" s="447">
        <v>7309.5749999999998</v>
      </c>
      <c r="H163" s="333">
        <v>1657.5</v>
      </c>
      <c r="I163" s="333">
        <v>19890</v>
      </c>
      <c r="J163" s="333">
        <v>7460.78</v>
      </c>
      <c r="K163" s="333">
        <v>36317.855000000003</v>
      </c>
    </row>
    <row r="164" spans="1:11" x14ac:dyDescent="0.3">
      <c r="A164" s="445">
        <v>3165</v>
      </c>
      <c r="B164" s="446" t="s">
        <v>2869</v>
      </c>
      <c r="C164" s="438">
        <v>8364</v>
      </c>
      <c r="D164" s="438">
        <v>3730.3861500000003</v>
      </c>
      <c r="E164" s="438">
        <v>0</v>
      </c>
      <c r="F164" s="438">
        <v>12094.38615</v>
      </c>
      <c r="G164" s="447">
        <v>6147.5400000000009</v>
      </c>
      <c r="H164" s="333">
        <v>1394</v>
      </c>
      <c r="I164" s="333">
        <v>16728</v>
      </c>
      <c r="J164" s="333">
        <v>7460.78</v>
      </c>
      <c r="K164" s="333">
        <v>31730.32</v>
      </c>
    </row>
    <row r="165" spans="1:11" x14ac:dyDescent="0.3">
      <c r="A165" s="445">
        <v>3187</v>
      </c>
      <c r="B165" s="446" t="s">
        <v>2870</v>
      </c>
      <c r="C165" s="438">
        <v>8364</v>
      </c>
      <c r="D165" s="438">
        <v>3730.3861500000003</v>
      </c>
      <c r="E165" s="438">
        <v>0</v>
      </c>
      <c r="F165" s="438">
        <v>12094.38615</v>
      </c>
      <c r="G165" s="447">
        <v>6147.5400000000009</v>
      </c>
      <c r="H165" s="333">
        <v>1394</v>
      </c>
      <c r="I165" s="333">
        <v>16728</v>
      </c>
      <c r="J165" s="333">
        <v>7460.78</v>
      </c>
      <c r="K165" s="333">
        <v>31730.32</v>
      </c>
    </row>
    <row r="166" spans="1:11" x14ac:dyDescent="0.3">
      <c r="A166" s="445">
        <v>3183</v>
      </c>
      <c r="B166" s="446" t="s">
        <v>2871</v>
      </c>
      <c r="C166" s="438">
        <v>8364</v>
      </c>
      <c r="D166" s="438">
        <v>3730.3861500000003</v>
      </c>
      <c r="E166" s="438">
        <v>0</v>
      </c>
      <c r="F166" s="438">
        <v>12094.38615</v>
      </c>
      <c r="G166" s="447">
        <v>6147.5400000000009</v>
      </c>
      <c r="H166" s="333">
        <v>1394</v>
      </c>
      <c r="I166" s="333">
        <v>16728</v>
      </c>
      <c r="J166" s="333">
        <v>7460.78</v>
      </c>
      <c r="K166" s="333">
        <v>31730.32</v>
      </c>
    </row>
    <row r="167" spans="1:11" x14ac:dyDescent="0.3">
      <c r="A167" s="445">
        <v>3188</v>
      </c>
      <c r="B167" s="446" t="s">
        <v>2872</v>
      </c>
      <c r="C167" s="438">
        <v>8388.9500000000007</v>
      </c>
      <c r="D167" s="438">
        <v>3730.3861500000003</v>
      </c>
      <c r="E167" s="438">
        <v>0</v>
      </c>
      <c r="F167" s="438">
        <v>12119.336150000001</v>
      </c>
      <c r="G167" s="447">
        <v>6165.8782500000016</v>
      </c>
      <c r="H167" s="333">
        <v>1398.1583333333335</v>
      </c>
      <c r="I167" s="333">
        <v>16777.900000000001</v>
      </c>
      <c r="J167" s="333">
        <v>7460.78</v>
      </c>
      <c r="K167" s="333">
        <v>31802.716583333335</v>
      </c>
    </row>
    <row r="168" spans="1:11" x14ac:dyDescent="0.3">
      <c r="A168" s="445">
        <v>3120</v>
      </c>
      <c r="B168" s="446" t="s">
        <v>2873</v>
      </c>
      <c r="C168" s="438">
        <v>8364</v>
      </c>
      <c r="D168" s="438">
        <v>3730.3861500000003</v>
      </c>
      <c r="E168" s="438">
        <v>0</v>
      </c>
      <c r="F168" s="438">
        <v>12094.38615</v>
      </c>
      <c r="G168" s="447">
        <v>6147.5400000000009</v>
      </c>
      <c r="H168" s="333">
        <v>1394</v>
      </c>
      <c r="I168" s="333">
        <v>16728</v>
      </c>
      <c r="J168" s="333">
        <v>7460.78</v>
      </c>
      <c r="K168" s="333">
        <v>31730.32</v>
      </c>
    </row>
    <row r="169" spans="1:11" x14ac:dyDescent="0.3">
      <c r="A169" s="445">
        <v>3124</v>
      </c>
      <c r="B169" s="446" t="s">
        <v>2874</v>
      </c>
      <c r="C169" s="438">
        <v>8364</v>
      </c>
      <c r="D169" s="438">
        <v>3730.3861500000003</v>
      </c>
      <c r="E169" s="438">
        <v>0</v>
      </c>
      <c r="F169" s="438">
        <v>12094.38615</v>
      </c>
      <c r="G169" s="447">
        <v>6147.5400000000009</v>
      </c>
      <c r="H169" s="333">
        <v>1394</v>
      </c>
      <c r="I169" s="333">
        <v>16728</v>
      </c>
      <c r="J169" s="333">
        <v>7460.78</v>
      </c>
      <c r="K169" s="333">
        <v>31730.32</v>
      </c>
    </row>
    <row r="170" spans="1:11" x14ac:dyDescent="0.3">
      <c r="A170" s="445">
        <v>3164</v>
      </c>
      <c r="B170" s="446" t="s">
        <v>2994</v>
      </c>
      <c r="C170" s="438">
        <v>8364</v>
      </c>
      <c r="D170" s="438">
        <v>3730.3861500000003</v>
      </c>
      <c r="E170" s="438">
        <v>0</v>
      </c>
      <c r="F170" s="438">
        <v>12094.38615</v>
      </c>
      <c r="G170" s="447">
        <v>6147.5400000000009</v>
      </c>
      <c r="H170" s="333">
        <v>1394</v>
      </c>
      <c r="I170" s="333">
        <v>16728</v>
      </c>
      <c r="J170" s="333">
        <v>7460.78</v>
      </c>
      <c r="K170" s="333">
        <v>31730.32</v>
      </c>
    </row>
    <row r="171" spans="1:11" ht="26.4" x14ac:dyDescent="0.3">
      <c r="A171" s="445">
        <v>3146</v>
      </c>
      <c r="B171" s="446" t="s">
        <v>2995</v>
      </c>
      <c r="C171" s="438">
        <v>8364</v>
      </c>
      <c r="D171" s="438">
        <v>3730.3861500000003</v>
      </c>
      <c r="E171" s="438">
        <v>0</v>
      </c>
      <c r="F171" s="438">
        <v>12094.38615</v>
      </c>
      <c r="G171" s="447">
        <v>6147.5400000000009</v>
      </c>
      <c r="H171" s="333">
        <v>1394</v>
      </c>
      <c r="I171" s="333">
        <v>16728</v>
      </c>
      <c r="J171" s="333">
        <v>7460.78</v>
      </c>
      <c r="K171" s="333">
        <v>31730.32</v>
      </c>
    </row>
    <row r="172" spans="1:11" x14ac:dyDescent="0.3">
      <c r="A172" s="445">
        <v>3184</v>
      </c>
      <c r="B172" s="446" t="s">
        <v>2875</v>
      </c>
      <c r="C172" s="438">
        <v>8364</v>
      </c>
      <c r="D172" s="438">
        <v>3730.3861500000003</v>
      </c>
      <c r="E172" s="438">
        <v>0</v>
      </c>
      <c r="F172" s="438">
        <v>12094.38615</v>
      </c>
      <c r="G172" s="447">
        <v>6147.5400000000009</v>
      </c>
      <c r="H172" s="333">
        <v>1394</v>
      </c>
      <c r="I172" s="333">
        <v>16728</v>
      </c>
      <c r="J172" s="333">
        <v>7460.78</v>
      </c>
      <c r="K172" s="333">
        <v>31730.32</v>
      </c>
    </row>
    <row r="173" spans="1:11" x14ac:dyDescent="0.3">
      <c r="A173" s="445">
        <v>3185</v>
      </c>
      <c r="B173" s="446" t="s">
        <v>2876</v>
      </c>
      <c r="C173" s="438">
        <v>9325.89</v>
      </c>
      <c r="D173" s="438">
        <v>3730.3861500000003</v>
      </c>
      <c r="E173" s="438">
        <v>0</v>
      </c>
      <c r="F173" s="438">
        <v>13056.27615</v>
      </c>
      <c r="G173" s="447">
        <v>6854.5291500000003</v>
      </c>
      <c r="H173" s="333">
        <v>1554.3150000000001</v>
      </c>
      <c r="I173" s="333">
        <v>18651.78</v>
      </c>
      <c r="J173" s="333">
        <v>7460.78</v>
      </c>
      <c r="K173" s="333">
        <v>34521.404150000002</v>
      </c>
    </row>
    <row r="174" spans="1:11" x14ac:dyDescent="0.3">
      <c r="A174" s="445">
        <v>3122</v>
      </c>
      <c r="B174" s="446" t="s">
        <v>2877</v>
      </c>
      <c r="C174" s="438">
        <v>8364</v>
      </c>
      <c r="D174" s="438">
        <v>3730.3861500000003</v>
      </c>
      <c r="E174" s="438">
        <v>0</v>
      </c>
      <c r="F174" s="438">
        <v>12094.38615</v>
      </c>
      <c r="G174" s="447">
        <v>6147.5400000000009</v>
      </c>
      <c r="H174" s="333">
        <v>1394</v>
      </c>
      <c r="I174" s="333">
        <v>16728</v>
      </c>
      <c r="J174" s="333">
        <v>7460.78</v>
      </c>
      <c r="K174" s="333">
        <v>31730.32</v>
      </c>
    </row>
    <row r="175" spans="1:11" x14ac:dyDescent="0.3">
      <c r="A175" s="445">
        <v>3127</v>
      </c>
      <c r="B175" s="446" t="s">
        <v>2878</v>
      </c>
      <c r="C175" s="438">
        <v>8388.9500000000007</v>
      </c>
      <c r="D175" s="438">
        <v>3730.3861500000003</v>
      </c>
      <c r="E175" s="438">
        <v>0</v>
      </c>
      <c r="F175" s="438">
        <v>12119.336150000001</v>
      </c>
      <c r="G175" s="447">
        <v>6165.8782500000016</v>
      </c>
      <c r="H175" s="333">
        <v>1398.1583333333335</v>
      </c>
      <c r="I175" s="333">
        <v>16777.900000000001</v>
      </c>
      <c r="J175" s="333">
        <v>7460.78</v>
      </c>
      <c r="K175" s="333">
        <v>31802.716583333335</v>
      </c>
    </row>
    <row r="176" spans="1:11" x14ac:dyDescent="0.3">
      <c r="A176" s="445">
        <v>3149</v>
      </c>
      <c r="B176" s="446" t="s">
        <v>2879</v>
      </c>
      <c r="C176" s="438">
        <v>9095.94</v>
      </c>
      <c r="D176" s="438">
        <v>3730.3861500000003</v>
      </c>
      <c r="E176" s="438">
        <v>0</v>
      </c>
      <c r="F176" s="438">
        <v>12826.326150000001</v>
      </c>
      <c r="G176" s="447">
        <v>6685.5159000000012</v>
      </c>
      <c r="H176" s="333">
        <v>1515.9900000000002</v>
      </c>
      <c r="I176" s="333">
        <v>18191.88</v>
      </c>
      <c r="J176" s="333">
        <v>7460.78</v>
      </c>
      <c r="K176" s="333">
        <v>33854.1659</v>
      </c>
    </row>
    <row r="177" spans="1:11" x14ac:dyDescent="0.3">
      <c r="A177" s="445">
        <v>3147</v>
      </c>
      <c r="B177" s="446" t="s">
        <v>2996</v>
      </c>
      <c r="C177" s="438">
        <v>8364</v>
      </c>
      <c r="D177" s="438">
        <v>3730.3861500000003</v>
      </c>
      <c r="E177" s="438">
        <v>0</v>
      </c>
      <c r="F177" s="438">
        <v>12094.38615</v>
      </c>
      <c r="G177" s="447">
        <v>6147.5400000000009</v>
      </c>
      <c r="H177" s="333">
        <v>1394</v>
      </c>
      <c r="I177" s="333">
        <v>16728</v>
      </c>
      <c r="J177" s="333">
        <v>7460.78</v>
      </c>
      <c r="K177" s="333">
        <v>31730.32</v>
      </c>
    </row>
    <row r="178" spans="1:11" x14ac:dyDescent="0.3">
      <c r="A178" s="445">
        <v>3135</v>
      </c>
      <c r="B178" s="446" t="s">
        <v>2997</v>
      </c>
      <c r="C178" s="438">
        <v>10773.9</v>
      </c>
      <c r="D178" s="438">
        <v>3730.3861500000003</v>
      </c>
      <c r="E178" s="438">
        <v>0</v>
      </c>
      <c r="F178" s="438">
        <v>14504.28615</v>
      </c>
      <c r="G178" s="447">
        <v>7918.8164999999999</v>
      </c>
      <c r="H178" s="333">
        <v>1795.65</v>
      </c>
      <c r="I178" s="333">
        <v>21547.8</v>
      </c>
      <c r="J178" s="333">
        <v>7460.78</v>
      </c>
      <c r="K178" s="333">
        <v>38723.046499999997</v>
      </c>
    </row>
    <row r="179" spans="1:11" x14ac:dyDescent="0.3">
      <c r="A179" s="445">
        <v>7150</v>
      </c>
      <c r="B179" s="446" t="s">
        <v>2951</v>
      </c>
      <c r="C179" s="438">
        <v>8664.9</v>
      </c>
      <c r="D179" s="438">
        <v>3730.3861500000003</v>
      </c>
      <c r="E179" s="438">
        <v>0</v>
      </c>
      <c r="F179" s="438">
        <v>12395.28615</v>
      </c>
      <c r="G179" s="447">
        <v>6368.7015000000001</v>
      </c>
      <c r="H179" s="333">
        <v>1444.1499999999999</v>
      </c>
      <c r="I179" s="333">
        <v>17329.8</v>
      </c>
      <c r="J179" s="333">
        <v>7460.78</v>
      </c>
      <c r="K179" s="333">
        <v>32603.431499999999</v>
      </c>
    </row>
    <row r="180" spans="1:11" x14ac:dyDescent="0.3">
      <c r="A180" s="445">
        <v>7151</v>
      </c>
      <c r="B180" s="446" t="s">
        <v>2880</v>
      </c>
      <c r="C180" s="438">
        <v>8664.9</v>
      </c>
      <c r="D180" s="438">
        <v>3730.3861500000003</v>
      </c>
      <c r="E180" s="438">
        <v>0</v>
      </c>
      <c r="F180" s="438">
        <v>12395.28615</v>
      </c>
      <c r="G180" s="447">
        <v>6368.7015000000001</v>
      </c>
      <c r="H180" s="333">
        <v>1444.1499999999999</v>
      </c>
      <c r="I180" s="333">
        <v>17329.8</v>
      </c>
      <c r="J180" s="333">
        <v>7460.78</v>
      </c>
      <c r="K180" s="333">
        <v>32603.431499999999</v>
      </c>
    </row>
    <row r="181" spans="1:11" x14ac:dyDescent="0.3">
      <c r="A181" s="445">
        <v>7105</v>
      </c>
      <c r="B181" s="446" t="s">
        <v>2881</v>
      </c>
      <c r="C181" s="438">
        <v>8664.9</v>
      </c>
      <c r="D181" s="438">
        <v>3730.3861500000003</v>
      </c>
      <c r="E181" s="438">
        <v>0</v>
      </c>
      <c r="F181" s="438">
        <v>12395.28615</v>
      </c>
      <c r="G181" s="447">
        <v>6368.7015000000001</v>
      </c>
      <c r="H181" s="333">
        <v>1444.1499999999999</v>
      </c>
      <c r="I181" s="333">
        <v>17329.8</v>
      </c>
      <c r="J181" s="333">
        <v>7460.78</v>
      </c>
      <c r="K181" s="333">
        <v>32603.431499999999</v>
      </c>
    </row>
    <row r="182" spans="1:11" x14ac:dyDescent="0.3">
      <c r="A182" s="436">
        <v>3155</v>
      </c>
      <c r="B182" s="437" t="s">
        <v>2891</v>
      </c>
      <c r="C182" s="438">
        <v>10122.120000000001</v>
      </c>
      <c r="D182" s="438">
        <v>3730.3861500000003</v>
      </c>
      <c r="E182" s="438">
        <v>0</v>
      </c>
      <c r="F182" s="438">
        <v>13852.506150000001</v>
      </c>
      <c r="G182" s="447">
        <v>7439.7582000000011</v>
      </c>
      <c r="H182" s="333">
        <v>1687.0200000000002</v>
      </c>
      <c r="I182" s="333">
        <v>20244.240000000002</v>
      </c>
      <c r="J182" s="333">
        <v>7460.78</v>
      </c>
      <c r="K182" s="333">
        <v>36831.798200000005</v>
      </c>
    </row>
    <row r="183" spans="1:11" x14ac:dyDescent="0.3">
      <c r="A183" s="436">
        <v>3156</v>
      </c>
      <c r="B183" s="437" t="s">
        <v>2892</v>
      </c>
      <c r="C183" s="438">
        <v>11606.4</v>
      </c>
      <c r="D183" s="438">
        <v>3730.3861500000003</v>
      </c>
      <c r="E183" s="438">
        <v>0</v>
      </c>
      <c r="F183" s="438">
        <v>15336.78615</v>
      </c>
      <c r="G183" s="447">
        <v>8530.7039999999997</v>
      </c>
      <c r="H183" s="333">
        <v>1934.4</v>
      </c>
      <c r="I183" s="333">
        <v>23212.799999999999</v>
      </c>
      <c r="J183" s="333">
        <v>7460.78</v>
      </c>
      <c r="K183" s="333">
        <v>41138.683999999994</v>
      </c>
    </row>
    <row r="184" spans="1:11" x14ac:dyDescent="0.3">
      <c r="A184" s="436">
        <v>3157</v>
      </c>
      <c r="B184" s="437" t="s">
        <v>2998</v>
      </c>
      <c r="C184" s="438">
        <v>13310.34</v>
      </c>
      <c r="D184" s="438">
        <v>3730.3861500000003</v>
      </c>
      <c r="E184" s="438">
        <v>0</v>
      </c>
      <c r="F184" s="438">
        <v>17040.726150000002</v>
      </c>
      <c r="G184" s="447">
        <v>9783.0999000000011</v>
      </c>
      <c r="H184" s="333">
        <v>2218.39</v>
      </c>
      <c r="I184" s="333">
        <v>26620.68</v>
      </c>
      <c r="J184" s="333">
        <v>7460.78</v>
      </c>
      <c r="K184" s="333">
        <v>46082.9499</v>
      </c>
    </row>
    <row r="185" spans="1:11" x14ac:dyDescent="0.3">
      <c r="A185" s="436">
        <v>3158</v>
      </c>
      <c r="B185" s="437" t="s">
        <v>2999</v>
      </c>
      <c r="C185" s="438">
        <v>15258.88</v>
      </c>
      <c r="D185" s="438">
        <v>3730.3861500000003</v>
      </c>
      <c r="E185" s="438">
        <v>0</v>
      </c>
      <c r="F185" s="438">
        <v>18989.266149999999</v>
      </c>
      <c r="G185" s="447">
        <v>11215.2768</v>
      </c>
      <c r="H185" s="333">
        <v>2543.1466666666665</v>
      </c>
      <c r="I185" s="333">
        <v>30517.759999999998</v>
      </c>
      <c r="J185" s="333">
        <v>7460.78</v>
      </c>
      <c r="K185" s="333">
        <v>51736.963466666668</v>
      </c>
    </row>
    <row r="186" spans="1:11" ht="26.4" x14ac:dyDescent="0.3">
      <c r="A186" s="436">
        <v>3150</v>
      </c>
      <c r="B186" s="437" t="s">
        <v>2900</v>
      </c>
      <c r="C186" s="438">
        <v>10270.219999999999</v>
      </c>
      <c r="D186" s="438">
        <v>3730.3861500000003</v>
      </c>
      <c r="E186" s="438">
        <v>0</v>
      </c>
      <c r="F186" s="438">
        <v>14000.60615</v>
      </c>
      <c r="G186" s="447">
        <v>7548.6117000000004</v>
      </c>
      <c r="H186" s="333">
        <v>1711.7033333333334</v>
      </c>
      <c r="I186" s="333">
        <v>20540.439999999999</v>
      </c>
      <c r="J186" s="333">
        <v>7460.78</v>
      </c>
      <c r="K186" s="333">
        <v>37261.535033333334</v>
      </c>
    </row>
    <row r="187" spans="1:11" ht="26.4" x14ac:dyDescent="0.3">
      <c r="A187" s="436">
        <v>3151</v>
      </c>
      <c r="B187" s="437" t="s">
        <v>2901</v>
      </c>
      <c r="C187" s="438">
        <v>11584.78</v>
      </c>
      <c r="D187" s="438">
        <v>3730.3861500000003</v>
      </c>
      <c r="E187" s="438">
        <v>0</v>
      </c>
      <c r="F187" s="438">
        <v>15315.166150000001</v>
      </c>
      <c r="G187" s="447">
        <v>8514.8132999999998</v>
      </c>
      <c r="H187" s="333">
        <v>1930.7966666666666</v>
      </c>
      <c r="I187" s="333">
        <v>23169.56</v>
      </c>
      <c r="J187" s="333">
        <v>7460.78</v>
      </c>
      <c r="K187" s="333">
        <v>41075.949966666667</v>
      </c>
    </row>
    <row r="188" spans="1:11" ht="26.4" x14ac:dyDescent="0.3">
      <c r="A188" s="436">
        <v>3152</v>
      </c>
      <c r="B188" s="437" t="s">
        <v>2902</v>
      </c>
      <c r="C188" s="438">
        <v>13193.86</v>
      </c>
      <c r="D188" s="438">
        <v>3730.3861500000003</v>
      </c>
      <c r="E188" s="438">
        <v>0</v>
      </c>
      <c r="F188" s="438">
        <v>16924.246149999999</v>
      </c>
      <c r="G188" s="447">
        <v>9697.4871000000003</v>
      </c>
      <c r="H188" s="333">
        <v>2198.9766666666669</v>
      </c>
      <c r="I188" s="333">
        <v>26387.72</v>
      </c>
      <c r="J188" s="333">
        <v>7460.78</v>
      </c>
      <c r="K188" s="333">
        <v>45744.963766666668</v>
      </c>
    </row>
    <row r="189" spans="1:11" ht="26.4" x14ac:dyDescent="0.3">
      <c r="A189" s="436">
        <v>3153</v>
      </c>
      <c r="B189" s="437" t="s">
        <v>2903</v>
      </c>
      <c r="C189" s="438">
        <v>14962.7</v>
      </c>
      <c r="D189" s="438">
        <v>3730.3861500000003</v>
      </c>
      <c r="E189" s="438">
        <v>0</v>
      </c>
      <c r="F189" s="438">
        <v>18693.086150000003</v>
      </c>
      <c r="G189" s="447">
        <v>10997.584500000001</v>
      </c>
      <c r="H189" s="333">
        <v>2493.7833333333338</v>
      </c>
      <c r="I189" s="333">
        <v>29925.4</v>
      </c>
      <c r="J189" s="333">
        <v>7460.78</v>
      </c>
      <c r="K189" s="333">
        <v>50877.54783333333</v>
      </c>
    </row>
    <row r="190" spans="1:11" x14ac:dyDescent="0.3">
      <c r="A190" s="436">
        <v>5166</v>
      </c>
      <c r="B190" s="437" t="s">
        <v>2904</v>
      </c>
      <c r="C190" s="438">
        <v>9444.8639999999996</v>
      </c>
      <c r="D190" s="438">
        <v>3730.3861500000003</v>
      </c>
      <c r="E190" s="438">
        <v>0</v>
      </c>
      <c r="F190" s="438">
        <v>13175.25015</v>
      </c>
      <c r="G190" s="447">
        <v>6941.9750400000003</v>
      </c>
      <c r="H190" s="333">
        <v>1574.144</v>
      </c>
      <c r="I190" s="333">
        <v>18889.727999999999</v>
      </c>
      <c r="J190" s="333">
        <v>7460.78</v>
      </c>
      <c r="K190" s="333">
        <v>34866.627039999999</v>
      </c>
    </row>
    <row r="191" spans="1:11" x14ac:dyDescent="0.3">
      <c r="A191" s="436">
        <v>5167</v>
      </c>
      <c r="B191" s="437" t="s">
        <v>2905</v>
      </c>
      <c r="C191" s="438">
        <v>10122.120000000001</v>
      </c>
      <c r="D191" s="438">
        <v>3730.3861500000003</v>
      </c>
      <c r="E191" s="438">
        <v>0</v>
      </c>
      <c r="F191" s="438">
        <v>13852.506150000001</v>
      </c>
      <c r="G191" s="447">
        <v>7439.7582000000011</v>
      </c>
      <c r="H191" s="333">
        <v>1687.0200000000002</v>
      </c>
      <c r="I191" s="333">
        <v>20244.240000000002</v>
      </c>
      <c r="J191" s="333">
        <v>7460.78</v>
      </c>
      <c r="K191" s="333">
        <v>36831.798200000005</v>
      </c>
    </row>
    <row r="192" spans="1:11" x14ac:dyDescent="0.3">
      <c r="A192" s="436">
        <v>5168</v>
      </c>
      <c r="B192" s="437" t="s">
        <v>2906</v>
      </c>
      <c r="C192" s="438">
        <v>11606.4</v>
      </c>
      <c r="D192" s="438">
        <v>3730.3861500000003</v>
      </c>
      <c r="E192" s="438">
        <v>0</v>
      </c>
      <c r="F192" s="438">
        <v>15336.78615</v>
      </c>
      <c r="G192" s="447">
        <v>8530.7039999999997</v>
      </c>
      <c r="H192" s="333">
        <v>1934.4</v>
      </c>
      <c r="I192" s="333">
        <v>23212.799999999999</v>
      </c>
      <c r="J192" s="333">
        <v>7460.78</v>
      </c>
      <c r="K192" s="333">
        <v>41138.683999999994</v>
      </c>
    </row>
    <row r="193" spans="1:11" x14ac:dyDescent="0.3">
      <c r="A193" s="436">
        <v>5169</v>
      </c>
      <c r="B193" s="437" t="s">
        <v>2907</v>
      </c>
      <c r="C193" s="438">
        <v>13077.38</v>
      </c>
      <c r="D193" s="438">
        <v>3730.3861500000003</v>
      </c>
      <c r="E193" s="438">
        <v>0</v>
      </c>
      <c r="F193" s="438">
        <v>16807.766149999999</v>
      </c>
      <c r="G193" s="447">
        <v>9611.8742999999995</v>
      </c>
      <c r="H193" s="333">
        <v>2179.5633333333335</v>
      </c>
      <c r="I193" s="333">
        <v>26154.76</v>
      </c>
      <c r="J193" s="333">
        <v>7460.78</v>
      </c>
      <c r="K193" s="333">
        <v>45406.977633333328</v>
      </c>
    </row>
    <row r="194" spans="1:11" x14ac:dyDescent="0.3">
      <c r="A194" s="436">
        <v>5192</v>
      </c>
      <c r="B194" s="437" t="s">
        <v>1739</v>
      </c>
      <c r="C194" s="438">
        <v>16070.92</v>
      </c>
      <c r="D194" s="438">
        <v>3848.89</v>
      </c>
      <c r="E194" s="438">
        <v>0</v>
      </c>
      <c r="F194" s="438">
        <v>19919.810000000001</v>
      </c>
      <c r="G194" s="447">
        <v>11812.126199999999</v>
      </c>
      <c r="H194" s="333">
        <v>2678.4866666666667</v>
      </c>
      <c r="I194" s="333">
        <v>32141.84</v>
      </c>
      <c r="J194" s="333">
        <v>7460.78</v>
      </c>
      <c r="K194" s="333">
        <v>54093.232866666665</v>
      </c>
    </row>
    <row r="195" spans="1:11" x14ac:dyDescent="0.3">
      <c r="A195" s="436">
        <v>5198</v>
      </c>
      <c r="B195" s="437" t="s">
        <v>1747</v>
      </c>
      <c r="C195" s="438">
        <v>17530.240000000002</v>
      </c>
      <c r="D195" s="438">
        <v>4518.26</v>
      </c>
      <c r="E195" s="438">
        <v>0</v>
      </c>
      <c r="F195" s="438">
        <v>22048.5</v>
      </c>
      <c r="G195" s="447">
        <v>12884.726400000001</v>
      </c>
      <c r="H195" s="333">
        <v>2921.7066666666669</v>
      </c>
      <c r="I195" s="333">
        <v>35060.480000000003</v>
      </c>
      <c r="J195" s="333">
        <v>7460.78</v>
      </c>
      <c r="K195" s="333">
        <v>58327.693066666674</v>
      </c>
    </row>
    <row r="196" spans="1:11" x14ac:dyDescent="0.3">
      <c r="A196" s="436">
        <v>5199</v>
      </c>
      <c r="B196" s="437" t="s">
        <v>1753</v>
      </c>
      <c r="C196" s="438">
        <v>19017.86</v>
      </c>
      <c r="D196" s="438">
        <v>5187.6000000000004</v>
      </c>
      <c r="E196" s="438">
        <v>0</v>
      </c>
      <c r="F196" s="438">
        <v>24205.46</v>
      </c>
      <c r="G196" s="447">
        <v>13978.127100000002</v>
      </c>
      <c r="H196" s="333">
        <v>3169.6433333333334</v>
      </c>
      <c r="I196" s="333">
        <v>38035.72</v>
      </c>
      <c r="J196" s="333">
        <v>7460.78</v>
      </c>
      <c r="K196" s="333">
        <v>62644.270433333339</v>
      </c>
    </row>
    <row r="197" spans="1:11" x14ac:dyDescent="0.3">
      <c r="A197" s="436">
        <v>5195</v>
      </c>
      <c r="B197" s="437" t="s">
        <v>1759</v>
      </c>
      <c r="C197" s="438">
        <v>21688.58</v>
      </c>
      <c r="D197" s="438">
        <v>4518.26</v>
      </c>
      <c r="E197" s="438">
        <v>0</v>
      </c>
      <c r="F197" s="438">
        <v>26206.840000000004</v>
      </c>
      <c r="G197" s="447">
        <v>15941.106300000001</v>
      </c>
      <c r="H197" s="333">
        <v>3614.7633333333333</v>
      </c>
      <c r="I197" s="333">
        <v>43377.16</v>
      </c>
      <c r="J197" s="333">
        <v>7460.78</v>
      </c>
      <c r="K197" s="333">
        <v>70393.809633333338</v>
      </c>
    </row>
    <row r="198" spans="1:11" x14ac:dyDescent="0.3">
      <c r="A198" s="436">
        <v>5115</v>
      </c>
      <c r="B198" s="437" t="s">
        <v>2908</v>
      </c>
      <c r="C198" s="438">
        <v>8364</v>
      </c>
      <c r="D198" s="438">
        <v>3730.3861500000003</v>
      </c>
      <c r="E198" s="438">
        <v>0</v>
      </c>
      <c r="F198" s="438">
        <v>12094.38615</v>
      </c>
      <c r="G198" s="447">
        <v>6147.5400000000009</v>
      </c>
      <c r="H198" s="333">
        <v>1394</v>
      </c>
      <c r="I198" s="333">
        <v>16728</v>
      </c>
      <c r="J198" s="333">
        <v>7460.78</v>
      </c>
      <c r="K198" s="333">
        <v>31730.32</v>
      </c>
    </row>
    <row r="199" spans="1:11" x14ac:dyDescent="0.3">
      <c r="A199" s="436">
        <v>3166</v>
      </c>
      <c r="B199" s="437" t="s">
        <v>2909</v>
      </c>
      <c r="C199" s="438">
        <v>9444.86</v>
      </c>
      <c r="D199" s="438">
        <v>3730.3861500000003</v>
      </c>
      <c r="E199" s="438">
        <v>0</v>
      </c>
      <c r="F199" s="438">
        <v>13175.246150000001</v>
      </c>
      <c r="G199" s="447">
        <v>6941.9721</v>
      </c>
      <c r="H199" s="333">
        <v>1574.1433333333334</v>
      </c>
      <c r="I199" s="333">
        <v>18889.72</v>
      </c>
      <c r="J199" s="333">
        <v>7460.78</v>
      </c>
      <c r="K199" s="333">
        <v>34866.615433333332</v>
      </c>
    </row>
    <row r="200" spans="1:11" x14ac:dyDescent="0.3">
      <c r="A200" s="436">
        <v>3167</v>
      </c>
      <c r="B200" s="437" t="s">
        <v>2910</v>
      </c>
      <c r="C200" s="438">
        <v>10122.120000000001</v>
      </c>
      <c r="D200" s="438">
        <v>3730.3861500000003</v>
      </c>
      <c r="E200" s="438">
        <v>0</v>
      </c>
      <c r="F200" s="438">
        <v>13852.506150000001</v>
      </c>
      <c r="G200" s="447">
        <v>7439.7582000000011</v>
      </c>
      <c r="H200" s="333">
        <v>1687.0200000000002</v>
      </c>
      <c r="I200" s="333">
        <v>20244.240000000002</v>
      </c>
      <c r="J200" s="333">
        <v>7460.78</v>
      </c>
      <c r="K200" s="333">
        <v>36831.798200000005</v>
      </c>
    </row>
    <row r="201" spans="1:11" x14ac:dyDescent="0.3">
      <c r="A201" s="436">
        <v>3168</v>
      </c>
      <c r="B201" s="437" t="s">
        <v>2911</v>
      </c>
      <c r="C201" s="438">
        <v>11606.4</v>
      </c>
      <c r="D201" s="438">
        <v>3730.3861500000003</v>
      </c>
      <c r="E201" s="438">
        <v>0</v>
      </c>
      <c r="F201" s="438">
        <v>15336.78615</v>
      </c>
      <c r="G201" s="447">
        <v>8530.7039999999997</v>
      </c>
      <c r="H201" s="333">
        <v>1934.4</v>
      </c>
      <c r="I201" s="333">
        <v>23212.799999999999</v>
      </c>
      <c r="J201" s="333">
        <v>7460.78</v>
      </c>
      <c r="K201" s="333">
        <v>41138.683999999994</v>
      </c>
    </row>
    <row r="202" spans="1:11" x14ac:dyDescent="0.3">
      <c r="A202" s="436">
        <v>3169</v>
      </c>
      <c r="B202" s="437" t="s">
        <v>2912</v>
      </c>
      <c r="C202" s="438">
        <v>13077.38</v>
      </c>
      <c r="D202" s="438">
        <v>3730.3861500000003</v>
      </c>
      <c r="E202" s="438">
        <v>0</v>
      </c>
      <c r="F202" s="438">
        <v>16807.766149999999</v>
      </c>
      <c r="G202" s="447">
        <v>9611.8742999999995</v>
      </c>
      <c r="H202" s="333">
        <v>2179.5633333333335</v>
      </c>
      <c r="I202" s="333">
        <v>26154.76</v>
      </c>
      <c r="J202" s="333">
        <v>7460.78</v>
      </c>
      <c r="K202" s="333">
        <v>45406.977633333328</v>
      </c>
    </row>
    <row r="203" spans="1:11" x14ac:dyDescent="0.3">
      <c r="A203" s="436">
        <v>5150</v>
      </c>
      <c r="B203" s="437" t="s">
        <v>2913</v>
      </c>
      <c r="C203" s="438">
        <v>8364</v>
      </c>
      <c r="D203" s="438">
        <v>3730.3861500000003</v>
      </c>
      <c r="E203" s="438">
        <v>0</v>
      </c>
      <c r="F203" s="438">
        <v>12094.38615</v>
      </c>
      <c r="G203" s="447">
        <v>6147.5400000000009</v>
      </c>
      <c r="H203" s="333">
        <v>1394</v>
      </c>
      <c r="I203" s="333">
        <v>16728</v>
      </c>
      <c r="J203" s="333">
        <v>7460.78</v>
      </c>
      <c r="K203" s="333">
        <v>31730.32</v>
      </c>
    </row>
    <row r="204" spans="1:11" x14ac:dyDescent="0.3">
      <c r="A204" s="436">
        <v>5151</v>
      </c>
      <c r="B204" s="437" t="s">
        <v>2914</v>
      </c>
      <c r="C204" s="438">
        <v>8364</v>
      </c>
      <c r="D204" s="438">
        <v>3730.3861500000003</v>
      </c>
      <c r="E204" s="438">
        <v>0</v>
      </c>
      <c r="F204" s="438">
        <v>12094.38615</v>
      </c>
      <c r="G204" s="447">
        <v>6147.5400000000009</v>
      </c>
      <c r="H204" s="333">
        <v>1394</v>
      </c>
      <c r="I204" s="333">
        <v>16728</v>
      </c>
      <c r="J204" s="333">
        <v>7460.78</v>
      </c>
      <c r="K204" s="333">
        <v>31730.32</v>
      </c>
    </row>
    <row r="205" spans="1:11" x14ac:dyDescent="0.3">
      <c r="A205" s="436">
        <v>5152</v>
      </c>
      <c r="B205" s="437" t="s">
        <v>2915</v>
      </c>
      <c r="C205" s="438">
        <v>8364</v>
      </c>
      <c r="D205" s="438">
        <v>3730.3861500000003</v>
      </c>
      <c r="E205" s="438">
        <v>0</v>
      </c>
      <c r="F205" s="438">
        <v>12094.38615</v>
      </c>
      <c r="G205" s="447">
        <v>6147.5400000000009</v>
      </c>
      <c r="H205" s="333">
        <v>1394</v>
      </c>
      <c r="I205" s="333">
        <v>16728</v>
      </c>
      <c r="J205" s="333">
        <v>7460.78</v>
      </c>
      <c r="K205" s="333">
        <v>31730.32</v>
      </c>
    </row>
    <row r="206" spans="1:11" x14ac:dyDescent="0.3">
      <c r="A206" s="436">
        <v>5153</v>
      </c>
      <c r="B206" s="437" t="s">
        <v>2916</v>
      </c>
      <c r="C206" s="438">
        <v>8759.2999999999993</v>
      </c>
      <c r="D206" s="438">
        <v>3730.3861500000003</v>
      </c>
      <c r="E206" s="438">
        <v>0</v>
      </c>
      <c r="F206" s="438">
        <v>12489.68615</v>
      </c>
      <c r="G206" s="447">
        <v>6438.0854999999992</v>
      </c>
      <c r="H206" s="333">
        <v>1459.8833333333332</v>
      </c>
      <c r="I206" s="333">
        <v>17518.599999999999</v>
      </c>
      <c r="J206" s="333">
        <v>7460.78</v>
      </c>
      <c r="K206" s="333">
        <v>32877.34883333333</v>
      </c>
    </row>
    <row r="207" spans="1:11" x14ac:dyDescent="0.3">
      <c r="A207" s="436">
        <v>5180</v>
      </c>
      <c r="B207" s="437" t="s">
        <v>2917</v>
      </c>
      <c r="C207" s="438">
        <v>9444.86</v>
      </c>
      <c r="D207" s="438">
        <v>3730.3861500000003</v>
      </c>
      <c r="E207" s="438">
        <v>0</v>
      </c>
      <c r="F207" s="438">
        <v>13175.246150000001</v>
      </c>
      <c r="G207" s="447">
        <v>6941.9721</v>
      </c>
      <c r="H207" s="333">
        <v>1574.1433333333334</v>
      </c>
      <c r="I207" s="333">
        <v>18889.72</v>
      </c>
      <c r="J207" s="333">
        <v>7460.78</v>
      </c>
      <c r="K207" s="333">
        <v>34866.615433333332</v>
      </c>
    </row>
    <row r="208" spans="1:11" x14ac:dyDescent="0.3">
      <c r="A208" s="436">
        <v>5181</v>
      </c>
      <c r="B208" s="437" t="s">
        <v>3000</v>
      </c>
      <c r="C208" s="438">
        <v>10122.120000000001</v>
      </c>
      <c r="D208" s="438">
        <v>3730.3861500000003</v>
      </c>
      <c r="E208" s="438">
        <v>0</v>
      </c>
      <c r="F208" s="438">
        <v>13852.506150000001</v>
      </c>
      <c r="G208" s="447">
        <v>7439.7582000000011</v>
      </c>
      <c r="H208" s="333">
        <v>1687.0200000000002</v>
      </c>
      <c r="I208" s="333">
        <v>20244.240000000002</v>
      </c>
      <c r="J208" s="333">
        <v>7460.78</v>
      </c>
      <c r="K208" s="333">
        <v>36831.798200000005</v>
      </c>
    </row>
    <row r="209" spans="1:11" x14ac:dyDescent="0.3">
      <c r="A209" s="436">
        <v>5182</v>
      </c>
      <c r="B209" s="437" t="s">
        <v>3001</v>
      </c>
      <c r="C209" s="438">
        <v>11606.4</v>
      </c>
      <c r="D209" s="438">
        <v>3730.3861500000003</v>
      </c>
      <c r="E209" s="438">
        <v>0</v>
      </c>
      <c r="F209" s="438">
        <v>15336.78615</v>
      </c>
      <c r="G209" s="447">
        <v>8530.7039999999997</v>
      </c>
      <c r="H209" s="333">
        <v>1934.4</v>
      </c>
      <c r="I209" s="333">
        <v>23212.799999999999</v>
      </c>
      <c r="J209" s="333">
        <v>7460.78</v>
      </c>
      <c r="K209" s="333">
        <v>41138.683999999994</v>
      </c>
    </row>
    <row r="210" spans="1:11" x14ac:dyDescent="0.3">
      <c r="A210" s="436">
        <v>5183</v>
      </c>
      <c r="B210" s="437" t="s">
        <v>3002</v>
      </c>
      <c r="C210" s="438">
        <v>13077.38</v>
      </c>
      <c r="D210" s="438">
        <v>3730.3861500000003</v>
      </c>
      <c r="E210" s="438">
        <v>0</v>
      </c>
      <c r="F210" s="438">
        <v>16807.766149999999</v>
      </c>
      <c r="G210" s="447">
        <v>9611.8742999999995</v>
      </c>
      <c r="H210" s="333">
        <v>2179.5633333333335</v>
      </c>
      <c r="I210" s="333">
        <v>26154.76</v>
      </c>
      <c r="J210" s="333">
        <v>7460.78</v>
      </c>
      <c r="K210" s="333">
        <v>45406.977633333328</v>
      </c>
    </row>
    <row r="211" spans="1:11" x14ac:dyDescent="0.3">
      <c r="A211" s="436">
        <v>7170</v>
      </c>
      <c r="B211" s="437" t="s">
        <v>3003</v>
      </c>
      <c r="C211" s="438">
        <v>9869.18</v>
      </c>
      <c r="D211" s="438">
        <v>3730.3861500000003</v>
      </c>
      <c r="E211" s="438">
        <v>0</v>
      </c>
      <c r="F211" s="438">
        <v>13599.566150000001</v>
      </c>
      <c r="G211" s="447">
        <v>7253.8473000000004</v>
      </c>
      <c r="H211" s="333">
        <v>1644.8633333333332</v>
      </c>
      <c r="I211" s="333">
        <v>19738.36</v>
      </c>
      <c r="J211" s="333">
        <v>7460.78</v>
      </c>
      <c r="K211" s="333">
        <v>36097.850633333335</v>
      </c>
    </row>
    <row r="212" spans="1:11" x14ac:dyDescent="0.3">
      <c r="A212" s="436">
        <v>7171</v>
      </c>
      <c r="B212" s="437" t="s">
        <v>2922</v>
      </c>
      <c r="C212" s="438">
        <v>11523.2</v>
      </c>
      <c r="D212" s="438">
        <v>3730.3861500000003</v>
      </c>
      <c r="E212" s="438">
        <v>0</v>
      </c>
      <c r="F212" s="438">
        <v>15253.586150000001</v>
      </c>
      <c r="G212" s="447">
        <v>8469.5520000000015</v>
      </c>
      <c r="H212" s="333">
        <v>1920.5333333333333</v>
      </c>
      <c r="I212" s="333">
        <v>23046.400000000001</v>
      </c>
      <c r="J212" s="333">
        <v>7460.78</v>
      </c>
      <c r="K212" s="333">
        <v>40897.265333333336</v>
      </c>
    </row>
    <row r="213" spans="1:11" x14ac:dyDescent="0.3">
      <c r="A213" s="436">
        <v>7172</v>
      </c>
      <c r="B213" s="437" t="s">
        <v>3004</v>
      </c>
      <c r="C213" s="438">
        <v>14035.84</v>
      </c>
      <c r="D213" s="438">
        <v>3848.89</v>
      </c>
      <c r="E213" s="438">
        <v>0</v>
      </c>
      <c r="F213" s="438">
        <v>17884.73</v>
      </c>
      <c r="G213" s="447">
        <v>10316.3424</v>
      </c>
      <c r="H213" s="333">
        <v>2339.3066666666668</v>
      </c>
      <c r="I213" s="333">
        <v>28071.68</v>
      </c>
      <c r="J213" s="333">
        <v>7460.78</v>
      </c>
      <c r="K213" s="333">
        <v>48188.109066666664</v>
      </c>
    </row>
    <row r="214" spans="1:11" x14ac:dyDescent="0.3">
      <c r="A214" s="436">
        <v>7173</v>
      </c>
      <c r="B214" s="437" t="s">
        <v>3005</v>
      </c>
      <c r="C214" s="438">
        <v>15743.1</v>
      </c>
      <c r="D214" s="438">
        <v>3848.89</v>
      </c>
      <c r="E214" s="438">
        <v>0</v>
      </c>
      <c r="F214" s="438">
        <v>19591.990000000002</v>
      </c>
      <c r="G214" s="447">
        <v>11571.1785</v>
      </c>
      <c r="H214" s="333">
        <v>2623.85</v>
      </c>
      <c r="I214" s="333">
        <v>31486.2</v>
      </c>
      <c r="J214" s="333">
        <v>7460.78</v>
      </c>
      <c r="K214" s="333">
        <v>53142.008499999996</v>
      </c>
    </row>
    <row r="215" spans="1:11" x14ac:dyDescent="0.3">
      <c r="A215" s="436">
        <v>5215</v>
      </c>
      <c r="B215" s="437" t="s">
        <v>2923</v>
      </c>
      <c r="C215" s="438">
        <v>9444.86</v>
      </c>
      <c r="D215" s="438">
        <v>3730.3861500000003</v>
      </c>
      <c r="E215" s="438">
        <v>0</v>
      </c>
      <c r="F215" s="438">
        <v>13175.246150000001</v>
      </c>
      <c r="G215" s="447">
        <v>6941.9721</v>
      </c>
      <c r="H215" s="333">
        <v>1574.1433333333334</v>
      </c>
      <c r="I215" s="333">
        <v>18889.72</v>
      </c>
      <c r="J215" s="333">
        <v>7460.78</v>
      </c>
      <c r="K215" s="333">
        <v>34866.615433333332</v>
      </c>
    </row>
    <row r="216" spans="1:11" x14ac:dyDescent="0.3">
      <c r="A216" s="436">
        <v>5216</v>
      </c>
      <c r="B216" s="437" t="s">
        <v>2924</v>
      </c>
      <c r="C216" s="438">
        <v>10122.120000000001</v>
      </c>
      <c r="D216" s="438">
        <v>3730.3861500000003</v>
      </c>
      <c r="E216" s="438">
        <v>0</v>
      </c>
      <c r="F216" s="438">
        <v>13852.506150000001</v>
      </c>
      <c r="G216" s="447">
        <v>7439.7582000000011</v>
      </c>
      <c r="H216" s="333">
        <v>1687.0200000000002</v>
      </c>
      <c r="I216" s="333">
        <v>20244.240000000002</v>
      </c>
      <c r="J216" s="333">
        <v>7460.78</v>
      </c>
      <c r="K216" s="333">
        <v>36831.798200000005</v>
      </c>
    </row>
    <row r="217" spans="1:11" x14ac:dyDescent="0.3">
      <c r="A217" s="436">
        <v>5217</v>
      </c>
      <c r="B217" s="437" t="s">
        <v>2925</v>
      </c>
      <c r="C217" s="438">
        <v>11606.4</v>
      </c>
      <c r="D217" s="438">
        <v>3730.3861500000003</v>
      </c>
      <c r="E217" s="438">
        <v>0</v>
      </c>
      <c r="F217" s="438">
        <v>15336.78615</v>
      </c>
      <c r="G217" s="447">
        <v>8530.7039999999997</v>
      </c>
      <c r="H217" s="333">
        <v>1934.4</v>
      </c>
      <c r="I217" s="333">
        <v>23212.799999999999</v>
      </c>
      <c r="J217" s="333">
        <v>7460.78</v>
      </c>
      <c r="K217" s="333">
        <v>41138.683999999994</v>
      </c>
    </row>
    <row r="218" spans="1:11" x14ac:dyDescent="0.3">
      <c r="A218" s="436">
        <v>5218</v>
      </c>
      <c r="B218" s="437" t="s">
        <v>3006</v>
      </c>
      <c r="C218" s="438">
        <v>13077.38</v>
      </c>
      <c r="D218" s="438">
        <v>3730.3861500000003</v>
      </c>
      <c r="E218" s="438">
        <v>0</v>
      </c>
      <c r="F218" s="438">
        <v>16807.766149999999</v>
      </c>
      <c r="G218" s="447">
        <v>9611.8742999999995</v>
      </c>
      <c r="H218" s="333">
        <v>2179.5633333333335</v>
      </c>
      <c r="I218" s="333">
        <v>26154.76</v>
      </c>
      <c r="J218" s="333">
        <v>7460.78</v>
      </c>
      <c r="K218" s="333">
        <v>45406.977633333328</v>
      </c>
    </row>
    <row r="219" spans="1:11" x14ac:dyDescent="0.3">
      <c r="A219" s="436">
        <v>5210</v>
      </c>
      <c r="B219" s="437" t="s">
        <v>2926</v>
      </c>
      <c r="C219" s="438">
        <v>13596.54</v>
      </c>
      <c r="D219" s="438">
        <v>3730.3861500000003</v>
      </c>
      <c r="E219" s="438">
        <v>0</v>
      </c>
      <c r="F219" s="438">
        <v>17326.926149999999</v>
      </c>
      <c r="G219" s="447">
        <v>9993.456900000001</v>
      </c>
      <c r="H219" s="333">
        <v>2266.09</v>
      </c>
      <c r="I219" s="333">
        <v>27193.08</v>
      </c>
      <c r="J219" s="333">
        <v>7460.78</v>
      </c>
      <c r="K219" s="333">
        <v>46913.406900000002</v>
      </c>
    </row>
    <row r="220" spans="1:11" x14ac:dyDescent="0.3">
      <c r="A220" s="436">
        <v>5211</v>
      </c>
      <c r="B220" s="437" t="s">
        <v>2927</v>
      </c>
      <c r="C220" s="438">
        <v>15132.42</v>
      </c>
      <c r="D220" s="438">
        <v>3730.3861500000003</v>
      </c>
      <c r="E220" s="438">
        <v>0</v>
      </c>
      <c r="F220" s="438">
        <v>18862.80615</v>
      </c>
      <c r="G220" s="447">
        <v>11122.3287</v>
      </c>
      <c r="H220" s="333">
        <v>2522.0699999999997</v>
      </c>
      <c r="I220" s="333">
        <v>30264.84</v>
      </c>
      <c r="J220" s="333">
        <v>7460.78</v>
      </c>
      <c r="K220" s="333">
        <v>51370.018700000001</v>
      </c>
    </row>
    <row r="221" spans="1:11" x14ac:dyDescent="0.3">
      <c r="A221" s="436">
        <v>5212</v>
      </c>
      <c r="B221" s="437" t="s">
        <v>3007</v>
      </c>
      <c r="C221" s="438">
        <v>16678.28</v>
      </c>
      <c r="D221" s="438">
        <v>3730.3861500000003</v>
      </c>
      <c r="E221" s="438">
        <v>0</v>
      </c>
      <c r="F221" s="438">
        <v>20408.666149999997</v>
      </c>
      <c r="G221" s="447">
        <v>12258.535799999998</v>
      </c>
      <c r="H221" s="333">
        <v>2779.7133333333331</v>
      </c>
      <c r="I221" s="333">
        <v>33356.559999999998</v>
      </c>
      <c r="J221" s="333">
        <v>7460.78</v>
      </c>
      <c r="K221" s="333">
        <v>55855.589133333327</v>
      </c>
    </row>
    <row r="222" spans="1:11" x14ac:dyDescent="0.3">
      <c r="A222" s="436">
        <v>5213</v>
      </c>
      <c r="B222" s="437" t="s">
        <v>3008</v>
      </c>
      <c r="C222" s="438">
        <v>18358.919999999998</v>
      </c>
      <c r="D222" s="438">
        <v>3730.3861500000003</v>
      </c>
      <c r="E222" s="438">
        <v>0</v>
      </c>
      <c r="F222" s="438">
        <v>22089.306149999997</v>
      </c>
      <c r="G222" s="447">
        <v>13493.806199999999</v>
      </c>
      <c r="H222" s="333">
        <v>3059.8199999999997</v>
      </c>
      <c r="I222" s="333">
        <v>36717.839999999997</v>
      </c>
      <c r="J222" s="333">
        <v>7460.78</v>
      </c>
      <c r="K222" s="333">
        <v>60732.246199999994</v>
      </c>
    </row>
    <row r="223" spans="1:11" x14ac:dyDescent="0.3">
      <c r="A223" s="436">
        <v>3170</v>
      </c>
      <c r="B223" s="437" t="s">
        <v>2928</v>
      </c>
      <c r="C223" s="438">
        <v>9444.86</v>
      </c>
      <c r="D223" s="438">
        <v>3730.3861500000003</v>
      </c>
      <c r="E223" s="438">
        <v>0</v>
      </c>
      <c r="F223" s="438">
        <v>13175.246150000001</v>
      </c>
      <c r="G223" s="447">
        <v>6941.9721</v>
      </c>
      <c r="H223" s="333">
        <v>1574.1433333333334</v>
      </c>
      <c r="I223" s="333">
        <v>18889.72</v>
      </c>
      <c r="J223" s="333">
        <v>7460.78</v>
      </c>
      <c r="K223" s="333">
        <v>34866.615433333332</v>
      </c>
    </row>
    <row r="224" spans="1:11" x14ac:dyDescent="0.3">
      <c r="A224" s="436">
        <v>3171</v>
      </c>
      <c r="B224" s="437" t="s">
        <v>2929</v>
      </c>
      <c r="C224" s="438">
        <v>10662.92</v>
      </c>
      <c r="D224" s="438">
        <v>3730.3861500000003</v>
      </c>
      <c r="E224" s="438">
        <v>0</v>
      </c>
      <c r="F224" s="438">
        <v>14393.30615</v>
      </c>
      <c r="G224" s="447">
        <v>7837.2462000000005</v>
      </c>
      <c r="H224" s="333">
        <v>1777.1533333333334</v>
      </c>
      <c r="I224" s="333">
        <v>21325.84</v>
      </c>
      <c r="J224" s="333">
        <v>7460.78</v>
      </c>
      <c r="K224" s="333">
        <v>38401.019533333332</v>
      </c>
    </row>
    <row r="225" spans="1:11" x14ac:dyDescent="0.3">
      <c r="A225" s="436">
        <v>3172</v>
      </c>
      <c r="B225" s="437" t="s">
        <v>3009</v>
      </c>
      <c r="C225" s="438">
        <v>12044.04</v>
      </c>
      <c r="D225" s="438">
        <v>3730.3861500000003</v>
      </c>
      <c r="E225" s="438">
        <v>0</v>
      </c>
      <c r="F225" s="438">
        <v>15774.426150000001</v>
      </c>
      <c r="G225" s="447">
        <v>8852.3694000000014</v>
      </c>
      <c r="H225" s="333">
        <v>2007.3400000000001</v>
      </c>
      <c r="I225" s="333">
        <v>24088.080000000002</v>
      </c>
      <c r="J225" s="333">
        <v>7460.78</v>
      </c>
      <c r="K225" s="333">
        <v>42408.5694</v>
      </c>
    </row>
    <row r="226" spans="1:11" x14ac:dyDescent="0.3">
      <c r="A226" s="436">
        <v>3173</v>
      </c>
      <c r="B226" s="437" t="s">
        <v>3010</v>
      </c>
      <c r="C226" s="438">
        <v>13609.86</v>
      </c>
      <c r="D226" s="438">
        <v>3730.3861500000003</v>
      </c>
      <c r="E226" s="438">
        <v>0</v>
      </c>
      <c r="F226" s="438">
        <v>17340.246149999999</v>
      </c>
      <c r="G226" s="447">
        <v>10003.247100000001</v>
      </c>
      <c r="H226" s="333">
        <v>2268.3100000000004</v>
      </c>
      <c r="I226" s="333">
        <v>27219.72</v>
      </c>
      <c r="J226" s="333">
        <v>7460.78</v>
      </c>
      <c r="K226" s="333">
        <v>46952.057100000005</v>
      </c>
    </row>
    <row r="227" spans="1:11" x14ac:dyDescent="0.3">
      <c r="A227" s="436">
        <v>7152</v>
      </c>
      <c r="B227" s="437" t="s">
        <v>2930</v>
      </c>
      <c r="C227" s="438">
        <v>17530.240000000002</v>
      </c>
      <c r="D227" s="438">
        <v>3848.89</v>
      </c>
      <c r="E227" s="438">
        <v>0</v>
      </c>
      <c r="F227" s="438">
        <v>21379.13</v>
      </c>
      <c r="G227" s="447">
        <v>12884.726400000001</v>
      </c>
      <c r="H227" s="333">
        <v>2921.7066666666669</v>
      </c>
      <c r="I227" s="333">
        <v>35060.480000000003</v>
      </c>
      <c r="J227" s="333">
        <v>7460.78</v>
      </c>
      <c r="K227" s="333">
        <v>58327.693066666674</v>
      </c>
    </row>
    <row r="228" spans="1:11" x14ac:dyDescent="0.3">
      <c r="A228" s="436">
        <v>7153</v>
      </c>
      <c r="B228" s="437" t="s">
        <v>2931</v>
      </c>
      <c r="C228" s="438">
        <v>19385.599999999999</v>
      </c>
      <c r="D228" s="438">
        <v>3848.89</v>
      </c>
      <c r="E228" s="438">
        <v>0</v>
      </c>
      <c r="F228" s="438">
        <v>23234.489999999998</v>
      </c>
      <c r="G228" s="447">
        <v>14248.415999999999</v>
      </c>
      <c r="H228" s="333">
        <v>3230.9333333333329</v>
      </c>
      <c r="I228" s="333">
        <v>38771.199999999997</v>
      </c>
      <c r="J228" s="333">
        <v>7460.78</v>
      </c>
      <c r="K228" s="333">
        <v>63711.329333333328</v>
      </c>
    </row>
    <row r="229" spans="1:11" x14ac:dyDescent="0.3">
      <c r="A229" s="436">
        <v>7154</v>
      </c>
      <c r="B229" s="437" t="s">
        <v>2932</v>
      </c>
      <c r="C229" s="438">
        <v>21334.14</v>
      </c>
      <c r="D229" s="438">
        <v>4518.26</v>
      </c>
      <c r="E229" s="438">
        <v>0</v>
      </c>
      <c r="F229" s="438">
        <v>25852.400000000001</v>
      </c>
      <c r="G229" s="447">
        <v>15680.592900000001</v>
      </c>
      <c r="H229" s="333">
        <v>3555.69</v>
      </c>
      <c r="I229" s="333">
        <v>42668.28</v>
      </c>
      <c r="J229" s="333">
        <v>7460.78</v>
      </c>
      <c r="K229" s="333">
        <v>69365.342900000003</v>
      </c>
    </row>
    <row r="230" spans="1:11" x14ac:dyDescent="0.3">
      <c r="A230" s="436">
        <v>7155</v>
      </c>
      <c r="B230" s="437" t="s">
        <v>2933</v>
      </c>
      <c r="C230" s="438">
        <v>23470.720000000001</v>
      </c>
      <c r="D230" s="438">
        <v>5187.6000000000004</v>
      </c>
      <c r="E230" s="438">
        <v>0</v>
      </c>
      <c r="F230" s="438">
        <v>28658.32</v>
      </c>
      <c r="G230" s="447">
        <v>17250.979200000002</v>
      </c>
      <c r="H230" s="333">
        <v>3911.7866666666669</v>
      </c>
      <c r="I230" s="333">
        <v>46941.440000000002</v>
      </c>
      <c r="J230" s="333">
        <v>7460.78</v>
      </c>
      <c r="K230" s="333">
        <v>75564.98586666667</v>
      </c>
    </row>
    <row r="231" spans="1:11" x14ac:dyDescent="0.3">
      <c r="A231" s="436">
        <v>7160</v>
      </c>
      <c r="B231" s="437" t="s">
        <v>2934</v>
      </c>
      <c r="C231" s="438">
        <v>21334.14</v>
      </c>
      <c r="D231" s="438">
        <v>4518.26</v>
      </c>
      <c r="E231" s="438">
        <v>0</v>
      </c>
      <c r="F231" s="438">
        <v>25852.400000000001</v>
      </c>
      <c r="G231" s="447">
        <v>15680.592900000001</v>
      </c>
      <c r="H231" s="333">
        <v>3555.69</v>
      </c>
      <c r="I231" s="333">
        <v>42668.28</v>
      </c>
      <c r="J231" s="333">
        <v>7460.78</v>
      </c>
      <c r="K231" s="333">
        <v>69365.342900000003</v>
      </c>
    </row>
    <row r="232" spans="1:11" x14ac:dyDescent="0.3">
      <c r="A232" s="436">
        <v>7161</v>
      </c>
      <c r="B232" s="437" t="s">
        <v>2935</v>
      </c>
      <c r="C232" s="438">
        <v>23470.720000000001</v>
      </c>
      <c r="D232" s="438">
        <v>5187.6000000000004</v>
      </c>
      <c r="E232" s="438">
        <v>0</v>
      </c>
      <c r="F232" s="438">
        <v>28658.32</v>
      </c>
      <c r="G232" s="447">
        <v>17250.979200000002</v>
      </c>
      <c r="H232" s="333">
        <v>3911.7866666666669</v>
      </c>
      <c r="I232" s="333">
        <v>46941.440000000002</v>
      </c>
      <c r="J232" s="333">
        <v>7460.78</v>
      </c>
      <c r="K232" s="333">
        <v>75564.98586666667</v>
      </c>
    </row>
    <row r="233" spans="1:11" x14ac:dyDescent="0.3">
      <c r="A233" s="436">
        <v>7162</v>
      </c>
      <c r="B233" s="437" t="s">
        <v>3011</v>
      </c>
      <c r="C233" s="438">
        <v>25820.3</v>
      </c>
      <c r="D233" s="438">
        <v>5187.6000000000004</v>
      </c>
      <c r="E233" s="438">
        <v>0</v>
      </c>
      <c r="F233" s="438">
        <v>31007.9</v>
      </c>
      <c r="G233" s="447">
        <v>18977.9205</v>
      </c>
      <c r="H233" s="333">
        <v>4303.3833333333332</v>
      </c>
      <c r="I233" s="333">
        <v>51640.6</v>
      </c>
      <c r="J233" s="333">
        <v>7460.78</v>
      </c>
      <c r="K233" s="333">
        <v>82382.683833333329</v>
      </c>
    </row>
    <row r="234" spans="1:11" x14ac:dyDescent="0.3">
      <c r="A234" s="436">
        <v>7163</v>
      </c>
      <c r="B234" s="437" t="s">
        <v>3012</v>
      </c>
      <c r="C234" s="438">
        <v>28402.82</v>
      </c>
      <c r="D234" s="438">
        <v>5187.6000000000004</v>
      </c>
      <c r="E234" s="438">
        <v>0</v>
      </c>
      <c r="F234" s="438">
        <v>33590.42</v>
      </c>
      <c r="G234" s="447">
        <v>20876.072700000001</v>
      </c>
      <c r="H234" s="333">
        <v>4733.8033333333333</v>
      </c>
      <c r="I234" s="333">
        <v>56805.64</v>
      </c>
      <c r="J234" s="333">
        <v>7460.78</v>
      </c>
      <c r="K234" s="333">
        <v>89876.296033333332</v>
      </c>
    </row>
    <row r="235" spans="1:11" x14ac:dyDescent="0.3">
      <c r="A235" s="436">
        <v>7165</v>
      </c>
      <c r="B235" s="437" t="s">
        <v>2942</v>
      </c>
      <c r="C235" s="438">
        <v>28402.82</v>
      </c>
      <c r="D235" s="438">
        <v>5187.6000000000004</v>
      </c>
      <c r="E235" s="438">
        <v>0</v>
      </c>
      <c r="F235" s="438">
        <v>33590.42</v>
      </c>
      <c r="G235" s="447">
        <v>20876.072700000001</v>
      </c>
      <c r="H235" s="333">
        <v>4733.8033333333333</v>
      </c>
      <c r="I235" s="333">
        <v>56805.64</v>
      </c>
      <c r="J235" s="333">
        <v>7460.78</v>
      </c>
      <c r="K235" s="333">
        <v>89876.296033333332</v>
      </c>
    </row>
    <row r="236" spans="1:11" x14ac:dyDescent="0.3">
      <c r="A236" s="436">
        <v>7166</v>
      </c>
      <c r="B236" s="437" t="s">
        <v>3013</v>
      </c>
      <c r="C236" s="438">
        <v>31241.599999999999</v>
      </c>
      <c r="D236" s="438">
        <v>5187.6000000000004</v>
      </c>
      <c r="E236" s="438">
        <v>0</v>
      </c>
      <c r="F236" s="438">
        <v>36429.199999999997</v>
      </c>
      <c r="G236" s="447">
        <v>22962.575999999997</v>
      </c>
      <c r="H236" s="333">
        <v>5206.9333333333325</v>
      </c>
      <c r="I236" s="333">
        <v>62483.199999999997</v>
      </c>
      <c r="J236" s="333">
        <v>7460.78</v>
      </c>
      <c r="K236" s="333">
        <v>98113.489333333331</v>
      </c>
    </row>
    <row r="237" spans="1:11" x14ac:dyDescent="0.3">
      <c r="A237" s="436">
        <v>7167</v>
      </c>
      <c r="B237" s="437" t="s">
        <v>3014</v>
      </c>
      <c r="C237" s="438">
        <v>34364.94</v>
      </c>
      <c r="D237" s="438">
        <v>5187.6000000000004</v>
      </c>
      <c r="E237" s="438">
        <v>0</v>
      </c>
      <c r="F237" s="438">
        <v>39552.54</v>
      </c>
      <c r="G237" s="447">
        <v>25258.230900000002</v>
      </c>
      <c r="H237" s="333">
        <v>5727.49</v>
      </c>
      <c r="I237" s="333">
        <v>68729.88</v>
      </c>
      <c r="J237" s="333">
        <v>7460.78</v>
      </c>
      <c r="K237" s="333">
        <v>107176.3809</v>
      </c>
    </row>
    <row r="238" spans="1:11" x14ac:dyDescent="0.3">
      <c r="A238" s="436">
        <v>7168</v>
      </c>
      <c r="B238" s="437" t="s">
        <v>3015</v>
      </c>
      <c r="C238" s="438">
        <v>38010.76</v>
      </c>
      <c r="D238" s="438">
        <v>5187.6000000000004</v>
      </c>
      <c r="E238" s="438">
        <v>0</v>
      </c>
      <c r="F238" s="438">
        <v>43198.36</v>
      </c>
      <c r="G238" s="447">
        <v>27937.908600000006</v>
      </c>
      <c r="H238" s="333">
        <v>6335.126666666667</v>
      </c>
      <c r="I238" s="333">
        <v>76021.52</v>
      </c>
      <c r="J238" s="333">
        <v>7460.78</v>
      </c>
      <c r="K238" s="333">
        <v>117755.33526666668</v>
      </c>
    </row>
    <row r="239" spans="1:11" x14ac:dyDescent="0.3">
      <c r="A239" s="436">
        <v>5204</v>
      </c>
      <c r="B239" s="437" t="s">
        <v>2943</v>
      </c>
      <c r="C239" s="438">
        <v>13596.54</v>
      </c>
      <c r="D239" s="438">
        <v>3730.3861500000003</v>
      </c>
      <c r="E239" s="438">
        <v>0</v>
      </c>
      <c r="F239" s="438">
        <v>17326.926149999999</v>
      </c>
      <c r="G239" s="447">
        <v>9993.456900000001</v>
      </c>
      <c r="H239" s="333">
        <v>2266.09</v>
      </c>
      <c r="I239" s="333">
        <v>27193.08</v>
      </c>
      <c r="J239" s="333">
        <v>7460.78</v>
      </c>
      <c r="K239" s="333">
        <v>46913.406900000002</v>
      </c>
    </row>
    <row r="240" spans="1:11" x14ac:dyDescent="0.3">
      <c r="A240" s="436">
        <v>5205</v>
      </c>
      <c r="B240" s="437" t="s">
        <v>2944</v>
      </c>
      <c r="C240" s="438">
        <v>15132.42</v>
      </c>
      <c r="D240" s="438">
        <v>3730.3861500000003</v>
      </c>
      <c r="E240" s="438">
        <v>0</v>
      </c>
      <c r="F240" s="438">
        <v>18862.80615</v>
      </c>
      <c r="G240" s="447">
        <v>11122.3287</v>
      </c>
      <c r="H240" s="333">
        <v>2522.0699999999997</v>
      </c>
      <c r="I240" s="333">
        <v>30264.84</v>
      </c>
      <c r="J240" s="333">
        <v>7460.78</v>
      </c>
      <c r="K240" s="333">
        <v>51370.018700000001</v>
      </c>
    </row>
    <row r="241" spans="1:11" x14ac:dyDescent="0.3">
      <c r="A241" s="436">
        <v>5206</v>
      </c>
      <c r="B241" s="437" t="s">
        <v>2945</v>
      </c>
      <c r="C241" s="438">
        <v>16678.28</v>
      </c>
      <c r="D241" s="438">
        <v>3730.3861500000003</v>
      </c>
      <c r="E241" s="438">
        <v>0</v>
      </c>
      <c r="F241" s="438">
        <v>20408.666149999997</v>
      </c>
      <c r="G241" s="447">
        <v>12258.535799999998</v>
      </c>
      <c r="H241" s="333">
        <v>2779.7133333333331</v>
      </c>
      <c r="I241" s="333">
        <v>33356.559999999998</v>
      </c>
      <c r="J241" s="333">
        <v>7460.78</v>
      </c>
      <c r="K241" s="333">
        <v>55855.589133333327</v>
      </c>
    </row>
    <row r="242" spans="1:11" x14ac:dyDescent="0.3">
      <c r="A242" s="436">
        <v>5207</v>
      </c>
      <c r="B242" s="437" t="s">
        <v>2946</v>
      </c>
      <c r="C242" s="438">
        <v>18358.919999999998</v>
      </c>
      <c r="D242" s="438">
        <v>3730.3861500000003</v>
      </c>
      <c r="E242" s="438">
        <v>0</v>
      </c>
      <c r="F242" s="438">
        <v>22089.306149999997</v>
      </c>
      <c r="G242" s="447">
        <v>13493.806199999999</v>
      </c>
      <c r="H242" s="333">
        <v>3059.8199999999997</v>
      </c>
      <c r="I242" s="333">
        <v>36717.839999999997</v>
      </c>
      <c r="J242" s="333">
        <v>7460.78</v>
      </c>
      <c r="K242" s="333">
        <v>60732.246199999994</v>
      </c>
    </row>
    <row r="243" spans="1:11" x14ac:dyDescent="0.3">
      <c r="I243" s="255"/>
      <c r="J243" s="255"/>
      <c r="K243" s="451"/>
    </row>
    <row r="244" spans="1:11" x14ac:dyDescent="0.3">
      <c r="I244" s="255"/>
      <c r="J244" s="255"/>
      <c r="K244" s="451"/>
    </row>
    <row r="245" spans="1:11" ht="33.6" customHeight="1" x14ac:dyDescent="0.3">
      <c r="A245" s="561" t="s">
        <v>3016</v>
      </c>
      <c r="B245" s="561"/>
      <c r="C245" s="561"/>
      <c r="D245" s="561"/>
      <c r="E245" s="561"/>
      <c r="F245" s="561"/>
      <c r="G245" s="561"/>
      <c r="H245" s="561"/>
      <c r="I245" s="561"/>
      <c r="J245" s="561"/>
      <c r="K245" s="561"/>
    </row>
    <row r="246" spans="1:11" x14ac:dyDescent="0.3">
      <c r="B246" s="452" t="s">
        <v>3017</v>
      </c>
      <c r="C246" s="453">
        <v>2010</v>
      </c>
      <c r="I246" s="255"/>
      <c r="J246" s="255"/>
      <c r="K246" s="451"/>
    </row>
    <row r="247" spans="1:11" x14ac:dyDescent="0.3">
      <c r="B247" s="452" t="s">
        <v>3018</v>
      </c>
      <c r="C247" s="453">
        <v>1516</v>
      </c>
      <c r="I247" s="255"/>
      <c r="J247" s="255"/>
      <c r="K247" s="451"/>
    </row>
    <row r="248" spans="1:11" x14ac:dyDescent="0.3">
      <c r="B248" s="452" t="s">
        <v>3019</v>
      </c>
      <c r="C248" s="254">
        <v>1039</v>
      </c>
      <c r="I248" s="255"/>
      <c r="J248" s="255"/>
      <c r="K248" s="451"/>
    </row>
    <row r="249" spans="1:11" x14ac:dyDescent="0.3">
      <c r="B249" s="452" t="s">
        <v>3020</v>
      </c>
      <c r="C249" s="254">
        <v>557</v>
      </c>
      <c r="I249" s="255"/>
      <c r="J249" s="255"/>
      <c r="K249" s="451"/>
    </row>
    <row r="250" spans="1:11" x14ac:dyDescent="0.3">
      <c r="B250" s="452" t="s">
        <v>3021</v>
      </c>
      <c r="C250" s="254">
        <v>195</v>
      </c>
      <c r="I250" s="255"/>
      <c r="J250" s="255"/>
      <c r="K250" s="451"/>
    </row>
    <row r="251" spans="1:11" x14ac:dyDescent="0.3">
      <c r="B251" s="441"/>
      <c r="I251" s="255"/>
      <c r="J251" s="255"/>
      <c r="K251" s="451"/>
    </row>
  </sheetData>
  <mergeCells count="25">
    <mergeCell ref="A7:C7"/>
    <mergeCell ref="A2:K2"/>
    <mergeCell ref="A3:K3"/>
    <mergeCell ref="A4:K4"/>
    <mergeCell ref="A5:K5"/>
    <mergeCell ref="A6:K6"/>
    <mergeCell ref="A8:A9"/>
    <mergeCell ref="B8:B9"/>
    <mergeCell ref="C8:F8"/>
    <mergeCell ref="G8:K8"/>
    <mergeCell ref="A58:C58"/>
    <mergeCell ref="J60:J61"/>
    <mergeCell ref="K60:K61"/>
    <mergeCell ref="A245:K245"/>
    <mergeCell ref="D60:D61"/>
    <mergeCell ref="E60:E61"/>
    <mergeCell ref="F60:F61"/>
    <mergeCell ref="G60:G61"/>
    <mergeCell ref="H60:H61"/>
    <mergeCell ref="I60:I61"/>
    <mergeCell ref="A59:A61"/>
    <mergeCell ref="B59:B61"/>
    <mergeCell ref="C59:F59"/>
    <mergeCell ref="G59:K59"/>
    <mergeCell ref="C60:C61"/>
  </mergeCells>
  <printOptions horizontalCentered="1"/>
  <pageMargins left="0.47250000000000003" right="0.47250000000000003" top="1.1025" bottom="0.47250000000000003" header="0.31500000000000006" footer="0.31500000000000006"/>
  <pageSetup scale="75" fitToWidth="0" fitToHeight="0" orientation="landscape" r:id="rId1"/>
  <headerFooter scaleWithDoc="0" alignWithMargins="0"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2"/>
  <sheetViews>
    <sheetView showGridLines="0" workbookViewId="0"/>
  </sheetViews>
  <sheetFormatPr baseColWidth="10" defaultRowHeight="14.4" x14ac:dyDescent="0.3"/>
  <cols>
    <col min="2" max="2" width="51.109375" customWidth="1"/>
    <col min="3" max="3" width="15.109375" customWidth="1"/>
    <col min="4" max="4" width="22.33203125" customWidth="1"/>
  </cols>
  <sheetData>
    <row r="2" spans="2:4" x14ac:dyDescent="0.3">
      <c r="B2" s="455" t="s">
        <v>1652</v>
      </c>
      <c r="C2" s="456"/>
      <c r="D2" s="456"/>
    </row>
    <row r="3" spans="2:4" ht="26.4" x14ac:dyDescent="0.3">
      <c r="B3" s="1" t="s">
        <v>321</v>
      </c>
      <c r="C3" s="1" t="s">
        <v>329</v>
      </c>
      <c r="D3" s="1" t="s">
        <v>4</v>
      </c>
    </row>
    <row r="4" spans="2:4" x14ac:dyDescent="0.3">
      <c r="B4" s="6" t="s">
        <v>0</v>
      </c>
      <c r="C4" s="15" t="s">
        <v>330</v>
      </c>
      <c r="D4" s="8" t="s">
        <v>7</v>
      </c>
    </row>
    <row r="5" spans="2:4" x14ac:dyDescent="0.3">
      <c r="B5" s="11" t="s">
        <v>322</v>
      </c>
      <c r="C5" s="16" t="s">
        <v>330</v>
      </c>
      <c r="D5" s="13" t="s">
        <v>7</v>
      </c>
    </row>
    <row r="6" spans="2:4" x14ac:dyDescent="0.3">
      <c r="B6" s="7" t="s">
        <v>323</v>
      </c>
      <c r="C6" s="17" t="s">
        <v>330</v>
      </c>
      <c r="D6" s="9" t="s">
        <v>333</v>
      </c>
    </row>
    <row r="7" spans="2:4" ht="26.4" x14ac:dyDescent="0.3">
      <c r="B7" s="2" t="s">
        <v>324</v>
      </c>
      <c r="C7" s="18" t="s">
        <v>331</v>
      </c>
      <c r="D7" s="4" t="s">
        <v>334</v>
      </c>
    </row>
    <row r="8" spans="2:4" ht="26.4" x14ac:dyDescent="0.3">
      <c r="B8" s="2" t="s">
        <v>325</v>
      </c>
      <c r="C8" s="18" t="s">
        <v>331</v>
      </c>
      <c r="D8" s="4" t="s">
        <v>335</v>
      </c>
    </row>
    <row r="9" spans="2:4" x14ac:dyDescent="0.3">
      <c r="B9" s="2" t="s">
        <v>326</v>
      </c>
      <c r="C9" s="18" t="s">
        <v>332</v>
      </c>
      <c r="D9" s="4" t="s">
        <v>336</v>
      </c>
    </row>
    <row r="10" spans="2:4" ht="26.4" x14ac:dyDescent="0.3">
      <c r="B10" s="7" t="s">
        <v>327</v>
      </c>
      <c r="C10" s="17" t="s">
        <v>330</v>
      </c>
      <c r="D10" s="9" t="s">
        <v>337</v>
      </c>
    </row>
    <row r="11" spans="2:4" x14ac:dyDescent="0.3">
      <c r="B11" s="2" t="s">
        <v>328</v>
      </c>
      <c r="C11" s="18" t="s">
        <v>331</v>
      </c>
      <c r="D11" s="4" t="s">
        <v>337</v>
      </c>
    </row>
    <row r="12" spans="2:4" x14ac:dyDescent="0.3">
      <c r="B12" s="3" t="s">
        <v>319</v>
      </c>
      <c r="C12" s="1" t="s">
        <v>330</v>
      </c>
      <c r="D12" s="5" t="s">
        <v>7</v>
      </c>
    </row>
  </sheetData>
  <mergeCells count="1">
    <mergeCell ref="B2:D2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D15"/>
  <sheetViews>
    <sheetView showGridLines="0" workbookViewId="0"/>
  </sheetViews>
  <sheetFormatPr baseColWidth="10" defaultRowHeight="14.4" x14ac:dyDescent="0.3"/>
  <cols>
    <col min="2" max="2" width="51.109375" customWidth="1"/>
    <col min="3" max="3" width="15.109375" customWidth="1"/>
    <col min="4" max="4" width="22.33203125" customWidth="1"/>
  </cols>
  <sheetData>
    <row r="2" spans="2:4" x14ac:dyDescent="0.3">
      <c r="B2" s="455" t="s">
        <v>1653</v>
      </c>
      <c r="C2" s="456"/>
      <c r="D2" s="456"/>
    </row>
    <row r="3" spans="2:4" ht="26.4" x14ac:dyDescent="0.3">
      <c r="B3" s="1" t="s">
        <v>321</v>
      </c>
      <c r="C3" s="1" t="s">
        <v>329</v>
      </c>
      <c r="D3" s="1" t="s">
        <v>4</v>
      </c>
    </row>
    <row r="4" spans="2:4" x14ac:dyDescent="0.3">
      <c r="B4" s="6" t="s">
        <v>1</v>
      </c>
      <c r="C4" s="15" t="s">
        <v>330</v>
      </c>
      <c r="D4" s="8" t="s">
        <v>5</v>
      </c>
    </row>
    <row r="5" spans="2:4" x14ac:dyDescent="0.3">
      <c r="B5" s="11" t="s">
        <v>322</v>
      </c>
      <c r="C5" s="16" t="s">
        <v>330</v>
      </c>
      <c r="D5" s="13" t="s">
        <v>5</v>
      </c>
    </row>
    <row r="6" spans="2:4" x14ac:dyDescent="0.3">
      <c r="B6" s="7" t="s">
        <v>323</v>
      </c>
      <c r="C6" s="17" t="s">
        <v>330</v>
      </c>
      <c r="D6" s="9" t="s">
        <v>334</v>
      </c>
    </row>
    <row r="7" spans="2:4" ht="26.4" x14ac:dyDescent="0.3">
      <c r="B7" s="2" t="s">
        <v>324</v>
      </c>
      <c r="C7" s="18" t="s">
        <v>331</v>
      </c>
      <c r="D7" s="4" t="s">
        <v>334</v>
      </c>
    </row>
    <row r="8" spans="2:4" ht="26.4" x14ac:dyDescent="0.3">
      <c r="B8" s="7" t="s">
        <v>327</v>
      </c>
      <c r="C8" s="17" t="s">
        <v>330</v>
      </c>
      <c r="D8" s="9" t="s">
        <v>337</v>
      </c>
    </row>
    <row r="9" spans="2:4" x14ac:dyDescent="0.3">
      <c r="B9" s="2" t="s">
        <v>328</v>
      </c>
      <c r="C9" s="18" t="s">
        <v>331</v>
      </c>
      <c r="D9" s="4" t="s">
        <v>337</v>
      </c>
    </row>
    <row r="10" spans="2:4" x14ac:dyDescent="0.3">
      <c r="B10" s="6" t="s">
        <v>2</v>
      </c>
      <c r="C10" s="15" t="s">
        <v>330</v>
      </c>
      <c r="D10" s="8" t="s">
        <v>6</v>
      </c>
    </row>
    <row r="11" spans="2:4" x14ac:dyDescent="0.3">
      <c r="B11" s="11" t="s">
        <v>322</v>
      </c>
      <c r="C11" s="16" t="s">
        <v>330</v>
      </c>
      <c r="D11" s="13" t="s">
        <v>6</v>
      </c>
    </row>
    <row r="12" spans="2:4" x14ac:dyDescent="0.3">
      <c r="B12" s="7" t="s">
        <v>323</v>
      </c>
      <c r="C12" s="17" t="s">
        <v>330</v>
      </c>
      <c r="D12" s="9" t="s">
        <v>6</v>
      </c>
    </row>
    <row r="13" spans="2:4" ht="26.4" x14ac:dyDescent="0.3">
      <c r="B13" s="2" t="s">
        <v>325</v>
      </c>
      <c r="C13" s="18" t="s">
        <v>331</v>
      </c>
      <c r="D13" s="4" t="s">
        <v>335</v>
      </c>
    </row>
    <row r="14" spans="2:4" x14ac:dyDescent="0.3">
      <c r="B14" s="2" t="s">
        <v>326</v>
      </c>
      <c r="C14" s="18" t="s">
        <v>332</v>
      </c>
      <c r="D14" s="4" t="s">
        <v>336</v>
      </c>
    </row>
    <row r="15" spans="2:4" x14ac:dyDescent="0.3">
      <c r="B15" s="3" t="s">
        <v>319</v>
      </c>
      <c r="C15" s="1" t="s">
        <v>330</v>
      </c>
      <c r="D15" s="5" t="s">
        <v>7</v>
      </c>
    </row>
  </sheetData>
  <mergeCells count="1">
    <mergeCell ref="B2:D2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71</vt:i4>
      </vt:variant>
      <vt:variant>
        <vt:lpstr>Rangos con nombre</vt:lpstr>
      </vt:variant>
      <vt:variant>
        <vt:i4>38</vt:i4>
      </vt:variant>
    </vt:vector>
  </HeadingPairs>
  <TitlesOfParts>
    <vt:vector size="109" baseType="lpstr">
      <vt:lpstr>PL - Clasificación Admin</vt:lpstr>
      <vt:lpstr>PL - COG</vt:lpstr>
      <vt:lpstr>PL - COG desglosado</vt:lpstr>
      <vt:lpstr>PL - Tipo Gasto</vt:lpstr>
      <vt:lpstr>PL - Tipo Gasto desglosado</vt:lpstr>
      <vt:lpstr>PL - Programable</vt:lpstr>
      <vt:lpstr>PL - Programable desglosado</vt:lpstr>
      <vt:lpstr>PL - CFP</vt:lpstr>
      <vt:lpstr>PL - CFP detalle</vt:lpstr>
      <vt:lpstr>PL - Flujos Efectivo</vt:lpstr>
      <vt:lpstr>PL - Flujos Efectivo.1</vt:lpstr>
      <vt:lpstr>PL - Flujos Efectivo.2</vt:lpstr>
      <vt:lpstr>PJ - Clasificación Admin</vt:lpstr>
      <vt:lpstr>PJ - COG</vt:lpstr>
      <vt:lpstr>PJ - COG desglosado</vt:lpstr>
      <vt:lpstr>PJ - Tipo Gasto</vt:lpstr>
      <vt:lpstr>PJ - Tipo Gasto desglosado</vt:lpstr>
      <vt:lpstr>PJ - Programable</vt:lpstr>
      <vt:lpstr>PJ - Programable desglosado</vt:lpstr>
      <vt:lpstr>PJ - CFP</vt:lpstr>
      <vt:lpstr>PJ - CFP detalle</vt:lpstr>
      <vt:lpstr>PJ - Flujos Efectivo</vt:lpstr>
      <vt:lpstr>PJ - Flujos Efectivo.1</vt:lpstr>
      <vt:lpstr>PJ - Flujos Efectivo.2</vt:lpstr>
      <vt:lpstr>PJ - Flujos Efectivo.3</vt:lpstr>
      <vt:lpstr>AUT - Clasificación Admin</vt:lpstr>
      <vt:lpstr>AUT - COG</vt:lpstr>
      <vt:lpstr>AUT - COG desglosado</vt:lpstr>
      <vt:lpstr>AUT - Tipo Gasto</vt:lpstr>
      <vt:lpstr>AUT - Tipo Gasto desglosado</vt:lpstr>
      <vt:lpstr>AUT - Programable</vt:lpstr>
      <vt:lpstr>AUT - Programable desglosado</vt:lpstr>
      <vt:lpstr>AUT - CFP</vt:lpstr>
      <vt:lpstr>AUT - CFP detalle</vt:lpstr>
      <vt:lpstr>AUT - Flujos Efectivo</vt:lpstr>
      <vt:lpstr>AUT - Flujos Efectivo.1</vt:lpstr>
      <vt:lpstr>AUT - Flujos Efectivo.2</vt:lpstr>
      <vt:lpstr>AUT - Flujos Efectivo.3</vt:lpstr>
      <vt:lpstr>AUT - Flujos Efectivo.4</vt:lpstr>
      <vt:lpstr>AUT - Flujos Efectivo.5</vt:lpstr>
      <vt:lpstr>AUT - Flujos Efectivo.6</vt:lpstr>
      <vt:lpstr>AUT - Flujos Efectivo.7</vt:lpstr>
      <vt:lpstr>Resumen de Plazas</vt:lpstr>
      <vt:lpstr>Plazas - ASEY</vt:lpstr>
      <vt:lpstr>Tabulador - ASEY</vt:lpstr>
      <vt:lpstr>Plazas - CONGRESO</vt:lpstr>
      <vt:lpstr>Tabulador - CONGRESO</vt:lpstr>
      <vt:lpstr>Plazas - CJEY</vt:lpstr>
      <vt:lpstr>Tabulador - CJEY</vt:lpstr>
      <vt:lpstr>Plazas - TTSEM</vt:lpstr>
      <vt:lpstr>Tabulador - TTSEM</vt:lpstr>
      <vt:lpstr>Plazas - TSJ</vt:lpstr>
      <vt:lpstr>Tabulador - TSJ</vt:lpstr>
      <vt:lpstr>Plazas - AIPE</vt:lpstr>
      <vt:lpstr>Tabulador - AIPE</vt:lpstr>
      <vt:lpstr>Plazas - ATY</vt:lpstr>
      <vt:lpstr>Tabulador - ATY</vt:lpstr>
      <vt:lpstr>Plazas - CODHEY</vt:lpstr>
      <vt:lpstr>Tabulador - CODHEY</vt:lpstr>
      <vt:lpstr>Plazas - FECCEY</vt:lpstr>
      <vt:lpstr>Tabulador - FECCEY</vt:lpstr>
      <vt:lpstr>Plazas - FGE</vt:lpstr>
      <vt:lpstr>Tabulador - FGE</vt:lpstr>
      <vt:lpstr>Plazas - IEPAC</vt:lpstr>
      <vt:lpstr>Tabulador - IEPAC</vt:lpstr>
      <vt:lpstr>Plazas - TEEY</vt:lpstr>
      <vt:lpstr>Tabulador - TEEY</vt:lpstr>
      <vt:lpstr>Plazas - TJAY</vt:lpstr>
      <vt:lpstr>Tabulador - TJAY</vt:lpstr>
      <vt:lpstr>Plazas - UADY</vt:lpstr>
      <vt:lpstr>Tabulador - UADY</vt:lpstr>
      <vt:lpstr>'Plazas - AIPE'!Área_de_impresión</vt:lpstr>
      <vt:lpstr>'Plazas - ASEY'!Área_de_impresión</vt:lpstr>
      <vt:lpstr>'Plazas - ATY'!Área_de_impresión</vt:lpstr>
      <vt:lpstr>'Plazas - CJEY'!Área_de_impresión</vt:lpstr>
      <vt:lpstr>'Plazas - CODHEY'!Área_de_impresión</vt:lpstr>
      <vt:lpstr>'Plazas - CONGRESO'!Área_de_impresión</vt:lpstr>
      <vt:lpstr>'Plazas - FECCEY'!Área_de_impresión</vt:lpstr>
      <vt:lpstr>'Plazas - FGE'!Área_de_impresión</vt:lpstr>
      <vt:lpstr>'Plazas - IEPAC'!Área_de_impresión</vt:lpstr>
      <vt:lpstr>'Plazas - TEEY'!Área_de_impresión</vt:lpstr>
      <vt:lpstr>'Plazas - TJAY'!Área_de_impresión</vt:lpstr>
      <vt:lpstr>'Plazas - TSJ'!Área_de_impresión</vt:lpstr>
      <vt:lpstr>'Plazas - TTSEM'!Área_de_impresión</vt:lpstr>
      <vt:lpstr>'Plazas - UADY'!Área_de_impresión</vt:lpstr>
      <vt:lpstr>'Resumen de Plazas'!Área_de_impresión</vt:lpstr>
      <vt:lpstr>'Tabulador - AIPE'!Área_de_impresión</vt:lpstr>
      <vt:lpstr>'Tabulador - ASEY'!Área_de_impresión</vt:lpstr>
      <vt:lpstr>'Tabulador - ATY'!Área_de_impresión</vt:lpstr>
      <vt:lpstr>'Tabulador - CJEY'!Área_de_impresión</vt:lpstr>
      <vt:lpstr>'Tabulador - CODHEY'!Área_de_impresión</vt:lpstr>
      <vt:lpstr>'Tabulador - CONGRESO'!Área_de_impresión</vt:lpstr>
      <vt:lpstr>'Tabulador - FECCEY'!Área_de_impresión</vt:lpstr>
      <vt:lpstr>'Tabulador - FGE'!Área_de_impresión</vt:lpstr>
      <vt:lpstr>'Tabulador - IEPAC'!Área_de_impresión</vt:lpstr>
      <vt:lpstr>'Tabulador - TEEY'!Área_de_impresión</vt:lpstr>
      <vt:lpstr>'Tabulador - TJAY'!Área_de_impresión</vt:lpstr>
      <vt:lpstr>'Tabulador - TSJ'!Área_de_impresión</vt:lpstr>
      <vt:lpstr>'Tabulador - TTSEM'!Área_de_impresión</vt:lpstr>
      <vt:lpstr>'Tabulador - UADY'!Área_de_impresión</vt:lpstr>
      <vt:lpstr>'Tabulador - ASEY'!Títulos_a_imprimir</vt:lpstr>
      <vt:lpstr>'Tabulador - CJEY'!Títulos_a_imprimir</vt:lpstr>
      <vt:lpstr>'Tabulador - CODHEY'!Títulos_a_imprimir</vt:lpstr>
      <vt:lpstr>'Tabulador - CONGRESO'!Títulos_a_imprimir</vt:lpstr>
      <vt:lpstr>'Tabulador - FGE'!Títulos_a_imprimir</vt:lpstr>
      <vt:lpstr>'Tabulador - TJAY'!Títulos_a_imprimir</vt:lpstr>
      <vt:lpstr>'Tabulador - TSJ'!Títulos_a_imprimir</vt:lpstr>
      <vt:lpstr>'Tabulador - TTSEM'!Títulos_a_imprimir</vt:lpstr>
      <vt:lpstr>'Tabulador - UADY'!Títulos_a_imprimir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inci.dorantes</dc:creator>
  <cp:lastModifiedBy>Inci Deyanira Dorantes Malpi</cp:lastModifiedBy>
  <dcterms:created xsi:type="dcterms:W3CDTF">2025-12-29T17:11:11Z</dcterms:created>
  <dcterms:modified xsi:type="dcterms:W3CDTF">2025-12-31T17:03:59Z</dcterms:modified>
</cp:coreProperties>
</file>