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drawings/drawing1.xml" ContentType="application/vnd.openxmlformats-officedocument.drawing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drawings/drawing2.xml" ContentType="application/vnd.openxmlformats-officedocument.drawing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drawings/drawing3.xml" ContentType="application/vnd.openxmlformats-officedocument.drawing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drawings/drawing4.xml" ContentType="application/vnd.openxmlformats-officedocument.drawing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drawings/drawing5.xml" ContentType="application/vnd.openxmlformats-officedocument.drawing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6.xml" ContentType="application/vnd.openxmlformats-officedocument.drawing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drawings/drawing7.xml" ContentType="application/vnd.openxmlformats-officedocument.drawing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drawings/drawing8.xml" ContentType="application/vnd.openxmlformats-officedocument.drawing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drawings/drawing9.xml" ContentType="application/vnd.openxmlformats-officedocument.drawing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drawings/drawing11.xml" ContentType="application/vnd.openxmlformats-officedocument.drawing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drawings/drawing12.xml" ContentType="application/vnd.openxmlformats-officedocument.drawing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drawings/drawing13.xml" ContentType="application/vnd.openxmlformats-officedocument.drawing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drawings/drawing14.xml" ContentType="application/vnd.openxmlformats-officedocument.drawing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ci.dorantes\OneDrive - Secretaría de Administración y Finanzas\UA-PERSONAL\TOMOS PPE2025\TOMOS FINALES\Tomo en excel\"/>
    </mc:Choice>
  </mc:AlternateContent>
  <bookViews>
    <workbookView xWindow="0" yWindow="0" windowWidth="19200" windowHeight="6180" activeTab="0"/>
  </bookViews>
  <sheets>
    <sheet name="PL - Clasificación Admin" sheetId="1" r:id="rId3"/>
    <sheet name="PL - COG" sheetId="2" r:id="rId4"/>
    <sheet name="PL - COG desglosado" sheetId="3" r:id="rId5"/>
    <sheet name="PL - Tipo Gasto" sheetId="4" r:id="rId6"/>
    <sheet name="PL - Tipo Gasto desglosado" sheetId="5" r:id="rId7"/>
    <sheet name="PL - Programable" sheetId="6" r:id="rId8"/>
    <sheet name="PL - Programable desglosado" sheetId="7" r:id="rId9"/>
    <sheet name="PL - CFP" sheetId="8" r:id="rId10"/>
    <sheet name="PL - CFP detalle" sheetId="9" r:id="rId11"/>
    <sheet name="PL - Flujos Efectivo" sheetId="10" r:id="rId12"/>
    <sheet name="PL - Flujos Efectivo.1" sheetId="11" r:id="rId13"/>
    <sheet name="PL - Flujos Efectivo.2" sheetId="12" r:id="rId14"/>
    <sheet name="PJ - Clasificación Admin" sheetId="13" r:id="rId15"/>
    <sheet name="PJ - COG" sheetId="14" r:id="rId16"/>
    <sheet name="PJ - COG desglosado" sheetId="15" r:id="rId17"/>
    <sheet name="PJ - Tipo Gasto" sheetId="16" r:id="rId18"/>
    <sheet name="PJ - Tipo Gasto desglosado" sheetId="17" r:id="rId19"/>
    <sheet name="PJ - Programable" sheetId="18" r:id="rId20"/>
    <sheet name="PJ - Programable desglosado" sheetId="19" r:id="rId21"/>
    <sheet name="PJ - CFP" sheetId="20" r:id="rId22"/>
    <sheet name="PJ - CFP detalle" sheetId="21" r:id="rId23"/>
    <sheet name="PJ - Flujos Efectivo" sheetId="22" r:id="rId24"/>
    <sheet name="PJ - Flujos Efectivo.1" sheetId="23" r:id="rId25"/>
    <sheet name="PJ - Flujos Efectivo.2" sheetId="24" r:id="rId26"/>
    <sheet name="PJ - Flujos Efectivo.3" sheetId="25" r:id="rId27"/>
    <sheet name="AUT - Clasificación Admin" sheetId="26" r:id="rId28"/>
    <sheet name="AUT - COG" sheetId="46" r:id="rId29"/>
    <sheet name="AUT - COG desglosado" sheetId="47" r:id="rId30"/>
    <sheet name="AUT - Tipo Gasto" sheetId="29" r:id="rId31"/>
    <sheet name="AUT - Tipo Gasto desglosado" sheetId="48" r:id="rId32"/>
    <sheet name="AUT - Programable" sheetId="31" r:id="rId33"/>
    <sheet name="AUT - Programable desglosado" sheetId="32" r:id="rId34"/>
    <sheet name="AUT - CFP" sheetId="33" r:id="rId35"/>
    <sheet name="AUT - Flujos Efectivo" sheetId="49" r:id="rId36"/>
    <sheet name="AUT - CFP detalle" sheetId="34" r:id="rId37"/>
    <sheet name="AUT - Flujos Efectivo.1" sheetId="36" r:id="rId38"/>
    <sheet name="AUT - Flujos Efectivo.2" sheetId="37" r:id="rId39"/>
    <sheet name="AUT - Flujos Efectivo.3" sheetId="38" r:id="rId40"/>
    <sheet name="AUT - Flujos Efectivo.4" sheetId="39" r:id="rId41"/>
    <sheet name="AUT - Flujos Efectivo.5" sheetId="40" r:id="rId42"/>
    <sheet name="AUT - Flujos Efectivo.6" sheetId="50" r:id="rId43"/>
    <sheet name="AUT - Flujos Efectivo.7" sheetId="42" r:id="rId44"/>
    <sheet name="AUT - Flujos Efectivo.8" sheetId="43" r:id="rId45"/>
    <sheet name="AUT - Flujos Efectivo.9" sheetId="44" r:id="rId46"/>
    <sheet name="AUT - Flujos Efectivo.10" sheetId="45" r:id="rId47"/>
    <sheet name="Resumen Tomo de Plazas" sheetId="51" r:id="rId48"/>
    <sheet name="Plazas - ASEY" sheetId="52" r:id="rId49"/>
    <sheet name="Tabulador - ASEY" sheetId="53" r:id="rId50"/>
    <sheet name="Plazas - CONGRESO" sheetId="54" r:id="rId51"/>
    <sheet name="Tabulador - CONGRESO" sheetId="55" r:id="rId52"/>
    <sheet name="Plazas - CJEY" sheetId="56" r:id="rId53"/>
    <sheet name="Tabulador - CJEY" sheetId="57" r:id="rId54"/>
    <sheet name="Plazas - TTSEM" sheetId="58" r:id="rId55"/>
    <sheet name="Tabulador - TTSEM" sheetId="59" r:id="rId56"/>
    <sheet name="Plazas -TSJ" sheetId="60" r:id="rId57"/>
    <sheet name="Tabulador - TSJ" sheetId="61" r:id="rId58"/>
    <sheet name="Plazas - AIPE" sheetId="62" r:id="rId59"/>
    <sheet name="Tabulador - AIPE" sheetId="63" r:id="rId60"/>
    <sheet name="Plazas - ATY" sheetId="64" r:id="rId61"/>
    <sheet name="Tabulador - ATY" sheetId="65" r:id="rId62"/>
    <sheet name="Plazas - CODHEY" sheetId="66" r:id="rId63"/>
    <sheet name="Tabulador - CODHEY" sheetId="67" r:id="rId64"/>
    <sheet name="Plazas - FECCEY" sheetId="68" r:id="rId65"/>
    <sheet name="Tabulador - FECCEY " sheetId="69" r:id="rId66"/>
    <sheet name="Plazas - FGE" sheetId="70" r:id="rId67"/>
    <sheet name="Tabulador - FGE" sheetId="71" r:id="rId68"/>
    <sheet name="Plazas - IEPAC" sheetId="72" r:id="rId69"/>
    <sheet name="Tabulador - IEPAC" sheetId="73" r:id="rId70"/>
    <sheet name="Plazas -INAIP" sheetId="74" r:id="rId71"/>
    <sheet name="Tabulador - INAIP" sheetId="75" r:id="rId72"/>
    <sheet name="Plazas - TEEY" sheetId="76" r:id="rId73"/>
    <sheet name="Tabulador - TEEY" sheetId="77" r:id="rId74"/>
    <sheet name="Plazas - TJAEY" sheetId="78" r:id="rId75"/>
    <sheet name="Tabulador - TJAEY" sheetId="79" r:id="rId76"/>
    <sheet name="Plazas - UADY" sheetId="80" r:id="rId77"/>
    <sheet name="Tabulador - UADY" sheetId="81" r:id="rId78"/>
  </sheets>
  <definedNames>
    <definedName name="_" localSheetId="46">'Plazas - ASEY'!$A$1:$E$75</definedName>
    <definedName name="_" localSheetId="48">'Plazas - CONGRESO'!$A$1:$E$108</definedName>
    <definedName name="a" localSheetId="54">'Plazas -TSJ'!$A$1:$E$76</definedName>
    <definedName name="_xlnm.Print_Area" localSheetId="56">'Plazas - AIPE'!$A$1:$E$43</definedName>
    <definedName name="_xlnm.Print_Area" localSheetId="46">'Plazas - ASEY'!$A$1:$E$75</definedName>
    <definedName name="_xlnm.Print_Area" localSheetId="58">'Plazas - ATY'!$A$1:$E$59</definedName>
    <definedName name="_xlnm.Print_Area" localSheetId="50">'Plazas - CJEY'!$A$1:$E$124</definedName>
    <definedName name="_xlnm.Print_Area" localSheetId="60">'Plazas - CODHEY'!$A$1:$E$46</definedName>
    <definedName name="_xlnm.Print_Area" localSheetId="48">'Plazas - CONGRESO'!$A$1:$E$108</definedName>
    <definedName name="_xlnm.Print_Area" localSheetId="62">'Plazas - FECCEY'!$A$1:$E$48</definedName>
    <definedName name="_xlnm.Print_Area" localSheetId="64">'Plazas - FGE'!$A$1:$E$79</definedName>
    <definedName name="_xlnm.Print_Area" localSheetId="66">'Plazas - IEPAC'!$A$1:$E$42</definedName>
    <definedName name="_xlnm.Print_Area" localSheetId="70">'Plazas - TEEY'!$A$1:$E$64</definedName>
    <definedName name="_xlnm.Print_Area" localSheetId="72">'Plazas - TJAEY'!$A$1:$E$67</definedName>
    <definedName name="_xlnm.Print_Area" localSheetId="74">'Plazas - UADY'!$A$1:$E$281</definedName>
    <definedName name="_xlnm.Print_Area" localSheetId="68">'Plazas -INAIP'!$A$1:$E$87</definedName>
    <definedName name="_xlnm.Print_Area" localSheetId="54">'Plazas -TSJ'!$A$1:$E$76</definedName>
    <definedName name="_xlnm.Print_Area" localSheetId="53">'Tabulador - TTSEM'!$A$1:$K$40</definedName>
    <definedName name="ASEY" localSheetId="46">'Plazas - ASEY'!$A$1:$E$75</definedName>
    <definedName name="ASEYY" localSheetId="46">'Plazas - ASEY'!$A:$E</definedName>
    <definedName name="bbb" localSheetId="62">'Plazas - FECCEY'!$A$1:$E$48</definedName>
    <definedName name="bv" localSheetId="66">'Plazas - IEPAC'!$A$1:$E$42</definedName>
    <definedName name="categoría_" localSheetId="56">#REF!</definedName>
    <definedName name="categoría_" localSheetId="58">#REF!</definedName>
    <definedName name="categoría_" localSheetId="50">#REF!</definedName>
    <definedName name="categoría_" localSheetId="60">#REF!</definedName>
    <definedName name="categoría_" localSheetId="48">#REF!</definedName>
    <definedName name="categoría_" localSheetId="62">#REF!</definedName>
    <definedName name="categoría_" localSheetId="64">#REF!</definedName>
    <definedName name="categoría_" localSheetId="66">#REF!</definedName>
    <definedName name="categoría_" localSheetId="70">#REF!</definedName>
    <definedName name="categoría_" localSheetId="72">#REF!</definedName>
    <definedName name="categoría_" localSheetId="52">#REF!</definedName>
    <definedName name="categoría_" localSheetId="74">#REF!</definedName>
    <definedName name="categoría_" localSheetId="68">#REF!</definedName>
    <definedName name="categoría_" localSheetId="54">#REF!</definedName>
    <definedName name="categoría_" localSheetId="45">#REF!</definedName>
    <definedName name="categoría_" localSheetId="57">#REF!</definedName>
    <definedName name="categoría_" localSheetId="47">#REF!</definedName>
    <definedName name="categoría_" localSheetId="59">#REF!</definedName>
    <definedName name="categoría_" localSheetId="51">#REF!</definedName>
    <definedName name="categoría_" localSheetId="61">#REF!</definedName>
    <definedName name="categoría_" localSheetId="49">#REF!</definedName>
    <definedName name="categoría_" localSheetId="63">#REF!</definedName>
    <definedName name="categoría_" localSheetId="65">#REF!</definedName>
    <definedName name="categoría_" localSheetId="67">#REF!</definedName>
    <definedName name="categoría_" localSheetId="69">#REF!</definedName>
    <definedName name="categoría_" localSheetId="71">#REF!</definedName>
    <definedName name="categoría_" localSheetId="73">#REF!</definedName>
    <definedName name="categoría_" localSheetId="55">#REF!</definedName>
    <definedName name="categoría_" localSheetId="53">#REF!</definedName>
    <definedName name="categoría_" localSheetId="75">#REF!</definedName>
    <definedName name="categoría_">#REF!</definedName>
    <definedName name="ccdc" localSheetId="70">'Plazas - TEEY'!$A$1:$E$64</definedName>
    <definedName name="cd" localSheetId="72">'Plazas - TJAEY'!$A$1:$E$67</definedName>
    <definedName name="cet" localSheetId="56">'Plazas - AIPE'!$A$1:$E$43</definedName>
    <definedName name="CFX" localSheetId="72">'Plazas - TJAEY'!$A$1:$E$67</definedName>
    <definedName name="CHECAR" localSheetId="46">'Plazas - ASEY'!$A$1:$E$75</definedName>
    <definedName name="CJ" localSheetId="50">'Plazas - CJEY'!$A$1:$E$124</definedName>
    <definedName name="COCOCOC" localSheetId="54">'Plazas -TSJ'!$A$1:$F$76</definedName>
    <definedName name="CONC" localSheetId="46">'Plazas - ASEY'!$A$1:$E$37,'Plazas - ASEY'!$A$39:$E$75</definedName>
    <definedName name="CONCENTRADO_CHECK" localSheetId="56">'Plazas - AIPE'!$A$1:$G$43</definedName>
    <definedName name="CONG" localSheetId="48">'Plazas - CONGRESO'!$A$1:$E$108</definedName>
    <definedName name="CONGR" localSheetId="48">'Plazas - CONGRESO'!$A$1:$E$108</definedName>
    <definedName name="CONGRESO" localSheetId="48">'Plazas - CONGRESO'!$A$1:$E$108</definedName>
    <definedName name="CVBN" localSheetId="70">'Plazas - TEEY'!$A:$E</definedName>
    <definedName name="CXZ" localSheetId="56">'Plazas - AIPE'!$A$1:$E$43</definedName>
    <definedName name="cxz" localSheetId="70">'Plazas - TEEY'!$A$1:$E$64</definedName>
    <definedName name="dddsd" localSheetId="64">'Plazas - FGE'!$A$1:$E$79</definedName>
    <definedName name="DEDEDE" localSheetId="50">'Plazas - CJEY'!$A$1:$E$124</definedName>
    <definedName name="DEE" localSheetId="46">'Plazas - ASEY'!$A$1:$E$75</definedName>
    <definedName name="dex" localSheetId="70">'Plazas - TEEY'!$A$1:$E$64</definedName>
    <definedName name="dex" localSheetId="68">'Plazas -INAIP'!$A$1:$E$87</definedName>
    <definedName name="df" localSheetId="50">'Plazas - CJEY'!$A$1:$E$124</definedName>
    <definedName name="DFGHJ" localSheetId="70">'Plazas - TEEY'!$A$1:$E$64</definedName>
    <definedName name="dfghjk" localSheetId="58">'Plazas - ATY'!$A:$E</definedName>
    <definedName name="dfghjkl" localSheetId="62">'Plazas - FECCEY'!$A$1:$E$48</definedName>
    <definedName name="dfghjklñ" localSheetId="50">'Plazas - CJEY'!$A$1:$E$124</definedName>
    <definedName name="DFRT" localSheetId="70">'Plazas - TEEY'!$A$1:$E$64</definedName>
    <definedName name="edwfd" localSheetId="50">'Plazas - CJEY'!$A$1:$E$124</definedName>
    <definedName name="efefg" localSheetId="50">'Plazas - CJEY'!$A$1:$E$124</definedName>
    <definedName name="ER" localSheetId="48">'Plazas - CONGRESO'!$A$1:$E$108</definedName>
    <definedName name="ERERERER" localSheetId="48">'Plazas - CONGRESO'!$A$1:$E$108</definedName>
    <definedName name="ertt" localSheetId="68">'Plazas -INAIP'!$A$1:$E$87</definedName>
    <definedName name="ERTY" localSheetId="54">'Plazas -TSJ'!$A$1:$E$76</definedName>
    <definedName name="es" localSheetId="70">'Plazas - TEEY'!$A$1:$E$64</definedName>
    <definedName name="fghjkl" localSheetId="50">'Plazas - CJEY'!$A$1:$E$124</definedName>
    <definedName name="FGHJKL" localSheetId="54">'Plazas -TSJ'!$A$1:$E$76</definedName>
    <definedName name="fghjklñjhg" localSheetId="50">'Plazas - CJEY'!$A$1:$E$124</definedName>
    <definedName name="gfb" localSheetId="54">'Plazas -TSJ'!$A$1:$E$76</definedName>
    <definedName name="gt" localSheetId="58">'Plazas - ATY'!$A$1:$E$59</definedName>
    <definedName name="hjkl" localSheetId="50">'Plazas - CJEY'!$A$1:$E$124</definedName>
    <definedName name="jlkl" localSheetId="46">'Plazas - ASEY'!$A$1:$E$75</definedName>
    <definedName name="oi" localSheetId="64">'Plazas - FGE'!$A$1:$E$79</definedName>
    <definedName name="po" localSheetId="50">'Plazas - CJEY'!$A$1:$E$124</definedName>
    <definedName name="_xlnm.Print_Area" localSheetId="45">'Resumen Tomo de Plazas'!$A$2:$H$33</definedName>
    <definedName name="_xlnm.Print_Area" localSheetId="57">'Tabulador - AIPE'!$A:$K</definedName>
    <definedName name="_xlnm.Print_Area" localSheetId="47">'Tabulador - ASEY'!$A:$K</definedName>
    <definedName name="_xlnm.Print_Area" localSheetId="59">'Tabulador - ATY'!$A:$K</definedName>
    <definedName name="_xlnm.Print_Area" localSheetId="75">'Tabulador - UADY'!$A$1:$M$180</definedName>
    <definedName name="pt" localSheetId="46">'Plazas - ASEY'!$A$1:$E$75</definedName>
    <definedName name="qwe" localSheetId="56">'Plazas - AIPE'!$A$1:$E$43</definedName>
    <definedName name="qwer" localSheetId="58">'Plazas - ATY'!$A$1:$E$59</definedName>
    <definedName name="qwrt" localSheetId="68">'Plazas -INAIP'!$A$1:$E$87</definedName>
    <definedName name="re" localSheetId="46">'Plazas - ASEY'!$A$1:$E$75</definedName>
    <definedName name="RE" localSheetId="54">'Plazas -TSJ'!$A:$E</definedName>
    <definedName name="REAB" localSheetId="48">'Plazas - CONGRESO'!$A$1:$E$108</definedName>
    <definedName name="rt" localSheetId="46">'Plazas - ASEY'!$A$1:$E$75</definedName>
    <definedName name="rtrtrt" localSheetId="46">'Plazas - ASEY'!$A$1:$E$75</definedName>
    <definedName name="sd" localSheetId="46">'Plazas - ASEY'!$A$1:$E$75</definedName>
    <definedName name="SDSDSDSD" localSheetId="50">'Plazas - CJEY'!$A$1:$E$124</definedName>
    <definedName name="tec" localSheetId="58">'Plazas - ATY'!$A$1:$E$59</definedName>
    <definedName name="tg" localSheetId="56">'Plazas - AIPE'!$A$1:$E$43</definedName>
    <definedName name="tr" localSheetId="58">'Plazas - ATY'!$A$1:$E$59</definedName>
    <definedName name="ty" localSheetId="60">'Plazas - CODHEY'!$A$1:$E$46</definedName>
    <definedName name="ui" localSheetId="62">'Plazas - FECCEY'!$A$1:$E$48</definedName>
    <definedName name="UOP" localSheetId="54">'Plazas -TSJ'!$A$1:$E$76</definedName>
    <definedName name="vb" localSheetId="62">'Plazas - FECCEY'!$A$1:$E$48</definedName>
    <definedName name="vb" localSheetId="70">'Plazas - TEEY'!$A$1:$E$64</definedName>
    <definedName name="VF" localSheetId="54">'Plazas -TSJ'!$A$1:$E$76</definedName>
    <definedName name="vgb" localSheetId="66">'Plazas - IEPAC'!$A$1:$E$42</definedName>
    <definedName name="VTD" localSheetId="48">'Plazas - CONGRESO'!$A$1:$E$108</definedName>
    <definedName name="W" localSheetId="48">'Plazas - CONGRESO'!$A$1:$E$108</definedName>
    <definedName name="we" localSheetId="56">'Plazas - AIPE'!$A$1:$E$43</definedName>
    <definedName name="wertyuiop" localSheetId="46">'Plazas - ASEY'!$A$1:$E$75</definedName>
    <definedName name="WEWE" localSheetId="50">'Plazas - CJEY'!$A$1:$E$124</definedName>
    <definedName name="wewe" localSheetId="48">'Plazas - CONGRESO'!$A$1:$E$108</definedName>
    <definedName name="wewewee" localSheetId="50">'Plazas - CJEY'!$A$1:$E$124</definedName>
    <definedName name="wewewewe" localSheetId="46">'Plazas - ASEY'!$A$1:$E$75</definedName>
    <definedName name="wewewewe" localSheetId="48">'Plazas - CONGRESO'!$A$1:$E$108</definedName>
    <definedName name="wqertyuiop" localSheetId="46">'Plazas - ASEY'!$A$1:$E$75</definedName>
    <definedName name="WW" localSheetId="48">'Plazas - CONGRESO'!$A$1:$E$108</definedName>
    <definedName name="wwdsd" localSheetId="62">'Plazas - FECCEY'!$A$1:$E$48</definedName>
    <definedName name="wwwww" localSheetId="48">'Plazas - CONGRESO'!$A$1:$E$108</definedName>
    <definedName name="XC" localSheetId="46">'Plazas - ASEY'!$A$1:$E$75</definedName>
    <definedName name="xs" localSheetId="74">'Plazas - UADY'!$A$1:$E$281</definedName>
    <definedName name="xs" localSheetId="68">'Plazas -INAIP'!$A$1:$E$87</definedName>
    <definedName name="xwsz" localSheetId="72">'Plazas - TJAEY'!$A$1:$E$67</definedName>
    <definedName name="XZAW" localSheetId="74">'Plazas - UADY'!$A$1:$E$281</definedName>
    <definedName name="xzc" localSheetId="64">'Plazas - FGE'!$A$1:$E$79</definedName>
    <definedName name="XZCV" localSheetId="74">'Plazas - UADY'!$A:$E</definedName>
    <definedName name="XZW" localSheetId="74">'Plazas - UADY'!$A$1:$E$281</definedName>
    <definedName name="yt" localSheetId="50">'Plazas - CJEY'!$A$1:$E$124</definedName>
    <definedName name="YU" localSheetId="56">'Plazas - AIPE'!$A$1:$E$43</definedName>
    <definedName name="yu" localSheetId="48">'Plazas - CONGRESO'!$A$1:$E$108</definedName>
    <definedName name="yytytyty" localSheetId="54">'Plazas -TSJ'!$A$1:$E$76</definedName>
  </definedNames>
  <calcPr calcId="162913"/>
</workbook>
</file>

<file path=xl/calcChain.xml><?xml version="1.0" encoding="utf-8"?>
<calcChain xmlns="http://schemas.openxmlformats.org/spreadsheetml/2006/main">
  <c r="C10" i="51" l="1"/>
</calcChain>
</file>

<file path=xl/sharedStrings.xml><?xml version="1.0" encoding="utf-8"?>
<sst xmlns="http://schemas.openxmlformats.org/spreadsheetml/2006/main" count="16203" uniqueCount="3195">
  <si>
    <t>PODER LEGISLATIVO</t>
  </si>
  <si>
    <t>AUDITORÍA SUPERIOR DEL ESTADO DE YUCATÁN</t>
  </si>
  <si>
    <t>CONGRESO DEL ESTADO DE YUCATÁN</t>
  </si>
  <si>
    <t>TOTAL</t>
  </si>
  <si>
    <t>IMPORTE</t>
  </si>
  <si>
    <t>116,395,619</t>
  </si>
  <si>
    <t>208,994,069</t>
  </si>
  <si>
    <t>325,389,688</t>
  </si>
  <si>
    <t>PODER LEGISLATIVO - OBJETO DEL GASTO</t>
  </si>
  <si>
    <t>1000 SERVICIOS PERSONALES</t>
  </si>
  <si>
    <t>1100 REMUNERACIONES AL PERSONAL DE CARÁCTER PERMANENTE</t>
  </si>
  <si>
    <t>1110 DIETAS</t>
  </si>
  <si>
    <t>1130 SUELDOS BASE AL PERSONAL PERMANENTE</t>
  </si>
  <si>
    <t>1200 REMUNERACIONES AL PERSONAL DE CARÁCTER TRANSITORIO</t>
  </si>
  <si>
    <t>1210 HONORARIOS ASIMILABLES A SALARIOS</t>
  </si>
  <si>
    <t>1230 RETRIBUCIONES POR SERVICIOS DE CARÁCTER SOCIAL</t>
  </si>
  <si>
    <t>1300 REMUNERACIONES ADICIONALES Y ESPECIALES</t>
  </si>
  <si>
    <t>1310 PRIMAS POR AÑOS DE SERVICIOS EFECTIVOS PRESTADOS</t>
  </si>
  <si>
    <t>1320 PRIMAS DE VACACIONES, DOMINICAL Y GRATIFICACIÓN DE FIN DE AÑO</t>
  </si>
  <si>
    <t>1340 COMPENSACIONES</t>
  </si>
  <si>
    <t>1400 SEGURIDAD SOCIAL</t>
  </si>
  <si>
    <t>1410 APORTACIONES DE SEGURIDAD SOCIAL</t>
  </si>
  <si>
    <t>1440 APORTACIONES PARA SEGUROS</t>
  </si>
  <si>
    <t>1500 OTRAS PRESTACIONES SOCIALES Y ECONÓMICAS</t>
  </si>
  <si>
    <t>1540 PRESTACIONES CONTRACTUALES</t>
  </si>
  <si>
    <t>1590 OTRAS PRESTACIONES SOCIALES Y ECONÓMICAS</t>
  </si>
  <si>
    <t>2000 MATERIALES Y SUMINISTROS</t>
  </si>
  <si>
    <t>2100 MATERIALES DE ADMINISTRACIÓN, EMISIÓN DE DOCUMENTOS Y ARTÍCULOS OFICIALES</t>
  </si>
  <si>
    <t>2110 MATERIALES, ÚTILES Y EQUIPOS MENORES DE OFICINA</t>
  </si>
  <si>
    <t>2120 MATERIALES Y ÚTILES DE IMPRESIÓN Y REPRODUCCIÓN</t>
  </si>
  <si>
    <t>2140 MATERIALES, ÚTILES Y EQUIPOS MENORES DE TECNOLOGÍAS DE LA INFORMACIÓN Y COMUNICACIONES</t>
  </si>
  <si>
    <t>2150 MATERIAL IMPRESO E INFORMACIÓN DIGITAL</t>
  </si>
  <si>
    <t>2160 MATERIAL DE LIMPIEZA</t>
  </si>
  <si>
    <t>2200 ALIMENTOS Y UTENSILIOS</t>
  </si>
  <si>
    <t>2210 PRODUCTOS ALIMENTICIOS PARA PERSONAS</t>
  </si>
  <si>
    <t>2230 UTENSILIOS PARA EL SERVICIO DE ALIMENTACIÓN</t>
  </si>
  <si>
    <t>2400 MATERIALES Y ARTÍCULOS DE CONSTRUCCIÓN Y DE REPARACIÓN</t>
  </si>
  <si>
    <t>2460 MATERIAL ELÉCTRICO Y ELECTRÓNICO</t>
  </si>
  <si>
    <t>2480 MATERIALES COMPLEMENTARIOS</t>
  </si>
  <si>
    <t>2490 OTROS MATERIALES Y ARTÍCULOS DE CONSTRUCCIÓN Y REPARACIÓN</t>
  </si>
  <si>
    <t>2500 PRODUCTOS QUÍMICOS, FARMACÉUTICOS Y DE LABORATORIO</t>
  </si>
  <si>
    <t>2530 MEDICINAS Y PRODUCTOS FARMACÉUTICOS</t>
  </si>
  <si>
    <t>2600 COMBUSTIBLES, LUBRICANTES Y ADITIVOS</t>
  </si>
  <si>
    <t>2610 COMBUSTIBLES, LUBRICANTES Y ADITIVOS</t>
  </si>
  <si>
    <t>2700 VESTUARIO, BLANCOS, PRENDAS DE PROTECCIÓN Y ARTÍCULOS DEPORTIVOS</t>
  </si>
  <si>
    <t>2710 VESTUARIO Y UNIFORMES</t>
  </si>
  <si>
    <t>2720 PRENDAS DE SEGURIDAD Y PROTECCIÓN PERSONAL</t>
  </si>
  <si>
    <t>2900 HERRAMIENTAS, REFACCIONES Y ACCESORIOS MENORES</t>
  </si>
  <si>
    <t>2910 HERRAMIENTAS MENORES</t>
  </si>
  <si>
    <t>2920 REFACCIONES Y ACCESORIOS MENORES DE EDIFICIOS</t>
  </si>
  <si>
    <t>2940 REFACCIONES Y ACCESORIOS MENORES DE EQUIPO DE CÓMPUTO Y TECNOLOGÍAS DE LA INFORMACIÓN</t>
  </si>
  <si>
    <t>2960 REFACCIONES Y ACCESORIOS MENORES DE EQUIPO DE TRANSPORTE</t>
  </si>
  <si>
    <t>2990 REFACCIONES Y ACCESORIOS MENORES OTROS BIENES MUEBLES</t>
  </si>
  <si>
    <t>3000 SERVICIOS GENERALES</t>
  </si>
  <si>
    <t>3100 SERVICIOS BÁSICOS</t>
  </si>
  <si>
    <t>3110 ENERGÍA ELÉCTRICA</t>
  </si>
  <si>
    <t>3130 AGUA</t>
  </si>
  <si>
    <t>3140 TELEFONÍA TRADICIONAL</t>
  </si>
  <si>
    <t>3150 TELEFONÍA CELULAR</t>
  </si>
  <si>
    <t>3160 SERVICIOS DE TELECOMUNICACIONES Y SATÉLITES</t>
  </si>
  <si>
    <t>3170 SERVICIOS DE ACCESO DE INTERNET, REDES Y PROCESAMIENTO DE INFORMACIÓN</t>
  </si>
  <si>
    <t>3180 SERVICIOS POSTALES Y TELEGRÁFICOS</t>
  </si>
  <si>
    <t>3200 SERVICIOS DE ARRENDAMIENTO</t>
  </si>
  <si>
    <t>3220 ARRENDAMIENTO DE EDIFICIOS</t>
  </si>
  <si>
    <t>3230 ARRENDAMIENTO DE MOBILIARIO Y EQUIPO DE ADMINISTRACIÓN, EDUCACIONAL Y RECREATIVO</t>
  </si>
  <si>
    <t>3250 ARRENDAMIENTO DE EQUIPO DE TRANSPORTE</t>
  </si>
  <si>
    <t>3270 ARRENDAMIENTO DE ACTIVOS INTANGIBLES</t>
  </si>
  <si>
    <t>3300 SERVICIOS PROFESIONALES, CIENTÍFICOS, TÉCNICOS Y OTROS SERVICIOS</t>
  </si>
  <si>
    <t>3310 SERVICIOS LEGALES, DE CONTABILIDAD, AUDITORÍA Y RELACIONADOS</t>
  </si>
  <si>
    <t>3330 SERVICIOS DE CONSULTORÍA ADMINISTRATIVA, PROCESOS, TÉCNICA Y EN TECNOLOGÍAS DE LA INFORMACIÓN</t>
  </si>
  <si>
    <t>3340 SERVICIOS DE CAPACITACIÓN A SERVIDORES PÚBLICOS</t>
  </si>
  <si>
    <t>3360 SERVICIOS DE APOYO ADMINISTRATIVO, FOTOCOPIADO E IMPRESIÓN</t>
  </si>
  <si>
    <t>3380 SERVICIOS DE VIGILANCIA</t>
  </si>
  <si>
    <t>3400 SERVICIOS FINANCIEROS, BANCARIOS Y COMERCIALES</t>
  </si>
  <si>
    <t>3410 SERVICIOS FINANCIEROS Y BANCARIOS</t>
  </si>
  <si>
    <t>3450 SEGURO DE BIENES PATRIMONIALES</t>
  </si>
  <si>
    <t>3480 COMISIONES POR VENTAS</t>
  </si>
  <si>
    <t>3500 SERVICIOS DE INSTALACIÓN, REPARACIÓN, MANTENIMIENTO Y CONSERVACIÓN</t>
  </si>
  <si>
    <t>3510 CONSERVACIÓN Y MANTENIMIENTO MENOR DE INMUEBLES</t>
  </si>
  <si>
    <t>3530 INSTALACIÓN, REPARACIÓN Y MANTENIMIENTO DE EQUIPO DE CÓMPUTO Y TECNOLOGÍAS DE LA INFORMACIÓN</t>
  </si>
  <si>
    <t>3550 REPARACIÓN Y MANTENIMIENTO DE EQUIPO DE TRANSPORTE</t>
  </si>
  <si>
    <t>3570 INSTALACIÓN, REPARACIÓN Y MANTENIMIENTO DE MAQUINARIA, OTROS EQUIPOS Y HERRAMIENTA</t>
  </si>
  <si>
    <t>3580 SERVICIOS DE LIMPIEZA Y MANEJO DE DESECHOS</t>
  </si>
  <si>
    <t>3590 SERVICIOS DE JARDINERÍA Y FUMIGACIÓN</t>
  </si>
  <si>
    <t>3600 SERVICIOS DE COMUNICACIÓN SOCIAL Y PUBLICIDAD</t>
  </si>
  <si>
    <t>3610 DIFUSIÓN POR RADIO, TELEVISIÓN Y OTROS MEDIOS DE MENSAJES SOBRE PROGRAMAS Y ACTIVIDADES GUBERNAMENTALES</t>
  </si>
  <si>
    <t>3700 SERVICIOS DE TRASLADO Y VIÁTICOS</t>
  </si>
  <si>
    <t>3710 PASAJES AÉREOS</t>
  </si>
  <si>
    <t>3750 VIÁTICOS EN EL PAÍS</t>
  </si>
  <si>
    <t>3800 SERVICIOS OFICIALES</t>
  </si>
  <si>
    <t>3810 GASTOS DE CEREMONIAL</t>
  </si>
  <si>
    <t>3820 GASTOS DE ORDEN SOCIAL Y CULTURAL</t>
  </si>
  <si>
    <t>3900 OTROS SERVICIOS GENERALES</t>
  </si>
  <si>
    <t>3910 SERVICIOS FUNERARIOS Y DE CEMENTERIOS</t>
  </si>
  <si>
    <t>3980 IMPUESTOS SOBRE NÓMINAS Y OTROS QUE SE DERIVEN DE UNA RELACIÓN LABORAL</t>
  </si>
  <si>
    <t>5000 BIENES MUEBLES, INMUEBLES E INTANGIBLES</t>
  </si>
  <si>
    <t>5100 MOBILIARIO Y EQUIPO DE ADMINISTRACIÓN</t>
  </si>
  <si>
    <t>5110 MUEBLES DE OFICINA Y ESTANTERÍA</t>
  </si>
  <si>
    <t>5150 EQUIPO DE CÓMPUTO Y DE TECNOLOGÍA DE LA INFORMACIÓN</t>
  </si>
  <si>
    <t>5190 OTROS MOBILIARIOS Y EQUIPOS DE ADMINISTRACIÓN</t>
  </si>
  <si>
    <t>5200 MOBILIARIO Y EQUIPO EDUCACIONAL Y RECREATIVO</t>
  </si>
  <si>
    <t>5210 EQUIPOS Y APARATOS AUDIOVISUALES</t>
  </si>
  <si>
    <t>5400 VEHÍCULOS Y EQUIPO DE TRANSPORTE</t>
  </si>
  <si>
    <t>5410 VEHÍCULOS Y EQUIPO TERRESTRE</t>
  </si>
  <si>
    <t>5600 MAQUINARIA, OTROS EQUIPOS Y HERRAMIENTAS</t>
  </si>
  <si>
    <t>5640 SISTEMAS DE AIRE ACONDICIONADO, CALEFACCIÓN Y DE REFRIGERACIÓN INDUSTRIAL Y COMERCIAL.</t>
  </si>
  <si>
    <t>5900 ACTIVOS INTANGIBLES</t>
  </si>
  <si>
    <t>5970 LICENCIAS INFORMÁTICAS E INTELECTUALES</t>
  </si>
  <si>
    <t>TOTAL PODER LEGISLATIVO</t>
  </si>
  <si>
    <t>249,127,837</t>
  </si>
  <si>
    <t>140,208,781</t>
  </si>
  <si>
    <t>18,849,600</t>
  </si>
  <si>
    <t>121,359,181</t>
  </si>
  <si>
    <t>716,000</t>
  </si>
  <si>
    <t>500,000</t>
  </si>
  <si>
    <t>216,000</t>
  </si>
  <si>
    <t>54,805,956</t>
  </si>
  <si>
    <t>162,182</t>
  </si>
  <si>
    <t>24,401,742</t>
  </si>
  <si>
    <t>30,242,032</t>
  </si>
  <si>
    <t>22,917,051</t>
  </si>
  <si>
    <t>21,263,277</t>
  </si>
  <si>
    <t>1,653,774</t>
  </si>
  <si>
    <t>30,480,049</t>
  </si>
  <si>
    <t>29,643,253</t>
  </si>
  <si>
    <t>836,796</t>
  </si>
  <si>
    <t>18,502,333</t>
  </si>
  <si>
    <t>5,501,584</t>
  </si>
  <si>
    <t>2,506,879</t>
  </si>
  <si>
    <t>601,500</t>
  </si>
  <si>
    <t>1,033,616</t>
  </si>
  <si>
    <t>37,226</t>
  </si>
  <si>
    <t>1,322,363</t>
  </si>
  <si>
    <t>1,328,366</t>
  </si>
  <si>
    <t>1,306,992</t>
  </si>
  <si>
    <t>21,374</t>
  </si>
  <si>
    <t>1,447,639</t>
  </si>
  <si>
    <t>811,765</t>
  </si>
  <si>
    <t>206,230</t>
  </si>
  <si>
    <t>429,644</t>
  </si>
  <si>
    <t>18,872</t>
  </si>
  <si>
    <t>8,738,332</t>
  </si>
  <si>
    <t>714,250</t>
  </si>
  <si>
    <t>700,000</t>
  </si>
  <si>
    <t>14,250</t>
  </si>
  <si>
    <t>753,290</t>
  </si>
  <si>
    <t>2,197</t>
  </si>
  <si>
    <t>8,108</t>
  </si>
  <si>
    <t>159,679</t>
  </si>
  <si>
    <t>154,566</t>
  </si>
  <si>
    <t>428,740</t>
  </si>
  <si>
    <t>54,568,520</t>
  </si>
  <si>
    <t>6,549,726</t>
  </si>
  <si>
    <t>3,357,807</t>
  </si>
  <si>
    <t>29,149</t>
  </si>
  <si>
    <t>1,886,786</t>
  </si>
  <si>
    <t>3,748</t>
  </si>
  <si>
    <t>45,138</t>
  </si>
  <si>
    <t>1,144,805</t>
  </si>
  <si>
    <t>82,293</t>
  </si>
  <si>
    <t>7,653,911</t>
  </si>
  <si>
    <t>357,080</t>
  </si>
  <si>
    <t>5,085,233</t>
  </si>
  <si>
    <t>2,120,073</t>
  </si>
  <si>
    <t>91,525</t>
  </si>
  <si>
    <t>18,649,014</t>
  </si>
  <si>
    <t>12,222,656</t>
  </si>
  <si>
    <t>363,126</t>
  </si>
  <si>
    <t>2,123,006</t>
  </si>
  <si>
    <t>1,616,006</t>
  </si>
  <si>
    <t>2,324,220</t>
  </si>
  <si>
    <t>927,528</t>
  </si>
  <si>
    <t>359,532</t>
  </si>
  <si>
    <t>459,776</t>
  </si>
  <si>
    <t>108,220</t>
  </si>
  <si>
    <t>12,000,393</t>
  </si>
  <si>
    <t>8,254,789</t>
  </si>
  <si>
    <t>52,851</t>
  </si>
  <si>
    <t>224,439</t>
  </si>
  <si>
    <t>44,103</t>
  </si>
  <si>
    <t>1,513,548</t>
  </si>
  <si>
    <t>1,910,663</t>
  </si>
  <si>
    <t>2,918,012</t>
  </si>
  <si>
    <t>1,068,652</t>
  </si>
  <si>
    <t>921,048</t>
  </si>
  <si>
    <t>147,604</t>
  </si>
  <si>
    <t>2,882,212</t>
  </si>
  <si>
    <t>384,807</t>
  </si>
  <si>
    <t>2,497,405</t>
  </si>
  <si>
    <t>1,919,072</t>
  </si>
  <si>
    <t>11,113</t>
  </si>
  <si>
    <t>1,907,959</t>
  </si>
  <si>
    <t>3,190,998</t>
  </si>
  <si>
    <t>1,865,421</t>
  </si>
  <si>
    <t>1,506,906</t>
  </si>
  <si>
    <t>208,515</t>
  </si>
  <si>
    <t>150,000</t>
  </si>
  <si>
    <t>1,000,000</t>
  </si>
  <si>
    <t>10,413</t>
  </si>
  <si>
    <t>165,164</t>
  </si>
  <si>
    <t>PODER LEGISLATIVO - OBJETO DEL GASTO DESGLOSADO</t>
  </si>
  <si>
    <t>CONGRESO DEL ESTADO</t>
  </si>
  <si>
    <t>86,057,232</t>
  </si>
  <si>
    <t>60,239,615</t>
  </si>
  <si>
    <t>12,807,408</t>
  </si>
  <si>
    <t>79,908</t>
  </si>
  <si>
    <t>12,551,623</t>
  </si>
  <si>
    <t>175,877</t>
  </si>
  <si>
    <t>9,405,156</t>
  </si>
  <si>
    <t>9,068,805</t>
  </si>
  <si>
    <t>336,351</t>
  </si>
  <si>
    <t>2,889,053</t>
  </si>
  <si>
    <t>2,052,257</t>
  </si>
  <si>
    <t>4,537,184</t>
  </si>
  <si>
    <t>1,352,742</t>
  </si>
  <si>
    <t>429,727</t>
  </si>
  <si>
    <t>543,426</t>
  </si>
  <si>
    <t>342,363</t>
  </si>
  <si>
    <t>193,553</t>
  </si>
  <si>
    <t>172,179</t>
  </si>
  <si>
    <t>25,690</t>
  </si>
  <si>
    <t>2,606,709</t>
  </si>
  <si>
    <t>325,368</t>
  </si>
  <si>
    <t>24,510,205</t>
  </si>
  <si>
    <t>1,200,556</t>
  </si>
  <si>
    <t>800,000</t>
  </si>
  <si>
    <t>329,633</t>
  </si>
  <si>
    <t>16,361</t>
  </si>
  <si>
    <t>21,665</t>
  </si>
  <si>
    <t>3,729,993</t>
  </si>
  <si>
    <t>200,000</t>
  </si>
  <si>
    <t>1,617,408</t>
  </si>
  <si>
    <t>1,821,060</t>
  </si>
  <si>
    <t>12,115,870</t>
  </si>
  <si>
    <t>8,461,174</t>
  </si>
  <si>
    <t>48,967</t>
  </si>
  <si>
    <t>36,183</t>
  </si>
  <si>
    <t>1,446,540</t>
  </si>
  <si>
    <t>574,099</t>
  </si>
  <si>
    <t>6,103</t>
  </si>
  <si>
    <t>4,800,434</t>
  </si>
  <si>
    <t>4,167,915</t>
  </si>
  <si>
    <t>8,955</t>
  </si>
  <si>
    <t>302,171</t>
  </si>
  <si>
    <t>170,181</t>
  </si>
  <si>
    <t>22,577</t>
  </si>
  <si>
    <t>1,290,998</t>
  </si>
  <si>
    <t>1,115,421</t>
  </si>
  <si>
    <t>1,106,906</t>
  </si>
  <si>
    <t>8,515</t>
  </si>
  <si>
    <t>163,070,605</t>
  </si>
  <si>
    <t>79,969,166</t>
  </si>
  <si>
    <t>61,119,566</t>
  </si>
  <si>
    <t>41,998,548</t>
  </si>
  <si>
    <t>82,274</t>
  </si>
  <si>
    <t>11,850,119</t>
  </si>
  <si>
    <t>30,066,155</t>
  </si>
  <si>
    <t>13,511,895</t>
  </si>
  <si>
    <t>12,194,472</t>
  </si>
  <si>
    <t>1,317,423</t>
  </si>
  <si>
    <t>27,590,996</t>
  </si>
  <si>
    <t>13,965,149</t>
  </si>
  <si>
    <t>4,148,842</t>
  </si>
  <si>
    <t>2,077,152</t>
  </si>
  <si>
    <t>490,190</t>
  </si>
  <si>
    <t>980,000</t>
  </si>
  <si>
    <t>1,134,813</t>
  </si>
  <si>
    <t>1,421,949</t>
  </si>
  <si>
    <t>786,075</t>
  </si>
  <si>
    <t>6,131,623</t>
  </si>
  <si>
    <t>427,922</t>
  </si>
  <si>
    <t>30,058,315</t>
  </si>
  <si>
    <t>5,349,170</t>
  </si>
  <si>
    <t>2,557,807</t>
  </si>
  <si>
    <t>1,557,153</t>
  </si>
  <si>
    <t>1,128,444</t>
  </si>
  <si>
    <t>60,628</t>
  </si>
  <si>
    <t>3,923,918</t>
  </si>
  <si>
    <t>157,080</t>
  </si>
  <si>
    <t>3,467,825</t>
  </si>
  <si>
    <t>299,013</t>
  </si>
  <si>
    <t>6,533,144</t>
  </si>
  <si>
    <t>3,761,482</t>
  </si>
  <si>
    <t>314,159</t>
  </si>
  <si>
    <t>1,579,823</t>
  </si>
  <si>
    <t>877,680</t>
  </si>
  <si>
    <t>353,429</t>
  </si>
  <si>
    <t>7,199,959</t>
  </si>
  <si>
    <t>4,086,874</t>
  </si>
  <si>
    <t>1,504,593</t>
  </si>
  <si>
    <t>1,608,492</t>
  </si>
  <si>
    <t>898,471</t>
  </si>
  <si>
    <t>1,900,000</t>
  </si>
  <si>
    <t>750,000</t>
  </si>
  <si>
    <t>400,000</t>
  </si>
  <si>
    <t>TIPO DE GASTO</t>
  </si>
  <si>
    <t>GASTO CORRIENTE</t>
  </si>
  <si>
    <t>GASTO DE CAPITAL</t>
  </si>
  <si>
    <t>322,198,690</t>
  </si>
  <si>
    <t>115,104,621</t>
  </si>
  <si>
    <t>207,094,069</t>
  </si>
  <si>
    <t>PENSIONES Y JUBILACIONES</t>
  </si>
  <si>
    <t>PARTICIPACIONES Y APORTACIONES</t>
  </si>
  <si>
    <t>AMORTIZACIÓN DE LA DEUDA Y DISMINUCIÓN DE PASIVOS</t>
  </si>
  <si>
    <t>PROGRAMABLE / NO PROGRAMABLE</t>
  </si>
  <si>
    <t>PROGRAMABLE</t>
  </si>
  <si>
    <t>TOTAL DEL PODER LEGISLATIVO</t>
  </si>
  <si>
    <t>NO PROGRAMABLE</t>
  </si>
  <si>
    <t>ESTRUCTURA FUNCIONAL - PROGRAMA PRESUPUESTARIO</t>
  </si>
  <si>
    <t>FINALIDAD: 01- GOBIERNO</t>
  </si>
  <si>
    <t>FUNCIÓN: 01.01.01- LEGISLACIÓN</t>
  </si>
  <si>
    <t>Administración de Recursos Materiales, Humanos y Financieros de la Auditoría Superior del Estado</t>
  </si>
  <si>
    <t>Administración de los Recursos Materiales, Humanos y Financieros del Congreso del Estado</t>
  </si>
  <si>
    <t>FUNCIÓN: 01.01.03- COORDINACIÓN DE LA POLÍTICA DE GOBIERNO</t>
  </si>
  <si>
    <t>Auditoría Superior del Estado</t>
  </si>
  <si>
    <t>FUNCIÓN: 01.06.01- LEGISLACIÓN</t>
  </si>
  <si>
    <t>Servicios Legislativos</t>
  </si>
  <si>
    <t>MODALIDAD</t>
  </si>
  <si>
    <t/>
  </si>
  <si>
    <t>M</t>
  </si>
  <si>
    <t>O</t>
  </si>
  <si>
    <t>E</t>
  </si>
  <si>
    <t>92,580,115</t>
  </si>
  <si>
    <t>16,682,218</t>
  </si>
  <si>
    <t>75,897,897</t>
  </si>
  <si>
    <t>99,713,401</t>
  </si>
  <si>
    <t>133,096,172</t>
  </si>
  <si>
    <t>Poder Legislativo</t>
  </si>
  <si>
    <t>Estado de Flujos de Efectivo</t>
  </si>
  <si>
    <t>Del  1o. de Enero al 31 de Diciembre de 2025</t>
  </si>
  <si>
    <t>(Cifras en Pesos)</t>
  </si>
  <si>
    <t>Concepto</t>
  </si>
  <si>
    <t>Flujos de Efectivo de las Actividades de Operación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</si>
  <si>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</si>
  <si>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</si>
  <si>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</si>
  <si>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</si>
  <si>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</si>
  <si>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</si>
  <si>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</si>
  <si>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</si>
  <si>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Nombre del Ente Público</t>
  </si>
  <si>
    <t>Origen</t>
  </si>
  <si>
    <t>Aplicación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</si>
  <si>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</si>
  <si>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</si>
  <si>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</si>
  <si>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</si>
  <si>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</si>
  <si>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</si>
  <si>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</si>
  <si>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</si>
  <si>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</si>
  <si>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</si>
  <si>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</si>
  <si>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</si>
  <si>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</si>
  <si>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</si>
  <si>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</si>
  <si>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</si>
  <si>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</si>
  <si>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</si>
  <si>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</si>
  <si>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</si>
  <si>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</si>
  <si>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</si>
  <si>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</si>
  <si>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</si>
  <si>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</si>
  <si>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</si>
  <si>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</si>
  <si>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</si>
  <si>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</si>
  <si>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</si>
  <si>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</si>
  <si>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Otros Orígenes de Financiamiento</t>
  </si>
  <si>
    <t>Servicios de la Deuda</t>
  </si>
  <si>
    <t>Otras Aplicaciones de Financiamiento</t>
  </si>
  <si>
    <t>Interno</t>
  </si>
  <si>
    <t>Externo</t>
  </si>
  <si>
    <t>3,025,834</t>
  </si>
  <si>
    <t>-3,190,998</t>
  </si>
  <si>
    <t>283,395,336</t>
  </si>
  <si>
    <t>281,692,539</t>
  </si>
  <si>
    <t>216,298,049</t>
  </si>
  <si>
    <t>15,773,408</t>
  </si>
  <si>
    <t>49,621,082</t>
  </si>
  <si>
    <t>1,702,797</t>
  </si>
  <si>
    <t>1,641,753</t>
  </si>
  <si>
    <t>61,044</t>
  </si>
  <si>
    <t>-1,702,797</t>
  </si>
  <si>
    <t>1,125,834</t>
  </si>
  <si>
    <t>-1,290,998</t>
  </si>
  <si>
    <t>110,962,231</t>
  </si>
  <si>
    <t>110,459,434</t>
  </si>
  <si>
    <t>80,062,887</t>
  </si>
  <si>
    <t>5,306,050</t>
  </si>
  <si>
    <t>25,090,497</t>
  </si>
  <si>
    <t>502,797</t>
  </si>
  <si>
    <t>441,753</t>
  </si>
  <si>
    <t>-502,797</t>
  </si>
  <si>
    <t>-1,900,000</t>
  </si>
  <si>
    <t>172,433,105</t>
  </si>
  <si>
    <t>171,233,105</t>
  </si>
  <si>
    <t>136,235,162</t>
  </si>
  <si>
    <t>10,467,358</t>
  </si>
  <si>
    <t>24,530,585</t>
  </si>
  <si>
    <t>1,200,000</t>
  </si>
  <si>
    <t>-1,200,000</t>
  </si>
  <si>
    <t>PODER JUDICIAL</t>
  </si>
  <si>
    <t>CONSEJO DE LA JUDICATURA DEL PODER JUDICIAL DEL ESTADO DE YUCATÁN</t>
  </si>
  <si>
    <t>TRIBUNAL DE LOS TRABAJADORES AL SERVICIO DEL ESTADO Y DE LOS MUNICIPIOS</t>
  </si>
  <si>
    <t>TRIBUNAL SUPERIOR DE JUSTICIA DEL ESTADO DE YUCATÁN</t>
  </si>
  <si>
    <t>750,470,355</t>
  </si>
  <si>
    <t>27,490,659</t>
  </si>
  <si>
    <t>289,481,044</t>
  </si>
  <si>
    <t>1,067,442,058</t>
  </si>
  <si>
    <t>PODER JUDICIAL - OBJETO DEL GASTO</t>
  </si>
  <si>
    <t>1330 HORAS EXTRAORDINARIAS</t>
  </si>
  <si>
    <t>1530 PRESTACIONES Y HABERES DE RETIRO</t>
  </si>
  <si>
    <t>1700 PAGO DE ESTÍMULOS A SERVIDORES PÚBLICOS</t>
  </si>
  <si>
    <t>1710 ESTÍMULOS</t>
  </si>
  <si>
    <t>2420 CEMENTO Y PRODUCTOS DE CONCRETO</t>
  </si>
  <si>
    <t>2520 FERTILIZANTES, PESTICIDAS Y OTROS AGROQUÍMICOS</t>
  </si>
  <si>
    <t>2930 REFACCIONES Y ACCESORIOS MENORES DE MOBILIARIO Y EQUIPO DE ADMINISTRACIÓN, EDUCACIONAL Y RECREATIVO</t>
  </si>
  <si>
    <t>3290 OTROS ARRENDAMIENTOS</t>
  </si>
  <si>
    <t>3520 INSTALACIÓN, REPARACIÓN Y MANTENIMIENTO DE MOBILIARIO Y EQUIPO DE ADMINISTRACIÓN, EDUCACIONAL Y RECREATIVO</t>
  </si>
  <si>
    <t>3720 PASAJES TERRESTRES</t>
  </si>
  <si>
    <t>3790 OTROS SERVICIOS DE TRASLADO Y HOSPEDAJE</t>
  </si>
  <si>
    <t>3920 IMPUESTOS Y DERECHOS</t>
  </si>
  <si>
    <t>3960 OTROS GASTOS POR RESPONSABILIDADES</t>
  </si>
  <si>
    <t>5230 CÁMARAS FOTOGRÁFICAS Y DE VIDEO</t>
  </si>
  <si>
    <t>TOTAL PODER JUDICIAL</t>
  </si>
  <si>
    <t>869,692,120</t>
  </si>
  <si>
    <t>583,681,581</t>
  </si>
  <si>
    <t>90,503,674</t>
  </si>
  <si>
    <t>8,336,234</t>
  </si>
  <si>
    <t>79,982,497</t>
  </si>
  <si>
    <t>1,100,004</t>
  </si>
  <si>
    <t>1,084,939</t>
  </si>
  <si>
    <t>115,376,907</t>
  </si>
  <si>
    <t>110,692,473</t>
  </si>
  <si>
    <t>4,684,434</t>
  </si>
  <si>
    <t>76,253,933</t>
  </si>
  <si>
    <t>20,949,052</t>
  </si>
  <si>
    <t>41,471,260</t>
  </si>
  <si>
    <t>13,833,621</t>
  </si>
  <si>
    <t>3,876,025</t>
  </si>
  <si>
    <t>32,068,043</t>
  </si>
  <si>
    <t>15,727,546</t>
  </si>
  <si>
    <t>6,575,528</t>
  </si>
  <si>
    <t>3,183</t>
  </si>
  <si>
    <t>4,749,682</t>
  </si>
  <si>
    <t>282,648</t>
  </si>
  <si>
    <t>4,116,505</t>
  </si>
  <si>
    <t>271,131</t>
  </si>
  <si>
    <t>269,478</t>
  </si>
  <si>
    <t>1,653</t>
  </si>
  <si>
    <t>519,673</t>
  </si>
  <si>
    <t>12,731</t>
  </si>
  <si>
    <t>427,474</t>
  </si>
  <si>
    <t>13,692</t>
  </si>
  <si>
    <t>65,776</t>
  </si>
  <si>
    <t>14,322</t>
  </si>
  <si>
    <t>3,713</t>
  </si>
  <si>
    <t>10,609</t>
  </si>
  <si>
    <t>13,317,034</t>
  </si>
  <si>
    <t>481,681</t>
  </si>
  <si>
    <t>374,000</t>
  </si>
  <si>
    <t>107,681</t>
  </si>
  <si>
    <t>1,736,656</t>
  </si>
  <si>
    <t>60,873</t>
  </si>
  <si>
    <t>519,258</t>
  </si>
  <si>
    <t>302,541</t>
  </si>
  <si>
    <t>318,267</t>
  </si>
  <si>
    <t>316,922</t>
  </si>
  <si>
    <t>218,795</t>
  </si>
  <si>
    <t>115,505,848</t>
  </si>
  <si>
    <t>37,861,266</t>
  </si>
  <si>
    <t>23,981,503</t>
  </si>
  <si>
    <t>308,746</t>
  </si>
  <si>
    <t>1,369,509</t>
  </si>
  <si>
    <t>302,709</t>
  </si>
  <si>
    <t>10,709,316</t>
  </si>
  <si>
    <t>1,189,483</t>
  </si>
  <si>
    <t>13,879,429</t>
  </si>
  <si>
    <t>3,454,208</t>
  </si>
  <si>
    <t>188,316</t>
  </si>
  <si>
    <t>9,310,091</t>
  </si>
  <si>
    <t>75,300</t>
  </si>
  <si>
    <t>851,514</t>
  </si>
  <si>
    <t>5,389,577</t>
  </si>
  <si>
    <t>1,131,392</t>
  </si>
  <si>
    <t>3,367,774</t>
  </si>
  <si>
    <t>66,411</t>
  </si>
  <si>
    <t>824,000</t>
  </si>
  <si>
    <t>2,671,137</t>
  </si>
  <si>
    <t>2,554,005</t>
  </si>
  <si>
    <t>117,132</t>
  </si>
  <si>
    <t>23,512,617</t>
  </si>
  <si>
    <t>15,388,557</t>
  </si>
  <si>
    <t>53,752</t>
  </si>
  <si>
    <t>1,485,546</t>
  </si>
  <si>
    <t>1,404,085</t>
  </si>
  <si>
    <t>3,491,848</t>
  </si>
  <si>
    <t>386,239</t>
  </si>
  <si>
    <t>1,302,590</t>
  </si>
  <si>
    <t>1,287,500</t>
  </si>
  <si>
    <t>1,003,190</t>
  </si>
  <si>
    <t>343,574</t>
  </si>
  <si>
    <t>27,583</t>
  </si>
  <si>
    <t>277,214</t>
  </si>
  <si>
    <t>354,819</t>
  </si>
  <si>
    <t>644,342</t>
  </si>
  <si>
    <t>29,256,790</t>
  </si>
  <si>
    <t>15,914</t>
  </si>
  <si>
    <t>21,218</t>
  </si>
  <si>
    <t>29,219,658</t>
  </si>
  <si>
    <t>50,176,047</t>
  </si>
  <si>
    <t>40,115,466</t>
  </si>
  <si>
    <t>1,004,600</t>
  </si>
  <si>
    <t>38,470,285</t>
  </si>
  <si>
    <t>640,581</t>
  </si>
  <si>
    <t>154,500</t>
  </si>
  <si>
    <t>51,500</t>
  </si>
  <si>
    <t>103,000</t>
  </si>
  <si>
    <t>412,000</t>
  </si>
  <si>
    <t>9,494,081</t>
  </si>
  <si>
    <t>PODER JUDICIAL - OBJETO DEL GASTO DESGLOSADO</t>
  </si>
  <si>
    <t>603,981,570</t>
  </si>
  <si>
    <t>401,504,704</t>
  </si>
  <si>
    <t>62,463,806</t>
  </si>
  <si>
    <t>6,363,185</t>
  </si>
  <si>
    <t>55,000,617</t>
  </si>
  <si>
    <t>79,897,900</t>
  </si>
  <si>
    <t>76,597,863</t>
  </si>
  <si>
    <t>3,300,037</t>
  </si>
  <si>
    <t>57,637,092</t>
  </si>
  <si>
    <t>19,109,400</t>
  </si>
  <si>
    <t>30,526,484</t>
  </si>
  <si>
    <t>8,001,208</t>
  </si>
  <si>
    <t>2,478,068</t>
  </si>
  <si>
    <t>24,106,147</t>
  </si>
  <si>
    <t>12,303,955</t>
  </si>
  <si>
    <t>5,290,528</t>
  </si>
  <si>
    <t>3,754,381</t>
  </si>
  <si>
    <t>258,258</t>
  </si>
  <si>
    <t>2,997,605</t>
  </si>
  <si>
    <t>197,213</t>
  </si>
  <si>
    <t>230,420</t>
  </si>
  <si>
    <t>143,221</t>
  </si>
  <si>
    <t>8,692</t>
  </si>
  <si>
    <t>9,017</t>
  </si>
  <si>
    <t>5,304</t>
  </si>
  <si>
    <t>10,116,499</t>
  </si>
  <si>
    <t>53,045</t>
  </si>
  <si>
    <t>1,195,998</t>
  </si>
  <si>
    <t>47,740</t>
  </si>
  <si>
    <t>299,174</t>
  </si>
  <si>
    <t>265,225</t>
  </si>
  <si>
    <t>157,377</t>
  </si>
  <si>
    <t>214,302</t>
  </si>
  <si>
    <t>212,180</t>
  </si>
  <si>
    <t>80,207,636</t>
  </si>
  <si>
    <t>30,299,989</t>
  </si>
  <si>
    <t>18,618,208</t>
  </si>
  <si>
    <t>182,199</t>
  </si>
  <si>
    <t>1,143,068</t>
  </si>
  <si>
    <t>199,709</t>
  </si>
  <si>
    <t>9,256,791</t>
  </si>
  <si>
    <t>900,014</t>
  </si>
  <si>
    <t>7,716,133</t>
  </si>
  <si>
    <t>3,042,208</t>
  </si>
  <si>
    <t>4,122,875</t>
  </si>
  <si>
    <t>10,300</t>
  </si>
  <si>
    <t>540,750</t>
  </si>
  <si>
    <t>3,939,225</t>
  </si>
  <si>
    <t>712,142</t>
  </si>
  <si>
    <t>3,161,774</t>
  </si>
  <si>
    <t>65,309</t>
  </si>
  <si>
    <t>1,157,720</t>
  </si>
  <si>
    <t>15,188,545</t>
  </si>
  <si>
    <t>8,155,346</t>
  </si>
  <si>
    <t>13,751</t>
  </si>
  <si>
    <t>1,279,546</t>
  </si>
  <si>
    <t>1,050,085</t>
  </si>
  <si>
    <t>3,390,348</t>
  </si>
  <si>
    <t>163,379</t>
  </si>
  <si>
    <t>1,136,090</t>
  </si>
  <si>
    <t>772,500</t>
  </si>
  <si>
    <t>529,390</t>
  </si>
  <si>
    <t>106,674</t>
  </si>
  <si>
    <t>40,314</t>
  </si>
  <si>
    <t>310,545</t>
  </si>
  <si>
    <t>20,293,589</t>
  </si>
  <si>
    <t>20,256,457</t>
  </si>
  <si>
    <t>42,175,002</t>
  </si>
  <si>
    <t>36,237,000</t>
  </si>
  <si>
    <t>5,938,002</t>
  </si>
  <si>
    <t>23,113,873</t>
  </si>
  <si>
    <t>13,741,748</t>
  </si>
  <si>
    <t>2,027,419</t>
  </si>
  <si>
    <t>118,843</t>
  </si>
  <si>
    <t>1,908,576</t>
  </si>
  <si>
    <t>2,123,469</t>
  </si>
  <si>
    <t>4,445,132</t>
  </si>
  <si>
    <t>1,839,652</t>
  </si>
  <si>
    <t>2,605,480</t>
  </si>
  <si>
    <t>776,105</t>
  </si>
  <si>
    <t>957,343</t>
  </si>
  <si>
    <t>187,794</t>
  </si>
  <si>
    <t>123,951</t>
  </si>
  <si>
    <t>3,308</t>
  </si>
  <si>
    <t>2,535</t>
  </si>
  <si>
    <t>58,000</t>
  </si>
  <si>
    <t>52,063</t>
  </si>
  <si>
    <t>50,410</t>
  </si>
  <si>
    <t>27,000</t>
  </si>
  <si>
    <t>22,000</t>
  </si>
  <si>
    <t>5,000</t>
  </si>
  <si>
    <t>517,200</t>
  </si>
  <si>
    <t>65,000</t>
  </si>
  <si>
    <t>108,286</t>
  </si>
  <si>
    <t>2,205</t>
  </si>
  <si>
    <t>17,000</t>
  </si>
  <si>
    <t>10,000</t>
  </si>
  <si>
    <t>62,546</t>
  </si>
  <si>
    <t>9,920</t>
  </si>
  <si>
    <t>6,615</t>
  </si>
  <si>
    <t>2,974,206</t>
  </si>
  <si>
    <t>194,047</t>
  </si>
  <si>
    <t>110,295</t>
  </si>
  <si>
    <t>23,547</t>
  </si>
  <si>
    <t>20,441</t>
  </si>
  <si>
    <t>17,714</t>
  </si>
  <si>
    <t>22,050</t>
  </si>
  <si>
    <t>601,296</t>
  </si>
  <si>
    <t>346,216</t>
  </si>
  <si>
    <t>1,764</t>
  </si>
  <si>
    <t>111,352</t>
  </si>
  <si>
    <t>110,250</t>
  </si>
  <si>
    <t>1,102</t>
  </si>
  <si>
    <t>174,417</t>
  </si>
  <si>
    <t>57,285</t>
  </si>
  <si>
    <t>999,267</t>
  </si>
  <si>
    <t>835,406</t>
  </si>
  <si>
    <t>40,001</t>
  </si>
  <si>
    <t>45,000</t>
  </si>
  <si>
    <t>50,000</t>
  </si>
  <si>
    <t>16,860</t>
  </si>
  <si>
    <t>12,000</t>
  </si>
  <si>
    <t>127,797</t>
  </si>
  <si>
    <t>766,030</t>
  </si>
  <si>
    <t>445,237</t>
  </si>
  <si>
    <t>180,600</t>
  </si>
  <si>
    <t>173,285</t>
  </si>
  <si>
    <t>91,352</t>
  </si>
  <si>
    <t>242,596,677</t>
  </si>
  <si>
    <t>168,435,129</t>
  </si>
  <si>
    <t>26,012,449</t>
  </si>
  <si>
    <t>1,854,206</t>
  </si>
  <si>
    <t>23,073,304</t>
  </si>
  <si>
    <t>33,355,538</t>
  </si>
  <si>
    <t>31,971,141</t>
  </si>
  <si>
    <t>1,384,397</t>
  </si>
  <si>
    <t>14,171,709</t>
  </si>
  <si>
    <t>10,944,776</t>
  </si>
  <si>
    <t>3,226,933</t>
  </si>
  <si>
    <t>621,852</t>
  </si>
  <si>
    <t>7,004,553</t>
  </si>
  <si>
    <t>3,235,797</t>
  </si>
  <si>
    <t>1,161,049</t>
  </si>
  <si>
    <t>991,993</t>
  </si>
  <si>
    <t>21,855</t>
  </si>
  <si>
    <t>1,060,900</t>
  </si>
  <si>
    <t>262,253</t>
  </si>
  <si>
    <t>5,305</t>
  </si>
  <si>
    <t>2,683,335</t>
  </si>
  <si>
    <t>363,636</t>
  </si>
  <si>
    <t>309,000</t>
  </si>
  <si>
    <t>54,636</t>
  </si>
  <si>
    <t>432,372</t>
  </si>
  <si>
    <t>10,928</t>
  </si>
  <si>
    <t>203,084</t>
  </si>
  <si>
    <t>27,316</t>
  </si>
  <si>
    <t>98,344</t>
  </si>
  <si>
    <t>92,700</t>
  </si>
  <si>
    <t>32,324,006</t>
  </si>
  <si>
    <t>7,367,230</t>
  </si>
  <si>
    <t>5,253,000</t>
  </si>
  <si>
    <t>206,000</t>
  </si>
  <si>
    <t>1,434,811</t>
  </si>
  <si>
    <t>267,419</t>
  </si>
  <si>
    <t>5,562,000</t>
  </si>
  <si>
    <t>4,841,000</t>
  </si>
  <si>
    <t>1,339,000</t>
  </si>
  <si>
    <t>7,324,805</t>
  </si>
  <si>
    <t>6,397,805</t>
  </si>
  <si>
    <t>515,000</t>
  </si>
  <si>
    <t>473,800</t>
  </si>
  <si>
    <t>236,900</t>
  </si>
  <si>
    <t>8,197,171</t>
  </si>
  <si>
    <t>7,555,808</t>
  </si>
  <si>
    <t>3,433,229</t>
  </si>
  <si>
    <t>2,060,000</t>
  </si>
  <si>
    <t>549,229</t>
  </si>
  <si>
    <t>3,556,079</t>
  </si>
  <si>
    <t>1,017,266,011</t>
  </si>
  <si>
    <t>708,295,353</t>
  </si>
  <si>
    <t>27,045,422</t>
  </si>
  <si>
    <t>281,925,236</t>
  </si>
  <si>
    <t>Programable / No Programable</t>
  </si>
  <si>
    <t>TOTAL DEL PODER JUDICIAL</t>
  </si>
  <si>
    <t>FUNCIÓN: 01.06.02- JUSTICIA</t>
  </si>
  <si>
    <t>Administración de los Recursos Humanos y Financieros del Tribunal de los Trabajadores al Servicio del Estado y los Municipios</t>
  </si>
  <si>
    <t>Administración de los Recursos Humanos, Financieros y Materiales del Tribunal Superior de Justicia</t>
  </si>
  <si>
    <t>Conciliación y Arbitraje Laboral</t>
  </si>
  <si>
    <t>Fortalecer el Desempeño Jurisdiccional, Técnico, de Información y Comunicación</t>
  </si>
  <si>
    <t>Fortalecer la Administración y Desempeño de las Dependencias Jurísdiccionales. Técnicas, Administrativas, de Información y Comunicación del Consejo de la Judicatura</t>
  </si>
  <si>
    <t>Mediación y/o Conciliación para la Impartición de Justicia</t>
  </si>
  <si>
    <t>258,142</t>
  </si>
  <si>
    <t>58,895,123</t>
  </si>
  <si>
    <t>27,232,517</t>
  </si>
  <si>
    <t>230,585,921</t>
  </si>
  <si>
    <t>307,268,303</t>
  </si>
  <si>
    <t>443,202,052</t>
  </si>
  <si>
    <t>Poder Judicial</t>
  </si>
  <si>
    <t>40,681,966</t>
  </si>
  <si>
    <t>-50,176,047</t>
  </si>
  <si>
    <t>1,026,386,597</t>
  </si>
  <si>
    <t>932,893,592</t>
  </si>
  <si>
    <t>790,564,652</t>
  </si>
  <si>
    <t>31,134,179</t>
  </si>
  <si>
    <t>111,194,761</t>
  </si>
  <si>
    <t>93,493,005</t>
  </si>
  <si>
    <t>48,124,000</t>
  </si>
  <si>
    <t>30,040,501</t>
  </si>
  <si>
    <t>15,328,504</t>
  </si>
  <si>
    <t>-93,493,005</t>
  </si>
  <si>
    <t>-42,175,002</t>
  </si>
  <si>
    <t>727,776,989</t>
  </si>
  <si>
    <t>642,051,989</t>
  </si>
  <si>
    <t>541,997,408</t>
  </si>
  <si>
    <t>23,404,027</t>
  </si>
  <si>
    <t>76,650,554</t>
  </si>
  <si>
    <t>85,725,000</t>
  </si>
  <si>
    <t>25,725,000</t>
  </si>
  <si>
    <t>11,876,000</t>
  </si>
  <si>
    <t>-85,725,000</t>
  </si>
  <si>
    <t>-445,237</t>
  </si>
  <si>
    <t>23,568,747</t>
  </si>
  <si>
    <t>23,136,478</t>
  </si>
  <si>
    <t>19,277,820</t>
  </si>
  <si>
    <t>929,460</t>
  </si>
  <si>
    <t>2,929,198</t>
  </si>
  <si>
    <t>432,269</t>
  </si>
  <si>
    <t>-432,269</t>
  </si>
  <si>
    <t>3,999,729</t>
  </si>
  <si>
    <t>-7,555,808</t>
  </si>
  <si>
    <t>275,040,861</t>
  </si>
  <si>
    <t>267,705,125</t>
  </si>
  <si>
    <t>229,289,424</t>
  </si>
  <si>
    <t>6,800,692</t>
  </si>
  <si>
    <t>31,615,009</t>
  </si>
  <si>
    <t>7,335,736</t>
  </si>
  <si>
    <t>3,883,232</t>
  </si>
  <si>
    <t>3,452,504</t>
  </si>
  <si>
    <t>-7,335,736</t>
  </si>
  <si>
    <t>ORGANISMOS AUTÓNOMOS</t>
  </si>
  <si>
    <t>AGENCIA DE INTELIGENCIA PATRIMONIAL Y ECONÓMICA DEL ESTADO DE YUCATÁN</t>
  </si>
  <si>
    <t>AGENCIA DE TRANSPORTE DE YUCATÁN</t>
  </si>
  <si>
    <t>COMISIÓN DE DERECHOS HUMANOS DEL ESTADO DE YUCATÁN</t>
  </si>
  <si>
    <t>FISCALÍA ESPECIALIZADA EN COMBATE A LA CORRUPCIÓN DEL ESTADO DE YUCATÁN</t>
  </si>
  <si>
    <t>FISCALÍA GENERAL DEL ESTADO DE YUCATÁN</t>
  </si>
  <si>
    <t>INSTITUTO ELECTORAL Y DE PARTICIPACIÓN CIUDADANA DE YUCATÁN</t>
  </si>
  <si>
    <t>INSTITUTO ESTATAL DE TRANSPARENCIA, ACCESO A LA INFORMACIÓN PÚBLICA Y PROTECCIÓN DE DATOS PERSONALES</t>
  </si>
  <si>
    <t>TRIBUNAL DE JUSTICIA ADMINISTRATIVA DEL ESTADO DE YUCATÁN</t>
  </si>
  <si>
    <t>TRIBUNAL ELECTORAL DEL ESTADO DE YUCATÁN</t>
  </si>
  <si>
    <t>UNIVERSIDAD AUTÓNOMA DE YUCATÁN</t>
  </si>
  <si>
    <t>39,770,800</t>
  </si>
  <si>
    <t>2,454,780,268</t>
  </si>
  <si>
    <t>39,145,433</t>
  </si>
  <si>
    <t>30,199,694</t>
  </si>
  <si>
    <t>599,701,800</t>
  </si>
  <si>
    <t>245,631,687</t>
  </si>
  <si>
    <t>26,499,180</t>
  </si>
  <si>
    <t>47,592,316</t>
  </si>
  <si>
    <t>33,207,985</t>
  </si>
  <si>
    <t>3,023,565,568</t>
  </si>
  <si>
    <t>6,540,094,731</t>
  </si>
  <si>
    <t>ORGANISMOS AUTÓNOMOS - OBJETO DEL GASTO</t>
  </si>
  <si>
    <t>1220 SUELDOS BASE AL PERSONAL EVENTUAL</t>
  </si>
  <si>
    <t>1380 PARTICIPACIONES POR VIGILANCIA EN EL CUMPLIMIENTO DE LAS LEYES Y CUSTODIA DE VALORES</t>
  </si>
  <si>
    <t>1420 APORTACIONES A FONDOS DE VIVIENDA</t>
  </si>
  <si>
    <t>1430 APORTACIONES AL SISTEMA PARA EL RETIRO</t>
  </si>
  <si>
    <t>1510 CUOTAS PARA EL FONDO DE AHORRO Y FONDO DE TRABAJO</t>
  </si>
  <si>
    <t>1520 INDEMNIZACIONES</t>
  </si>
  <si>
    <t>1600 PREVISIONES</t>
  </si>
  <si>
    <t>1610 PREVISIONES DE CARÁCTER LABORAL, ECONÓMICA Y DE SEGURIDAD SOCIAL</t>
  </si>
  <si>
    <t>2170 MATERIALES Y ÚTILES DE ENSEÑANZA</t>
  </si>
  <si>
    <t>2180 MATERIALES PARA EL REGISTRO E IDENTIFICACIÓN DE BIENES Y PERSONAS</t>
  </si>
  <si>
    <t>2220 PRODUCTOS ALIMENTICIOS PARA ANIMALES</t>
  </si>
  <si>
    <t>2300 MATERIAS PRIMAS Y MATERIALES DE PRODUCCIÓN Y COMERCIALIZACIÓN</t>
  </si>
  <si>
    <t>2350 PRODUCTOS QUÍMICOS, FARMACÉUTICOS Y DE LABORATORIO ADQUIRIDOS COMO MATERIA PRIMA</t>
  </si>
  <si>
    <t>2380 MERCANCÍAS ADQUIRIDAS PARA SU COMERCIALIZACIÓN</t>
  </si>
  <si>
    <t>2390 OTROS PRODUCTOS ADQUIRIDOS COMO MATERIA PRIMA</t>
  </si>
  <si>
    <t>2410 PRODUCTOS MINERALES NO METÁLICOS</t>
  </si>
  <si>
    <t>2430 CAL, YESO Y PRODUCTOS DE YESO</t>
  </si>
  <si>
    <t>2440 MADERA Y PRODUCTOS DE MADERA</t>
  </si>
  <si>
    <t>2450 VIDRIO Y PRODUCTOS DE VIDRIO</t>
  </si>
  <si>
    <t>2470 ARTÍCULOS METÁLICOS PARA LA CONSTRUCCIÓN</t>
  </si>
  <si>
    <t>2510 PRODUCTOS QUÍMICOS BÁSICOS</t>
  </si>
  <si>
    <t>2540 MATERIALES, ACCESORIOS Y SUMINISTROS MÉDICOS</t>
  </si>
  <si>
    <t>2550 MATERIALES, ACCESORIOS Y SUMINISTROS DE LABORATORIO</t>
  </si>
  <si>
    <t>2590 OTROS PRODUCTOS QUÍMICOS</t>
  </si>
  <si>
    <t>2730 ARTÍCULOS DEPORTIVOS</t>
  </si>
  <si>
    <t>2740 PRODUCTOS TEXTILES</t>
  </si>
  <si>
    <t>2950 REFACCIONES Y ACCESORIOS MENORES DE EQUIPO E INSTRUMENTAL MÉDICO Y DE LABORATORIO</t>
  </si>
  <si>
    <t>2980 REFACCIONES Y ACCESORIOS MENORES DE MAQUINARIA Y OTROS EQUIPOS</t>
  </si>
  <si>
    <t>3120 GAS</t>
  </si>
  <si>
    <t>3240 ARRENDAMIENTO DE EQUIPO E INSTRUMENTAL MÉDICO Y DE LABORATORIO</t>
  </si>
  <si>
    <t>3260 ARRENDAMIENTO DE MAQUINARIA, OTROS EQUIPOS Y HERRAMIENTAS</t>
  </si>
  <si>
    <t>3320 SERVICIOS DE DISEÑO, ARQUITECTURA, INGENIERÍA Y ACTIVIDADES RELACIONADAS</t>
  </si>
  <si>
    <t>3350 SERVICIOS DE INVESTIGACIÓN CIENTÍFICA Y DESARROLLO</t>
  </si>
  <si>
    <t>3390 SERVICIOS PROFESIONALES, CIENTÍFICOS Y TÉCNICOS INTEGRALES</t>
  </si>
  <si>
    <t>3460 ALMACENAJE, ENVASE Y EMBALAJE</t>
  </si>
  <si>
    <t>3470 FLETES Y MANIOBRAS</t>
  </si>
  <si>
    <t>3540 INSTALACIÓN, REPARACIÓN Y MANTENIMIENTO DE EQUIPO E INSTRUMENTAL MÉDICO Y DE LABORATORIO</t>
  </si>
  <si>
    <t>3560 REPARACIÓN Y MANTENIMIENTO DE EQUIPO DE DEFENSA Y SEGURIDAD</t>
  </si>
  <si>
    <t>3620 DIFUSIÓN POR RADIO, TELEVISIÓN Y OTROS MEDIOS DE MENSAJES COMERCIALES PARA PROMOVER LA VENTA DE BIENES O SERVICIOS</t>
  </si>
  <si>
    <t>3630 SERVICIOS DE CREATIVIDAD, PREPRODUCCIÓN Y PRODUCCIÓN DE PUBLICIDAD, EXCEPTO INTERNET</t>
  </si>
  <si>
    <t>3650 SERVICIOS DE LA INDUSTRIA FÍLMICA, DEL SONIDO Y DEL VIDEO</t>
  </si>
  <si>
    <t>3690 OTROS SERVICIOS DE INFORMACIÓN</t>
  </si>
  <si>
    <t>3760 VIÁTICOS EN EL EXTRANJERO</t>
  </si>
  <si>
    <t>3830 CONGRESOS Y CONVENCIONES</t>
  </si>
  <si>
    <t>3850 GASTOS DE REPRESENTACIÓN</t>
  </si>
  <si>
    <t>3930 IMPUESTOS Y DERECHOS DE IMPORTACIÓN</t>
  </si>
  <si>
    <t>3950 PENAS, MULTAS, ACCESORIOS Y ACTUALIZACIONES</t>
  </si>
  <si>
    <t>3990 OTROS SERVICIOS GENERALES</t>
  </si>
  <si>
    <t>4000 TRANSFERENCIAS, ASIGNACIONES, SUBSIDIOS Y OTRAS AYUDAS</t>
  </si>
  <si>
    <t>4300 SUBSIDIOS Y SUBVENCIONES</t>
  </si>
  <si>
    <t>4340 SUBSIDIOS A LA PRESTACIÓN DE SERVICIOS PÚBLICOS</t>
  </si>
  <si>
    <t>4390 OTROS SUBSIDIOS</t>
  </si>
  <si>
    <t>4400 AYUDAS SOCIALES</t>
  </si>
  <si>
    <t>4410 AYUDAS SOCIALES A PERSONAS</t>
  </si>
  <si>
    <t>4450 AYUDAS SOCIALES A INSTITUCIONES SIN FINES DE LUCRO</t>
  </si>
  <si>
    <t>4470 AYUDAS SOCIALES A ENTIDADES DE INTERÉS PÚBLICO</t>
  </si>
  <si>
    <t>4600 TRANSFERENCIAS A FIDEICOMISOS, MANDATOS Y OTROS ANÁLOGOS</t>
  </si>
  <si>
    <t>4640 TRANSFERENCIAS A FIDEICOMISOS PÚBLICOS DE ENTIDADES PARAESTATALES NO EMPRESARIALES Y NO FINANCIERAS</t>
  </si>
  <si>
    <t>4800 DONATIVOS</t>
  </si>
  <si>
    <t>4810 DONATIVOS A INSTITUCIONES SIN FINES DE LUCRO</t>
  </si>
  <si>
    <t>5220 APARATOS DEPORTIVOS</t>
  </si>
  <si>
    <t>5300 EQUIPO E INSTRUMENTAL MÉDICO Y DE LABORATORIO</t>
  </si>
  <si>
    <t>5310 EQUIPO MÉDICO Y DE LABORATORIO</t>
  </si>
  <si>
    <t>5610 MAQUINARIA Y EQUIPO AGROPECUARIO</t>
  </si>
  <si>
    <t>5620 MAQUINARIA Y EQUIPO INDUSTRIAL</t>
  </si>
  <si>
    <t>5650 EQUIPO DE COMUNICACIÓN Y TELECOMUNICACIÓN</t>
  </si>
  <si>
    <t>5660 EQUIPOS DE GENERACIÓN ELÉCTRICA, APARATOS Y ACCESORIOS ELÉCTRICOS</t>
  </si>
  <si>
    <t>5670 HERRAMIENTAS Y MÁQUINAS-HERRAMIENTA</t>
  </si>
  <si>
    <t>5690 OTROS EQUIPOS</t>
  </si>
  <si>
    <t>6000 INVERSIÓN PÚBLICA</t>
  </si>
  <si>
    <t>6100 OBRA PÚBLICA EN BIENES DE DOMINIO PÚBLICO</t>
  </si>
  <si>
    <t>6120 EDIFICACIÓN NO HABITACIONAL</t>
  </si>
  <si>
    <t>6200 OBRA PÚBLICA EN BIENES PROPIOS</t>
  </si>
  <si>
    <t>6220 EDIFICACIÓN NO HABITACIONAL</t>
  </si>
  <si>
    <t>7000 INVERSIONES FINANCIERAS Y OTRAS PROVISIONES</t>
  </si>
  <si>
    <t>7900 PROVISIONES PARA CONTINGENCIAS Y OTRAS EROGACIONES ESPECIALES</t>
  </si>
  <si>
    <t>7990 OTRAS EROGACIONES ESPECIALES</t>
  </si>
  <si>
    <t>TOTAL ORGANISMOS AUTÓNOMOS</t>
  </si>
  <si>
    <t>167,756,895</t>
  </si>
  <si>
    <t>207,921,935</t>
  </si>
  <si>
    <t>5,994,814</t>
  </si>
  <si>
    <t>61,611,413</t>
  </si>
  <si>
    <t>13,621,083</t>
  </si>
  <si>
    <t>16,367,107</t>
  </si>
  <si>
    <t>1,048,857,473</t>
  </si>
  <si>
    <t>595,151,221</t>
  </si>
  <si>
    <t>19,843,605</t>
  </si>
  <si>
    <t>4,808,063</t>
  </si>
  <si>
    <t>5,915,324</t>
  </si>
  <si>
    <t>40,000</t>
  </si>
  <si>
    <t>5,786,606</t>
  </si>
  <si>
    <t>88,718</t>
  </si>
  <si>
    <t>7,000</t>
  </si>
  <si>
    <t>114,109</t>
  </si>
  <si>
    <t>83,213</t>
  </si>
  <si>
    <t>124,222</t>
  </si>
  <si>
    <t>11,755</t>
  </si>
  <si>
    <t>387,374</t>
  </si>
  <si>
    <t>8,682,606</t>
  </si>
  <si>
    <t>10,943,929</t>
  </si>
  <si>
    <t>17,476</t>
  </si>
  <si>
    <t>11,245,613</t>
  </si>
  <si>
    <t>12,215,342</t>
  </si>
  <si>
    <t>403,608</t>
  </si>
  <si>
    <t>114,430</t>
  </si>
  <si>
    <t>9,650</t>
  </si>
  <si>
    <t>2,653,284</t>
  </si>
  <si>
    <t>538,550</t>
  </si>
  <si>
    <t>919,038</t>
  </si>
  <si>
    <t>753,460</t>
  </si>
  <si>
    <t>42,746</t>
  </si>
  <si>
    <t>409,865</t>
  </si>
  <si>
    <t>2,737,903</t>
  </si>
  <si>
    <t>2,512,000</t>
  </si>
  <si>
    <t>957,376</t>
  </si>
  <si>
    <t>147,610</t>
  </si>
  <si>
    <t>52,842,555</t>
  </si>
  <si>
    <t>1,404,611</t>
  </si>
  <si>
    <t>110,591</t>
  </si>
  <si>
    <t>612,479</t>
  </si>
  <si>
    <t>12,794</t>
  </si>
  <si>
    <t>1,449,340</t>
  </si>
  <si>
    <t>40,042</t>
  </si>
  <si>
    <t>555,204</t>
  </si>
  <si>
    <t>100,000</t>
  </si>
  <si>
    <t>469,492</t>
  </si>
  <si>
    <t>47,487</t>
  </si>
  <si>
    <t>1,901</t>
  </si>
  <si>
    <t>1,424,000</t>
  </si>
  <si>
    <t>124,000</t>
  </si>
  <si>
    <t>1,300,000</t>
  </si>
  <si>
    <t>96,764</t>
  </si>
  <si>
    <t>3,785</t>
  </si>
  <si>
    <t>3,159,379</t>
  </si>
  <si>
    <t>13,522,142</t>
  </si>
  <si>
    <t>114,826</t>
  </si>
  <si>
    <t>2,444,754</t>
  </si>
  <si>
    <t>16,361,013</t>
  </si>
  <si>
    <t>17,216</t>
  </si>
  <si>
    <t>272,721</t>
  </si>
  <si>
    <t>5,536,482</t>
  </si>
  <si>
    <t>6,177,336</t>
  </si>
  <si>
    <t>2,038,118</t>
  </si>
  <si>
    <t>718,999</t>
  </si>
  <si>
    <t>1,600,141</t>
  </si>
  <si>
    <t>161,303</t>
  </si>
  <si>
    <t>22,000,000</t>
  </si>
  <si>
    <t>4,500,000</t>
  </si>
  <si>
    <t>17,500,000</t>
  </si>
  <si>
    <t>2,312,782,200</t>
  </si>
  <si>
    <t>ORGANISMOS AUTÓNOMOS - OBJETO DEL GASTO DESGLOSADO</t>
  </si>
  <si>
    <t>FISCALIA ESPECIALIZADA EN COMBATE A LA CORRUPCIÓN DEL ESTADO DE YUCATÁN</t>
  </si>
  <si>
    <t>24,540,140</t>
  </si>
  <si>
    <t>16,541,253</t>
  </si>
  <si>
    <t>4,485,078</t>
  </si>
  <si>
    <t>2,265,925</t>
  </si>
  <si>
    <t>2,219,153</t>
  </si>
  <si>
    <t>2,723,404</t>
  </si>
  <si>
    <t>790,405</t>
  </si>
  <si>
    <t>768,000</t>
  </si>
  <si>
    <t>22,405</t>
  </si>
  <si>
    <t>790,000</t>
  </si>
  <si>
    <t>260,000</t>
  </si>
  <si>
    <t>120,000</t>
  </si>
  <si>
    <t>300,000</t>
  </si>
  <si>
    <t>80,000</t>
  </si>
  <si>
    <t>20,000</t>
  </si>
  <si>
    <t>8,158,460</t>
  </si>
  <si>
    <t>780,000</t>
  </si>
  <si>
    <t>250,000</t>
  </si>
  <si>
    <t>180,000</t>
  </si>
  <si>
    <t>1,625,320</t>
  </si>
  <si>
    <t>104,000</t>
  </si>
  <si>
    <t>83,520</t>
  </si>
  <si>
    <t>937,800</t>
  </si>
  <si>
    <t>3,126,278</t>
  </si>
  <si>
    <t>935,502</t>
  </si>
  <si>
    <t>1,840,776</t>
  </si>
  <si>
    <t>110,000</t>
  </si>
  <si>
    <t>60,000</t>
  </si>
  <si>
    <t>787,192</t>
  </si>
  <si>
    <t>117,192</t>
  </si>
  <si>
    <t>600,000</t>
  </si>
  <si>
    <t>391,000</t>
  </si>
  <si>
    <t>466,000</t>
  </si>
  <si>
    <t>266,000</t>
  </si>
  <si>
    <t>872,670</t>
  </si>
  <si>
    <t>1,782,200</t>
  </si>
  <si>
    <t>73,715,462</t>
  </si>
  <si>
    <t>51,655,927</t>
  </si>
  <si>
    <t>9,458,123</t>
  </si>
  <si>
    <t>230,112</t>
  </si>
  <si>
    <t>8,581,223</t>
  </si>
  <si>
    <t>646,788</t>
  </si>
  <si>
    <t>10,741,092</t>
  </si>
  <si>
    <t>8,957,884</t>
  </si>
  <si>
    <t>1,783,208</t>
  </si>
  <si>
    <t>1,797,120</t>
  </si>
  <si>
    <t>63,200</t>
  </si>
  <si>
    <t>7,204,214</t>
  </si>
  <si>
    <t>1,449,414</t>
  </si>
  <si>
    <t>577,914</t>
  </si>
  <si>
    <t>120,300</t>
  </si>
  <si>
    <t>255,600</t>
  </si>
  <si>
    <t>195,000</t>
  </si>
  <si>
    <t>710,000</t>
  </si>
  <si>
    <t>70,000</t>
  </si>
  <si>
    <t>64,000</t>
  </si>
  <si>
    <t>24,000</t>
  </si>
  <si>
    <t>668,400</t>
  </si>
  <si>
    <t>661,200</t>
  </si>
  <si>
    <t>7,200</t>
  </si>
  <si>
    <t>3,090,000</t>
  </si>
  <si>
    <t>237,400</t>
  </si>
  <si>
    <t>915,000</t>
  </si>
  <si>
    <t>145,000</t>
  </si>
  <si>
    <t>60,736,592</t>
  </si>
  <si>
    <t>8,535,507</t>
  </si>
  <si>
    <t>5,640,000</t>
  </si>
  <si>
    <t>306,247</t>
  </si>
  <si>
    <t>420,000</t>
  </si>
  <si>
    <t>410,260</t>
  </si>
  <si>
    <t>1,543,000</t>
  </si>
  <si>
    <t>3,186,000</t>
  </si>
  <si>
    <t>74,000</t>
  </si>
  <si>
    <t>350,000</t>
  </si>
  <si>
    <t>37,366,529</t>
  </si>
  <si>
    <t>4,217,788</t>
  </si>
  <si>
    <t>26,780,361</t>
  </si>
  <si>
    <t>620,000</t>
  </si>
  <si>
    <t>1,608,380</t>
  </si>
  <si>
    <t>4,140,000</t>
  </si>
  <si>
    <t>15,000</t>
  </si>
  <si>
    <t>3,816,669</t>
  </si>
  <si>
    <t>740,000</t>
  </si>
  <si>
    <t>156,669</t>
  </si>
  <si>
    <t>30,000</t>
  </si>
  <si>
    <t>1,395,000</t>
  </si>
  <si>
    <t>1,495,000</t>
  </si>
  <si>
    <t>4,300,000</t>
  </si>
  <si>
    <t>297,924</t>
  </si>
  <si>
    <t>97,924</t>
  </si>
  <si>
    <t>2,518,963</t>
  </si>
  <si>
    <t>2,000,000</t>
  </si>
  <si>
    <t>1,500,000</t>
  </si>
  <si>
    <t>2,311,000,000</t>
  </si>
  <si>
    <t>32,755,608</t>
  </si>
  <si>
    <t>21,002,297</t>
  </si>
  <si>
    <t>1,439,934</t>
  </si>
  <si>
    <t>3,082,741</t>
  </si>
  <si>
    <t>96,264</t>
  </si>
  <si>
    <t>2,680,477</t>
  </si>
  <si>
    <t>306,000</t>
  </si>
  <si>
    <t>3,628,824</t>
  </si>
  <si>
    <t>2,969,724</t>
  </si>
  <si>
    <t>659,100</t>
  </si>
  <si>
    <t>3,601,812</t>
  </si>
  <si>
    <t>90,612</t>
  </si>
  <si>
    <t>3,337,200</t>
  </si>
  <si>
    <t>174,000</t>
  </si>
  <si>
    <t>2,208,335</t>
  </si>
  <si>
    <t>653,162</t>
  </si>
  <si>
    <t>330,548</t>
  </si>
  <si>
    <t>178,522</t>
  </si>
  <si>
    <t>10,302</t>
  </si>
  <si>
    <t>133,790</t>
  </si>
  <si>
    <t>259,628</t>
  </si>
  <si>
    <t>14,119</t>
  </si>
  <si>
    <t>9,004</t>
  </si>
  <si>
    <t>5,115</t>
  </si>
  <si>
    <t>1,104,950</t>
  </si>
  <si>
    <t>176,476</t>
  </si>
  <si>
    <t>38,562</t>
  </si>
  <si>
    <t>6,337</t>
  </si>
  <si>
    <t>104,842</t>
  </si>
  <si>
    <t>26,735</t>
  </si>
  <si>
    <t>4,177,705</t>
  </si>
  <si>
    <t>930,109</t>
  </si>
  <si>
    <t>714,276</t>
  </si>
  <si>
    <t>11,782</t>
  </si>
  <si>
    <t>90,110</t>
  </si>
  <si>
    <t>23,772</t>
  </si>
  <si>
    <t>60,367</t>
  </si>
  <si>
    <t>29,802</t>
  </si>
  <si>
    <t>1,462,918</t>
  </si>
  <si>
    <t>1,371,883</t>
  </si>
  <si>
    <t>91,035</t>
  </si>
  <si>
    <t>248,820</t>
  </si>
  <si>
    <t>42,920</t>
  </si>
  <si>
    <t>78,001</t>
  </si>
  <si>
    <t>14,636</t>
  </si>
  <si>
    <t>113,263</t>
  </si>
  <si>
    <t>121,922</t>
  </si>
  <si>
    <t>53,838</t>
  </si>
  <si>
    <t>68,084</t>
  </si>
  <si>
    <t>512,045</t>
  </si>
  <si>
    <t>17,550</t>
  </si>
  <si>
    <t>17,369</t>
  </si>
  <si>
    <t>5,800</t>
  </si>
  <si>
    <t>276,253</t>
  </si>
  <si>
    <t>46,882</t>
  </si>
  <si>
    <t>134,718</t>
  </si>
  <si>
    <t>471,599</t>
  </si>
  <si>
    <t>300,499</t>
  </si>
  <si>
    <t>171,100</t>
  </si>
  <si>
    <t>78,088</t>
  </si>
  <si>
    <t>30,329</t>
  </si>
  <si>
    <t>2,863</t>
  </si>
  <si>
    <t>30,290</t>
  </si>
  <si>
    <t>14,606</t>
  </si>
  <si>
    <t>281,525</t>
  </si>
  <si>
    <t>70,679</t>
  </si>
  <si>
    <t>16,263</t>
  </si>
  <si>
    <t>22,515</t>
  </si>
  <si>
    <t>22,675,686</t>
  </si>
  <si>
    <t>14,692,333</t>
  </si>
  <si>
    <t>2,526,231</t>
  </si>
  <si>
    <t>15,048</t>
  </si>
  <si>
    <t>2,415,183</t>
  </si>
  <si>
    <t>96,000</t>
  </si>
  <si>
    <t>2,998,057</t>
  </si>
  <si>
    <t>2,490,864</t>
  </si>
  <si>
    <t>507,193</t>
  </si>
  <si>
    <t>1,452,000</t>
  </si>
  <si>
    <t>747,465</t>
  </si>
  <si>
    <t>259,600</t>
  </si>
  <si>
    <t>2,308,299</t>
  </si>
  <si>
    <t>548,299</t>
  </si>
  <si>
    <t>195,299</t>
  </si>
  <si>
    <t>13,000</t>
  </si>
  <si>
    <t>90,000</t>
  </si>
  <si>
    <t>194,000</t>
  </si>
  <si>
    <t>170,000</t>
  </si>
  <si>
    <t>86,000</t>
  </si>
  <si>
    <t>36,000</t>
  </si>
  <si>
    <t>1,048,000</t>
  </si>
  <si>
    <t>102,000</t>
  </si>
  <si>
    <t>330,000</t>
  </si>
  <si>
    <t>4,965,709</t>
  </si>
  <si>
    <t>426,000</t>
  </si>
  <si>
    <t>240,000</t>
  </si>
  <si>
    <t>6,000</t>
  </si>
  <si>
    <t>121,000</t>
  </si>
  <si>
    <t>2,254,442</t>
  </si>
  <si>
    <t>375,236</t>
  </si>
  <si>
    <t>1,840,206</t>
  </si>
  <si>
    <t>39,000</t>
  </si>
  <si>
    <t>598,000</t>
  </si>
  <si>
    <t>348,000</t>
  </si>
  <si>
    <t>130,000</t>
  </si>
  <si>
    <t>325,000</t>
  </si>
  <si>
    <t>310,000</t>
  </si>
  <si>
    <t>364,000</t>
  </si>
  <si>
    <t>54,000</t>
  </si>
  <si>
    <t>84,000</t>
  </si>
  <si>
    <t>714,267</t>
  </si>
  <si>
    <t>140,000</t>
  </si>
  <si>
    <t>482,973,717</t>
  </si>
  <si>
    <t>333,688,408</t>
  </si>
  <si>
    <t>486,984</t>
  </si>
  <si>
    <t>24,340,696</t>
  </si>
  <si>
    <t>2,380,320</t>
  </si>
  <si>
    <t>13,498,562</t>
  </si>
  <si>
    <t>2,563,000</t>
  </si>
  <si>
    <t>5,898,814</t>
  </si>
  <si>
    <t>83,137,845</t>
  </si>
  <si>
    <t>58,777,393</t>
  </si>
  <si>
    <t>12,273,667</t>
  </si>
  <si>
    <t>12,086,785</t>
  </si>
  <si>
    <t>11,868,000</t>
  </si>
  <si>
    <t>16,444,606</t>
  </si>
  <si>
    <t>13,007,178</t>
  </si>
  <si>
    <t>51,205,713</t>
  </si>
  <si>
    <t>7,989,566</t>
  </si>
  <si>
    <t>686,400</t>
  </si>
  <si>
    <t>3,021,529</t>
  </si>
  <si>
    <t>3,118,837</t>
  </si>
  <si>
    <t>1,162,800</t>
  </si>
  <si>
    <t>5,605,347</t>
  </si>
  <si>
    <t>1,227,000</t>
  </si>
  <si>
    <t>66,000</t>
  </si>
  <si>
    <t>72,000</t>
  </si>
  <si>
    <t>559,000</t>
  </si>
  <si>
    <t>7,319,800</t>
  </si>
  <si>
    <t>4,118,400</t>
  </si>
  <si>
    <t>122,400</t>
  </si>
  <si>
    <t>2,306,000</t>
  </si>
  <si>
    <t>773,000</t>
  </si>
  <si>
    <t>26,544,000</t>
  </si>
  <si>
    <t>732,000</t>
  </si>
  <si>
    <t>1,788,000</t>
  </si>
  <si>
    <t>204,000</t>
  </si>
  <si>
    <t>132,000</t>
  </si>
  <si>
    <t>1,224,000</t>
  </si>
  <si>
    <t>61,622,156</t>
  </si>
  <si>
    <t>17,074,885</t>
  </si>
  <si>
    <t>14,447,750</t>
  </si>
  <si>
    <t>28,935</t>
  </si>
  <si>
    <t>1,272,600</t>
  </si>
  <si>
    <t>8,400</t>
  </si>
  <si>
    <t>325,200</t>
  </si>
  <si>
    <t>492,000</t>
  </si>
  <si>
    <t>8,567,202</t>
  </si>
  <si>
    <t>1,416,650</t>
  </si>
  <si>
    <t>7,150,552</t>
  </si>
  <si>
    <t>3,072,000</t>
  </si>
  <si>
    <t>252,000</t>
  </si>
  <si>
    <t>2,052,000</t>
  </si>
  <si>
    <t>2,442,100</t>
  </si>
  <si>
    <t>10,517,000</t>
  </si>
  <si>
    <t>1,841,000</t>
  </si>
  <si>
    <t>2,832,000</t>
  </si>
  <si>
    <t>2,700,000</t>
  </si>
  <si>
    <t>1,128,000</t>
  </si>
  <si>
    <t>816,000</t>
  </si>
  <si>
    <t>1,606,039</t>
  </si>
  <si>
    <t>812,039</t>
  </si>
  <si>
    <t>18,000</t>
  </si>
  <si>
    <t>776,000</t>
  </si>
  <si>
    <t>1,069,492</t>
  </si>
  <si>
    <t>17,273,438</t>
  </si>
  <si>
    <t>2,600,214</t>
  </si>
  <si>
    <t>1,148,004</t>
  </si>
  <si>
    <t>1,452,210</t>
  </si>
  <si>
    <t>638,004</t>
  </si>
  <si>
    <t>13,025,796</t>
  </si>
  <si>
    <t>21,499,256</t>
  </si>
  <si>
    <t>13,344,247</t>
  </si>
  <si>
    <t>319,838</t>
  </si>
  <si>
    <t>1,822,912</t>
  </si>
  <si>
    <t>2,240,242</t>
  </si>
  <si>
    <t>2,205,942</t>
  </si>
  <si>
    <t>34,300</t>
  </si>
  <si>
    <t>3,772,017</t>
  </si>
  <si>
    <t>2,277,745</t>
  </si>
  <si>
    <t>1,494,272</t>
  </si>
  <si>
    <t>751,590</t>
  </si>
  <si>
    <t>379,365</t>
  </si>
  <si>
    <t>153,480</t>
  </si>
  <si>
    <t>4,003</t>
  </si>
  <si>
    <t>138,470</t>
  </si>
  <si>
    <t>3,336</t>
  </si>
  <si>
    <t>80,076</t>
  </si>
  <si>
    <t>104,096</t>
  </si>
  <si>
    <t>53,383</t>
  </si>
  <si>
    <t>20,019</t>
  </si>
  <si>
    <t>6,672</t>
  </si>
  <si>
    <t>26,692</t>
  </si>
  <si>
    <t>100,098</t>
  </si>
  <si>
    <t>114,648</t>
  </si>
  <si>
    <t>30,031</t>
  </si>
  <si>
    <t>50,052</t>
  </si>
  <si>
    <t>14,546</t>
  </si>
  <si>
    <t>3,815,415</t>
  </si>
  <si>
    <t>616,044</t>
  </si>
  <si>
    <t>400,416</t>
  </si>
  <si>
    <t>13,346</t>
  </si>
  <si>
    <t>7,422</t>
  </si>
  <si>
    <t>113,450</t>
  </si>
  <si>
    <t>1,334</t>
  </si>
  <si>
    <t>1,182,557</t>
  </si>
  <si>
    <t>961,008</t>
  </si>
  <si>
    <t>40,032</t>
  </si>
  <si>
    <t>160,164</t>
  </si>
  <si>
    <t>21,353</t>
  </si>
  <si>
    <t>246,473</t>
  </si>
  <si>
    <t>20,020</t>
  </si>
  <si>
    <t>20,685</t>
  </si>
  <si>
    <t>125,692</t>
  </si>
  <si>
    <t>120,114</t>
  </si>
  <si>
    <t>80,082</t>
  </si>
  <si>
    <t>651,342</t>
  </si>
  <si>
    <t>533,898</t>
  </si>
  <si>
    <t>4,004</t>
  </si>
  <si>
    <t>40,041</t>
  </si>
  <si>
    <t>26,693</t>
  </si>
  <si>
    <t>23,352</t>
  </si>
  <si>
    <t>23,354</t>
  </si>
  <si>
    <t>160,166</t>
  </si>
  <si>
    <t>120,124</t>
  </si>
  <si>
    <t>106,098</t>
  </si>
  <si>
    <t>60,060</t>
  </si>
  <si>
    <t>21,351</t>
  </si>
  <si>
    <t>24,687</t>
  </si>
  <si>
    <t>53,387</t>
  </si>
  <si>
    <t>26,694</t>
  </si>
  <si>
    <t>679,234</t>
  </si>
  <si>
    <t>336,155</t>
  </si>
  <si>
    <t>219,367</t>
  </si>
  <si>
    <t>13,347</t>
  </si>
  <si>
    <t>182,663</t>
  </si>
  <si>
    <t>23,357</t>
  </si>
  <si>
    <t>53,389</t>
  </si>
  <si>
    <t>23,358</t>
  </si>
  <si>
    <t>33,368</t>
  </si>
  <si>
    <t>6,673</t>
  </si>
  <si>
    <t>43,321,375</t>
  </si>
  <si>
    <t>30,308,616</t>
  </si>
  <si>
    <t>4,185,276</t>
  </si>
  <si>
    <t>33,420</t>
  </si>
  <si>
    <t>4,151,856</t>
  </si>
  <si>
    <t>5,147,549</t>
  </si>
  <si>
    <t>4,667,556</t>
  </si>
  <si>
    <t>479,993</t>
  </si>
  <si>
    <t>1,028,400</t>
  </si>
  <si>
    <t>2,651,534</t>
  </si>
  <si>
    <t>1,785,710</t>
  </si>
  <si>
    <t>480,000</t>
  </si>
  <si>
    <t>135,000</t>
  </si>
  <si>
    <t>144,000</t>
  </si>
  <si>
    <t>160,000</t>
  </si>
  <si>
    <t>8,000</t>
  </si>
  <si>
    <t>136,910</t>
  </si>
  <si>
    <t>42,000</t>
  </si>
  <si>
    <t>11,910</t>
  </si>
  <si>
    <t>23,000</t>
  </si>
  <si>
    <t>4,000</t>
  </si>
  <si>
    <t>1,000</t>
  </si>
  <si>
    <t>865,800</t>
  </si>
  <si>
    <t>158,000</t>
  </si>
  <si>
    <t>108,000</t>
  </si>
  <si>
    <t>2,485,231</t>
  </si>
  <si>
    <t>519,000</t>
  </si>
  <si>
    <t>360,000</t>
  </si>
  <si>
    <t>21,000</t>
  </si>
  <si>
    <t>127,549</t>
  </si>
  <si>
    <t>117,549</t>
  </si>
  <si>
    <t>142,966</t>
  </si>
  <si>
    <t>136,966</t>
  </si>
  <si>
    <t>71,000</t>
  </si>
  <si>
    <t>1,523,716</t>
  </si>
  <si>
    <t>1,518,716</t>
  </si>
  <si>
    <t>28,976,208</t>
  </si>
  <si>
    <t>18,687,835</t>
  </si>
  <si>
    <t>2,439,097</t>
  </si>
  <si>
    <t>4,368,644</t>
  </si>
  <si>
    <t>4,190,120</t>
  </si>
  <si>
    <t>178,524</t>
  </si>
  <si>
    <t>3,110,499</t>
  </si>
  <si>
    <t>1,528,164</t>
  </si>
  <si>
    <t>340,047</t>
  </si>
  <si>
    <t>987,288</t>
  </si>
  <si>
    <t>255,000</t>
  </si>
  <si>
    <t>370,133</t>
  </si>
  <si>
    <t>1,072,794</t>
  </si>
  <si>
    <t>797,133</t>
  </si>
  <si>
    <t>208,784</t>
  </si>
  <si>
    <t>8,173</t>
  </si>
  <si>
    <t>484,801</t>
  </si>
  <si>
    <t>27,163</t>
  </si>
  <si>
    <t>68,212</t>
  </si>
  <si>
    <t>85,473</t>
  </si>
  <si>
    <t>9,384</t>
  </si>
  <si>
    <t>5,352</t>
  </si>
  <si>
    <t>143,832</t>
  </si>
  <si>
    <t>31,620</t>
  </si>
  <si>
    <t>11,211</t>
  </si>
  <si>
    <t>20,355</t>
  </si>
  <si>
    <t>2,927,891</t>
  </si>
  <si>
    <t>609,031</t>
  </si>
  <si>
    <t>306,042</t>
  </si>
  <si>
    <t>1,068</t>
  </si>
  <si>
    <t>47,940</t>
  </si>
  <si>
    <t>135,528</t>
  </si>
  <si>
    <t>108,253</t>
  </si>
  <si>
    <t>10,200</t>
  </si>
  <si>
    <t>605,671</t>
  </si>
  <si>
    <t>408,935</t>
  </si>
  <si>
    <t>86,404</t>
  </si>
  <si>
    <t>110,332</t>
  </si>
  <si>
    <t>74,462</t>
  </si>
  <si>
    <t>12,750</t>
  </si>
  <si>
    <t>53,212</t>
  </si>
  <si>
    <t>8,500</t>
  </si>
  <si>
    <t>131,767</t>
  </si>
  <si>
    <t>91,812</t>
  </si>
  <si>
    <t>39,955</t>
  </si>
  <si>
    <t>188,719</t>
  </si>
  <si>
    <t>102,012</t>
  </si>
  <si>
    <t>42,504</t>
  </si>
  <si>
    <t>8,501</t>
  </si>
  <si>
    <t>25,502</t>
  </si>
  <si>
    <t>5,100</t>
  </si>
  <si>
    <t>189,048</t>
  </si>
  <si>
    <t>88,404</t>
  </si>
  <si>
    <t>100,644</t>
  </si>
  <si>
    <t>119,016</t>
  </si>
  <si>
    <t>110,515</t>
  </si>
  <si>
    <t>1,010,177</t>
  </si>
  <si>
    <t>17,002</t>
  </si>
  <si>
    <t>976,173</t>
  </si>
  <si>
    <t>231,092</t>
  </si>
  <si>
    <t>206,178</t>
  </si>
  <si>
    <t>124,145</t>
  </si>
  <si>
    <t>82,033</t>
  </si>
  <si>
    <t>3,611</t>
  </si>
  <si>
    <t>2,419</t>
  </si>
  <si>
    <t>1,192</t>
  </si>
  <si>
    <t>21,303</t>
  </si>
  <si>
    <t>2,518,606,606</t>
  </si>
  <si>
    <t>518,373,039</t>
  </si>
  <si>
    <t>402,209,411</t>
  </si>
  <si>
    <t>205,166,771</t>
  </si>
  <si>
    <t>137,616,464</t>
  </si>
  <si>
    <t>59,426,176</t>
  </si>
  <si>
    <t>335,221,932</t>
  </si>
  <si>
    <t>272,263,103</t>
  </si>
  <si>
    <t>49,337,746</t>
  </si>
  <si>
    <t>1,008,411,424</t>
  </si>
  <si>
    <t>592,782,864</t>
  </si>
  <si>
    <t>415,628,560</t>
  </si>
  <si>
    <t>86,633,905</t>
  </si>
  <si>
    <t>103,835,794</t>
  </si>
  <si>
    <t>24,729,182</t>
  </si>
  <si>
    <t>13,728,252</t>
  </si>
  <si>
    <t>4,049,964</t>
  </si>
  <si>
    <t>1,552,391</t>
  </si>
  <si>
    <t>4,842,422</t>
  </si>
  <si>
    <t>555,977</t>
  </si>
  <si>
    <t>13,153,815</t>
  </si>
  <si>
    <t>1,434,793</t>
  </si>
  <si>
    <t>6,910,959</t>
  </si>
  <si>
    <t>5,851,324</t>
  </si>
  <si>
    <t>5,762,606</t>
  </si>
  <si>
    <t>11,172,569</t>
  </si>
  <si>
    <t>107,109</t>
  </si>
  <si>
    <t>10,213</t>
  </si>
  <si>
    <t>45,222</t>
  </si>
  <si>
    <t>4,755</t>
  </si>
  <si>
    <t>2,395,521</t>
  </si>
  <si>
    <t>75,464</t>
  </si>
  <si>
    <t>180,686</t>
  </si>
  <si>
    <t>8,353,599</t>
  </si>
  <si>
    <t>27,995,534</t>
  </si>
  <si>
    <t>6,821,529</t>
  </si>
  <si>
    <t>16,476</t>
  </si>
  <si>
    <t>371,966</t>
  </si>
  <si>
    <t>8,939,613</t>
  </si>
  <si>
    <t>11,442,342</t>
  </si>
  <si>
    <t>7,348,040</t>
  </si>
  <si>
    <t>1,679,425</t>
  </si>
  <si>
    <t>1,392,396</t>
  </si>
  <si>
    <t>162,949</t>
  </si>
  <si>
    <t>11,905,905</t>
  </si>
  <si>
    <t>5,393,947</t>
  </si>
  <si>
    <t>819,085</t>
  </si>
  <si>
    <t>2,616,947</t>
  </si>
  <si>
    <t>1,189,897</t>
  </si>
  <si>
    <t>406,550</t>
  </si>
  <si>
    <t>290,871</t>
  </si>
  <si>
    <t>883,038</t>
  </si>
  <si>
    <t>305,570</t>
  </si>
  <si>
    <t>321,041,643</t>
  </si>
  <si>
    <t>56,960,492</t>
  </si>
  <si>
    <t>38,086,899</t>
  </si>
  <si>
    <t>32,853</t>
  </si>
  <si>
    <t>1,100,264</t>
  </si>
  <si>
    <t>4,337,809</t>
  </si>
  <si>
    <t>492,263</t>
  </si>
  <si>
    <t>12,681,975</t>
  </si>
  <si>
    <t>228,429</t>
  </si>
  <si>
    <t>57,677,730</t>
  </si>
  <si>
    <t>6,862,025</t>
  </si>
  <si>
    <t>48,254,609</t>
  </si>
  <si>
    <t>391,267</t>
  </si>
  <si>
    <t>59,865</t>
  </si>
  <si>
    <t>2,067,218</t>
  </si>
  <si>
    <t>95,540,048</t>
  </si>
  <si>
    <t>1,610,031</t>
  </si>
  <si>
    <t>16,505,777</t>
  </si>
  <si>
    <t>1,300,652</t>
  </si>
  <si>
    <t>34,347</t>
  </si>
  <si>
    <t>8,669,714</t>
  </si>
  <si>
    <t>13,745,288</t>
  </si>
  <si>
    <t>52,716,863</t>
  </si>
  <si>
    <t>4,924,621</t>
  </si>
  <si>
    <t>2,416,904</t>
  </si>
  <si>
    <t>992,515</t>
  </si>
  <si>
    <t>71,799,142</t>
  </si>
  <si>
    <t>53,833,421</t>
  </si>
  <si>
    <t>734,355</t>
  </si>
  <si>
    <t>533,342</t>
  </si>
  <si>
    <t>2,014,627</t>
  </si>
  <si>
    <t>6,801,633</t>
  </si>
  <si>
    <t>2,328,393</t>
  </si>
  <si>
    <t>4,940,892</t>
  </si>
  <si>
    <t>2,635,888</t>
  </si>
  <si>
    <t>373,910</t>
  </si>
  <si>
    <t>257,434</t>
  </si>
  <si>
    <t>17,538,384</t>
  </si>
  <si>
    <t>8,639,943</t>
  </si>
  <si>
    <t>38,583</t>
  </si>
  <si>
    <t>8,034,675</t>
  </si>
  <si>
    <t>825,183</t>
  </si>
  <si>
    <t>12,033,030</t>
  </si>
  <si>
    <t>11,925,505</t>
  </si>
  <si>
    <t>49,778</t>
  </si>
  <si>
    <t>57,747</t>
  </si>
  <si>
    <t>1,932,308</t>
  </si>
  <si>
    <t>45,623</t>
  </si>
  <si>
    <t>139,100</t>
  </si>
  <si>
    <t>124,026</t>
  </si>
  <si>
    <t>275,961</t>
  </si>
  <si>
    <t>1,300,111</t>
  </si>
  <si>
    <t>16,681,521</t>
  </si>
  <si>
    <t>45,900,004</t>
  </si>
  <si>
    <t>23,844,025</t>
  </si>
  <si>
    <t>337,425</t>
  </si>
  <si>
    <t>21,657,861</t>
  </si>
  <si>
    <t>1,848,739</t>
  </si>
  <si>
    <t>3,317,222</t>
  </si>
  <si>
    <t>3,202,396</t>
  </si>
  <si>
    <t>2,421,396</t>
  </si>
  <si>
    <t>16,317,361</t>
  </si>
  <si>
    <t>5,503,114</t>
  </si>
  <si>
    <t>6,174,917</t>
  </si>
  <si>
    <t>2,036,926</t>
  </si>
  <si>
    <t>1,593,468</t>
  </si>
  <si>
    <t>6,466,502,203</t>
  </si>
  <si>
    <t>73,592,528</t>
  </si>
  <si>
    <t>35,270,800</t>
  </si>
  <si>
    <t>2,452,780,268</t>
  </si>
  <si>
    <t>29,949,694</t>
  </si>
  <si>
    <t>597,101,586</t>
  </si>
  <si>
    <t>26,163,025</t>
  </si>
  <si>
    <t>32,976,893</t>
  </si>
  <si>
    <t>2,960,165,564</t>
  </si>
  <si>
    <t>63,400,004</t>
  </si>
  <si>
    <t>FUNCIÓN: 01.01.02- JUSTICIA</t>
  </si>
  <si>
    <t>Programa de Apoyo a Procesos Administrativos de la Fiscalía Especializada en Combate a la Corrupción del Estado de Yucatán</t>
  </si>
  <si>
    <t>Administración de los Recursos Humanos, Financieros y Materiales de la Comisión de Derechos Humanos del Estado de Yucatán</t>
  </si>
  <si>
    <t>Fortalecimiento de las Labores de Prevención, Investigación y Consignación de Hechos de Corrupción</t>
  </si>
  <si>
    <t>Fortalecimiento del Sistema de Justicia Penal</t>
  </si>
  <si>
    <t>Impartición de Justicia Político Electoral</t>
  </si>
  <si>
    <t>Impartición de Justicia en Materia Fiscal y Administrativa</t>
  </si>
  <si>
    <t>Protección, Defensa y Promoción de los Derechos Humanos</t>
  </si>
  <si>
    <t>FUNCIÓN: 01.06.03- COORDINACIÓN DE LA POLÍTICA DE GOBIERNO</t>
  </si>
  <si>
    <t>Educación Cívica</t>
  </si>
  <si>
    <t>FUNCIÓN: 01.06.07- ASUNTOS DE ORDEN PÚBLICO Y DE SEGURIDAD INTERIOR</t>
  </si>
  <si>
    <t>Acciones de Prevención del Delito de la Fiscalía General del Estado</t>
  </si>
  <si>
    <t>Gestión Eficiente de la Fiscalía General del Estado</t>
  </si>
  <si>
    <t>Supervisión para la Prevención y Detección de Recursos de Procedencia Ilícita en el Estado de Yucatán</t>
  </si>
  <si>
    <t>FUNCIÓN: 01.06.08- OTROS SERVICIOS GENERALES</t>
  </si>
  <si>
    <t>Transparencia, Acceso a la Información Pública y Protección de Datos Personales</t>
  </si>
  <si>
    <t>FINALIDAD: 02- DESARROLLO SOCIAL</t>
  </si>
  <si>
    <t>FUNCIÓN: 02.03.05- EDUCACIÓN</t>
  </si>
  <si>
    <t>Administración y Control de los Recursos Humanos, Financieros y Materiales de la Universidad Autónoma de Yucatán</t>
  </si>
  <si>
    <t>Calidad en Educación Media Superior de la Universidad Autónoma de Yucatán</t>
  </si>
  <si>
    <t>Calidad en Educación Superior de la Universidad Autónoma de Yucatán</t>
  </si>
  <si>
    <t>FINALIDAD: 03- DESARROLLO ECONÓMICO</t>
  </si>
  <si>
    <t>FUNCIÓN: 03.05.05- TRANSPORTE</t>
  </si>
  <si>
    <t>Gestión Eficiente de la Agencia de Transporte de Yucatán</t>
  </si>
  <si>
    <t>Modernización del Sistema de Transporte Público</t>
  </si>
  <si>
    <t>G</t>
  </si>
  <si>
    <t>1,061,748,895</t>
  </si>
  <si>
    <t>9,727,384</t>
  </si>
  <si>
    <t>636,218,337</t>
  </si>
  <si>
    <t>5,334,358</t>
  </si>
  <si>
    <t>20,472,310</t>
  </si>
  <si>
    <t>495,800,293</t>
  </si>
  <si>
    <t>33,811,075</t>
  </si>
  <si>
    <t>143,672,307</t>
  </si>
  <si>
    <t>25,915,966</t>
  </si>
  <si>
    <t>77,985,541</t>
  </si>
  <si>
    <t>695,559,047</t>
  </si>
  <si>
    <t>220,639,179</t>
  </si>
  <si>
    <t>2,107,367,342</t>
  </si>
  <si>
    <t>26,121,947</t>
  </si>
  <si>
    <t>2,428,658,321</t>
  </si>
  <si>
    <t>103,901,507</t>
  </si>
  <si>
    <t>Organismos Autónomos</t>
  </si>
  <si>
    <t>1,881,028,000</t>
  </si>
  <si>
    <t>4,659,066,731</t>
  </si>
  <si>
    <t>2,312,943,503</t>
  </si>
  <si>
    <t>6,731,227,458</t>
  </si>
  <si>
    <t>1,713,985,298</t>
  </si>
  <si>
    <t>5,017,242,160</t>
  </si>
  <si>
    <t>4,388,608,770</t>
  </si>
  <si>
    <t>3,288,727,403</t>
  </si>
  <si>
    <t>236,914,511</t>
  </si>
  <si>
    <t>647,979,115</t>
  </si>
  <si>
    <t>478,500</t>
  </si>
  <si>
    <t>1,520,000</t>
  </si>
  <si>
    <t>197,972,201</t>
  </si>
  <si>
    <t>5,819,040</t>
  </si>
  <si>
    <t>9,198,000</t>
  </si>
  <si>
    <t>2,342,618,688</t>
  </si>
  <si>
    <t>41,030,000</t>
  </si>
  <si>
    <t>41,955,249</t>
  </si>
  <si>
    <t>2,259,633,439</t>
  </si>
  <si>
    <t>-2,342,618,688</t>
  </si>
  <si>
    <t>33,488,600</t>
  </si>
  <si>
    <t>6,282,200</t>
  </si>
  <si>
    <t>-6,282,200</t>
  </si>
  <si>
    <t>38,000,000</t>
  </si>
  <si>
    <t>33,000,000</t>
  </si>
  <si>
    <t>23,064,000</t>
  </si>
  <si>
    <t>9,226,000</t>
  </si>
  <si>
    <t>5,000,000</t>
  </si>
  <si>
    <t>-5,000,000</t>
  </si>
  <si>
    <t>1,611,000,000</t>
  </si>
  <si>
    <t>843,780,268</t>
  </si>
  <si>
    <t>141,780,268</t>
  </si>
  <si>
    <t>2,313,000,000</t>
  </si>
  <si>
    <t>-2,313,000,000</t>
  </si>
  <si>
    <t>2,453,837,198</t>
  </si>
  <si>
    <t>1,423,959,448</t>
  </si>
  <si>
    <t>1,029,877,750</t>
  </si>
  <si>
    <t>186,535,894</t>
  </si>
  <si>
    <t>68,894,618</t>
  </si>
  <si>
    <t>17,550,012</t>
  </si>
  <si>
    <t>99,971,264</t>
  </si>
  <si>
    <t>2,267,301,304</t>
  </si>
  <si>
    <t>7,900,000</t>
  </si>
  <si>
    <t>2,259,401,304</t>
  </si>
  <si>
    <t>-2,267,301,304</t>
  </si>
  <si>
    <t>37,705,499</t>
  </si>
  <si>
    <t>37,615,169</t>
  </si>
  <si>
    <t>31,225,026</t>
  </si>
  <si>
    <t>2,735,309</t>
  </si>
  <si>
    <t>3,647,677</t>
  </si>
  <si>
    <t>7,157</t>
  </si>
  <si>
    <t>90,330</t>
  </si>
  <si>
    <t>-90,330</t>
  </si>
  <si>
    <t>-250,000</t>
  </si>
  <si>
    <t>27,454,267</t>
  </si>
  <si>
    <t>27,027,132</t>
  </si>
  <si>
    <t>20,942,887</t>
  </si>
  <si>
    <t>2,092,258</t>
  </si>
  <si>
    <t>3,991,987</t>
  </si>
  <si>
    <t>427,135</t>
  </si>
  <si>
    <t>232,135</t>
  </si>
  <si>
    <t>-427,135</t>
  </si>
  <si>
    <t>-2,600,214</t>
  </si>
  <si>
    <t>573,000,000</t>
  </si>
  <si>
    <t>570,399,786</t>
  </si>
  <si>
    <t>458,620,812</t>
  </si>
  <si>
    <t>59,273,261</t>
  </si>
  <si>
    <t>436,645,011</t>
  </si>
  <si>
    <t>100,370,571</t>
  </si>
  <si>
    <t>12,496,769</t>
  </si>
  <si>
    <t>135,116,828</t>
  </si>
  <si>
    <t>188,660,843</t>
  </si>
  <si>
    <t>28,000</t>
  </si>
  <si>
    <t>26,471,180</t>
  </si>
  <si>
    <t>-336,155</t>
  </si>
  <si>
    <t>26,497,030</t>
  </si>
  <si>
    <t>25,850</t>
  </si>
  <si>
    <t>26,487,463</t>
  </si>
  <si>
    <t>24,073,847</t>
  </si>
  <si>
    <t>192,500</t>
  </si>
  <si>
    <t>2,221,116</t>
  </si>
  <si>
    <t>9,567</t>
  </si>
  <si>
    <t>-9,567</t>
  </si>
  <si>
    <t>45,412,342</t>
  </si>
  <si>
    <t>40,880,183</t>
  </si>
  <si>
    <t>1,785,000</t>
  </si>
  <si>
    <t>2,747,159</t>
  </si>
  <si>
    <t>209,789</t>
  </si>
  <si>
    <t>-231,092</t>
  </si>
  <si>
    <t>31,930,755</t>
  </si>
  <si>
    <t>29,030,735</t>
  </si>
  <si>
    <t>262,812</t>
  </si>
  <si>
    <t>2,637,208</t>
  </si>
  <si>
    <t>270,000,000</t>
  </si>
  <si>
    <t>2,753,565,568</t>
  </si>
  <si>
    <t>-63,400,004</t>
  </si>
  <si>
    <t>3,060,745,356</t>
  </si>
  <si>
    <t>290,000,000</t>
  </si>
  <si>
    <t>2,770,745,356</t>
  </si>
  <si>
    <t>2,993,555,218</t>
  </si>
  <si>
    <t>2,491,624,724</t>
  </si>
  <si>
    <t>147,884,138</t>
  </si>
  <si>
    <t>329,146,615</t>
  </si>
  <si>
    <t>9,304,201</t>
  </si>
  <si>
    <t>67,190,138</t>
  </si>
  <si>
    <t>26,160,138</t>
  </si>
  <si>
    <t>-67,190,138</t>
  </si>
  <si>
    <t>CLASIFICACIÓN ADMINISTRATIVA - PODER LEGISLATIVO</t>
  </si>
  <si>
    <t>CLASIFICACIÓN POR OBJETO DEL GASTO - PODER LEGISLATIVO</t>
  </si>
  <si>
    <t>CLASIFICACIÓN POR OBJETO DEL GASTO POR RAMO Y UR - PODER LEGISLATIVO</t>
  </si>
  <si>
    <t>CLASIFICACIÓN POR TIPO DE GASTO - PODER LEGISLATIVO</t>
  </si>
  <si>
    <t>CLASIFICACIÓN POR TIPO DE GASTO POR UR - PODER LEGISLATIVO</t>
  </si>
  <si>
    <t>CLASIFICACIÓN PROGRAMABLE / NO PROGRAMABLE - PODER LEGISLATIVO</t>
  </si>
  <si>
    <t>CLASIFICACIÓN PROGRAMABLE / NO PROGRAMABLE POR UR - PODER LEGISLATIVO</t>
  </si>
  <si>
    <t>CLASIFICACIÓN FUNCIONAL - PROGRAMA PRESUPUESTARIO AGRUPADA: PODER LEGISLATIVO</t>
  </si>
  <si>
    <t>CLASIFICACIÓN FUNCIONAL - PROGRAMA PRESUPUESTARIO: PODER LEGISLATIVO</t>
  </si>
  <si>
    <t>ESTADOS DE FLUJOS DE EFECTIVO: PODER LEGISLATIVO</t>
  </si>
  <si>
    <t>ESTADOS DE FLUJOS DE EFECTIVO POR UR: PODER LEGISLATIVO</t>
  </si>
  <si>
    <t>CLASIFICACIÓN ADMINISTRATIVA - PODER JUDICIAL</t>
  </si>
  <si>
    <t>CLASIFICACIÓN POR OBJETO DEL GASTO - PODER JUDICIAL</t>
  </si>
  <si>
    <t>CLASIFICACIÓN POR OBJETO DEL GASTO POR RAMO Y UR - PODER JUDICIAL</t>
  </si>
  <si>
    <t>CLASIFICACIÓN POR TIPO DE GASTO - PODER JUDICIAL</t>
  </si>
  <si>
    <t>CLASIFICACIÓN POR TIPO DE GASTO POR UR - PODER JUDICIAL</t>
  </si>
  <si>
    <t>CLASIFICACIÓN PROGRAMABLE / NO PROGRAMABLE - PODER JUDICIAL</t>
  </si>
  <si>
    <t>CLASIFICACIÓN PROGRAMABLE / NO PROGRAMABLE POR UR - PODER JUDICIAL</t>
  </si>
  <si>
    <t>CLASIFICACIÓN FUNCIONAL - PROGRAMA PRESUPUESTARIO AGRUPADA: PODER JUDICIAL</t>
  </si>
  <si>
    <t>CLASIFICACIÓN FUNCIONAL - PROGRAMA PRESUPUESTARIO: PODER JUDICIAL</t>
  </si>
  <si>
    <t>ESTADOS DE FLUJOS DE EFECTIVO: PODER JUDICIAL</t>
  </si>
  <si>
    <t>ESTADOS DE FLUJOS DE EFECTIVO POR UR: PODER JUDICIAL</t>
  </si>
  <si>
    <t>CLASIFICACIÓN ADMINISTRATIVA - ORGANISMOS AUTÓNOMOS</t>
  </si>
  <si>
    <t>CLASIFICACIÓN POR OBJETO DEL GASTO - ORGANISMOS AUTÓNOMOS</t>
  </si>
  <si>
    <t>CLASIFICACIÓN POR OBJETO DEL GASTO POR AUTÓNOMO - ORGANISMOS AUTÓNOMOS</t>
  </si>
  <si>
    <t>CLASIFICACIÓN POR TIPO DE GASTO - ORGANISMOS AUTÓNOMOS</t>
  </si>
  <si>
    <t>CLASIFICACIÓN POR TIPO DE GASTO POR AUTÓNOMO - ORGANISMOS AUTÓNOMOS</t>
  </si>
  <si>
    <t>CLASIFICACIÓN PROGRAMABLE / NO PROGRAMABLE - ORGANISMOS AUTÓNOMOS</t>
  </si>
  <si>
    <t>CLASIFICACIÓN PROGRAMABLE / NO PROGRAMABLE POR AUTÓNOMO - ORGANISMOS AUTÓNOMOS</t>
  </si>
  <si>
    <t>CLASIFICACIÓN FUNCIONAL - PROGRAMA PRESUPUESTARIO AGRUPADA: ORGANISMOS AUTÓNOMOS</t>
  </si>
  <si>
    <t>CLASIFICACIÓN FUNCIONAL - PROGRAMA PRESUPUESTARIO: ORGANISMOS AUTÓNOMOS</t>
  </si>
  <si>
    <t>ESTADOS DE FLUJOS DE EFECTIVO: ORGANISMOS AUTÓNOMOS</t>
  </si>
  <si>
    <t>ESTADOS DE FLUJOS DE EFECTIVO POR AUTÓNOMO: ORGANISMOS AUTÓNOMOS</t>
  </si>
  <si>
    <t>3,344,064,494</t>
  </si>
  <si>
    <t>1,069,442,047</t>
  </si>
  <si>
    <t>173,942,819</t>
  </si>
  <si>
    <t>6,138,704</t>
  </si>
  <si>
    <t>47,220</t>
  </si>
  <si>
    <t>461,736,617</t>
  </si>
  <si>
    <t>182,328,655</t>
  </si>
  <si>
    <t>65,491,213</t>
  </si>
  <si>
    <t>466,623,505</t>
  </si>
  <si>
    <t>375,023,902</t>
  </si>
  <si>
    <t>7,778,112</t>
  </si>
  <si>
    <t>2,089,515</t>
  </si>
  <si>
    <t>442,721,736</t>
  </si>
  <si>
    <t>1,116,889</t>
  </si>
  <si>
    <t>103,618,428</t>
  </si>
  <si>
    <t>175,337,347</t>
  </si>
  <si>
    <t>38,568,047</t>
  </si>
  <si>
    <t>16,492,821</t>
  </si>
  <si>
    <t>3,296,913</t>
  </si>
  <si>
    <t>9,094,782</t>
  </si>
  <si>
    <t>1,865,478</t>
  </si>
  <si>
    <t>7,062,792</t>
  </si>
  <si>
    <t>559,577</t>
  </si>
  <si>
    <t>195,684</t>
  </si>
  <si>
    <t>20,709,459</t>
  </si>
  <si>
    <t>8,887,885</t>
  </si>
  <si>
    <t>7,013,511</t>
  </si>
  <si>
    <t>13,437,229</t>
  </si>
  <si>
    <t>3,103,024</t>
  </si>
  <si>
    <t>923,926</t>
  </si>
  <si>
    <t>35,347,502</t>
  </si>
  <si>
    <t>521,534</t>
  </si>
  <si>
    <t>42,629,396</t>
  </si>
  <si>
    <t>2,836,049</t>
  </si>
  <si>
    <t>1,798,120</t>
  </si>
  <si>
    <t>913,849</t>
  </si>
  <si>
    <t>15,894,341</t>
  </si>
  <si>
    <t>5,429,481</t>
  </si>
  <si>
    <t>1,905,898</t>
  </si>
  <si>
    <t>1,805,197</t>
  </si>
  <si>
    <t>2,162,453</t>
  </si>
  <si>
    <t>480,440</t>
  </si>
  <si>
    <t>483,416,774</t>
  </si>
  <si>
    <t>87,646,328</t>
  </si>
  <si>
    <t>60,973,479</t>
  </si>
  <si>
    <t>38,301</t>
  </si>
  <si>
    <t>1,569,182</t>
  </si>
  <si>
    <t>6,579,699</t>
  </si>
  <si>
    <t>850,337</t>
  </si>
  <si>
    <t>15,850,961</t>
  </si>
  <si>
    <t>1,030,909</t>
  </si>
  <si>
    <t>81,293,572</t>
  </si>
  <si>
    <t>13,650,585</t>
  </si>
  <si>
    <t>49,177,252</t>
  </si>
  <si>
    <t>12,763,221</t>
  </si>
  <si>
    <t>142,052,871</t>
  </si>
  <si>
    <t>7,702,589</t>
  </si>
  <si>
    <t>44,803,377</t>
  </si>
  <si>
    <t>2,686,924</t>
  </si>
  <si>
    <t>12,738,872</t>
  </si>
  <si>
    <t>20,173,568</t>
  </si>
  <si>
    <t>9,183,734</t>
  </si>
  <si>
    <t>2,770,462</t>
  </si>
  <si>
    <t>4,898,070</t>
  </si>
  <si>
    <t>90,196,417</t>
  </si>
  <si>
    <t>57,765,121</t>
  </si>
  <si>
    <t>1,017,005</t>
  </si>
  <si>
    <t>2,099,111</t>
  </si>
  <si>
    <t>5,534,003</t>
  </si>
  <si>
    <t>9,714,044</t>
  </si>
  <si>
    <t>6,062,643</t>
  </si>
  <si>
    <t>7,379,217</t>
  </si>
  <si>
    <t>8,280,637</t>
  </si>
  <si>
    <t>5,791,593</t>
  </si>
  <si>
    <t>444,458</t>
  </si>
  <si>
    <t>21,117,681</t>
  </si>
  <si>
    <t>10,302,479</t>
  </si>
  <si>
    <t>92,701</t>
  </si>
  <si>
    <t>9,770,208</t>
  </si>
  <si>
    <t>852,293</t>
  </si>
  <si>
    <t>14,487,326</t>
  </si>
  <si>
    <t>13,425,217</t>
  </si>
  <si>
    <t>480,778</t>
  </si>
  <si>
    <t>111,839</t>
  </si>
  <si>
    <t>29,158,208</t>
  </si>
  <si>
    <t>76,269</t>
  </si>
  <si>
    <t>183,103</t>
  </si>
  <si>
    <t>197,659</t>
  </si>
  <si>
    <t>27,312,954</t>
  </si>
  <si>
    <t>1,338,835</t>
  </si>
  <si>
    <t>150,901,388</t>
  </si>
  <si>
    <t>132,795,867</t>
  </si>
  <si>
    <t>132,695,318</t>
  </si>
  <si>
    <t>51,592,528</t>
  </si>
  <si>
    <t>29,242,140</t>
  </si>
  <si>
    <t>3,088,476</t>
  </si>
  <si>
    <t>24,140,895</t>
  </si>
  <si>
    <t>2,012,769</t>
  </si>
  <si>
    <t>3,383,318</t>
  </si>
  <si>
    <t>3,236,674</t>
  </si>
  <si>
    <t>31,818</t>
  </si>
  <si>
    <t>FISCALÍA GENERAL DEL ESTADO</t>
  </si>
  <si>
    <t>95,000,436</t>
  </si>
  <si>
    <t>51,148,092</t>
  </si>
  <si>
    <t>3,939,168</t>
  </si>
  <si>
    <t>3,891,948</t>
  </si>
  <si>
    <t>7,187,052</t>
  </si>
  <si>
    <t>6,856,956</t>
  </si>
  <si>
    <t>330,096</t>
  </si>
  <si>
    <t>16,415,916</t>
  </si>
  <si>
    <t>15,777,912</t>
  </si>
  <si>
    <t>6,249,948</t>
  </si>
  <si>
    <t>1,749,468</t>
  </si>
  <si>
    <t>4,360,896</t>
  </si>
  <si>
    <t>665,484</t>
  </si>
  <si>
    <t>3,284,412</t>
  </si>
  <si>
    <t>4,174,898</t>
  </si>
  <si>
    <t>1,281,926</t>
  </si>
  <si>
    <t>357,144</t>
  </si>
  <si>
    <t>19,032</t>
  </si>
  <si>
    <t>699,888</t>
  </si>
  <si>
    <t>51,686</t>
  </si>
  <si>
    <t>149,892</t>
  </si>
  <si>
    <t>3,600</t>
  </si>
  <si>
    <t>323,100</t>
  </si>
  <si>
    <t>322,548</t>
  </si>
  <si>
    <t>19,464</t>
  </si>
  <si>
    <t>18,096</t>
  </si>
  <si>
    <t>1,368</t>
  </si>
  <si>
    <t>3,816</t>
  </si>
  <si>
    <t>2,084,676</t>
  </si>
  <si>
    <t>67,224</t>
  </si>
  <si>
    <t>66,324</t>
  </si>
  <si>
    <t>394,692</t>
  </si>
  <si>
    <t>3,480</t>
  </si>
  <si>
    <t>2,232</t>
  </si>
  <si>
    <t>180,216</t>
  </si>
  <si>
    <t>202,440</t>
  </si>
  <si>
    <t>6,324</t>
  </si>
  <si>
    <t>13,485,972</t>
  </si>
  <si>
    <t>1,195,260</t>
  </si>
  <si>
    <t>528,096</t>
  </si>
  <si>
    <t>5,448</t>
  </si>
  <si>
    <t>6,540</t>
  </si>
  <si>
    <t>109,164</t>
  </si>
  <si>
    <t>122,952</t>
  </si>
  <si>
    <t>401,916</t>
  </si>
  <si>
    <t>21,144</t>
  </si>
  <si>
    <t>4,635,732</t>
  </si>
  <si>
    <t>2,526,084</t>
  </si>
  <si>
    <t>76,416</t>
  </si>
  <si>
    <t>2,033,232</t>
  </si>
  <si>
    <t>1,652,712</t>
  </si>
  <si>
    <t>423,024</t>
  </si>
  <si>
    <t>420,504</t>
  </si>
  <si>
    <t>341,136</t>
  </si>
  <si>
    <t>140,544</t>
  </si>
  <si>
    <t>327,504</t>
  </si>
  <si>
    <t>350,244</t>
  </si>
  <si>
    <t>81,876</t>
  </si>
  <si>
    <t>268,368</t>
  </si>
  <si>
    <t>1,489,308</t>
  </si>
  <si>
    <t>468,048</t>
  </si>
  <si>
    <t>24,108</t>
  </si>
  <si>
    <t>277,464</t>
  </si>
  <si>
    <t>185,580</t>
  </si>
  <si>
    <t>133,836</t>
  </si>
  <si>
    <t>382,080</t>
  </si>
  <si>
    <t>18,192</t>
  </si>
  <si>
    <t>237,984</t>
  </si>
  <si>
    <t>222,060</t>
  </si>
  <si>
    <t>15,924</t>
  </si>
  <si>
    <t>740,100</t>
  </si>
  <si>
    <t>333,780</t>
  </si>
  <si>
    <t>5,904</t>
  </si>
  <si>
    <t>387,912</t>
  </si>
  <si>
    <t>12,504</t>
  </si>
  <si>
    <t>621,876</t>
  </si>
  <si>
    <t>403,992</t>
  </si>
  <si>
    <t>213,792</t>
  </si>
  <si>
    <t>4,092</t>
  </si>
  <si>
    <t>2,562,756</t>
  </si>
  <si>
    <t>13,644</t>
  </si>
  <si>
    <t>22,740</t>
  </si>
  <si>
    <t>34,116</t>
  </si>
  <si>
    <t>2,483,532</t>
  </si>
  <si>
    <t>8,724</t>
  </si>
  <si>
    <t>275,063</t>
  </si>
  <si>
    <t>262,356</t>
  </si>
  <si>
    <t>29,700</t>
  </si>
  <si>
    <t>224,016</t>
  </si>
  <si>
    <t>8,640</t>
  </si>
  <si>
    <t>12,707</t>
  </si>
  <si>
    <t>4,247</t>
  </si>
  <si>
    <t>8,460</t>
  </si>
  <si>
    <t>245,356,624</t>
  </si>
  <si>
    <t>4,153,720,003</t>
  </si>
  <si>
    <t>2,386,374,728</t>
  </si>
  <si>
    <t>51,431,225</t>
  </si>
  <si>
    <t>-2,386,374,728</t>
  </si>
  <si>
    <t>-275,063</t>
  </si>
  <si>
    <t>PODER LEGISLATIVO, JUDICIAL Y ORGANISMOS AUTÓNOMOS</t>
  </si>
  <si>
    <t>Presupuesto 2025</t>
  </si>
  <si>
    <t>Resumen de Plazas</t>
  </si>
  <si>
    <t>SIGLAS</t>
  </si>
  <si>
    <t>NÓMINA</t>
  </si>
  <si>
    <t>CONTRATACIONES EXTERNAS</t>
  </si>
  <si>
    <t>PLAZAS DE CONFIANZA</t>
  </si>
  <si>
    <t>PLAZAS DE BASE</t>
  </si>
  <si>
    <t>PLAZAS EVENTUALES</t>
  </si>
  <si>
    <t>TOTAL DE PLAZAS</t>
  </si>
  <si>
    <t>ASIMILADOS A SALARIO</t>
  </si>
  <si>
    <t>HONORARIOS POR SERVICIOS PROFESIONALES</t>
  </si>
  <si>
    <t>ASEY</t>
  </si>
  <si>
    <t>CONGRESO</t>
  </si>
  <si>
    <t>CJEY</t>
  </si>
  <si>
    <t>TTSEM</t>
  </si>
  <si>
    <t>TSJ</t>
  </si>
  <si>
    <t>AIPE</t>
  </si>
  <si>
    <t>ATY</t>
  </si>
  <si>
    <t>CODHEY</t>
  </si>
  <si>
    <t>FECCEY</t>
  </si>
  <si>
    <t>FGE</t>
  </si>
  <si>
    <t>IEPAC</t>
  </si>
  <si>
    <t>INAIP</t>
  </si>
  <si>
    <t>TEEY</t>
  </si>
  <si>
    <t>TJAEY</t>
  </si>
  <si>
    <t>UADY</t>
  </si>
  <si>
    <t>TOTALES</t>
  </si>
  <si>
    <t>PODER EJECUTIVO</t>
  </si>
  <si>
    <t>SECRETARÍA DE ADMINISTRACIÓN Y FINANZAS</t>
  </si>
  <si>
    <t>Presupuesto 2022</t>
  </si>
  <si>
    <t>Analítico de plazas</t>
  </si>
  <si>
    <t>(Importes en pesos)</t>
  </si>
  <si>
    <t>Clave del puesto</t>
  </si>
  <si>
    <t>Nombre del Puesto</t>
  </si>
  <si>
    <t>Número de Plazas</t>
  </si>
  <si>
    <t>Rango</t>
  </si>
  <si>
    <t>Desde</t>
  </si>
  <si>
    <t>Hasta</t>
  </si>
  <si>
    <t>CONFIANZA</t>
  </si>
  <si>
    <t>AUDITOR SUPERIOR</t>
  </si>
  <si>
    <t>AUDITOR ESPECIAL</t>
  </si>
  <si>
    <t>SECRETARIA TECNICA</t>
  </si>
  <si>
    <t>DIRECTOR A</t>
  </si>
  <si>
    <t>DIRECTOR B</t>
  </si>
  <si>
    <t>JEFE DE DESPACHO</t>
  </si>
  <si>
    <t>JEFE DE DEPARTAMENTO A</t>
  </si>
  <si>
    <t>JEFE DE DEPARTAMENTO B</t>
  </si>
  <si>
    <t>COORDINADOR</t>
  </si>
  <si>
    <t>JEFE DE OFICINA</t>
  </si>
  <si>
    <t>AUDITOR SUPERVISOR</t>
  </si>
  <si>
    <t>ANALISTA PROGRAMADOR A</t>
  </si>
  <si>
    <t>AUDITOR A</t>
  </si>
  <si>
    <t>AUXILIAR ADMINISTRATIVO A</t>
  </si>
  <si>
    <t>AUXILIAR ADMINISTRATIVO B</t>
  </si>
  <si>
    <t>AUDITOR B</t>
  </si>
  <si>
    <t>AUDITOR REVISOR</t>
  </si>
  <si>
    <t>AUXILIAR CAPTURISTA A</t>
  </si>
  <si>
    <t>AUXILIAR ADMINISTRATIVO C</t>
  </si>
  <si>
    <t>AUDITOR AUXILIAR REVISOR</t>
  </si>
  <si>
    <t>AUXILIAR ADMINISTRATIVO E</t>
  </si>
  <si>
    <t>AUXILIAR CAPTURISTA C</t>
  </si>
  <si>
    <t>AUXILIAR CAPTURISTA E</t>
  </si>
  <si>
    <t>INTENDENTEXDILIGENCIERO</t>
  </si>
  <si>
    <t>TOTAL DE CONFIANZA</t>
  </si>
  <si>
    <t>BASE</t>
  </si>
  <si>
    <t>AUXILIAR ADMINISTRATIVO D</t>
  </si>
  <si>
    <t>AUXILIAR CAPTURISTA B</t>
  </si>
  <si>
    <t>AUXILIAR CAPTURISTA D</t>
  </si>
  <si>
    <t>AUXILIAR ADMINISTRATIVO F</t>
  </si>
  <si>
    <t>AUXILIAR CAPTURISTA F</t>
  </si>
  <si>
    <t>AUXILIAR CAPTURISTA G</t>
  </si>
  <si>
    <t>INTENDENTEXDILIGENCIERO B</t>
  </si>
  <si>
    <t>TOTAL DE BASE</t>
  </si>
  <si>
    <t>EVENTUALES</t>
  </si>
  <si>
    <t>N/A</t>
  </si>
  <si>
    <t>TOTAL DE EVENTUALES</t>
  </si>
  <si>
    <t>ASIMILABLE</t>
  </si>
  <si>
    <t>PERSONAL ASIMILADO A SALARIO</t>
  </si>
  <si>
    <t>TOTAL DE ASIMILABLE</t>
  </si>
  <si>
    <t>HONORARIOS PROFESIONALES</t>
  </si>
  <si>
    <t>PRESTADORES DE SERVICIOS PROFESIONALES</t>
  </si>
  <si>
    <t>TOTAL DE HONORARIOS PROFESIONALES</t>
  </si>
  <si>
    <t>Tabulador de Sueldos y Salarios</t>
  </si>
  <si>
    <t>Mandos medios y superiores</t>
  </si>
  <si>
    <t>Clave</t>
  </si>
  <si>
    <t>Percepciones Mensuales</t>
  </si>
  <si>
    <t>Percepciones Anuales</t>
  </si>
  <si>
    <t>Nombre</t>
  </si>
  <si>
    <t>Sueldo Base</t>
  </si>
  <si>
    <t>Despensa</t>
  </si>
  <si>
    <t>Compensación</t>
  </si>
  <si>
    <t>Total</t>
  </si>
  <si>
    <t>Prima Vacacional</t>
  </si>
  <si>
    <t>Ajuste Calendario</t>
  </si>
  <si>
    <t>Aguinaldo</t>
  </si>
  <si>
    <t>Otros</t>
  </si>
  <si>
    <t>Operativo</t>
  </si>
  <si>
    <t>AUXILIAR CAPTURISTA H</t>
  </si>
  <si>
    <t>3ACM01, 3ACM01_01</t>
  </si>
  <si>
    <t>ASESOR DE COMUNICACIÓN A</t>
  </si>
  <si>
    <t>3ALG01</t>
  </si>
  <si>
    <t>ASESOR LEGISLATIVO</t>
  </si>
  <si>
    <t>3ATC02</t>
  </si>
  <si>
    <t>ASESOR TÉCNICO JURÍDICO B</t>
  </si>
  <si>
    <t>3ATC04</t>
  </si>
  <si>
    <t>ASESOR TÉCNICO JURÍDICO D</t>
  </si>
  <si>
    <t>3ATC07</t>
  </si>
  <si>
    <t>ASESOR TÉCNICO JURÍDICO G</t>
  </si>
  <si>
    <t>3ATC09</t>
  </si>
  <si>
    <t>ASESOR TÉCNICO JURÍDICO I</t>
  </si>
  <si>
    <t>3ATC10, 3ATC10_01</t>
  </si>
  <si>
    <t>ASESOR TÉCNICO JURÍDICO J</t>
  </si>
  <si>
    <t>3ATC11</t>
  </si>
  <si>
    <t>ASESOR TÉCNICO JURÍDICO K</t>
  </si>
  <si>
    <t>3ATC12</t>
  </si>
  <si>
    <t>ASESOR TÉCNICO JURÍDICO L</t>
  </si>
  <si>
    <t>3ATC13, 3ATC13_01</t>
  </si>
  <si>
    <t>ASESOR TÉCNICO JURÍDICO M</t>
  </si>
  <si>
    <t>5ASS02</t>
  </si>
  <si>
    <t>ASISTENTE B</t>
  </si>
  <si>
    <t>5ASS03</t>
  </si>
  <si>
    <t>ASISTENTE C</t>
  </si>
  <si>
    <t>5ADM01</t>
  </si>
  <si>
    <t>5ADM02</t>
  </si>
  <si>
    <t>5ADM03_01, 5ADM03_02, 5ADM03_03</t>
  </si>
  <si>
    <t>5ADM05_01</t>
  </si>
  <si>
    <t>5ADM07</t>
  </si>
  <si>
    <t>5ADM08</t>
  </si>
  <si>
    <t>AUXILIAR ADMINISTRATIVO G</t>
  </si>
  <si>
    <t>5ADM09, 5ADM09_02, 5ADM09_04</t>
  </si>
  <si>
    <t>AUXILIAR ADMINISTRATIVO H</t>
  </si>
  <si>
    <t>5ADM11</t>
  </si>
  <si>
    <t>AUXILIAR ADMINISTRATIVO J</t>
  </si>
  <si>
    <t>5ADM12_01</t>
  </si>
  <si>
    <t>AUXILIAR ADMINISTRATIVO K</t>
  </si>
  <si>
    <t>5ADM14</t>
  </si>
  <si>
    <t>AUXILIAR ADMINISTRATIVO M</t>
  </si>
  <si>
    <t>5ADM17, 5ADM17_01</t>
  </si>
  <si>
    <t>AUXILIAR ADMINISTRATIVO O</t>
  </si>
  <si>
    <t>6ALG02</t>
  </si>
  <si>
    <t>AUXILIAR DE LOGÍSTICA Y VIGILANCIA B</t>
  </si>
  <si>
    <t>5AJR04</t>
  </si>
  <si>
    <t>AUXILIAR JURÍDICO D</t>
  </si>
  <si>
    <t>3CRD01_01</t>
  </si>
  <si>
    <t>COORDINADOR A</t>
  </si>
  <si>
    <t>3CRD02</t>
  </si>
  <si>
    <t>COORDINADOR B</t>
  </si>
  <si>
    <t>1DGA01</t>
  </si>
  <si>
    <t>DIRECTOR GENERAL</t>
  </si>
  <si>
    <t>1DRT01</t>
  </si>
  <si>
    <t>2DRT02, 2DRT02_01</t>
  </si>
  <si>
    <t>4INV01</t>
  </si>
  <si>
    <t>INVESTIGADOR</t>
  </si>
  <si>
    <t>2JDP01, 2JDP01_01, 2JDP01_02</t>
  </si>
  <si>
    <t xml:space="preserve">2JDP02, 2JDP02_01 </t>
  </si>
  <si>
    <t>2JDP03, 2JDP03_01</t>
  </si>
  <si>
    <t>JEFE DE DEPARTAMENTO C</t>
  </si>
  <si>
    <t>2JDP04</t>
  </si>
  <si>
    <t>JEFE DE DEPARTAMENTO D</t>
  </si>
  <si>
    <t>2JDP10</t>
  </si>
  <si>
    <t>JEFE DE DEPARTAMENTO DE UVE</t>
  </si>
  <si>
    <t>2JDP05</t>
  </si>
  <si>
    <t>JEFE DE DEPARTAMENTO E</t>
  </si>
  <si>
    <t>2JDP07</t>
  </si>
  <si>
    <t>JEFE DE DEPARTAMENTO G</t>
  </si>
  <si>
    <t>1SGN01</t>
  </si>
  <si>
    <t>SECRETARIO GENERAL</t>
  </si>
  <si>
    <t>2SPR01</t>
  </si>
  <si>
    <t>SECRETARIO PARTICULAR</t>
  </si>
  <si>
    <t>4STC01, 4STC01_01</t>
  </si>
  <si>
    <t>SECRETARIO TÉCNICO</t>
  </si>
  <si>
    <t>1DIP01</t>
  </si>
  <si>
    <t>DIPUTADOS</t>
  </si>
  <si>
    <t>1TTL02</t>
  </si>
  <si>
    <t>TITULAR DE CONTRALORIA INTERNA</t>
  </si>
  <si>
    <t>1TTL01</t>
  </si>
  <si>
    <t>TITULAR UVE</t>
  </si>
  <si>
    <t>5ADM02_01</t>
  </si>
  <si>
    <t>5ADM03</t>
  </si>
  <si>
    <t>5ADM05</t>
  </si>
  <si>
    <t>5ADM06</t>
  </si>
  <si>
    <t>5ADM08_01,5ADM08_02</t>
  </si>
  <si>
    <t>5ADM09_01,5ADM09_03</t>
  </si>
  <si>
    <t>5ADM10</t>
  </si>
  <si>
    <t>AUXILIAR ADMINISTRATIVO I</t>
  </si>
  <si>
    <t>5ADM11_01, 5ADM11_02</t>
  </si>
  <si>
    <t>5ADM12</t>
  </si>
  <si>
    <t>5ADM13, 5ADM13_01, 5ADM13_02, 5ADM13_03, 5ADM13_04, 5ADM13_05, 5ADM13_06, 5ADM13_07, 5ADM13_08</t>
  </si>
  <si>
    <t>AUXILIAR ADMINISTRATIVO L</t>
  </si>
  <si>
    <t>5ADM14, 5ADM14_01, 5ADM14_02, 5ADM14_03, 5ADM14_04</t>
  </si>
  <si>
    <t>5ADM15</t>
  </si>
  <si>
    <t>AUXILIAR ADMINISTRATIVO N</t>
  </si>
  <si>
    <t>5ADM16, 5ADM16_01</t>
  </si>
  <si>
    <t>AUXILIAR ADMINISTRATIVO Ñ</t>
  </si>
  <si>
    <t>5ADM18, 5ADM18_01</t>
  </si>
  <si>
    <t>AUXILIAR ADMINISTRATIVO P</t>
  </si>
  <si>
    <t>6ALG01</t>
  </si>
  <si>
    <t>AUXILIAR DE LOGÍSTICA Y VIGILANCIA A</t>
  </si>
  <si>
    <t>6AMT01</t>
  </si>
  <si>
    <t>AUXILIAR DE MANTENIMIENTO A</t>
  </si>
  <si>
    <t>6AMT02</t>
  </si>
  <si>
    <t>AUXILIAR DE MANTENIMIENTO B</t>
  </si>
  <si>
    <t>5AJR02</t>
  </si>
  <si>
    <t>AUXILIAR JURÍDICO B</t>
  </si>
  <si>
    <t>5AJR03</t>
  </si>
  <si>
    <t>AUXILIAR JURÍDICO C</t>
  </si>
  <si>
    <t>5AJR07</t>
  </si>
  <si>
    <t>AUXILIAR JURÍDICO G</t>
  </si>
  <si>
    <t>5ATI01</t>
  </si>
  <si>
    <t>AUXILIAR TÉCNICO INFORMATICO A</t>
  </si>
  <si>
    <t>5ATI02</t>
  </si>
  <si>
    <t>AUXILIAR TÉCNICO INFORMATICO B</t>
  </si>
  <si>
    <t>3CRD01</t>
  </si>
  <si>
    <t>3CRD02_01</t>
  </si>
  <si>
    <t>6INT01</t>
  </si>
  <si>
    <t>INTENDENTE A</t>
  </si>
  <si>
    <t>6INT02</t>
  </si>
  <si>
    <t>INTENDENTE B</t>
  </si>
  <si>
    <t>6INT03</t>
  </si>
  <si>
    <t>INTENDENTE C</t>
  </si>
  <si>
    <t>5SCR03</t>
  </si>
  <si>
    <t>SECRETARIA C</t>
  </si>
  <si>
    <t>5SCR05</t>
  </si>
  <si>
    <t>SECRETARIA E</t>
  </si>
  <si>
    <t>5SCR06</t>
  </si>
  <si>
    <t>SECRETARIA F</t>
  </si>
  <si>
    <t>ASIMILABLES</t>
  </si>
  <si>
    <t>2DRT02_01</t>
  </si>
  <si>
    <t>2DRT02</t>
  </si>
  <si>
    <t>2JDP01</t>
  </si>
  <si>
    <t>2JDP01_01</t>
  </si>
  <si>
    <t>2JDP01_02</t>
  </si>
  <si>
    <t>2JDP02</t>
  </si>
  <si>
    <t>2JDP02_01</t>
  </si>
  <si>
    <t>2JDP03</t>
  </si>
  <si>
    <t>2JDP03_01</t>
  </si>
  <si>
    <t>3ACM01</t>
  </si>
  <si>
    <t>3ACM01_01</t>
  </si>
  <si>
    <t>3ATC10</t>
  </si>
  <si>
    <t>3ATC10_01</t>
  </si>
  <si>
    <t>3ATC13</t>
  </si>
  <si>
    <t>3ATC13_01</t>
  </si>
  <si>
    <t>5ADM03_01</t>
  </si>
  <si>
    <t>5ADM03_02</t>
  </si>
  <si>
    <t>5ADM03_03</t>
  </si>
  <si>
    <t>5ADM08_01</t>
  </si>
  <si>
    <t>5ADM08_02</t>
  </si>
  <si>
    <t>5ADM09</t>
  </si>
  <si>
    <t>5ADM09_01</t>
  </si>
  <si>
    <t>5ADM09_02</t>
  </si>
  <si>
    <t>5ADM09_03</t>
  </si>
  <si>
    <t>5ADM09_04</t>
  </si>
  <si>
    <t>5ADM11_01</t>
  </si>
  <si>
    <t>5ADM11_02</t>
  </si>
  <si>
    <t>5ADM13</t>
  </si>
  <si>
    <t>5ADM13_01</t>
  </si>
  <si>
    <t>5ADM13_02</t>
  </si>
  <si>
    <t>5ADM13_03</t>
  </si>
  <si>
    <t>5ADM13_04</t>
  </si>
  <si>
    <t>5ADM13_05</t>
  </si>
  <si>
    <t>5ADM13_06</t>
  </si>
  <si>
    <t>5ADM13_07</t>
  </si>
  <si>
    <t>5ADM13_08</t>
  </si>
  <si>
    <t>5ADM14_01</t>
  </si>
  <si>
    <t>5ADM14_02</t>
  </si>
  <si>
    <t>5ADM14_03</t>
  </si>
  <si>
    <t>5ADM14_04</t>
  </si>
  <si>
    <t>5ADM16</t>
  </si>
  <si>
    <t>5ADM16_01</t>
  </si>
  <si>
    <t>5ADM17</t>
  </si>
  <si>
    <t>5ADM17_01</t>
  </si>
  <si>
    <t>5ADM18</t>
  </si>
  <si>
    <t>5ADM18_01</t>
  </si>
  <si>
    <t>4STC01</t>
  </si>
  <si>
    <t>4STC01_01</t>
  </si>
  <si>
    <t>065</t>
  </si>
  <si>
    <t>CONSEJERO</t>
  </si>
  <si>
    <t>003</t>
  </si>
  <si>
    <t>JUEZ</t>
  </si>
  <si>
    <t>072</t>
  </si>
  <si>
    <t>DIRECTOR DE ADMINISTRACION Y FINANZAS</t>
  </si>
  <si>
    <t>DIRECTOR DE TECNOLOGÍAS DE LA INFORMACIÓN Y COMUNICACIONES</t>
  </si>
  <si>
    <t>069</t>
  </si>
  <si>
    <t>SECRETARIO EJECUTIVO</t>
  </si>
  <si>
    <t>051</t>
  </si>
  <si>
    <t>DIRECTOR</t>
  </si>
  <si>
    <t>059</t>
  </si>
  <si>
    <t>DIRECTOR DE MEDIACION</t>
  </si>
  <si>
    <t>052</t>
  </si>
  <si>
    <t>DIRECTOR DE CAPACITACION</t>
  </si>
  <si>
    <t>125</t>
  </si>
  <si>
    <t>SUBDIRECTOR</t>
  </si>
  <si>
    <t>099</t>
  </si>
  <si>
    <t>COORDINADOR DE AREA A</t>
  </si>
  <si>
    <t>055</t>
  </si>
  <si>
    <t>COORDINADOR DE ACTUARIOS</t>
  </si>
  <si>
    <t>008</t>
  </si>
  <si>
    <t>078</t>
  </si>
  <si>
    <t>ADMINISTRADOR A</t>
  </si>
  <si>
    <t>007</t>
  </si>
  <si>
    <t>SECRETARIO DE ACUERDOS</t>
  </si>
  <si>
    <t>149</t>
  </si>
  <si>
    <t>SECRETARIO INSTRUCTOR</t>
  </si>
  <si>
    <t>071</t>
  </si>
  <si>
    <t>SUBDIRECTOR DE MEDIACION</t>
  </si>
  <si>
    <t>117</t>
  </si>
  <si>
    <t>COORDINADOR OPERATIVO</t>
  </si>
  <si>
    <t>089</t>
  </si>
  <si>
    <t>COORDINADOR DE AREA B</t>
  </si>
  <si>
    <t>104</t>
  </si>
  <si>
    <t>COORDINADOR DE CAUSA</t>
  </si>
  <si>
    <t>015</t>
  </si>
  <si>
    <t>013</t>
  </si>
  <si>
    <t>SECRETARIO DE ESTUDIO Y CUENTA</t>
  </si>
  <si>
    <t>085</t>
  </si>
  <si>
    <t>ADMINISTRADOR DE SALA DE JUICIO ORAL</t>
  </si>
  <si>
    <t>130</t>
  </si>
  <si>
    <t>ENCARGADO DE EDIFICIO "A"</t>
  </si>
  <si>
    <t>062</t>
  </si>
  <si>
    <t>FACILITADOR</t>
  </si>
  <si>
    <t>010</t>
  </si>
  <si>
    <t>SECRETARIO AUXILIAR</t>
  </si>
  <si>
    <t>057</t>
  </si>
  <si>
    <t>SUBJEFE A</t>
  </si>
  <si>
    <t>156</t>
  </si>
  <si>
    <t>PERITO OFICIAL</t>
  </si>
  <si>
    <t>162</t>
  </si>
  <si>
    <t>COORDINADOR DE PROYECTOS</t>
  </si>
  <si>
    <t>163</t>
  </si>
  <si>
    <t>COORDINADOR DE SERVIDORES Y BASES DE DATOS</t>
  </si>
  <si>
    <t>164</t>
  </si>
  <si>
    <t>COORDINADOR DE TELECOMUNICACIONES</t>
  </si>
  <si>
    <t>165</t>
  </si>
  <si>
    <t>DESARROLLADOR WEB Y MOVIL</t>
  </si>
  <si>
    <t>166</t>
  </si>
  <si>
    <t>COORDINADOR DE IMAGEN DIGITAL</t>
  </si>
  <si>
    <t>046</t>
  </si>
  <si>
    <t>SUBJEFE DE INFORMATICA</t>
  </si>
  <si>
    <t>122</t>
  </si>
  <si>
    <t>SUBJEFE DE NORMATIVIDAD</t>
  </si>
  <si>
    <t>012</t>
  </si>
  <si>
    <t>ACTUARIO</t>
  </si>
  <si>
    <t>080</t>
  </si>
  <si>
    <t>NOTIFICADOR</t>
  </si>
  <si>
    <t>094</t>
  </si>
  <si>
    <t>COORDINADOR JURIDICO CJ</t>
  </si>
  <si>
    <t>043</t>
  </si>
  <si>
    <t>SUB JEFE ADMINISTRATIVO</t>
  </si>
  <si>
    <t>045</t>
  </si>
  <si>
    <t>COORD DE INFORMATICA</t>
  </si>
  <si>
    <t>105</t>
  </si>
  <si>
    <t>ENCARGADO DE SALA</t>
  </si>
  <si>
    <t>063</t>
  </si>
  <si>
    <t>ANALISTA</t>
  </si>
  <si>
    <t>098</t>
  </si>
  <si>
    <t>COORDINADOR ACADEMICO</t>
  </si>
  <si>
    <t>064</t>
  </si>
  <si>
    <t>SUBJEFE ADMINISTRATIVO B</t>
  </si>
  <si>
    <t>067</t>
  </si>
  <si>
    <t>ADMINISTRADOR</t>
  </si>
  <si>
    <t>114</t>
  </si>
  <si>
    <t>OFICIAL DE MEDIACION</t>
  </si>
  <si>
    <t>056</t>
  </si>
  <si>
    <t>OFICIAL DE PARTES A</t>
  </si>
  <si>
    <t>081</t>
  </si>
  <si>
    <t>OPERADOR DE INFORMATICA</t>
  </si>
  <si>
    <t>009</t>
  </si>
  <si>
    <t>PROGRAMADOR DE COMPUTO</t>
  </si>
  <si>
    <t>014</t>
  </si>
  <si>
    <t>COORD ADMINISTRATIVO</t>
  </si>
  <si>
    <t>016</t>
  </si>
  <si>
    <t>OFICIAL DE PARTES</t>
  </si>
  <si>
    <t>017</t>
  </si>
  <si>
    <t>TECNICO JUDICIAL</t>
  </si>
  <si>
    <t>113</t>
  </si>
  <si>
    <t>TECNICO JUDICIAL ENCARGADO DE ACTAS</t>
  </si>
  <si>
    <t>108</t>
  </si>
  <si>
    <t>VISITADOR</t>
  </si>
  <si>
    <t>155</t>
  </si>
  <si>
    <t>ANALISTA B</t>
  </si>
  <si>
    <t>021</t>
  </si>
  <si>
    <t>AUXILIAR DE INFORMATICA</t>
  </si>
  <si>
    <t>082</t>
  </si>
  <si>
    <t>ENCARGADO DE ATENCION AL PUBLICO</t>
  </si>
  <si>
    <t>088</t>
  </si>
  <si>
    <t>ALMACENISTA</t>
  </si>
  <si>
    <t>022</t>
  </si>
  <si>
    <t>AUXILIAR ADMINISTRATIVO</t>
  </si>
  <si>
    <t>133</t>
  </si>
  <si>
    <t>AUXILIAR DE TRANSPARENCIA Y ASUNTOS JURIDICOS</t>
  </si>
  <si>
    <t>092</t>
  </si>
  <si>
    <t>AUXILIAR ESPECIALIZADO</t>
  </si>
  <si>
    <t>090</t>
  </si>
  <si>
    <t>AUXILIAR JURIDICO</t>
  </si>
  <si>
    <t>132</t>
  </si>
  <si>
    <t>CAJERO</t>
  </si>
  <si>
    <t>091</t>
  </si>
  <si>
    <t>ENLACE ADMINISTRATIVO</t>
  </si>
  <si>
    <t>020</t>
  </si>
  <si>
    <t>CHOFER A</t>
  </si>
  <si>
    <t>027</t>
  </si>
  <si>
    <t>AUXILIAR DE MANTENIMIENTO</t>
  </si>
  <si>
    <t>118</t>
  </si>
  <si>
    <t>TECNICO EN INFORMATICA</t>
  </si>
  <si>
    <t>023</t>
  </si>
  <si>
    <t>ARCHIVISTA</t>
  </si>
  <si>
    <t>037</t>
  </si>
  <si>
    <t>SECRETARIA EJECUTIVA A</t>
  </si>
  <si>
    <t>134</t>
  </si>
  <si>
    <t>AUXILIAR ADMINISTRATIVO "B"</t>
  </si>
  <si>
    <t>036</t>
  </si>
  <si>
    <t>CHOFER B</t>
  </si>
  <si>
    <t>025</t>
  </si>
  <si>
    <t>ESTAFETA</t>
  </si>
  <si>
    <t>128</t>
  </si>
  <si>
    <t>TECNICO EN INFORMATICA "B"</t>
  </si>
  <si>
    <t>135</t>
  </si>
  <si>
    <t>AUXILIAR DE LA CENTRAL DE ACTUARIA</t>
  </si>
  <si>
    <t>058</t>
  </si>
  <si>
    <t>AUXILIAR DE OFICIALIA DE PARTES</t>
  </si>
  <si>
    <t>147</t>
  </si>
  <si>
    <t>AUXILIAR DE SECRETARIA EJECUTIVA</t>
  </si>
  <si>
    <t>138</t>
  </si>
  <si>
    <t>ARCHIVISTA "B"</t>
  </si>
  <si>
    <t>103</t>
  </si>
  <si>
    <t>AUXILIAR DE SERVICIOS GENERALES</t>
  </si>
  <si>
    <t>127</t>
  </si>
  <si>
    <t>ASISTENTE</t>
  </si>
  <si>
    <t>029</t>
  </si>
  <si>
    <t>OFICIAL DE SERVICIO</t>
  </si>
  <si>
    <t>140</t>
  </si>
  <si>
    <t>ASISTENTE DE LA CENTRAL DE ACTUARIA</t>
  </si>
  <si>
    <t>144</t>
  </si>
  <si>
    <t>ASISTENTE DEL ARCHIVO GENERAL DEL PJ</t>
  </si>
  <si>
    <t>154</t>
  </si>
  <si>
    <t>ASISTENTE ADMINISTRATIVO</t>
  </si>
  <si>
    <t>116</t>
  </si>
  <si>
    <t>ASISTENTE LEGAL</t>
  </si>
  <si>
    <t>139</t>
  </si>
  <si>
    <t>DIGITALIZADOR</t>
  </si>
  <si>
    <t>030</t>
  </si>
  <si>
    <t>ENCARGADO DE COPIADORA</t>
  </si>
  <si>
    <t>033</t>
  </si>
  <si>
    <t>AYUDANTE DE ARCHIVO</t>
  </si>
  <si>
    <t>143</t>
  </si>
  <si>
    <t>AYUDANTE DE PSICOPEDAGOGIA</t>
  </si>
  <si>
    <t>146</t>
  </si>
  <si>
    <t>AYUDANTE DE SERVICIOS GENERALES</t>
  </si>
  <si>
    <t>075</t>
  </si>
  <si>
    <t>CAPTURISTA</t>
  </si>
  <si>
    <t>093</t>
  </si>
  <si>
    <t>RECEPCIONISTA</t>
  </si>
  <si>
    <t>035</t>
  </si>
  <si>
    <t>INTENDENTE DE LIMPIEZA</t>
  </si>
  <si>
    <t xml:space="preserve"> Despensa Marzo</t>
  </si>
  <si>
    <t>Onomástico</t>
  </si>
  <si>
    <t>Días del Servidor Judicial</t>
  </si>
  <si>
    <t>JEFE DE ÓRGANO TÉCNICO ( CONTRALORIA )</t>
  </si>
  <si>
    <t>111</t>
  </si>
  <si>
    <t>JEFE DE ÓRGANO TÉCNICO ( VISITADURIA )</t>
  </si>
  <si>
    <t>JEFE JURIDICO</t>
  </si>
  <si>
    <t>061</t>
  </si>
  <si>
    <t>COORDINADOR DE MEDIACION</t>
  </si>
  <si>
    <t>COORDINADOR DE VISITADURIA</t>
  </si>
  <si>
    <t>ADMINISTRADOR JURIDICO</t>
  </si>
  <si>
    <t>COORDINADOR ACADÉMICO "A"</t>
  </si>
  <si>
    <t>011</t>
  </si>
  <si>
    <t>COORDINADOR DE CAPACITACIÓN</t>
  </si>
  <si>
    <t>129</t>
  </si>
  <si>
    <t>COORDINADOR DE EDIFICIO</t>
  </si>
  <si>
    <t>079</t>
  </si>
  <si>
    <t>COORDINADOR DE SALA</t>
  </si>
  <si>
    <t>077</t>
  </si>
  <si>
    <t>RESPONSABLE (UNID. ACCESO A LA INF. PUB.)</t>
  </si>
  <si>
    <t>123</t>
  </si>
  <si>
    <t>SUBJEFE JURIDICO</t>
  </si>
  <si>
    <t>COORDINADOR DE TRANSPARENCIA</t>
  </si>
  <si>
    <t>131</t>
  </si>
  <si>
    <t>ENCARGADO DE EDIFICIO "B"</t>
  </si>
  <si>
    <t>095</t>
  </si>
  <si>
    <t>SUBJEFE DE CONTRALORIA</t>
  </si>
  <si>
    <t>044</t>
  </si>
  <si>
    <t>SUB-JEFE DE SISTEMAS Y TELEC.</t>
  </si>
  <si>
    <t>097</t>
  </si>
  <si>
    <t>AUDITOR</t>
  </si>
  <si>
    <t>018</t>
  </si>
  <si>
    <t>BIBLIOTECARIO</t>
  </si>
  <si>
    <t>COORDINADOR DE MANTENIMIENTO</t>
  </si>
  <si>
    <t>120</t>
  </si>
  <si>
    <t>AUXILIAR EN PSICOLOGIA</t>
  </si>
  <si>
    <t>119</t>
  </si>
  <si>
    <t>AUXILIAR EN TRABAJO SOCIAL</t>
  </si>
  <si>
    <t>042</t>
  </si>
  <si>
    <t>AUXILIAR DE BIBLIOTECA</t>
  </si>
  <si>
    <t>136</t>
  </si>
  <si>
    <t>AUXILIAR DE PSICOLOGIA "B"</t>
  </si>
  <si>
    <t>137</t>
  </si>
  <si>
    <t>AUXILIAR DE PSICOPEDAGOGIA "B"</t>
  </si>
  <si>
    <t>026</t>
  </si>
  <si>
    <t>BODEGUERO</t>
  </si>
  <si>
    <t>074</t>
  </si>
  <si>
    <t>ENCARGADO DE CREDENCIALIZACION</t>
  </si>
  <si>
    <t>150</t>
  </si>
  <si>
    <t>APOYO MANTENIMIENTO</t>
  </si>
  <si>
    <t>145</t>
  </si>
  <si>
    <t>AUXILIAR DE NOMINA</t>
  </si>
  <si>
    <t>141</t>
  </si>
  <si>
    <t>AYUDANTE DE PSICOLOGIA</t>
  </si>
  <si>
    <t>142</t>
  </si>
  <si>
    <t>AYUDANTE DE TRABAJO SOCIAL</t>
  </si>
  <si>
    <t>047</t>
  </si>
  <si>
    <t>JARDINERO</t>
  </si>
  <si>
    <t>A0001</t>
  </si>
  <si>
    <t>CAR01</t>
  </si>
  <si>
    <t xml:space="preserve">COORDINADOR DE ÁREA </t>
  </si>
  <si>
    <t>MAG01</t>
  </si>
  <si>
    <t>MAGISTRADO</t>
  </si>
  <si>
    <t>MP001</t>
  </si>
  <si>
    <t>MAGISTRADO PRESIDENTE</t>
  </si>
  <si>
    <t>SA001</t>
  </si>
  <si>
    <t>SEC01</t>
  </si>
  <si>
    <t>SECRETARIO DE ESTUDIO Y CUENTA A</t>
  </si>
  <si>
    <t>SEC02</t>
  </si>
  <si>
    <t>SECRETARIO DE ESTUDIO Y CUENTA B</t>
  </si>
  <si>
    <t>SEC06</t>
  </si>
  <si>
    <t>SECRETARIO DE ESTUDIO Y CUENTA E</t>
  </si>
  <si>
    <t>SGA01</t>
  </si>
  <si>
    <t>SECRETARIO GENERAL DE ACUERDOS</t>
  </si>
  <si>
    <t>TA001</t>
  </si>
  <si>
    <t>TITULAR DE ÁREA</t>
  </si>
  <si>
    <t>TA002</t>
  </si>
  <si>
    <t>TITULAR DE ÁREA B</t>
  </si>
  <si>
    <t>TU001</t>
  </si>
  <si>
    <t>TITULAR DE LA UNIDAD</t>
  </si>
  <si>
    <t>AR001</t>
  </si>
  <si>
    <t>AD001</t>
  </si>
  <si>
    <t>ANALISTA ADMINISTRATIVO</t>
  </si>
  <si>
    <t>AUJ001</t>
  </si>
  <si>
    <t>AUXILIAR JURÍDICO</t>
  </si>
  <si>
    <t>CA001</t>
  </si>
  <si>
    <t xml:space="preserve">COORDINADOR ADMINISTRATIVO </t>
  </si>
  <si>
    <t>ES001</t>
  </si>
  <si>
    <t>OF001</t>
  </si>
  <si>
    <t>SEC03</t>
  </si>
  <si>
    <t>SECRETARIO DE ESTUDIO Y CUENTA C</t>
  </si>
  <si>
    <t>SEC04</t>
  </si>
  <si>
    <t>SECRETARIO DE ESTUDIO Y CUENTA D</t>
  </si>
  <si>
    <t>SEC05</t>
  </si>
  <si>
    <t>SECRETARIO DE ESTUDIO Y CUENTA F</t>
  </si>
  <si>
    <t>SEC07</t>
  </si>
  <si>
    <t>SECRETARIO DE ESTUDIO Y CUENTA G</t>
  </si>
  <si>
    <t>TEI01</t>
  </si>
  <si>
    <t>TÉCNICO EN INFORMÁTICA</t>
  </si>
  <si>
    <t>TJ001</t>
  </si>
  <si>
    <t>TÉCNICO JUDICIAL</t>
  </si>
  <si>
    <t>TJ002</t>
  </si>
  <si>
    <t>TÉCNICO JUDICIAL A</t>
  </si>
  <si>
    <t>TJ003</t>
  </si>
  <si>
    <t>TÉCNICO JUDICIAL B</t>
  </si>
  <si>
    <t>TJ004</t>
  </si>
  <si>
    <t>TÉCNICO JUDICIAL C</t>
  </si>
  <si>
    <t>ASIMILADO A SALARIO</t>
  </si>
  <si>
    <t>MAGISTRADO  PRESIDENTE</t>
  </si>
  <si>
    <t>DIRECTOR DE ADMINISTRACION</t>
  </si>
  <si>
    <t>DIRECTOR JURÍDICO</t>
  </si>
  <si>
    <t>SECRETARIA GENERAL DEL TSJ</t>
  </si>
  <si>
    <t>SECRETARIO DE SALA</t>
  </si>
  <si>
    <t>JEFE DE DEPARTAMENTO "A"</t>
  </si>
  <si>
    <t>COORDINADOR JURÍDICO</t>
  </si>
  <si>
    <t>SECRETARIO DE ACUERDOS DE LA COMISIÓN DE CONFLICTO</t>
  </si>
  <si>
    <t>SECRETARIO DE LA PRESIDENCIA DEL T.S.J.</t>
  </si>
  <si>
    <t>TITULAR</t>
  </si>
  <si>
    <t>JEFE DE DEPARTAMENTO "B"</t>
  </si>
  <si>
    <t>SUBJEFE "A"</t>
  </si>
  <si>
    <t>SUBJEFE DE INFORMÁTICA</t>
  </si>
  <si>
    <t>SUBJEFE ADMINISTRATIVO</t>
  </si>
  <si>
    <t>COORDINADOR DE INFORMÁTICA</t>
  </si>
  <si>
    <t>COORDINADOR OPERATIVO Y DE SERVICIOS</t>
  </si>
  <si>
    <t>OPERADOR DE INFORMÁTICA</t>
  </si>
  <si>
    <t>COORDINADOR ADMINISTRATIVO</t>
  </si>
  <si>
    <t>ANALISTA ADMINISTRATIVO B</t>
  </si>
  <si>
    <t>CHOFER "A"</t>
  </si>
  <si>
    <t>ENCARGADO DE CONMUTADOR</t>
  </si>
  <si>
    <t>APOYO DE MANTENIMIENTO A</t>
  </si>
  <si>
    <t>APOYO DE MANTENIMIENTO B</t>
  </si>
  <si>
    <t>INTENDENTE</t>
  </si>
  <si>
    <t>AUXILIAR DE INFORMÁTICA</t>
  </si>
  <si>
    <t>CHOFER "B"</t>
  </si>
  <si>
    <t>A001</t>
  </si>
  <si>
    <t>TITULAR DE LA AGENCIA</t>
  </si>
  <si>
    <t>B001</t>
  </si>
  <si>
    <t>TITULAR DE UNIDAD</t>
  </si>
  <si>
    <t>C001</t>
  </si>
  <si>
    <t>C002</t>
  </si>
  <si>
    <t>TITULAR DEL ÓRGANO DE CONTROL INTERNO</t>
  </si>
  <si>
    <t>C003</t>
  </si>
  <si>
    <t>D001, D002, D003</t>
  </si>
  <si>
    <t>E001</t>
  </si>
  <si>
    <t>F001, F002, F003</t>
  </si>
  <si>
    <t>JEFE DE DEPARTAMENTO</t>
  </si>
  <si>
    <t>G001 G002</t>
  </si>
  <si>
    <t>D003</t>
  </si>
  <si>
    <t>D002</t>
  </si>
  <si>
    <t>D001</t>
  </si>
  <si>
    <t>F003</t>
  </si>
  <si>
    <t>F002</t>
  </si>
  <si>
    <t>F001</t>
  </si>
  <si>
    <t>G001</t>
  </si>
  <si>
    <t>G002</t>
  </si>
  <si>
    <t>SC0164</t>
  </si>
  <si>
    <t xml:space="preserve">TITULAR </t>
  </si>
  <si>
    <t>SC0011</t>
  </si>
  <si>
    <t>SC0013</t>
  </si>
  <si>
    <t>DIRECTOR C</t>
  </si>
  <si>
    <t>SAM002</t>
  </si>
  <si>
    <t>SC0019</t>
  </si>
  <si>
    <t>JEFE DE OFICINA DE DIRECCIÓN</t>
  </si>
  <si>
    <t>SC0029</t>
  </si>
  <si>
    <t>SC0039</t>
  </si>
  <si>
    <t>SC0043</t>
  </si>
  <si>
    <t>SC0155</t>
  </si>
  <si>
    <t>SC0080, SC0080-C1</t>
  </si>
  <si>
    <t>SC0081</t>
  </si>
  <si>
    <t>COORDINADOR C</t>
  </si>
  <si>
    <t>SC0097</t>
  </si>
  <si>
    <t>COORDINADOR D</t>
  </si>
  <si>
    <t>MM0013</t>
  </si>
  <si>
    <t>COORDINADOR E</t>
  </si>
  <si>
    <t>MM0027</t>
  </si>
  <si>
    <t>COORDINADOR F</t>
  </si>
  <si>
    <t>MM0030, MM0030-C1</t>
  </si>
  <si>
    <t>COORDINADOR G</t>
  </si>
  <si>
    <t>MM0036</t>
  </si>
  <si>
    <t>ANALISTA ADMINISTRATIVO A</t>
  </si>
  <si>
    <t>MM0044</t>
  </si>
  <si>
    <t>BU0002, BU0002-C1, BU0002-C2</t>
  </si>
  <si>
    <t>INSPECTOR</t>
  </si>
  <si>
    <t>MM0057</t>
  </si>
  <si>
    <t>MM0062, MM0062-C1</t>
  </si>
  <si>
    <t>ANALISTA ADMINISTRATIVO D</t>
  </si>
  <si>
    <t>MM0084-C1</t>
  </si>
  <si>
    <t>ANALISTA ADMINISTRATIVO C</t>
  </si>
  <si>
    <t>MM0096-C1, MM0096-C2</t>
  </si>
  <si>
    <t>SECRETARIA A</t>
  </si>
  <si>
    <t>BU0014, BU0014-C1, BU0014-C2</t>
  </si>
  <si>
    <t>SECRETARIA B</t>
  </si>
  <si>
    <t>MM0099, MM0099-C1</t>
  </si>
  <si>
    <t>MM0103-C1</t>
  </si>
  <si>
    <t>SC0080</t>
  </si>
  <si>
    <t>SC0080-C1</t>
  </si>
  <si>
    <t>MM0030</t>
  </si>
  <si>
    <t>MM0030-C1</t>
  </si>
  <si>
    <t>BU0002</t>
  </si>
  <si>
    <t>BU0002-C1</t>
  </si>
  <si>
    <t>BU0002-C2</t>
  </si>
  <si>
    <t>MM0062</t>
  </si>
  <si>
    <t>MM0062-C1</t>
  </si>
  <si>
    <t>MM0084</t>
  </si>
  <si>
    <t>MM0096</t>
  </si>
  <si>
    <t>MM0096-C1</t>
  </si>
  <si>
    <t>MM0096-C2</t>
  </si>
  <si>
    <t>BU0014</t>
  </si>
  <si>
    <t>BU0014-C1</t>
  </si>
  <si>
    <t>BU0014-C2</t>
  </si>
  <si>
    <t>MM0099</t>
  </si>
  <si>
    <t>MM0099-C1</t>
  </si>
  <si>
    <t>MM0103</t>
  </si>
  <si>
    <t>P1</t>
  </si>
  <si>
    <t>PRESIDENTA</t>
  </si>
  <si>
    <t>D1, D2, D3, D4, D5</t>
  </si>
  <si>
    <t>DIRECTOR(A)</t>
  </si>
  <si>
    <t>VT1, VT2</t>
  </si>
  <si>
    <t>VISITADOR(A) TITULAR</t>
  </si>
  <si>
    <t>C1, C2, C3, C4, C5, C6-1,C6-2, C7-1, C7-2, C8</t>
  </si>
  <si>
    <t>COORDINADOR(A)</t>
  </si>
  <si>
    <t>SC1, SC2</t>
  </si>
  <si>
    <t>SUB COORDINADOR</t>
  </si>
  <si>
    <t>VA1, VA2, VA3-1,VA3-2, VA4</t>
  </si>
  <si>
    <t>VISITADOR ADJUNTO(A)</t>
  </si>
  <si>
    <t>A1, A2, A3, A4, A5, A6, A7, A8-1, A8-2, A9-1, A9-2, A10, A11, A12-1, A12-2, A12-3, A13</t>
  </si>
  <si>
    <t>AUXILIAR DE ÁREA</t>
  </si>
  <si>
    <t>S2, S3, S5</t>
  </si>
  <si>
    <t>SECRETARIO(A)</t>
  </si>
  <si>
    <t>OA1, OA2-1, OA2-2, OA3</t>
  </si>
  <si>
    <t>OFICIAL ADJUNTO(A)</t>
  </si>
  <si>
    <t>OP1</t>
  </si>
  <si>
    <t>SE1</t>
  </si>
  <si>
    <t>SECRETARIA EJECUTIVA</t>
  </si>
  <si>
    <t>S1, S4</t>
  </si>
  <si>
    <t xml:space="preserve">SECRETARIO(A)  </t>
  </si>
  <si>
    <t>A12-2, A13</t>
  </si>
  <si>
    <t>AUXILIAR DE AREA</t>
  </si>
  <si>
    <t>AA1, AA2, AA3</t>
  </si>
  <si>
    <t>AUXILIAR ASIMILABLE</t>
  </si>
  <si>
    <t>Bono Anual</t>
  </si>
  <si>
    <t>D1</t>
  </si>
  <si>
    <t>D2</t>
  </si>
  <si>
    <t>D3</t>
  </si>
  <si>
    <t>D4</t>
  </si>
  <si>
    <t>D5</t>
  </si>
  <si>
    <t>VT1</t>
  </si>
  <si>
    <t>VT2</t>
  </si>
  <si>
    <t>C1</t>
  </si>
  <si>
    <t>C2</t>
  </si>
  <si>
    <t>C3</t>
  </si>
  <si>
    <t>C4</t>
  </si>
  <si>
    <t>C5</t>
  </si>
  <si>
    <t>C6-1</t>
  </si>
  <si>
    <t>C6-2</t>
  </si>
  <si>
    <t>C7-1</t>
  </si>
  <si>
    <t>C7-2</t>
  </si>
  <si>
    <t>C8</t>
  </si>
  <si>
    <t>SC1</t>
  </si>
  <si>
    <t>SC2</t>
  </si>
  <si>
    <t>OA1</t>
  </si>
  <si>
    <t>OA2-1</t>
  </si>
  <si>
    <t>OA2-2</t>
  </si>
  <si>
    <t>OA3</t>
  </si>
  <si>
    <t>A1</t>
  </si>
  <si>
    <t>A2</t>
  </si>
  <si>
    <t>A3</t>
  </si>
  <si>
    <t>A4</t>
  </si>
  <si>
    <t>A5</t>
  </si>
  <si>
    <t>A6</t>
  </si>
  <si>
    <t>A7</t>
  </si>
  <si>
    <t>A8-1</t>
  </si>
  <si>
    <t>A8-2</t>
  </si>
  <si>
    <t>A9-1</t>
  </si>
  <si>
    <t>A9-2</t>
  </si>
  <si>
    <t>A10</t>
  </si>
  <si>
    <t>A11</t>
  </si>
  <si>
    <t>A12-1</t>
  </si>
  <si>
    <t>A12-2</t>
  </si>
  <si>
    <t>A12-3</t>
  </si>
  <si>
    <t>A13</t>
  </si>
  <si>
    <t>S1</t>
  </si>
  <si>
    <t>S2</t>
  </si>
  <si>
    <t>S3</t>
  </si>
  <si>
    <t>S4</t>
  </si>
  <si>
    <t>S5</t>
  </si>
  <si>
    <t>VA1</t>
  </si>
  <si>
    <t>VA2</t>
  </si>
  <si>
    <t>VA3-1</t>
  </si>
  <si>
    <t>VA3-2</t>
  </si>
  <si>
    <t>VA4</t>
  </si>
  <si>
    <t>FG0028</t>
  </si>
  <si>
    <t>FISCAL ANTICORRUPCIÓN</t>
  </si>
  <si>
    <t>SC0183</t>
  </si>
  <si>
    <t>VICEFISCAL ESPECIALIZADO</t>
  </si>
  <si>
    <t>SC0197</t>
  </si>
  <si>
    <t>SECRETARIA TÉCNICA</t>
  </si>
  <si>
    <t>FG0027</t>
  </si>
  <si>
    <t>FISCAL EN JEFE</t>
  </si>
  <si>
    <t>FG0026</t>
  </si>
  <si>
    <t>FISCAL COORDINADOR</t>
  </si>
  <si>
    <t>MM0142</t>
  </si>
  <si>
    <t>ESCOLTA</t>
  </si>
  <si>
    <t>FG0025</t>
  </si>
  <si>
    <t>FISCAL SUPERVISOR</t>
  </si>
  <si>
    <t>SC0090</t>
  </si>
  <si>
    <t>MM0026</t>
  </si>
  <si>
    <t>CHOFER</t>
  </si>
  <si>
    <t>MM0143</t>
  </si>
  <si>
    <t>MM0079</t>
  </si>
  <si>
    <t>AUXILIAR DE SERVICIOS</t>
  </si>
  <si>
    <t>Quinquenio</t>
  </si>
  <si>
    <t>Bono Puntualidad</t>
  </si>
  <si>
    <t>MM0095, MM0084, MM0062, MM0057, MM0036, MM0038, MM0139, MM0144, MM0145, MM0146, MM0147</t>
  </si>
  <si>
    <t>FG0005,FG0006</t>
  </si>
  <si>
    <t>ANALISTA ADMINISTRATIVO SEMEFO</t>
  </si>
  <si>
    <t>FG0032</t>
  </si>
  <si>
    <t>ASESOR JURÍDICO FGE</t>
  </si>
  <si>
    <t>MM0023</t>
  </si>
  <si>
    <t>BU0064, BU0059, BU0038, BU0009, MM0099</t>
  </si>
  <si>
    <t>BU0066, BU0058, BU0048, BU0042, BU0017, MM0079</t>
  </si>
  <si>
    <t>FG0045</t>
  </si>
  <si>
    <t>AUXILIAR MINISTERIAL</t>
  </si>
  <si>
    <t>BU0037</t>
  </si>
  <si>
    <t>AUXILIAR TECNICO</t>
  </si>
  <si>
    <t>FG0007</t>
  </si>
  <si>
    <t>AYUDANTE DE AUTOPSIAS</t>
  </si>
  <si>
    <t>PJ0014</t>
  </si>
  <si>
    <t>AYUDANTE TECNICO</t>
  </si>
  <si>
    <t>BU0018</t>
  </si>
  <si>
    <t>BU0023, MM0070, MM0043, MM0037, MM0140, SC0147</t>
  </si>
  <si>
    <t>SC0098</t>
  </si>
  <si>
    <t>CONTRALOR INTERNO</t>
  </si>
  <si>
    <t>MM0030, MM0013, SC0096, SC0088, SC0097, SC0089, SC0090, SC0086, SC0087, SC0154, SC0155, SC0080, SC0152, FG0055, SC0151</t>
  </si>
  <si>
    <t>COORDINADOR DE PROYECTO</t>
  </si>
  <si>
    <t>SC0134</t>
  </si>
  <si>
    <t>SC0028, SC0153, SC0013</t>
  </si>
  <si>
    <t>SC0011, SC0164</t>
  </si>
  <si>
    <t>BU0032, BU0022</t>
  </si>
  <si>
    <t>ENCARGADO</t>
  </si>
  <si>
    <t>FG0034</t>
  </si>
  <si>
    <t>FACILITADOR COORDINADOR</t>
  </si>
  <si>
    <t>FG0035</t>
  </si>
  <si>
    <t>FACILITADOR EN JEFE</t>
  </si>
  <si>
    <t>FG0033</t>
  </si>
  <si>
    <t>FACILITADOR SUPERVISOR</t>
  </si>
  <si>
    <t>SC0182</t>
  </si>
  <si>
    <t>FISCAL GENERAL</t>
  </si>
  <si>
    <t>SC0066, SC0059, SC0043, SC0143, SC0144, SC0029</t>
  </si>
  <si>
    <t>BU0003</t>
  </si>
  <si>
    <t>JEFE DE SECCION</t>
  </si>
  <si>
    <t>SC0068, SC0054</t>
  </si>
  <si>
    <t>LIDER DE PROYECTO</t>
  </si>
  <si>
    <t>PJ0025, PJ0024, FG0020, PJ0023</t>
  </si>
  <si>
    <t>PERITO</t>
  </si>
  <si>
    <t>FG0022</t>
  </si>
  <si>
    <t>PERITO COORDINADOR</t>
  </si>
  <si>
    <t>FG0023</t>
  </si>
  <si>
    <t>PERITO EN JEFE</t>
  </si>
  <si>
    <t>FG0051</t>
  </si>
  <si>
    <t>PERITO MÉDICO</t>
  </si>
  <si>
    <t>FG0021</t>
  </si>
  <si>
    <t>PERITO SUPERVISOR</t>
  </si>
  <si>
    <t>FG0036, FG0046, FG0050, FG0047, FG0039, FG0048, FG0042, FG0052, FG0053, FG0043, FG0044, FG0054, FG0049</t>
  </si>
  <si>
    <t>POLICIA MINISTERIAL</t>
  </si>
  <si>
    <t>BU0007, MM0086, SC0078</t>
  </si>
  <si>
    <t>PROGRAMADOR</t>
  </si>
  <si>
    <t>FG0031</t>
  </si>
  <si>
    <t>PSICÓLOGO FGE</t>
  </si>
  <si>
    <t>BU0039, BU0006, MM0096, MM0071, MM0143</t>
  </si>
  <si>
    <t>SECRETARIA</t>
  </si>
  <si>
    <t>SECRETARIO TECNICO</t>
  </si>
  <si>
    <t>FG0029</t>
  </si>
  <si>
    <t>SEGURIDAD FGE</t>
  </si>
  <si>
    <t>MM0073</t>
  </si>
  <si>
    <t>SUPERVISOR TECNICO</t>
  </si>
  <si>
    <t>FG0030</t>
  </si>
  <si>
    <t>TRABAJADOR SOCIAL FGE</t>
  </si>
  <si>
    <t>VICE FISCAL</t>
  </si>
  <si>
    <t>SC0158</t>
  </si>
  <si>
    <t>SC0028</t>
  </si>
  <si>
    <t>SC0153</t>
  </si>
  <si>
    <t>SC0066</t>
  </si>
  <si>
    <t>SC0059</t>
  </si>
  <si>
    <t>SC0143</t>
  </si>
  <si>
    <t>SC0144</t>
  </si>
  <si>
    <t>MM0095</t>
  </si>
  <si>
    <t>MM0038</t>
  </si>
  <si>
    <t>MM0139</t>
  </si>
  <si>
    <t>MM0144</t>
  </si>
  <si>
    <t>MM0145</t>
  </si>
  <si>
    <t>MM0146</t>
  </si>
  <si>
    <t>MM0147</t>
  </si>
  <si>
    <t>FG0005</t>
  </si>
  <si>
    <t>FG0006</t>
  </si>
  <si>
    <t>BU0064</t>
  </si>
  <si>
    <t>BU0059</t>
  </si>
  <si>
    <t>BU0038</t>
  </si>
  <si>
    <t>BU0009</t>
  </si>
  <si>
    <t>BU0066</t>
  </si>
  <si>
    <t>BU0058</t>
  </si>
  <si>
    <t>BU0048</t>
  </si>
  <si>
    <t>BU0042</t>
  </si>
  <si>
    <t>BU0017</t>
  </si>
  <si>
    <t>BU0023</t>
  </si>
  <si>
    <t>MM0070</t>
  </si>
  <si>
    <t>MM0043</t>
  </si>
  <si>
    <t>MM0037</t>
  </si>
  <si>
    <t>MM0140</t>
  </si>
  <si>
    <t>SC0147</t>
  </si>
  <si>
    <t>SC0096</t>
  </si>
  <si>
    <t>SC0088</t>
  </si>
  <si>
    <t>SC0089</t>
  </si>
  <si>
    <t>SC0086</t>
  </si>
  <si>
    <t>SC0087</t>
  </si>
  <si>
    <t>SC0154</t>
  </si>
  <si>
    <t>SC0152</t>
  </si>
  <si>
    <t>FG0055</t>
  </si>
  <si>
    <t>SC0151</t>
  </si>
  <si>
    <t>BU0032</t>
  </si>
  <si>
    <t>BU0022</t>
  </si>
  <si>
    <t>SC0068</t>
  </si>
  <si>
    <t>SC0054</t>
  </si>
  <si>
    <t>PJ0025</t>
  </si>
  <si>
    <t>PJ0024</t>
  </si>
  <si>
    <t>FG0020</t>
  </si>
  <si>
    <t>PJ0023</t>
  </si>
  <si>
    <t>FG0036</t>
  </si>
  <si>
    <t>FG0046</t>
  </si>
  <si>
    <t>FG0050</t>
  </si>
  <si>
    <t>FG0047</t>
  </si>
  <si>
    <t>FG0039</t>
  </si>
  <si>
    <t>FG0048</t>
  </si>
  <si>
    <t>FG0042</t>
  </si>
  <si>
    <t>FG0052</t>
  </si>
  <si>
    <t>FG0053</t>
  </si>
  <si>
    <t>FG0043</t>
  </si>
  <si>
    <t>FG0044</t>
  </si>
  <si>
    <t>FG0054</t>
  </si>
  <si>
    <t>FG0049</t>
  </si>
  <si>
    <t>BU0007</t>
  </si>
  <si>
    <t>MM0086</t>
  </si>
  <si>
    <t>SC0078</t>
  </si>
  <si>
    <t>BU0039</t>
  </si>
  <si>
    <t>BU0006</t>
  </si>
  <si>
    <t>MM0071</t>
  </si>
  <si>
    <t>PBCP-1</t>
  </si>
  <si>
    <t>PRESIDENCIA DEL CONSEJO</t>
  </si>
  <si>
    <t>PBC-2</t>
  </si>
  <si>
    <t>CONSEJERÍA ELECTORAL</t>
  </si>
  <si>
    <t>PBSE-3</t>
  </si>
  <si>
    <t>SECRETARÍA EJECUTIVA</t>
  </si>
  <si>
    <t>PBD-4</t>
  </si>
  <si>
    <t>DIRECCIÓN</t>
  </si>
  <si>
    <t>PBT-5, PBT-6, PBT-7</t>
  </si>
  <si>
    <t>TITULARIDAD</t>
  </si>
  <si>
    <t>PBC-9</t>
  </si>
  <si>
    <t>COORDINACIÓN</t>
  </si>
  <si>
    <t>PBJ-10</t>
  </si>
  <si>
    <t>JEFATURA DE DEPARTAMENTO</t>
  </si>
  <si>
    <t>PBT-11, PBT-12</t>
  </si>
  <si>
    <t>ASISTENCIA TÉCNICA</t>
  </si>
  <si>
    <t>AUXILIARES PARTIDOS POLITICOS</t>
  </si>
  <si>
    <t>Fondo de Ahorro</t>
  </si>
  <si>
    <t>Vales Navideños</t>
  </si>
  <si>
    <t>PBT-5</t>
  </si>
  <si>
    <t>PBT-6</t>
  </si>
  <si>
    <t>PBT-7</t>
  </si>
  <si>
    <t>PBT-11</t>
  </si>
  <si>
    <t>PBT-12</t>
  </si>
  <si>
    <t>INSTITUO ESTATAL DE TRANSPARENCIA, ACCESO A LA INFORMACIÓN PÚBLICA Y PROTECCIÓN DE DATOS PERSONALES</t>
  </si>
  <si>
    <t>MMS_01</t>
  </si>
  <si>
    <t>COMISIONADO</t>
  </si>
  <si>
    <t>MMS_08</t>
  </si>
  <si>
    <t>MMS_02</t>
  </si>
  <si>
    <t>DIRECTOR DE CAPACITACIÓN, CULTURA DE LA TRANSPARENCIA Y ARCHIVOS</t>
  </si>
  <si>
    <t>MMS_03</t>
  </si>
  <si>
    <t>DIRECTOR DE ADMINISTRACIÓN,FINANZAS Y RECURSOS HUMANOS</t>
  </si>
  <si>
    <t>MMS_04</t>
  </si>
  <si>
    <t>DIRECTOR DE ASUNTOS JURÍDICOS Y PLENARIOS</t>
  </si>
  <si>
    <t>MMS_05</t>
  </si>
  <si>
    <t>DIRECTOR DE MEDIOS DE IMPUGNACIÓN, OBLIGACIONES DE TRANSPARENCIA Y DATOS PERSONALES</t>
  </si>
  <si>
    <t>MMS_06</t>
  </si>
  <si>
    <t>SUBDIRECTOR DE ASUNTOS JURÍDICOS Y FORTALECIMIENTO INSTITUCIONAL</t>
  </si>
  <si>
    <t>MMS_07</t>
  </si>
  <si>
    <t>SUBDIRECTOR DE OBLIGACIONES DE TRANSPARENCIA</t>
  </si>
  <si>
    <t>PO_01</t>
  </si>
  <si>
    <t>JEFE DE PROYECTOS DE IMPUGNACIÓN EN MATERIA DE DATOS PERSONALES.</t>
  </si>
  <si>
    <t>PO_02</t>
  </si>
  <si>
    <t xml:space="preserve">JEFE DE EJECUCIÓN Y CUMPLIMIENTO </t>
  </si>
  <si>
    <t>PO_03</t>
  </si>
  <si>
    <t>JEFE DE PROYECTOS DE IMPUGNACIÓN EN MATERIA DE ACCESO A LA INFORMACIÓN.</t>
  </si>
  <si>
    <t>PO_04</t>
  </si>
  <si>
    <t>JEFE DE SUSTANCIACIÓN Y PROTECCIÓN DE DATOS PERSONALES.</t>
  </si>
  <si>
    <t>PO_05</t>
  </si>
  <si>
    <t>JEFE DE OBLIGACIONES DE TRANSPARENCIA</t>
  </si>
  <si>
    <t>PO_06</t>
  </si>
  <si>
    <t xml:space="preserve">COORDINADOR DE PROYECTOS DE IMPUGNACIÓN EN MATERIA DE ACCESO A LA INFORMACIÓN </t>
  </si>
  <si>
    <t>PO_07</t>
  </si>
  <si>
    <t>COORDINADOR DE PROYECTOS DE IMPUGNACIÓN EN MATERIA DE DATOS PERSONALES</t>
  </si>
  <si>
    <t>PO_08</t>
  </si>
  <si>
    <t>COORDINADOR DE CAPACITACIÓN Y PROYECTOS EDUCATIVOS</t>
  </si>
  <si>
    <t>PO_09</t>
  </si>
  <si>
    <t>COORDINADOR DE COMUNICACIÓN, DISEÑO GRÁFICO E IMAGEN INSTITUCIONAL</t>
  </si>
  <si>
    <t>PO_10</t>
  </si>
  <si>
    <t>COORDINADOR DE ARCHIVOS Y DEL CENTRO DE FORMACIÓN EN TRANSPARENCIA, ACCESO A LA INFORMACIÓN Y ARCHIVOS PÚBLICOS</t>
  </si>
  <si>
    <t>PO_11</t>
  </si>
  <si>
    <t>COORDINADOR DE RECURSOS FINANCIEROS Y NÓMINAS</t>
  </si>
  <si>
    <t>PO_12</t>
  </si>
  <si>
    <t>COORDINADOR DE TECNOLOGÍAS DE LA INFORMACIÓN Y ADMINISTRACIÓN DE SISTEMAS</t>
  </si>
  <si>
    <t>PO_13</t>
  </si>
  <si>
    <t>TITULAR DE LA UNIDAD DE TRANSPARENCIA</t>
  </si>
  <si>
    <t>PO_14</t>
  </si>
  <si>
    <t>AUXILIAR ADMINISTRATIVO Y CONTABLE</t>
  </si>
  <si>
    <t>PO_15</t>
  </si>
  <si>
    <t>AUXILIAR DE RECURSOS HUMANOS Y SERVICIOS GENERALES</t>
  </si>
  <si>
    <t>PO_16</t>
  </si>
  <si>
    <t>AUXILIAR DE ADQUISICIONES Y FINANZAS</t>
  </si>
  <si>
    <t>PO_17</t>
  </si>
  <si>
    <t>AUXILIAR DE CONTROL Y PRESUPUESTO</t>
  </si>
  <si>
    <t>PO_18</t>
  </si>
  <si>
    <t>AUXILIAR DE RECURSOS INFORMÁTICOS Y SOPORTE TÉCNICO</t>
  </si>
  <si>
    <t>PO_19</t>
  </si>
  <si>
    <t>AUXILIAR DE SISTEMAS Y SEGURIDAD INFORMÁTICA</t>
  </si>
  <si>
    <t>PO_20</t>
  </si>
  <si>
    <t>PO_21</t>
  </si>
  <si>
    <t>AUXILIAR JURÍDICO DE PROYECTOS DE IMPUGNACIÓN EN MATERIA DE ACCESO A LA INFORMACIÓN</t>
  </si>
  <si>
    <t>PO_22</t>
  </si>
  <si>
    <t>AUXILIAR JURÍDICO DE PROYECTOS DE IMPUGNACIÓN EN MATERIA DE DATOS PERSONALES</t>
  </si>
  <si>
    <t>PO_23</t>
  </si>
  <si>
    <t xml:space="preserve">ASISTENTE DE COMISIONADO </t>
  </si>
  <si>
    <t>PO_24</t>
  </si>
  <si>
    <t>AUXILIAR DE ASUNTOS PLENARIOS</t>
  </si>
  <si>
    <t>PO_25</t>
  </si>
  <si>
    <t>PO_26</t>
  </si>
  <si>
    <t>AUXILIAR DE CAPACITACIÓN Y PROYECTOS EDUCATIVOS</t>
  </si>
  <si>
    <t>PO_27</t>
  </si>
  <si>
    <t>AUXILIAR DE PROFESIONALIZACIÓN Y DE COMPETENCIAS LABORALES</t>
  </si>
  <si>
    <t>PO_28</t>
  </si>
  <si>
    <t>AUXILIAR DE VINCULACIÓN Y ATENCIÓN A GRUPOS VULNERABLES</t>
  </si>
  <si>
    <t>PO_29</t>
  </si>
  <si>
    <t>AUXILIAR DE FORTALECIMIENTO INSTITUCIONAL</t>
  </si>
  <si>
    <t>PO_30</t>
  </si>
  <si>
    <t>AUXILIAR DE ASUNTOS JURÍDICOS</t>
  </si>
  <si>
    <t>PO_31</t>
  </si>
  <si>
    <t>AUXILIAR JURÍDICO DE VERIFICACION DE LAS OBLIGACIONES DE TRANSPARENCIA</t>
  </si>
  <si>
    <t>PO_32</t>
  </si>
  <si>
    <t>AUXILIAR DE OBLIGACIONES DE TRANSPARENCIA</t>
  </si>
  <si>
    <t>PO_33</t>
  </si>
  <si>
    <t>AUXILIAR DE VERIFICACIÓN DE LAS OBLIGACIONES DE TRANSPARENCIA</t>
  </si>
  <si>
    <t>PO_34</t>
  </si>
  <si>
    <t>AUXILIAR DE SUSTANCIACIÓN Y EJECUCIÓN DEL PROCEDIMIENTO DE DENUNCIA POR INCUMPLIMIENTO A LAS OBLIGACIONES DE TRANSPARENCIA(PDIOT)</t>
  </si>
  <si>
    <t>PO_35</t>
  </si>
  <si>
    <t>AUXILIAR JURIDICO DEL PROCEDIMIENTO DE DENUNCIA POR INCUMPLIMIENTO A LAS OBLIGACIONES DE TRANSPARENCIA</t>
  </si>
  <si>
    <t>PO_36</t>
  </si>
  <si>
    <t>AUXILIAR DE SUSTANCIACIÓN Y PROTECCIÓN DE DATOS PERSONALES</t>
  </si>
  <si>
    <t>PO_37</t>
  </si>
  <si>
    <t>AUXILIAR JURÍDICO DE EJECUCIÓN</t>
  </si>
  <si>
    <t>PO_38</t>
  </si>
  <si>
    <t>AUXILIAR TÉCNICO DE REGISTRO Y CONTROL</t>
  </si>
  <si>
    <t>PO_39</t>
  </si>
  <si>
    <t>ASISTENTE Y RECEPCIONISTA</t>
  </si>
  <si>
    <t>PO_40</t>
  </si>
  <si>
    <t>AUXILIAR DE ARCHIVO DE CONCENTRACIÓN</t>
  </si>
  <si>
    <t>PO_41</t>
  </si>
  <si>
    <t>AUXILIAR DE ARCHIVOS</t>
  </si>
  <si>
    <t>PO_42</t>
  </si>
  <si>
    <t>AUXILIAR DE DISEÑO E IMAGEN</t>
  </si>
  <si>
    <t>PO_43</t>
  </si>
  <si>
    <t>PO_44</t>
  </si>
  <si>
    <t>AUXILIAR INVESTIGADOR</t>
  </si>
  <si>
    <t>PO_45</t>
  </si>
  <si>
    <t>AUXILIAR DE AUDITORIA</t>
  </si>
  <si>
    <t>PO_46</t>
  </si>
  <si>
    <t xml:space="preserve">AUXILIAR DE LIMPIEZA Y MANTENIMIENTO </t>
  </si>
  <si>
    <t>MAGISTRADO(A) PRESIDENTE(A)</t>
  </si>
  <si>
    <t>MAGISTRADO(A)</t>
  </si>
  <si>
    <t>1.1.5</t>
  </si>
  <si>
    <t>ASESOR(A) MAGISTRADO(A) PRESIDENTE(A)</t>
  </si>
  <si>
    <t>1.2.4</t>
  </si>
  <si>
    <t>ASESOR(A) MAGISTRADO(A)</t>
  </si>
  <si>
    <t>SECRETARIO(A) GENERAL DE ACUERDOS</t>
  </si>
  <si>
    <t>DIRECTOR(A) DE ADMINISTRACIÓN</t>
  </si>
  <si>
    <t>DIRECTOR(A) DE PROYECTISTAS</t>
  </si>
  <si>
    <t>DIRECTOR(A) DE ESTUDIOS, INVESTIGACIÓN, CAPACITACIÓN Y DESARROLLO INSTITUCIONAL</t>
  </si>
  <si>
    <t>1.1.2</t>
  </si>
  <si>
    <t>SECRETARIO(A) DE ESTUDIO Y CUENTA MAGISTRADO(A) PRESIDENTE(A)</t>
  </si>
  <si>
    <t>1.2.2</t>
  </si>
  <si>
    <t>SECRETARIO(A) DE ESTUDIO Y CUENTA MAGISTRADO(A)</t>
  </si>
  <si>
    <t>4.1.1</t>
  </si>
  <si>
    <t>PROYECTISTA</t>
  </si>
  <si>
    <t>2.1.4</t>
  </si>
  <si>
    <t>JEFE(A) DE DEPARTAMENTO DE FINANZAS</t>
  </si>
  <si>
    <t>5.1.1</t>
  </si>
  <si>
    <t>ACTUARIO(A)</t>
  </si>
  <si>
    <t>1.1.3</t>
  </si>
  <si>
    <t>JEFE(A) DE OFICINA DE COMUNICACIÓN SOCIAL</t>
  </si>
  <si>
    <t>6.1.1</t>
  </si>
  <si>
    <t>JEFE(A) DE OFICINA DEL ÓRGANO DE CONTROL INTERNO</t>
  </si>
  <si>
    <t>2.1.5</t>
  </si>
  <si>
    <t>JEFE(A) DE OFICINA DE INFORMÁTICA</t>
  </si>
  <si>
    <t>2.1.4.2</t>
  </si>
  <si>
    <t>JEFE(A) DE OFICINA DE RECURSOS HUMANOS</t>
  </si>
  <si>
    <t>1.1.4</t>
  </si>
  <si>
    <t>ASISTENTE MAGISTRADO(A) PRESIDENTE(A)</t>
  </si>
  <si>
    <t>1.2.3</t>
  </si>
  <si>
    <t>ASISTENTE MAGISTRADO(A)</t>
  </si>
  <si>
    <t>1.1.8</t>
  </si>
  <si>
    <t>5.1.2</t>
  </si>
  <si>
    <t>4.1.2</t>
  </si>
  <si>
    <t xml:space="preserve">TÉCNICO(A) DIRECCIÓN DE PROYECTISTAS </t>
  </si>
  <si>
    <t>2.1.4.1</t>
  </si>
  <si>
    <t>TÉCNICO(A) DEPARTAMENTO DE FINANZAS</t>
  </si>
  <si>
    <t>6.1.2</t>
  </si>
  <si>
    <t>TÉCNICO(A) ÓRGANO DE CONTROL INTERNO</t>
  </si>
  <si>
    <t>5.1.3</t>
  </si>
  <si>
    <t>TÉCNICO(A) SECRETARÍA GENERAL DE ACUERDOS</t>
  </si>
  <si>
    <t>1.1.6</t>
  </si>
  <si>
    <t>CHOFER DE PRESIDENCIA</t>
  </si>
  <si>
    <t>2.1.3</t>
  </si>
  <si>
    <t>CHOFER DIRECCIÓN DE ADMINISTRACIÓN</t>
  </si>
  <si>
    <t>2.1.1</t>
  </si>
  <si>
    <t>SECRETARIA DIRECCIÓN DE ADMINISTRACIÓN</t>
  </si>
  <si>
    <t>2.1.2</t>
  </si>
  <si>
    <t>Apoyo de Combustible</t>
  </si>
  <si>
    <t>Estímulo Económico</t>
  </si>
  <si>
    <t>MS-01</t>
  </si>
  <si>
    <t>MS-02</t>
  </si>
  <si>
    <t>MM-01</t>
  </si>
  <si>
    <t>DIRECTOR DE PROYECTISTAS</t>
  </si>
  <si>
    <t>MM-02</t>
  </si>
  <si>
    <t>DIRECTOR DE ADMINISTRACIÓN</t>
  </si>
  <si>
    <t>MM-03</t>
  </si>
  <si>
    <t>MM-04</t>
  </si>
  <si>
    <t>MM-05</t>
  </si>
  <si>
    <t>MM-06</t>
  </si>
  <si>
    <t>MM-07</t>
  </si>
  <si>
    <t>PO-01</t>
  </si>
  <si>
    <t>PO-02</t>
  </si>
  <si>
    <t>ANALISTA DE INFORMÁTICA A</t>
  </si>
  <si>
    <t>PO-03</t>
  </si>
  <si>
    <t>AUXILIAR DE ACTUARÍA</t>
  </si>
  <si>
    <t>PO-04</t>
  </si>
  <si>
    <t>AUXILIAR DE ADMINISTRACIÓN  A</t>
  </si>
  <si>
    <t>PO-05</t>
  </si>
  <si>
    <t>AUXILIAR DE ADMINISTRACIÓN  B</t>
  </si>
  <si>
    <t>PO-06</t>
  </si>
  <si>
    <t>AUXILIAR DE ADMINISTRACIÓN  C</t>
  </si>
  <si>
    <t>PO-07</t>
  </si>
  <si>
    <t>AUXILIAR DE ADMINISTRACIÓN  D</t>
  </si>
  <si>
    <t>PO-08</t>
  </si>
  <si>
    <t>AUXILIAR DE ADMINISTRACIÓN  E</t>
  </si>
  <si>
    <t>PO-09</t>
  </si>
  <si>
    <t>AUXILIAR DE ADMINISTRACIÓN Y CONTABILIDAD</t>
  </si>
  <si>
    <t>PO-10</t>
  </si>
  <si>
    <t>AUXILIAR DE ADMINISTRACIÓN Y RECURSOS HUMANOS</t>
  </si>
  <si>
    <t>PO-11</t>
  </si>
  <si>
    <t>AUXILIAR DE SERVICIOS  A</t>
  </si>
  <si>
    <t>PO-12</t>
  </si>
  <si>
    <t>AUXILIAR DE SERVICIOS  B</t>
  </si>
  <si>
    <t>PO-13</t>
  </si>
  <si>
    <t>AUXILIAR DE SERVICIOS Y MANTENIMIENTO</t>
  </si>
  <si>
    <t>PO-14</t>
  </si>
  <si>
    <t>AUXILIAR DE VIGILANCIA</t>
  </si>
  <si>
    <t>PO-15</t>
  </si>
  <si>
    <t>AUXILIAR JURÍDICO  A</t>
  </si>
  <si>
    <t>PO-16</t>
  </si>
  <si>
    <t>AUXILIAR JURÍDICO  B</t>
  </si>
  <si>
    <t>PO-17</t>
  </si>
  <si>
    <t>COORDINADOR DE NORMATIVIDAD</t>
  </si>
  <si>
    <t>PO-18</t>
  </si>
  <si>
    <t>COORDINADOR GENERAL DE DOCUMENTACIÓN</t>
  </si>
  <si>
    <t>PO-19</t>
  </si>
  <si>
    <t>COORDINADORA DE PROYECTISTAS</t>
  </si>
  <si>
    <t>PO-20</t>
  </si>
  <si>
    <t>ENCARGADO DE ARCHIVO</t>
  </si>
  <si>
    <t>PO-21</t>
  </si>
  <si>
    <t>PO-22</t>
  </si>
  <si>
    <t>PROYECTISTA  A</t>
  </si>
  <si>
    <t>PO-23</t>
  </si>
  <si>
    <t>PROYECTISTA  B</t>
  </si>
  <si>
    <t>PO-24</t>
  </si>
  <si>
    <t>PROYECTISTA  C</t>
  </si>
  <si>
    <t>PO-25</t>
  </si>
  <si>
    <t>PROFESOR DE CARRERA DE ENSEÑANZA SUPERIOR ASOCIADO B DE TIEMPO COMPLETO</t>
  </si>
  <si>
    <t>PROFESOR DE CARRERA DE ENSEÑANZA SUPERIOR ASOCIADO A DE TIEMPO COMPLETO</t>
  </si>
  <si>
    <t>PROFESOR DE CARRERA DE ENSEÑANZA SUPERIOR ASOCIADO C DE TIEMPO COMPLETO</t>
  </si>
  <si>
    <t>PROFESOR DE CARRERA DE ENSEÑANZA SUPERIOR ASOCIADO D DE TIEMPO COMPLETO</t>
  </si>
  <si>
    <t>PROFESOR DE CARRERA DE ENSEÑANZA SUPERIOR TITULAR A DE TIEMPO COMPLETO</t>
  </si>
  <si>
    <t>PROFESOR DE CARRERA DE ENSEÑANZA SUPERIOR TITULAR B DE TIEMPO COMPLETO</t>
  </si>
  <si>
    <t>PROFESOR DE CARRERA DE ENSEÑANZA SUPERIOR TITULAR C DE TIEMPO COMPLETO</t>
  </si>
  <si>
    <t>PROFESOR DE CARRERA DE ENSEÑANZA SUPERIOR ASOCIADO B DE MEDIO TIEMPO</t>
  </si>
  <si>
    <t>PROFESOR DE CARRERA DE ENSEÑANZA SUPERIOR ASOCIADO C DE MEDIO TIEMPO</t>
  </si>
  <si>
    <t>PROFESOR DE CARRERA DE ENSEÑANZA SUPERIOR ASOCIADO D DE MEDIO TIEMPO</t>
  </si>
  <si>
    <t>PROFESOR DE CARRERA DE ENSEÑANZA SUPERIOR TITULAR A DE MEDIO TIEMPO</t>
  </si>
  <si>
    <t>PROFESOR DE CARRERA DE ENSEÑANZA SUPERIOR TITULAR B DE MEDIO TIEMPO</t>
  </si>
  <si>
    <t>PROFESOR DE CARRERA DE ENSEÑANZA SUPERIOR TITULAR C DE MEDIO TIEMPO</t>
  </si>
  <si>
    <t>PROFESOR DE ASIGNATURA DE ENSEÑANZA MEDIA SUPERIOR A</t>
  </si>
  <si>
    <t>PROFESOR DE ASIGNATURA DE ENSEÑANZA MEDIA SUPERIOR  B</t>
  </si>
  <si>
    <t>PROFESOR DE ASIGNATURA DE ENSEÑANZA MEDIA SUPERIOR C</t>
  </si>
  <si>
    <t>PROFESOR DE ASIGNATURA DE ENSEÑANZA SUPERIOR A</t>
  </si>
  <si>
    <t>PROFESOR DE ASIGNATURA DE ENSEÑANZA SUPERIOR B</t>
  </si>
  <si>
    <t>TÉCNICO ACADÉMICO ASOCIADO A</t>
  </si>
  <si>
    <t>TÉCNICO ACADÉMICO ASOCIADO B</t>
  </si>
  <si>
    <t>TÉCNICO ACADÉMICO ASOCIADO C</t>
  </si>
  <si>
    <t>TÉCNICO ACADÉMICO TITULAR A</t>
  </si>
  <si>
    <t>TÉCNICO ACADÉMICO TITULAR B</t>
  </si>
  <si>
    <t>PROFESOR INVESTIGADOR ASOCIADO B DE TIEMPO COMPLETO</t>
  </si>
  <si>
    <t>PROFESOR INVESTIGADOR ASOCIADO A DE TIEMPO COMPLETO</t>
  </si>
  <si>
    <t>PROFESOR INVESTIGADOR ASOCIADO C DE TIEMPO COMPLETO</t>
  </si>
  <si>
    <t>PROFESOR INVESTIGADOR ASOCIADO D DE TIEMPO COMPLETO</t>
  </si>
  <si>
    <t>PROFESOR INVESTIGADOR TITULAR A DE TIEMPO COMPLETO</t>
  </si>
  <si>
    <t>PROFESOR INVESTIGADOR TITULAR B DE TIEMPO COMPLETO</t>
  </si>
  <si>
    <t>PROFESOR INVESTIGADOR TITULAR C DE TIEMPO COMPLETO</t>
  </si>
  <si>
    <t>CAPTURISTA A</t>
  </si>
  <si>
    <t>ASISTENTE DENTAL A</t>
  </si>
  <si>
    <t>REPORTERO A</t>
  </si>
  <si>
    <t>OPERADOR DE EQUIPO DE CÓMPUTO A</t>
  </si>
  <si>
    <t>AUXILIAR DE BIBLIOTECA A</t>
  </si>
  <si>
    <t>OPERADOR DE MÁQUINA REPRODUCTORA A</t>
  </si>
  <si>
    <t>DISEÑADOR GRÁFICO A</t>
  </si>
  <si>
    <t>PRODUCTOR DE PROGRAMAS</t>
  </si>
  <si>
    <t>PROGRAMADOR B</t>
  </si>
  <si>
    <t>TÉCNICO BIBLIOTECARIO A</t>
  </si>
  <si>
    <t>TÉCNICO DE MANTENIMIENTO A</t>
  </si>
  <si>
    <t>OPERADOR DE EQUIPO DE CÓMPUTO B</t>
  </si>
  <si>
    <t>TÉCNICO BIBLIOTECARIO B</t>
  </si>
  <si>
    <t>TÉCNICO DE MANTENIMIENTO B</t>
  </si>
  <si>
    <t>REPORTERO B</t>
  </si>
  <si>
    <t>CAPTURISTA B</t>
  </si>
  <si>
    <t>LOCUTOR OPERADOR</t>
  </si>
  <si>
    <t>AUXILIAR DE LABORATORIO A</t>
  </si>
  <si>
    <t>AUXILIAR DE LABORATORIO B</t>
  </si>
  <si>
    <t>ENFERMERA</t>
  </si>
  <si>
    <t>LABORATORISTA A</t>
  </si>
  <si>
    <t>LABORATORISTA B</t>
  </si>
  <si>
    <t>FOTÓGRAFO B</t>
  </si>
  <si>
    <t>OPERADOR DE MÁQUINA REPRODUCTORA B</t>
  </si>
  <si>
    <t>AUXILIAR DE BIBLIOTECA B</t>
  </si>
  <si>
    <t>AUXILIAR DE LABORATORIO C</t>
  </si>
  <si>
    <t>ASISTENTE DENTAL B</t>
  </si>
  <si>
    <t>TÉCNICO DE MANTENIMIENTO C</t>
  </si>
  <si>
    <t>ADMINISTRADOR DE TECNOLOGÍAS DE INFORMACIÓN A</t>
  </si>
  <si>
    <t>ADMINISTRADOR DE TECNOLOGÍAS DE INFORMACIÓN B</t>
  </si>
  <si>
    <t>ADMINISTRADOR DE TECNOLOGÍAS DE INFORMACIÓN C</t>
  </si>
  <si>
    <t>ADMINISTRADOR DE TECNOLOGÍAS DE INFORMACIÓN D</t>
  </si>
  <si>
    <t>ADMINISTRADOR DE LABORATORIO A</t>
  </si>
  <si>
    <t>ADMINISTRADOR DE LABORATORIO B</t>
  </si>
  <si>
    <t>TÉCNICO AGROPECUARIO A</t>
  </si>
  <si>
    <t>BIBLIOTECARIO A</t>
  </si>
  <si>
    <t>BIBLIOTECARIO B</t>
  </si>
  <si>
    <t>BIBLIOTECARIO C</t>
  </si>
  <si>
    <t>BIBLIOTECARIO D</t>
  </si>
  <si>
    <t>TÉCNICO AUDIOVISUAL A</t>
  </si>
  <si>
    <t>TÉCNICO LABORATORISTA A</t>
  </si>
  <si>
    <t>TÉCNICO LABORATORISTA B</t>
  </si>
  <si>
    <t>TÉCNICO AGROPECUARIO B</t>
  </si>
  <si>
    <t>TÉCNICO AUDIOVISUAL B</t>
  </si>
  <si>
    <t>AUXILIAR DE CONTABILIDAD A</t>
  </si>
  <si>
    <t>AUXILIAR DE CONTABILIDAD B</t>
  </si>
  <si>
    <t>AUXILIAR DE CONTABILIDAD C</t>
  </si>
  <si>
    <t>SECRETARIA D</t>
  </si>
  <si>
    <t>CAJERO A</t>
  </si>
  <si>
    <t>CAJERO B</t>
  </si>
  <si>
    <t>CAJERO C</t>
  </si>
  <si>
    <t>CAJERO D</t>
  </si>
  <si>
    <t>ADMINISTRADOR EJECUTIVO A</t>
  </si>
  <si>
    <t>ADMINISTRADOR EJECUTIVO B</t>
  </si>
  <si>
    <t>ADMINISTRADOR EJECUTIVO C</t>
  </si>
  <si>
    <t>ADMINISTRADOR EJECUTIVO D</t>
  </si>
  <si>
    <t>ADMINISTRADOR OPERATIVO A</t>
  </si>
  <si>
    <t>ADMINISTRADOR OPERATIVO B</t>
  </si>
  <si>
    <t>ADMINISTRADOR OPERATIVO C</t>
  </si>
  <si>
    <t>ADMINISTRADOR OPERATIVO D</t>
  </si>
  <si>
    <t>ASISTENTE ADMINISTRATIVO A</t>
  </si>
  <si>
    <t>ASISTENTE ADMINISTRATIVO B</t>
  </si>
  <si>
    <t>ASISTENTE ADMINISTRATIVO C</t>
  </si>
  <si>
    <t>ASISTENTE ADMINISTRATIVO D</t>
  </si>
  <si>
    <t>ADMINISTRADOR DE CARRERA A</t>
  </si>
  <si>
    <t>ADMINISTRADOR DE CARRERA B</t>
  </si>
  <si>
    <t>ADMINISTRADOR DE CARRERA C</t>
  </si>
  <si>
    <t>ADMINISTRADOR DE SERVICIOS ESCOLARES A</t>
  </si>
  <si>
    <t>ADMINISTRADOR DE SERVICIOS ESCOLARES B</t>
  </si>
  <si>
    <t>ADMINISTRADOR DE SERVICIOS ESCOLARES C</t>
  </si>
  <si>
    <t>CAJERO DE FINANZAS D</t>
  </si>
  <si>
    <t>PROFESIONISTA DE BIBLIOTECA A</t>
  </si>
  <si>
    <t>PROFESIONISTA DE BIBLIOTECA B</t>
  </si>
  <si>
    <t>AUDITOR D</t>
  </si>
  <si>
    <t>AUDITOR C</t>
  </si>
  <si>
    <t>SUPERVISOR ESCOLAR A</t>
  </si>
  <si>
    <t>SUPERVISOR ESCOLAR B</t>
  </si>
  <si>
    <t>SUPERVISOR ESCOLAR C</t>
  </si>
  <si>
    <t>SUPERVISOR ESCOLAR D</t>
  </si>
  <si>
    <t>INSPECTOR ESCOLAR A</t>
  </si>
  <si>
    <t>INSPECTOR ESCOLAR B</t>
  </si>
  <si>
    <t>ENTRENADOR DEPORTIVO A</t>
  </si>
  <si>
    <t>ENTRENADOR DEPORTIVO B</t>
  </si>
  <si>
    <t>ENTRENADOR DEPORTIVO C</t>
  </si>
  <si>
    <t>ADMINISTRADOR DE RECURSOS HUMANOS A</t>
  </si>
  <si>
    <t>ADMINISTRADOR DE RECURSOS HUMANOS B</t>
  </si>
  <si>
    <t>ADMINISTRADOS DE SERVICIOS GENERALES A</t>
  </si>
  <si>
    <t>AUXILIAR DE ACTIVIDADES AGROPECUARIAS A</t>
  </si>
  <si>
    <t>AUXILIAR DE INTENDENCIA B</t>
  </si>
  <si>
    <t>VELADOR C</t>
  </si>
  <si>
    <t>AUXILIAR DE INTENDENCIA A</t>
  </si>
  <si>
    <t>AUXILIAR DE INTENDENCIA C</t>
  </si>
  <si>
    <t>CHOFER MENSAJERO A</t>
  </si>
  <si>
    <t>AUXILIAR DE ACTIVIDADES AGROPECUARIAS B</t>
  </si>
  <si>
    <t>CHOFER MENSAJERO B</t>
  </si>
  <si>
    <t>PROFESIONISTA A</t>
  </si>
  <si>
    <t>PROFESIONISTA B</t>
  </si>
  <si>
    <t>PROFESIONISTA C</t>
  </si>
  <si>
    <t>PROFESIONISTA D</t>
  </si>
  <si>
    <t>CONTADOR A</t>
  </si>
  <si>
    <t>CONTADOR B</t>
  </si>
  <si>
    <t>CONTADOR C</t>
  </si>
  <si>
    <t>CONTADOR D</t>
  </si>
  <si>
    <t>ADMINISTRADOR DE SEGURIDAD A</t>
  </si>
  <si>
    <t>PEÓN</t>
  </si>
  <si>
    <t>VELADOR B</t>
  </si>
  <si>
    <t>MÉDICO A</t>
  </si>
  <si>
    <t>MÉDICO B</t>
  </si>
  <si>
    <t>MÉDICO C</t>
  </si>
  <si>
    <t>MÉDICO D</t>
  </si>
  <si>
    <t>MÉDICO INTERNISTA A</t>
  </si>
  <si>
    <t>MÉDICO INTERNISTA B</t>
  </si>
  <si>
    <t>PSIQUIATRA A</t>
  </si>
  <si>
    <t>CHOFER DE RECTORÍA B</t>
  </si>
  <si>
    <t>PROFESOR DE CARRERA DE IDIOMAS ASOCIADO A DE TIEMPO COMPLETO</t>
  </si>
  <si>
    <t>PROFESOR DE CARRERA DE IDIOMAS ASOCIADO B DE TIEMPO COMPLETO</t>
  </si>
  <si>
    <t>PROFESOR DE CARRERA DE ENSEÑANZA SUPERIOR ASOCIADO  A DE MEDIO TIEMPO</t>
  </si>
  <si>
    <t>CAJERO DE FINANZAS A</t>
  </si>
  <si>
    <t>VELADOR A</t>
  </si>
  <si>
    <t>Material Didáctico</t>
  </si>
  <si>
    <t>Transporte</t>
  </si>
  <si>
    <t>Renta</t>
  </si>
  <si>
    <t>Despensa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</si>
</sst>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"/>
  </numFmts>
  <fonts count="2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b/>
      <sz val="11"/>
      <color rgb="FF000000"/>
      <name val="Lato"/>
      <family val="2"/>
    </font>
    <font>
      <sz val="10"/>
      <color rgb="FF000000"/>
      <name val="Calibri"/>
      <family val="2"/>
      <scheme val="minor"/>
    </font>
    <font>
      <sz val="11"/>
      <color rgb="FF000000"/>
      <name val="Lato"/>
      <family val="2"/>
    </font>
    <font>
      <b/>
      <sz val="12"/>
      <color rgb="FF000000"/>
      <name val="Lato"/>
      <family val="2"/>
    </font>
    <font>
      <b/>
      <sz val="12"/>
      <color rgb="FF000000"/>
      <name val="Arial"/>
      <family val="2"/>
    </font>
    <font>
      <sz val="12"/>
      <color rgb="FF000000"/>
      <name val="Lato"/>
      <family val="2"/>
    </font>
    <font>
      <b/>
      <sz val="10"/>
      <color theme="0"/>
      <name val="Lato"/>
      <family val="2"/>
    </font>
    <font>
      <sz val="9"/>
      <color rgb="FF000000"/>
      <name val="Lato"/>
      <family val="2"/>
    </font>
    <font>
      <sz val="10"/>
      <color indexed="8"/>
      <name val="Lato"/>
      <family val="2"/>
    </font>
    <font>
      <sz val="10"/>
      <color theme="1"/>
      <name val="Lato"/>
      <family val="2"/>
    </font>
    <font>
      <sz val="10"/>
      <color rgb="FF000000"/>
      <name val="Montserrat"/>
      <family val="2"/>
    </font>
    <font>
      <sz val="12"/>
      <color theme="1"/>
      <name val="Calibri"/>
      <family val="2"/>
      <scheme val="minor"/>
    </font>
    <font>
      <sz val="10"/>
      <name val="Lato"/>
      <family val="2"/>
    </font>
    <font>
      <sz val="9"/>
      <color rgb="FF000000"/>
      <name val="Montserrat"/>
      <family val="2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70E48"/>
        <bgColor indexed="64"/>
      </patternFill>
    </fill>
    <fill>
      <patternFill patternType="solid">
        <fgColor rgb="FFBC2251"/>
        <bgColor indexed="64"/>
      </patternFill>
    </fill>
    <fill>
      <patternFill patternType="solid">
        <fgColor rgb="FFEFEDEA"/>
        <bgColor indexed="64"/>
      </patternFill>
    </fill>
    <fill>
      <patternFill patternType="solid">
        <fgColor rgb="FFC2995C"/>
        <bgColor indexed="64"/>
      </patternFill>
    </fill>
    <fill>
      <patternFill patternType="solid">
        <fgColor rgb="FFE2DED7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</border>
    <border>
      <left style="thin">
        <color rgb="FFFFFFFF"/>
      </left>
      <right/>
      <top style="thin">
        <color auto="1"/>
      </top>
      <bottom style="thin">
        <color rgb="FFFFFFFF"/>
      </bottom>
    </border>
    <border>
      <left/>
      <right/>
      <top style="thin">
        <color auto="1"/>
      </top>
      <bottom style="thin">
        <color rgb="FFFFFFFF"/>
      </bottom>
    </border>
    <border>
      <left style="thin">
        <color theme="0"/>
      </left>
      <right/>
      <top style="thin">
        <color auto="1"/>
      </top>
      <bottom style="thin">
        <color rgb="FFFFFFFF"/>
      </bottom>
    </border>
    <border>
      <left/>
      <right style="thin">
        <color auto="1"/>
      </right>
      <top style="thin">
        <color auto="1"/>
      </top>
      <bottom style="thin">
        <color rgb="FFFFFFFF"/>
      </bottom>
    </border>
    <border>
      <left style="thin">
        <color auto="1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auto="1"/>
      </right>
      <top style="thin">
        <color rgb="FFFFFFFF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medium">
        <color rgb="FFFFFFFF"/>
      </right>
      <top/>
      <bottom style="thin">
        <color auto="1"/>
      </bottom>
    </border>
    <border>
      <left style="thin">
        <color rgb="FFFFFFFF"/>
      </left>
      <right style="thin">
        <color rgb="FFFFFFFF"/>
      </right>
      <top/>
      <bottom style="thin">
        <color auto="1"/>
      </bottom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rgb="FFFFFFFF"/>
      </right>
      <top style="thin">
        <color auto="1"/>
      </top>
      <bottom style="thin">
        <color auto="1"/>
      </bottom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</border>
    <border>
      <left style="thin">
        <color rgb="FFFFFFFF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/>
    </border>
    <border>
      <left style="thin">
        <color auto="1"/>
      </left>
      <right style="thin">
        <color rgb="FFFFFFFF"/>
      </right>
      <top/>
      <bottom/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auto="1"/>
      </left>
      <right/>
      <top style="thin">
        <color auto="1"/>
      </top>
      <bottom style="thin">
        <color rgb="FF000000"/>
      </bottom>
    </border>
    <border>
      <left/>
      <right style="thin">
        <color auto="1"/>
      </right>
      <top style="thin">
        <color auto="1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auto="1"/>
      </right>
      <top style="thin">
        <color rgb="FFFFFFFF"/>
      </top>
      <bottom style="thin">
        <color rgb="FFFFFFFF"/>
      </bottom>
    </border>
    <border>
      <left style="thin">
        <color auto="1"/>
      </left>
      <right/>
      <top style="thin">
        <color auto="1"/>
      </top>
      <bottom/>
    </border>
  </borders>
  <cellStyleXfs count="3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0" fillId="0" borderId="0">
      <alignment/>
      <protection/>
    </xf>
    <xf numFmtId="0" fontId="17" fillId="0" borderId="0">
      <alignment/>
      <protection/>
    </xf>
    <xf numFmtId="0" fontId="2" fillId="0" borderId="0">
      <alignment/>
      <protection/>
    </xf>
    <xf numFmtId="0" fontId="20" fillId="0" borderId="0">
      <alignment/>
      <protection/>
    </xf>
  </cellStyleXfs>
  <cellXfs count="5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/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20" applyFont="1" applyAlignment="1">
      <alignment/>
      <protection/>
    </xf>
    <xf numFmtId="0" fontId="8" fillId="0" borderId="0" xfId="20" applyFont="1">
      <alignment/>
      <protection/>
    </xf>
    <xf numFmtId="0" fontId="9" fillId="0" borderId="0" xfId="20" applyFont="1" applyAlignment="1">
      <alignment horizontal="center" vertical="center" wrapText="1"/>
      <protection/>
    </xf>
    <xf numFmtId="0" fontId="10" fillId="0" borderId="0" xfId="20" applyFont="1" applyAlignment="1">
      <alignment vertical="center" wrapText="1"/>
      <protection/>
    </xf>
    <xf numFmtId="0" fontId="10" fillId="0" borderId="0" xfId="20" applyFont="1" applyAlignment="1">
      <alignment horizontal="center" vertical="center" wrapText="1"/>
      <protection/>
    </xf>
    <xf numFmtId="0" fontId="3" fillId="2" borderId="8" xfId="20" applyFont="1" applyFill="1" applyBorder="1" applyAlignment="1">
      <alignment horizontal="center" vertical="center" wrapText="1"/>
      <protection/>
    </xf>
    <xf numFmtId="0" fontId="3" fillId="2" borderId="9" xfId="20" applyFont="1" applyFill="1" applyBorder="1" applyAlignment="1">
      <alignment horizontal="center" vertical="center" wrapText="1"/>
      <protection/>
    </xf>
    <xf numFmtId="0" fontId="3" fillId="2" borderId="10" xfId="20" applyFont="1" applyFill="1" applyBorder="1" applyAlignment="1">
      <alignment horizontal="center" vertical="center" wrapText="1"/>
      <protection/>
    </xf>
    <xf numFmtId="0" fontId="3" fillId="2" borderId="11" xfId="20" applyFont="1" applyFill="1" applyBorder="1" applyAlignment="1">
      <alignment horizontal="center" vertical="center" wrapText="1"/>
      <protection/>
    </xf>
    <xf numFmtId="0" fontId="3" fillId="2" borderId="12" xfId="20" applyFont="1" applyFill="1" applyBorder="1" applyAlignment="1">
      <alignment horizontal="center" vertical="center" wrapText="1"/>
      <protection/>
    </xf>
    <xf numFmtId="0" fontId="3" fillId="2" borderId="13" xfId="20" applyFont="1" applyFill="1" applyBorder="1" applyAlignment="1">
      <alignment horizontal="center" vertical="center" wrapText="1"/>
      <protection/>
    </xf>
    <xf numFmtId="0" fontId="3" fillId="2" borderId="14" xfId="20" applyFont="1" applyFill="1" applyBorder="1" applyAlignment="1">
      <alignment horizontal="center" vertical="center" wrapText="1"/>
      <protection/>
    </xf>
    <xf numFmtId="0" fontId="3" fillId="2" borderId="15" xfId="20" applyFont="1" applyFill="1" applyBorder="1" applyAlignment="1">
      <alignment horizontal="center" vertical="center" wrapText="1"/>
      <protection/>
    </xf>
    <xf numFmtId="0" fontId="3" fillId="2" borderId="15" xfId="20" applyFont="1" applyFill="1" applyBorder="1" applyAlignment="1">
      <alignment horizontal="center" vertical="center" wrapText="1"/>
      <protection/>
    </xf>
    <xf numFmtId="0" fontId="3" fillId="2" borderId="16" xfId="20" applyFont="1" applyFill="1" applyBorder="1" applyAlignment="1">
      <alignment horizontal="center" vertical="center" wrapText="1"/>
      <protection/>
    </xf>
    <xf numFmtId="0" fontId="4" fillId="0" borderId="17" xfId="20" applyFont="1" applyBorder="1" applyAlignment="1">
      <alignment horizontal="left" vertical="center" wrapText="1"/>
      <protection/>
    </xf>
    <xf numFmtId="3" fontId="4" fillId="0" borderId="17" xfId="20" applyNumberFormat="1" applyFont="1" applyBorder="1" applyAlignment="1">
      <alignment horizontal="center" vertical="center" wrapText="1"/>
      <protection/>
    </xf>
    <xf numFmtId="0" fontId="8" fillId="0" borderId="0" xfId="20" applyFont="1" applyBorder="1">
      <alignment/>
      <protection/>
    </xf>
    <xf numFmtId="0" fontId="3" fillId="2" borderId="18" xfId="20" applyFont="1" applyFill="1" applyBorder="1" applyAlignment="1">
      <alignment horizontal="center" vertical="center" wrapText="1"/>
      <protection/>
    </xf>
    <xf numFmtId="0" fontId="3" fillId="2" borderId="19" xfId="20" applyFont="1" applyFill="1" applyBorder="1" applyAlignment="1">
      <alignment horizontal="center" vertical="center" wrapText="1"/>
      <protection/>
    </xf>
    <xf numFmtId="3" fontId="3" fillId="2" borderId="20" xfId="20" applyNumberFormat="1" applyFont="1" applyFill="1" applyBorder="1" applyAlignment="1">
      <alignment horizontal="center" vertical="center" wrapText="1"/>
      <protection/>
    </xf>
    <xf numFmtId="0" fontId="3" fillId="2" borderId="21" xfId="20" applyFont="1" applyFill="1" applyBorder="1" applyAlignment="1">
      <alignment horizontal="center" vertical="center" wrapText="1"/>
      <protection/>
    </xf>
    <xf numFmtId="0" fontId="3" fillId="2" borderId="22" xfId="20" applyFont="1" applyFill="1" applyBorder="1" applyAlignment="1">
      <alignment horizontal="center" vertical="center" wrapText="1"/>
      <protection/>
    </xf>
    <xf numFmtId="0" fontId="3" fillId="2" borderId="22" xfId="20" applyFont="1" applyFill="1" applyBorder="1" applyAlignment="1">
      <alignment horizontal="center" vertical="center" wrapText="1"/>
      <protection/>
    </xf>
    <xf numFmtId="0" fontId="3" fillId="2" borderId="23" xfId="20" applyFont="1" applyFill="1" applyBorder="1" applyAlignment="1">
      <alignment horizontal="center" vertical="center" wrapText="1"/>
      <protection/>
    </xf>
    <xf numFmtId="0" fontId="6" fillId="0" borderId="0" xfId="20" applyFont="1">
      <alignment/>
      <protection/>
    </xf>
    <xf numFmtId="3" fontId="8" fillId="0" borderId="0" xfId="20" applyNumberFormat="1" applyFont="1">
      <alignment/>
      <protection/>
    </xf>
    <xf numFmtId="0" fontId="3" fillId="2" borderId="24" xfId="20" applyFont="1" applyFill="1" applyBorder="1" applyAlignment="1">
      <alignment horizontal="center" vertical="center" wrapText="1"/>
      <protection/>
    </xf>
    <xf numFmtId="0" fontId="3" fillId="2" borderId="25" xfId="20" applyFont="1" applyFill="1" applyBorder="1" applyAlignment="1">
      <alignment horizontal="center" vertical="center" wrapText="1"/>
      <protection/>
    </xf>
    <xf numFmtId="3" fontId="3" fillId="2" borderId="26" xfId="20" applyNumberFormat="1" applyFont="1" applyFill="1" applyBorder="1" applyAlignment="1">
      <alignment horizontal="center" vertical="center" wrapText="1"/>
      <protection/>
    </xf>
    <xf numFmtId="3" fontId="3" fillId="2" borderId="27" xfId="20" applyNumberFormat="1" applyFont="1" applyFill="1" applyBorder="1" applyAlignment="1">
      <alignment horizontal="center" vertical="center" wrapText="1"/>
      <protection/>
    </xf>
    <xf numFmtId="0" fontId="4" fillId="0" borderId="0" xfId="20" applyFont="1">
      <alignment/>
      <protection/>
    </xf>
    <xf numFmtId="0" fontId="9" fillId="0" borderId="0" xfId="20" applyFont="1" applyBorder="1" applyAlignment="1">
      <alignment horizontal="center" vertical="top" wrapText="1"/>
      <protection/>
    </xf>
    <xf numFmtId="0" fontId="11" fillId="0" borderId="0" xfId="20" applyFont="1" applyBorder="1" applyAlignment="1">
      <alignment horizontal="center" vertical="top" wrapText="1"/>
      <protection/>
    </xf>
    <xf numFmtId="0" fontId="4" fillId="0" borderId="28" xfId="20" applyFont="1" applyBorder="1" applyAlignment="1">
      <alignment horizontal="left" vertical="top" wrapText="1"/>
      <protection/>
    </xf>
    <xf numFmtId="0" fontId="4" fillId="0" borderId="28" xfId="20" applyFont="1" applyBorder="1" applyAlignment="1">
      <alignment horizontal="center" vertical="top" wrapText="1"/>
      <protection/>
    </xf>
    <xf numFmtId="0" fontId="3" fillId="2" borderId="29" xfId="20" applyFont="1" applyFill="1" applyBorder="1" applyAlignment="1">
      <alignment horizontal="center" vertical="center" wrapText="1"/>
      <protection/>
    </xf>
    <xf numFmtId="0" fontId="3" fillId="2" borderId="29" xfId="20" applyFont="1" applyFill="1" applyBorder="1" applyAlignment="1">
      <alignment horizontal="center" vertical="center" wrapText="1"/>
      <protection/>
    </xf>
    <xf numFmtId="0" fontId="4" fillId="0" borderId="30" xfId="20" applyFont="1" applyBorder="1" applyAlignment="1">
      <alignment horizontal="left" vertical="center" wrapText="1"/>
      <protection/>
    </xf>
    <xf numFmtId="0" fontId="4" fillId="0" borderId="31" xfId="20" applyFont="1" applyBorder="1" applyAlignment="1">
      <alignment horizontal="center" vertical="center" wrapText="1"/>
      <protection/>
    </xf>
    <xf numFmtId="0" fontId="4" fillId="0" borderId="31" xfId="20" applyFont="1" applyBorder="1" applyAlignment="1">
      <alignment horizontal="left" vertical="center" wrapText="1"/>
      <protection/>
    </xf>
    <xf numFmtId="0" fontId="5" fillId="5" borderId="1" xfId="20" applyFont="1" applyFill="1" applyBorder="1" applyAlignment="1">
      <alignment horizontal="left" vertical="center" wrapText="1"/>
      <protection/>
    </xf>
    <xf numFmtId="0" fontId="5" fillId="0" borderId="32" xfId="20" applyFont="1" applyBorder="1" applyAlignment="1">
      <alignment horizontal="center" vertical="center" wrapText="1"/>
      <protection/>
    </xf>
    <xf numFmtId="0" fontId="5" fillId="0" borderId="33" xfId="20" applyFont="1" applyBorder="1" applyAlignment="1">
      <alignment horizontal="left" vertical="center" wrapText="1"/>
      <protection/>
    </xf>
    <xf numFmtId="0" fontId="4" fillId="0" borderId="1" xfId="20" applyFont="1" applyBorder="1" applyAlignment="1">
      <alignment horizontal="left" vertical="center" wrapText="1"/>
      <protection/>
    </xf>
    <xf numFmtId="3" fontId="4" fillId="0" borderId="1" xfId="20" applyNumberFormat="1" applyFont="1" applyBorder="1" applyAlignment="1">
      <alignment horizontal="center" vertical="center" wrapText="1"/>
      <protection/>
    </xf>
    <xf numFmtId="164" fontId="4" fillId="0" borderId="1" xfId="21" applyNumberFormat="1" applyFont="1" applyBorder="1" applyAlignment="1">
      <alignment horizontal="right" vertical="center" wrapText="1"/>
    </xf>
    <xf numFmtId="3" fontId="4" fillId="0" borderId="1" xfId="20" applyNumberFormat="1" applyFont="1" applyFill="1" applyBorder="1" applyAlignment="1">
      <alignment horizontal="center" vertical="center" wrapText="1"/>
      <protection/>
    </xf>
    <xf numFmtId="0" fontId="4" fillId="0" borderId="1" xfId="20" applyFont="1" applyFill="1" applyBorder="1" applyAlignment="1">
      <alignment horizontal="left" vertical="center" wrapText="1"/>
      <protection/>
    </xf>
    <xf numFmtId="0" fontId="5" fillId="0" borderId="34" xfId="20" applyFont="1" applyBorder="1" applyAlignment="1">
      <alignment horizontal="left" vertical="center" wrapText="1"/>
      <protection/>
    </xf>
    <xf numFmtId="0" fontId="5" fillId="5" borderId="1" xfId="20" applyFont="1" applyFill="1" applyBorder="1" applyAlignment="1">
      <alignment horizontal="left" vertical="center" wrapText="1"/>
      <protection/>
    </xf>
    <xf numFmtId="3" fontId="5" fillId="5" borderId="1" xfId="20" applyNumberFormat="1" applyFont="1" applyFill="1" applyBorder="1" applyAlignment="1">
      <alignment horizontal="center" vertical="center" wrapText="1"/>
      <protection/>
    </xf>
    <xf numFmtId="3" fontId="5" fillId="0" borderId="35" xfId="20" applyNumberFormat="1" applyFont="1" applyBorder="1" applyAlignment="1">
      <alignment horizontal="right" vertical="center" wrapText="1"/>
      <protection/>
    </xf>
    <xf numFmtId="3" fontId="5" fillId="0" borderId="36" xfId="20" applyNumberFormat="1" applyFont="1" applyBorder="1" applyAlignment="1">
      <alignment horizontal="right" vertical="center" wrapText="1"/>
      <protection/>
    </xf>
    <xf numFmtId="0" fontId="5" fillId="0" borderId="0" xfId="20" applyFont="1" applyFill="1" applyBorder="1" applyAlignment="1">
      <alignment horizontal="left" vertical="center" wrapText="1"/>
      <protection/>
    </xf>
    <xf numFmtId="0" fontId="5" fillId="0" borderId="36" xfId="20" applyFont="1" applyFill="1" applyBorder="1" applyAlignment="1">
      <alignment horizontal="left" vertical="center" wrapText="1"/>
      <protection/>
    </xf>
    <xf numFmtId="3" fontId="5" fillId="0" borderId="36" xfId="20" applyNumberFormat="1" applyFont="1" applyFill="1" applyBorder="1" applyAlignment="1">
      <alignment horizontal="center" vertical="center" wrapText="1"/>
      <protection/>
    </xf>
    <xf numFmtId="3" fontId="5" fillId="0" borderId="0" xfId="20" applyNumberFormat="1" applyFont="1" applyFill="1" applyBorder="1" applyAlignment="1">
      <alignment horizontal="right" vertical="center" wrapText="1"/>
      <protection/>
    </xf>
    <xf numFmtId="0" fontId="4" fillId="0" borderId="0" xfId="20" applyFont="1" applyFill="1">
      <alignment/>
      <protection/>
    </xf>
    <xf numFmtId="0" fontId="4" fillId="0" borderId="0" xfId="20" applyFont="1" applyBorder="1" applyAlignment="1">
      <alignment horizontal="left" vertical="center" wrapText="1"/>
      <protection/>
    </xf>
    <xf numFmtId="3" fontId="4" fillId="0" borderId="0" xfId="20" applyNumberFormat="1" applyFont="1" applyBorder="1" applyAlignment="1">
      <alignment horizontal="center" vertical="center" wrapText="1"/>
      <protection/>
    </xf>
    <xf numFmtId="3" fontId="4" fillId="0" borderId="0" xfId="20" applyNumberFormat="1" applyFont="1" applyBorder="1" applyAlignment="1">
      <alignment horizontal="left" vertical="center" wrapText="1"/>
      <protection/>
    </xf>
    <xf numFmtId="0" fontId="5" fillId="5" borderId="37" xfId="20" applyFont="1" applyFill="1" applyBorder="1" applyAlignment="1">
      <alignment horizontal="left" vertical="center" wrapText="1"/>
      <protection/>
    </xf>
    <xf numFmtId="3" fontId="5" fillId="0" borderId="0" xfId="20" applyNumberFormat="1" applyFont="1" applyBorder="1" applyAlignment="1">
      <alignment horizontal="center" vertical="center" wrapText="1"/>
      <protection/>
    </xf>
    <xf numFmtId="3" fontId="5" fillId="0" borderId="0" xfId="20" applyNumberFormat="1" applyFont="1" applyBorder="1" applyAlignment="1">
      <alignment horizontal="left" vertical="center" wrapText="1"/>
      <protection/>
    </xf>
    <xf numFmtId="0" fontId="8" fillId="0" borderId="17" xfId="20" applyFont="1" applyFill="1" applyBorder="1" applyAlignment="1">
      <alignment horizontal="left" vertical="center"/>
      <protection/>
    </xf>
    <xf numFmtId="3" fontId="4" fillId="0" borderId="17" xfId="20" applyNumberFormat="1" applyFont="1" applyBorder="1" applyAlignment="1">
      <alignment horizontal="right" vertical="center" wrapText="1"/>
      <protection/>
    </xf>
    <xf numFmtId="0" fontId="4" fillId="0" borderId="0" xfId="20" applyFont="1" applyBorder="1">
      <alignment/>
      <protection/>
    </xf>
    <xf numFmtId="0" fontId="8" fillId="0" borderId="17" xfId="20" applyFont="1" applyBorder="1" applyAlignment="1">
      <alignment horizontal="left" vertical="center"/>
      <protection/>
    </xf>
    <xf numFmtId="3" fontId="4" fillId="0" borderId="17" xfId="20" applyNumberFormat="1" applyFont="1" applyFill="1" applyBorder="1" applyAlignment="1">
      <alignment horizontal="center" vertical="center" wrapText="1"/>
      <protection/>
    </xf>
    <xf numFmtId="0" fontId="5" fillId="0" borderId="38" xfId="20" applyFont="1" applyBorder="1" applyAlignment="1">
      <alignment horizontal="left" vertical="center" wrapText="1"/>
      <protection/>
    </xf>
    <xf numFmtId="0" fontId="5" fillId="5" borderId="7" xfId="20" applyFont="1" applyFill="1" applyBorder="1" applyAlignment="1">
      <alignment horizontal="left" vertical="center" wrapText="1"/>
      <protection/>
    </xf>
    <xf numFmtId="3" fontId="5" fillId="5" borderId="7" xfId="20" applyNumberFormat="1" applyFont="1" applyFill="1" applyBorder="1" applyAlignment="1">
      <alignment horizontal="center" vertical="center" wrapText="1"/>
      <protection/>
    </xf>
    <xf numFmtId="3" fontId="5" fillId="0" borderId="39" xfId="20" applyNumberFormat="1" applyFont="1" applyBorder="1" applyAlignment="1">
      <alignment horizontal="right" vertical="center" wrapText="1"/>
      <protection/>
    </xf>
    <xf numFmtId="3" fontId="5" fillId="0" borderId="0" xfId="20" applyNumberFormat="1" applyFont="1" applyBorder="1" applyAlignment="1">
      <alignment horizontal="right" vertical="center" wrapText="1"/>
      <protection/>
    </xf>
    <xf numFmtId="0" fontId="3" fillId="0" borderId="0" xfId="20" applyFont="1" applyBorder="1" applyAlignment="1">
      <alignment horizontal="left" vertical="center" wrapText="1"/>
      <protection/>
    </xf>
    <xf numFmtId="0" fontId="4" fillId="0" borderId="0" xfId="20" applyFont="1" applyAlignment="1">
      <alignment vertical="center"/>
      <protection/>
    </xf>
    <xf numFmtId="3" fontId="3" fillId="0" borderId="0" xfId="20" applyNumberFormat="1" applyFont="1" applyBorder="1" applyAlignment="1">
      <alignment horizontal="left" vertical="center" wrapText="1"/>
      <protection/>
    </xf>
    <xf numFmtId="0" fontId="4" fillId="0" borderId="33" xfId="20" applyFont="1" applyBorder="1" applyAlignment="1">
      <alignment horizontal="left" vertical="center" wrapText="1"/>
      <protection/>
    </xf>
    <xf numFmtId="0" fontId="5" fillId="5" borderId="17" xfId="20" applyFont="1" applyFill="1" applyBorder="1" applyAlignment="1">
      <alignment horizontal="left" vertical="center" wrapText="1"/>
      <protection/>
    </xf>
    <xf numFmtId="3" fontId="5" fillId="0" borderId="33" xfId="20" applyNumberFormat="1" applyFont="1" applyBorder="1" applyAlignment="1">
      <alignment horizontal="center" vertical="center" wrapText="1"/>
      <protection/>
    </xf>
    <xf numFmtId="3" fontId="5" fillId="0" borderId="33" xfId="20" applyNumberFormat="1" applyFont="1" applyBorder="1" applyAlignment="1">
      <alignment horizontal="left" vertical="center" wrapText="1"/>
      <protection/>
    </xf>
    <xf numFmtId="0" fontId="4" fillId="0" borderId="7" xfId="20" applyFont="1" applyBorder="1" applyAlignment="1">
      <alignment horizontal="left" vertical="center" wrapText="1"/>
      <protection/>
    </xf>
    <xf numFmtId="3" fontId="4" fillId="0" borderId="1" xfId="20" applyNumberFormat="1" applyFont="1" applyBorder="1" applyAlignment="1">
      <alignment horizontal="right" vertical="center" wrapText="1"/>
      <protection/>
    </xf>
    <xf numFmtId="0" fontId="3" fillId="2" borderId="24" xfId="20" applyFont="1" applyFill="1" applyBorder="1" applyAlignment="1">
      <alignment horizontal="left" vertical="center" wrapText="1"/>
      <protection/>
    </xf>
    <xf numFmtId="3" fontId="3" fillId="2" borderId="40" xfId="20" applyNumberFormat="1" applyFont="1" applyFill="1" applyBorder="1" applyAlignment="1">
      <alignment horizontal="center" vertical="center" wrapText="1"/>
      <protection/>
    </xf>
    <xf numFmtId="0" fontId="12" fillId="2" borderId="17" xfId="22" applyFont="1" applyFill="1" applyBorder="1" applyAlignment="1">
      <alignment vertical="center"/>
      <protection/>
    </xf>
    <xf numFmtId="0" fontId="4" fillId="0" borderId="0" xfId="20" applyFont="1" applyBorder="1" applyAlignment="1">
      <alignment vertical="center"/>
      <protection/>
    </xf>
    <xf numFmtId="0" fontId="4" fillId="0" borderId="32" xfId="20" applyFont="1" applyBorder="1" applyAlignment="1">
      <alignment horizontal="left" vertical="center" wrapText="1"/>
      <protection/>
    </xf>
    <xf numFmtId="3" fontId="4" fillId="0" borderId="17" xfId="20" applyNumberFormat="1" applyFont="1" applyFill="1" applyBorder="1" applyAlignment="1">
      <alignment horizontal="right" vertical="center" wrapText="1"/>
      <protection/>
    </xf>
    <xf numFmtId="0" fontId="4" fillId="0" borderId="36" xfId="20" applyFont="1" applyBorder="1" applyAlignment="1">
      <alignment horizontal="left" vertical="center" wrapText="1"/>
      <protection/>
    </xf>
    <xf numFmtId="0" fontId="4" fillId="0" borderId="0" xfId="20" applyFont="1" applyAlignment="1">
      <alignment horizontal="center" vertical="center"/>
      <protection/>
    </xf>
    <xf numFmtId="0" fontId="5" fillId="5" borderId="2" xfId="20" applyFont="1" applyFill="1" applyBorder="1" applyAlignment="1">
      <alignment horizontal="left" vertical="center" wrapText="1"/>
      <protection/>
    </xf>
    <xf numFmtId="0" fontId="5" fillId="5" borderId="4" xfId="20" applyFont="1" applyFill="1" applyBorder="1" applyAlignment="1">
      <alignment horizontal="left" vertical="center" wrapText="1"/>
      <protection/>
    </xf>
    <xf numFmtId="3" fontId="4" fillId="0" borderId="1" xfId="20" applyNumberFormat="1" applyFont="1" applyFill="1" applyBorder="1" applyAlignment="1">
      <alignment horizontal="right" vertical="center" wrapText="1"/>
      <protection/>
    </xf>
    <xf numFmtId="0" fontId="5" fillId="0" borderId="36" xfId="20" applyFont="1" applyBorder="1" applyAlignment="1">
      <alignment horizontal="left" vertical="center" wrapText="1"/>
      <protection/>
    </xf>
    <xf numFmtId="0" fontId="5" fillId="5" borderId="17" xfId="20" applyFont="1" applyFill="1" applyBorder="1" applyAlignment="1">
      <alignment horizontal="left" vertical="center"/>
      <protection/>
    </xf>
    <xf numFmtId="3" fontId="5" fillId="5" borderId="4" xfId="20" applyNumberFormat="1" applyFont="1" applyFill="1" applyBorder="1" applyAlignment="1">
      <alignment horizontal="center" vertical="center" wrapText="1"/>
      <protection/>
    </xf>
    <xf numFmtId="0" fontId="4" fillId="0" borderId="0" xfId="20" applyFont="1" applyAlignment="1">
      <alignment horizontal="center"/>
      <protection/>
    </xf>
    <xf numFmtId="0" fontId="13" fillId="0" borderId="0" xfId="20" applyFont="1" applyAlignment="1">
      <alignment vertical="center"/>
      <protection/>
    </xf>
    <xf numFmtId="0" fontId="13" fillId="0" borderId="0" xfId="20" applyFont="1">
      <alignment/>
      <protection/>
    </xf>
    <xf numFmtId="0" fontId="9" fillId="0" borderId="0" xfId="20" applyFont="1" applyBorder="1" applyAlignment="1">
      <alignment horizontal="center" vertical="center" wrapText="1"/>
      <protection/>
    </xf>
    <xf numFmtId="0" fontId="11" fillId="0" borderId="0" xfId="20" applyFont="1" applyBorder="1" applyAlignment="1">
      <alignment horizontal="center" vertical="center"/>
      <protection/>
    </xf>
    <xf numFmtId="0" fontId="5" fillId="0" borderId="0" xfId="20" applyFont="1" applyFill="1" applyBorder="1" applyAlignment="1">
      <alignment horizontal="left" vertical="center" wrapText="1"/>
      <protection/>
    </xf>
    <xf numFmtId="0" fontId="5" fillId="0" borderId="28" xfId="20" applyFont="1" applyBorder="1" applyAlignment="1">
      <alignment horizontal="left" vertical="center" wrapText="1"/>
      <protection/>
    </xf>
    <xf numFmtId="0" fontId="3" fillId="2" borderId="41" xfId="20" applyFont="1" applyFill="1" applyBorder="1" applyAlignment="1">
      <alignment horizontal="center" vertical="center"/>
      <protection/>
    </xf>
    <xf numFmtId="0" fontId="3" fillId="2" borderId="42" xfId="20" applyFont="1" applyFill="1" applyBorder="1" applyAlignment="1">
      <alignment horizontal="center" vertical="center"/>
      <protection/>
    </xf>
    <xf numFmtId="0" fontId="3" fillId="2" borderId="29" xfId="20" applyFont="1" applyFill="1" applyBorder="1" applyAlignment="1">
      <alignment horizontal="center" vertical="center"/>
      <protection/>
    </xf>
    <xf numFmtId="0" fontId="3" fillId="2" borderId="43" xfId="20" applyFont="1" applyFill="1" applyBorder="1" applyAlignment="1">
      <alignment horizontal="center" vertical="center"/>
      <protection/>
    </xf>
    <xf numFmtId="0" fontId="3" fillId="2" borderId="44" xfId="20" applyFont="1" applyFill="1" applyBorder="1" applyAlignment="1">
      <alignment horizontal="center" vertical="center"/>
      <protection/>
    </xf>
    <xf numFmtId="0" fontId="3" fillId="2" borderId="29" xfId="20" applyFont="1" applyFill="1" applyBorder="1" applyAlignment="1">
      <alignment horizontal="center" vertical="center"/>
      <protection/>
    </xf>
    <xf numFmtId="0" fontId="3" fillId="2" borderId="43" xfId="20" applyFont="1" applyFill="1" applyBorder="1" applyAlignment="1">
      <alignment horizontal="center" vertical="center"/>
      <protection/>
    </xf>
    <xf numFmtId="0" fontId="4" fillId="0" borderId="45" xfId="20" applyFont="1" applyBorder="1" applyAlignment="1">
      <alignment horizontal="left" vertical="center" wrapText="1"/>
      <protection/>
    </xf>
    <xf numFmtId="0" fontId="4" fillId="0" borderId="45" xfId="20" applyFont="1" applyBorder="1" applyAlignment="1">
      <alignment horizontal="left" vertical="center"/>
      <protection/>
    </xf>
    <xf numFmtId="3" fontId="4" fillId="0" borderId="45" xfId="20" applyNumberFormat="1" applyFont="1" applyBorder="1" applyAlignment="1">
      <alignment horizontal="right" vertical="center" wrapText="1"/>
      <protection/>
    </xf>
    <xf numFmtId="0" fontId="4" fillId="0" borderId="1" xfId="20" applyFont="1" applyBorder="1" applyAlignment="1">
      <alignment horizontal="left" vertical="center"/>
      <protection/>
    </xf>
    <xf numFmtId="3" fontId="4" fillId="0" borderId="45" xfId="20" applyNumberFormat="1" applyFont="1" applyFill="1" applyBorder="1" applyAlignment="1">
      <alignment horizontal="right" vertical="center" wrapText="1"/>
      <protection/>
    </xf>
    <xf numFmtId="3" fontId="4" fillId="0" borderId="36" xfId="20" applyNumberFormat="1" applyFont="1" applyBorder="1" applyAlignment="1">
      <alignment horizontal="left" vertical="center" wrapText="1"/>
      <protection/>
    </xf>
    <xf numFmtId="3" fontId="5" fillId="0" borderId="28" xfId="20" applyNumberFormat="1" applyFont="1" applyBorder="1" applyAlignment="1">
      <alignment horizontal="left" vertical="center" wrapText="1"/>
      <protection/>
    </xf>
    <xf numFmtId="3" fontId="3" fillId="2" borderId="29" xfId="20" applyNumberFormat="1" applyFont="1" applyFill="1" applyBorder="1" applyAlignment="1">
      <alignment horizontal="center" vertical="center"/>
      <protection/>
    </xf>
    <xf numFmtId="3" fontId="3" fillId="2" borderId="43" xfId="20" applyNumberFormat="1" applyFont="1" applyFill="1" applyBorder="1" applyAlignment="1">
      <alignment horizontal="center" vertical="center"/>
      <protection/>
    </xf>
    <xf numFmtId="3" fontId="3" fillId="2" borderId="29" xfId="20" applyNumberFormat="1" applyFont="1" applyFill="1" applyBorder="1" applyAlignment="1">
      <alignment horizontal="center" vertical="center"/>
      <protection/>
    </xf>
    <xf numFmtId="3" fontId="3" fillId="2" borderId="43" xfId="20" applyNumberFormat="1" applyFont="1" applyFill="1" applyBorder="1" applyAlignment="1">
      <alignment horizontal="center" vertical="center"/>
      <protection/>
    </xf>
    <xf numFmtId="0" fontId="4" fillId="0" borderId="5" xfId="20" applyFont="1" applyBorder="1" applyAlignment="1">
      <alignment horizontal="left" vertical="center" wrapText="1"/>
      <protection/>
    </xf>
    <xf numFmtId="3" fontId="4" fillId="0" borderId="46" xfId="20" applyNumberFormat="1" applyFont="1" applyFill="1" applyBorder="1" applyAlignment="1">
      <alignment horizontal="right" vertical="center" wrapText="1"/>
      <protection/>
    </xf>
    <xf numFmtId="3" fontId="4" fillId="0" borderId="46" xfId="20" applyNumberFormat="1" applyFont="1" applyBorder="1" applyAlignment="1">
      <alignment horizontal="right" vertical="center" wrapText="1"/>
      <protection/>
    </xf>
    <xf numFmtId="0" fontId="4" fillId="0" borderId="17" xfId="20" applyFont="1" applyFill="1" applyBorder="1" applyAlignment="1">
      <alignment horizontal="left" vertical="center" wrapText="1"/>
      <protection/>
    </xf>
    <xf numFmtId="0" fontId="4" fillId="0" borderId="6" xfId="20" applyFont="1" applyBorder="1" applyAlignment="1">
      <alignment horizontal="left" vertical="center" wrapText="1"/>
      <protection/>
    </xf>
    <xf numFmtId="3" fontId="4" fillId="0" borderId="6" xfId="20" applyNumberFormat="1" applyFont="1" applyBorder="1" applyAlignment="1">
      <alignment horizontal="right" vertical="center" wrapText="1"/>
      <protection/>
    </xf>
    <xf numFmtId="3" fontId="4" fillId="0" borderId="6" xfId="20" applyNumberFormat="1" applyFont="1" applyFill="1" applyBorder="1" applyAlignment="1">
      <alignment horizontal="right" vertical="center" wrapText="1"/>
      <protection/>
    </xf>
    <xf numFmtId="0" fontId="11" fillId="0" borderId="0" xfId="20" applyFont="1" applyAlignment="1">
      <alignment horizontal="center" vertical="center" wrapText="1"/>
      <protection/>
    </xf>
    <xf numFmtId="0" fontId="4" fillId="0" borderId="28" xfId="20" applyFont="1" applyBorder="1" applyAlignment="1">
      <alignment horizontal="left" vertical="center" wrapText="1"/>
      <protection/>
    </xf>
    <xf numFmtId="0" fontId="4" fillId="0" borderId="28" xfId="20" applyFont="1" applyBorder="1" applyAlignment="1">
      <alignment horizontal="center" vertical="center" wrapText="1"/>
      <protection/>
    </xf>
    <xf numFmtId="0" fontId="5" fillId="5" borderId="5" xfId="20" applyFont="1" applyFill="1" applyBorder="1" applyAlignment="1">
      <alignment horizontal="left" vertical="center" wrapText="1"/>
      <protection/>
    </xf>
    <xf numFmtId="0" fontId="5" fillId="0" borderId="39" xfId="20" applyFont="1" applyBorder="1" applyAlignment="1">
      <alignment horizontal="center" vertical="center" wrapText="1"/>
      <protection/>
    </xf>
    <xf numFmtId="0" fontId="5" fillId="0" borderId="0" xfId="20" applyFont="1" applyBorder="1" applyAlignment="1">
      <alignment horizontal="left" vertical="center" wrapText="1"/>
      <protection/>
    </xf>
    <xf numFmtId="0" fontId="14" fillId="0" borderId="17" xfId="23" applyFont="1" applyBorder="1" applyAlignment="1">
      <alignment horizontal="left" vertical="center" wrapText="1"/>
      <protection/>
    </xf>
    <xf numFmtId="0" fontId="4" fillId="0" borderId="17" xfId="20" applyFont="1" applyBorder="1" applyAlignment="1">
      <alignment horizontal="center" vertical="center" wrapText="1"/>
      <protection/>
    </xf>
    <xf numFmtId="0" fontId="5" fillId="0" borderId="0" xfId="20" applyFont="1" applyAlignment="1">
      <alignment horizontal="left" vertical="center" wrapText="1"/>
      <protection/>
    </xf>
    <xf numFmtId="3" fontId="5" fillId="0" borderId="36" xfId="20" applyNumberFormat="1" applyFont="1" applyBorder="1" applyAlignment="1">
      <alignment horizontal="center" vertical="center" wrapText="1"/>
      <protection/>
    </xf>
    <xf numFmtId="3" fontId="5" fillId="0" borderId="0" xfId="20" applyNumberFormat="1" applyFont="1" applyAlignment="1">
      <alignment horizontal="right" vertical="center" wrapText="1"/>
      <protection/>
    </xf>
    <xf numFmtId="0" fontId="4" fillId="0" borderId="0" xfId="20" applyFont="1" applyAlignment="1">
      <alignment horizontal="left" vertical="center" wrapText="1"/>
      <protection/>
    </xf>
    <xf numFmtId="3" fontId="4" fillId="0" borderId="0" xfId="20" applyNumberFormat="1" applyFont="1" applyAlignment="1">
      <alignment horizontal="center" vertical="center" wrapText="1"/>
      <protection/>
    </xf>
    <xf numFmtId="3" fontId="4" fillId="0" borderId="0" xfId="20" applyNumberFormat="1" applyFont="1" applyAlignment="1">
      <alignment horizontal="left" vertical="center" wrapText="1"/>
      <protection/>
    </xf>
    <xf numFmtId="0" fontId="4" fillId="0" borderId="0" xfId="20" applyFont="1" applyAlignment="1">
      <alignment vertical="center" wrapText="1"/>
      <protection/>
    </xf>
    <xf numFmtId="0" fontId="3" fillId="0" borderId="0" xfId="20" applyFont="1" applyAlignment="1">
      <alignment horizontal="left" vertical="center" wrapText="1"/>
      <protection/>
    </xf>
    <xf numFmtId="3" fontId="3" fillId="0" borderId="0" xfId="20" applyNumberFormat="1" applyFont="1" applyAlignment="1">
      <alignment horizontal="left" vertical="center" wrapText="1"/>
      <protection/>
    </xf>
    <xf numFmtId="3" fontId="5" fillId="0" borderId="0" xfId="20" applyNumberFormat="1" applyFont="1" applyAlignment="1">
      <alignment horizontal="center" vertical="center" wrapText="1"/>
      <protection/>
    </xf>
    <xf numFmtId="3" fontId="5" fillId="0" borderId="0" xfId="20" applyNumberFormat="1" applyFont="1" applyAlignment="1">
      <alignment horizontal="left" vertical="center" wrapText="1"/>
      <protection/>
    </xf>
    <xf numFmtId="3" fontId="4" fillId="0" borderId="0" xfId="20" applyNumberFormat="1" applyFont="1" applyAlignment="1">
      <alignment vertical="center"/>
      <protection/>
    </xf>
    <xf numFmtId="0" fontId="11" fillId="0" borderId="0" xfId="20" applyFont="1" applyAlignment="1">
      <alignment horizontal="center" vertical="center"/>
      <protection/>
    </xf>
    <xf numFmtId="0" fontId="5" fillId="0" borderId="0" xfId="20" applyFont="1" applyAlignment="1">
      <alignment horizontal="left" vertical="center" wrapText="1"/>
      <protection/>
    </xf>
    <xf numFmtId="0" fontId="3" fillId="2" borderId="14" xfId="20" applyFont="1" applyFill="1" applyBorder="1" applyAlignment="1">
      <alignment horizontal="center" vertical="center"/>
      <protection/>
    </xf>
    <xf numFmtId="0" fontId="3" fillId="2" borderId="15" xfId="20" applyFont="1" applyFill="1" applyBorder="1" applyAlignment="1">
      <alignment horizontal="center" vertical="center"/>
      <protection/>
    </xf>
    <xf numFmtId="0" fontId="3" fillId="2" borderId="15" xfId="20" applyFont="1" applyFill="1" applyBorder="1" applyAlignment="1">
      <alignment horizontal="center" vertical="center"/>
      <protection/>
    </xf>
    <xf numFmtId="0" fontId="3" fillId="2" borderId="16" xfId="20" applyFont="1" applyFill="1" applyBorder="1" applyAlignment="1">
      <alignment horizontal="center" vertical="center"/>
      <protection/>
    </xf>
    <xf numFmtId="0" fontId="4" fillId="0" borderId="17" xfId="20" applyFont="1" applyBorder="1" applyAlignment="1">
      <alignment horizontal="left" vertical="center"/>
      <protection/>
    </xf>
    <xf numFmtId="3" fontId="3" fillId="2" borderId="15" xfId="20" applyNumberFormat="1" applyFont="1" applyFill="1" applyBorder="1" applyAlignment="1">
      <alignment horizontal="center" vertical="center"/>
      <protection/>
    </xf>
    <xf numFmtId="3" fontId="3" fillId="2" borderId="16" xfId="20" applyNumberFormat="1" applyFont="1" applyFill="1" applyBorder="1" applyAlignment="1">
      <alignment horizontal="center" vertical="center"/>
      <protection/>
    </xf>
    <xf numFmtId="0" fontId="4" fillId="0" borderId="17" xfId="20" applyFont="1" applyFill="1" applyBorder="1" applyAlignment="1">
      <alignment horizontal="left" vertical="center"/>
      <protection/>
    </xf>
    <xf numFmtId="3" fontId="4" fillId="0" borderId="17" xfId="20" applyNumberFormat="1" applyFont="1" applyBorder="1" applyAlignment="1">
      <alignment horizontal="right" vertical="center"/>
      <protection/>
    </xf>
    <xf numFmtId="0" fontId="9" fillId="0" borderId="0" xfId="20" applyFont="1" applyAlignment="1">
      <alignment vertical="center" wrapText="1"/>
      <protection/>
    </xf>
    <xf numFmtId="0" fontId="9" fillId="0" borderId="0" xfId="20" applyFont="1" applyAlignment="1">
      <alignment horizontal="center" vertical="center" wrapText="1"/>
      <protection/>
    </xf>
    <xf numFmtId="43" fontId="4" fillId="0" borderId="28" xfId="21" applyFont="1" applyBorder="1" applyAlignment="1">
      <alignment horizontal="left" vertical="center" wrapText="1"/>
    </xf>
    <xf numFmtId="43" fontId="3" fillId="2" borderId="29" xfId="21" applyFont="1" applyFill="1" applyBorder="1" applyAlignment="1">
      <alignment horizontal="center" vertical="center" wrapText="1"/>
    </xf>
    <xf numFmtId="43" fontId="4" fillId="0" borderId="31" xfId="21" applyFont="1" applyBorder="1" applyAlignment="1">
      <alignment horizontal="left" vertical="center" wrapText="1"/>
    </xf>
    <xf numFmtId="0" fontId="5" fillId="5" borderId="35" xfId="20" applyFont="1" applyFill="1" applyBorder="1" applyAlignment="1">
      <alignment horizontal="left" vertical="center" wrapText="1"/>
      <protection/>
    </xf>
    <xf numFmtId="0" fontId="5" fillId="5" borderId="34" xfId="20" applyFont="1" applyFill="1" applyBorder="1" applyAlignment="1">
      <alignment horizontal="left" vertical="center" wrapText="1"/>
      <protection/>
    </xf>
    <xf numFmtId="43" fontId="5" fillId="0" borderId="0" xfId="21" applyFont="1" applyBorder="1" applyAlignment="1">
      <alignment horizontal="left" vertical="center" wrapText="1"/>
    </xf>
    <xf numFmtId="1" fontId="4" fillId="0" borderId="17" xfId="21" applyNumberFormat="1" applyFont="1" applyBorder="1" applyAlignment="1">
      <alignment horizontal="center" vertical="center" wrapText="1"/>
    </xf>
    <xf numFmtId="164" fontId="4" fillId="0" borderId="17" xfId="21" applyNumberFormat="1" applyFont="1" applyBorder="1" applyAlignment="1">
      <alignment horizontal="right" vertical="center" wrapText="1"/>
    </xf>
    <xf numFmtId="43" fontId="4" fillId="0" borderId="0" xfId="20" applyNumberFormat="1" applyFont="1" applyAlignment="1">
      <alignment vertical="center"/>
      <protection/>
    </xf>
    <xf numFmtId="43" fontId="5" fillId="0" borderId="39" xfId="21" applyFont="1" applyBorder="1" applyAlignment="1">
      <alignment horizontal="right" vertical="center" wrapText="1"/>
    </xf>
    <xf numFmtId="43" fontId="5" fillId="0" borderId="0" xfId="21" applyFont="1" applyAlignment="1">
      <alignment horizontal="right" vertical="center" wrapText="1"/>
    </xf>
    <xf numFmtId="43" fontId="4" fillId="0" borderId="0" xfId="21" applyFont="1" applyAlignment="1">
      <alignment horizontal="left" vertical="center" wrapText="1"/>
    </xf>
    <xf numFmtId="43" fontId="4" fillId="0" borderId="0" xfId="21" applyFont="1" applyBorder="1" applyAlignment="1">
      <alignment horizontal="right" vertical="center" wrapText="1"/>
    </xf>
    <xf numFmtId="43" fontId="5" fillId="0" borderId="0" xfId="21" applyFont="1" applyAlignment="1">
      <alignment horizontal="left" vertical="center" wrapText="1"/>
    </xf>
    <xf numFmtId="43" fontId="4" fillId="0" borderId="0" xfId="21" applyFont="1" applyAlignment="1">
      <alignment vertical="center"/>
    </xf>
    <xf numFmtId="43" fontId="5" fillId="0" borderId="35" xfId="21" applyFont="1" applyBorder="1" applyAlignment="1">
      <alignment horizontal="right" vertical="center" wrapText="1"/>
    </xf>
    <xf numFmtId="0" fontId="13" fillId="0" borderId="0" xfId="20" applyFont="1" applyAlignment="1">
      <alignment horizontal="center" vertical="center"/>
      <protection/>
    </xf>
    <xf numFmtId="43" fontId="13" fillId="0" borderId="0" xfId="21" applyFont="1" applyAlignment="1">
      <alignment vertical="center"/>
    </xf>
    <xf numFmtId="0" fontId="13" fillId="0" borderId="0" xfId="20" applyFont="1" applyFill="1" applyAlignment="1">
      <alignment vertical="center"/>
      <protection/>
    </xf>
    <xf numFmtId="43" fontId="5" fillId="0" borderId="28" xfId="21" applyFont="1" applyBorder="1" applyAlignment="1">
      <alignment horizontal="left" vertical="center" wrapText="1"/>
    </xf>
    <xf numFmtId="0" fontId="5" fillId="0" borderId="28" xfId="20" applyFont="1" applyBorder="1" applyAlignment="1">
      <alignment horizontal="center" vertical="center" wrapText="1"/>
      <protection/>
    </xf>
    <xf numFmtId="0" fontId="5" fillId="0" borderId="28" xfId="20" applyFont="1" applyFill="1" applyBorder="1" applyAlignment="1">
      <alignment horizontal="left" vertical="center" wrapText="1"/>
      <protection/>
    </xf>
    <xf numFmtId="0" fontId="3" fillId="2" borderId="47" xfId="20" applyFont="1" applyFill="1" applyBorder="1" applyAlignment="1">
      <alignment horizontal="center" vertical="center"/>
      <protection/>
    </xf>
    <xf numFmtId="43" fontId="3" fillId="2" borderId="15" xfId="21" applyFont="1" applyFill="1" applyBorder="1" applyAlignment="1">
      <alignment horizontal="center" vertical="center"/>
    </xf>
    <xf numFmtId="43" fontId="3" fillId="2" borderId="15" xfId="21" applyFont="1" applyFill="1" applyBorder="1" applyAlignment="1">
      <alignment horizontal="center" vertical="center" wrapText="1"/>
    </xf>
    <xf numFmtId="43" fontId="3" fillId="2" borderId="16" xfId="21" applyFont="1" applyFill="1" applyBorder="1" applyAlignment="1">
      <alignment horizontal="center" vertical="center"/>
    </xf>
    <xf numFmtId="3" fontId="4" fillId="0" borderId="17" xfId="24" applyNumberFormat="1" applyFont="1" applyBorder="1" applyAlignment="1">
      <alignment horizontal="right" vertical="center" wrapText="1"/>
    </xf>
    <xf numFmtId="3" fontId="4" fillId="0" borderId="17" xfId="24" applyNumberFormat="1" applyFont="1" applyBorder="1" applyAlignment="1">
      <alignment horizontal="center" vertical="center" wrapText="1"/>
    </xf>
    <xf numFmtId="3" fontId="4" fillId="0" borderId="0" xfId="20" applyNumberFormat="1" applyFont="1" applyFill="1" applyAlignment="1">
      <alignment horizontal="left" vertical="center" wrapText="1"/>
      <protection/>
    </xf>
    <xf numFmtId="3" fontId="5" fillId="0" borderId="28" xfId="20" applyNumberFormat="1" applyFont="1" applyBorder="1" applyAlignment="1">
      <alignment horizontal="center" vertical="center" wrapText="1"/>
      <protection/>
    </xf>
    <xf numFmtId="3" fontId="5" fillId="0" borderId="28" xfId="20" applyNumberFormat="1" applyFont="1" applyFill="1" applyBorder="1" applyAlignment="1">
      <alignment horizontal="left" vertical="center" wrapText="1"/>
      <protection/>
    </xf>
    <xf numFmtId="0" fontId="3" fillId="2" borderId="41" xfId="20" applyFont="1" applyFill="1" applyBorder="1" applyAlignment="1">
      <alignment horizontal="center" vertical="center" wrapText="1"/>
      <protection/>
    </xf>
    <xf numFmtId="0" fontId="3" fillId="2" borderId="42" xfId="20" applyFont="1" applyFill="1" applyBorder="1" applyAlignment="1">
      <alignment horizontal="center" vertical="center" wrapText="1"/>
      <protection/>
    </xf>
    <xf numFmtId="3" fontId="3" fillId="2" borderId="29" xfId="20" applyNumberFormat="1" applyFont="1" applyFill="1" applyBorder="1" applyAlignment="1">
      <alignment horizontal="center" vertical="center" wrapText="1"/>
      <protection/>
    </xf>
    <xf numFmtId="3" fontId="3" fillId="2" borderId="43" xfId="20" applyNumberFormat="1" applyFont="1" applyFill="1" applyBorder="1" applyAlignment="1">
      <alignment horizontal="center" vertical="center" wrapText="1"/>
      <protection/>
    </xf>
    <xf numFmtId="3" fontId="3" fillId="2" borderId="15" xfId="20" applyNumberFormat="1" applyFont="1" applyFill="1" applyBorder="1" applyAlignment="1">
      <alignment horizontal="center" vertical="center" wrapText="1"/>
      <protection/>
    </xf>
    <xf numFmtId="43" fontId="3" fillId="2" borderId="16" xfId="21" applyFont="1" applyFill="1" applyBorder="1" applyAlignment="1">
      <alignment horizontal="center" vertical="center" wrapText="1"/>
    </xf>
    <xf numFmtId="3" fontId="4" fillId="0" borderId="17" xfId="21" applyNumberFormat="1" applyFont="1" applyBorder="1" applyAlignment="1">
      <alignment horizontal="right" vertical="center" wrapText="1"/>
    </xf>
    <xf numFmtId="3" fontId="4" fillId="0" borderId="17" xfId="21" applyNumberFormat="1" applyFont="1" applyBorder="1" applyAlignment="1">
      <alignment vertical="center"/>
    </xf>
    <xf numFmtId="0" fontId="4" fillId="0" borderId="0" xfId="20" applyFont="1" applyFill="1" applyAlignment="1">
      <alignment vertical="center"/>
      <protection/>
    </xf>
    <xf numFmtId="0" fontId="15" fillId="0" borderId="17" xfId="20" applyFont="1" applyBorder="1" applyAlignment="1">
      <alignment horizontal="left" vertical="center"/>
      <protection/>
    </xf>
    <xf numFmtId="164" fontId="4" fillId="0" borderId="1" xfId="21" applyNumberFormat="1" applyFont="1" applyFill="1" applyBorder="1" applyAlignment="1">
      <alignment horizontal="right" vertical="center" wrapText="1"/>
    </xf>
    <xf numFmtId="0" fontId="15" fillId="0" borderId="17" xfId="20" applyFont="1" applyBorder="1" applyAlignment="1">
      <alignment horizontal="left" vertical="center" wrapText="1"/>
      <protection/>
    </xf>
    <xf numFmtId="0" fontId="5" fillId="5" borderId="24" xfId="20" applyFont="1" applyFill="1" applyBorder="1" applyAlignment="1">
      <alignment horizontal="left" vertical="center" wrapText="1"/>
      <protection/>
    </xf>
    <xf numFmtId="0" fontId="5" fillId="5" borderId="40" xfId="20" applyFont="1" applyFill="1" applyBorder="1" applyAlignment="1">
      <alignment horizontal="left" vertical="center" wrapText="1"/>
      <protection/>
    </xf>
    <xf numFmtId="3" fontId="3" fillId="0" borderId="0" xfId="20" applyNumberFormat="1" applyFont="1" applyAlignment="1">
      <alignment horizontal="right" vertical="center" wrapText="1"/>
      <protection/>
    </xf>
    <xf numFmtId="3" fontId="4" fillId="0" borderId="0" xfId="20" applyNumberFormat="1" applyFont="1" applyAlignment="1">
      <alignment horizontal="right" vertical="center" wrapText="1"/>
      <protection/>
    </xf>
    <xf numFmtId="3" fontId="5" fillId="0" borderId="33" xfId="20" applyNumberFormat="1" applyFont="1" applyBorder="1" applyAlignment="1">
      <alignment horizontal="right" vertical="center" wrapText="1"/>
      <protection/>
    </xf>
    <xf numFmtId="0" fontId="4" fillId="0" borderId="0" xfId="20" applyFont="1" applyAlignment="1">
      <alignment horizontal="right" vertical="center"/>
      <protection/>
    </xf>
    <xf numFmtId="44" fontId="13" fillId="0" borderId="0" xfId="25" applyFont="1" applyAlignment="1">
      <alignment vertical="center"/>
    </xf>
    <xf numFmtId="44" fontId="5" fillId="0" borderId="28" xfId="25" applyFont="1" applyBorder="1" applyAlignment="1">
      <alignment horizontal="left" vertical="center" wrapText="1"/>
    </xf>
    <xf numFmtId="44" fontId="3" fillId="2" borderId="15" xfId="25" applyFont="1" applyFill="1" applyBorder="1" applyAlignment="1">
      <alignment horizontal="center" vertical="center"/>
    </xf>
    <xf numFmtId="44" fontId="3" fillId="2" borderId="29" xfId="25" applyFont="1" applyFill="1" applyBorder="1" applyAlignment="1">
      <alignment horizontal="center" vertical="center"/>
    </xf>
    <xf numFmtId="3" fontId="4" fillId="0" borderId="45" xfId="21" applyNumberFormat="1" applyFont="1" applyFill="1" applyBorder="1" applyAlignment="1">
      <alignment horizontal="right" vertical="center" wrapText="1"/>
    </xf>
    <xf numFmtId="3" fontId="4" fillId="0" borderId="45" xfId="24" applyNumberFormat="1" applyFont="1" applyFill="1" applyBorder="1" applyAlignment="1">
      <alignment horizontal="right" vertical="center" wrapText="1"/>
    </xf>
    <xf numFmtId="0" fontId="4" fillId="0" borderId="36" xfId="20" applyFont="1" applyBorder="1" applyAlignment="1">
      <alignment horizontal="center" vertical="center" wrapText="1"/>
      <protection/>
    </xf>
    <xf numFmtId="3" fontId="4" fillId="0" borderId="36" xfId="20" applyNumberFormat="1" applyFont="1" applyBorder="1" applyAlignment="1">
      <alignment horizontal="center" vertical="center" wrapText="1"/>
      <protection/>
    </xf>
    <xf numFmtId="44" fontId="4" fillId="0" borderId="0" xfId="25" applyFont="1" applyBorder="1" applyAlignment="1">
      <alignment horizontal="center" vertical="center" wrapText="1"/>
    </xf>
    <xf numFmtId="44" fontId="4" fillId="0" borderId="36" xfId="25" applyFont="1" applyBorder="1" applyAlignment="1">
      <alignment horizontal="center" vertical="center" wrapText="1"/>
    </xf>
    <xf numFmtId="44" fontId="5" fillId="0" borderId="28" xfId="25" applyFont="1" applyBorder="1" applyAlignment="1">
      <alignment horizontal="center" vertical="center" wrapText="1"/>
    </xf>
    <xf numFmtId="165" fontId="4" fillId="0" borderId="45" xfId="24" applyNumberFormat="1" applyFont="1" applyFill="1" applyBorder="1" applyAlignment="1">
      <alignment horizontal="right" vertical="center" wrapText="1"/>
    </xf>
    <xf numFmtId="165" fontId="4" fillId="0" borderId="48" xfId="24" applyNumberFormat="1" applyFont="1" applyBorder="1" applyAlignment="1">
      <alignment horizontal="right" vertical="center" wrapText="1"/>
    </xf>
    <xf numFmtId="0" fontId="4" fillId="0" borderId="5" xfId="20" applyFont="1" applyBorder="1" applyAlignment="1">
      <alignment horizontal="left" vertical="center"/>
      <protection/>
    </xf>
    <xf numFmtId="0" fontId="15" fillId="0" borderId="37" xfId="20" applyFont="1" applyBorder="1" applyAlignment="1">
      <alignment horizontal="left" vertical="center"/>
      <protection/>
    </xf>
    <xf numFmtId="165" fontId="4" fillId="0" borderId="46" xfId="24" applyNumberFormat="1" applyFont="1" applyFill="1" applyBorder="1" applyAlignment="1">
      <alignment horizontal="right" vertical="center" wrapText="1"/>
    </xf>
    <xf numFmtId="165" fontId="4" fillId="0" borderId="49" xfId="24" applyNumberFormat="1" applyFont="1" applyBorder="1" applyAlignment="1">
      <alignment horizontal="right" vertical="center" wrapText="1"/>
    </xf>
    <xf numFmtId="165" fontId="4" fillId="0" borderId="17" xfId="24" applyNumberFormat="1" applyFont="1" applyFill="1" applyBorder="1" applyAlignment="1">
      <alignment horizontal="right" vertical="center" wrapText="1"/>
    </xf>
    <xf numFmtId="165" fontId="4" fillId="0" borderId="17" xfId="24" applyNumberFormat="1" applyFont="1" applyBorder="1" applyAlignment="1">
      <alignment horizontal="right" vertical="center" wrapText="1"/>
    </xf>
    <xf numFmtId="44" fontId="4" fillId="0" borderId="0" xfId="25" applyFont="1" applyAlignment="1">
      <alignment vertical="center"/>
    </xf>
    <xf numFmtId="0" fontId="16" fillId="0" borderId="0" xfId="20" applyFont="1" applyAlignment="1">
      <alignment vertical="center"/>
      <protection/>
    </xf>
    <xf numFmtId="0" fontId="16" fillId="0" borderId="0" xfId="20" applyFont="1" applyAlignment="1">
      <alignment horizontal="center" vertical="center"/>
      <protection/>
    </xf>
    <xf numFmtId="43" fontId="16" fillId="0" borderId="0" xfId="21" applyFont="1" applyAlignment="1">
      <alignment vertical="center"/>
    </xf>
    <xf numFmtId="0" fontId="16" fillId="0" borderId="0" xfId="20" applyFont="1" applyBorder="1" applyAlignment="1">
      <alignment vertical="center"/>
      <protection/>
    </xf>
    <xf numFmtId="0" fontId="9" fillId="0" borderId="0" xfId="20" applyFont="1" applyAlignment="1">
      <alignment horizontal="center" vertical="center" wrapText="1"/>
      <protection/>
    </xf>
    <xf numFmtId="0" fontId="9" fillId="0" borderId="0" xfId="20" applyFont="1" applyBorder="1" applyAlignment="1">
      <alignment vertical="center" wrapText="1"/>
      <protection/>
    </xf>
    <xf numFmtId="0" fontId="9" fillId="0" borderId="0" xfId="20" applyFont="1" applyAlignment="1">
      <alignment vertical="center" wrapText="1"/>
      <protection/>
    </xf>
    <xf numFmtId="0" fontId="9" fillId="0" borderId="0" xfId="20" applyFont="1" applyBorder="1" applyAlignment="1">
      <alignment horizontal="center" vertical="center" wrapText="1"/>
      <protection/>
    </xf>
    <xf numFmtId="0" fontId="11" fillId="0" borderId="0" xfId="20" applyFont="1" applyAlignment="1">
      <alignment vertical="center"/>
      <protection/>
    </xf>
    <xf numFmtId="0" fontId="16" fillId="0" borderId="28" xfId="20" applyFont="1" applyBorder="1" applyAlignment="1">
      <alignment horizontal="left" vertical="center" wrapText="1"/>
      <protection/>
    </xf>
    <xf numFmtId="0" fontId="16" fillId="0" borderId="28" xfId="20" applyFont="1" applyBorder="1" applyAlignment="1">
      <alignment horizontal="center" vertical="center" wrapText="1"/>
      <protection/>
    </xf>
    <xf numFmtId="43" fontId="16" fillId="0" borderId="28" xfId="21" applyFont="1" applyBorder="1" applyAlignment="1">
      <alignment horizontal="left" vertical="center" wrapText="1"/>
    </xf>
    <xf numFmtId="0" fontId="3" fillId="2" borderId="29" xfId="20" applyFont="1" applyFill="1" applyBorder="1" applyAlignment="1">
      <alignment horizontal="center" vertical="center" wrapText="1"/>
      <protection/>
    </xf>
    <xf numFmtId="43" fontId="3" fillId="2" borderId="29" xfId="21" applyFont="1" applyFill="1" applyBorder="1" applyAlignment="1">
      <alignment horizontal="center" vertical="center" wrapText="1"/>
    </xf>
    <xf numFmtId="0" fontId="4" fillId="0" borderId="0" xfId="20" applyFont="1" applyAlignment="1">
      <alignment vertical="center"/>
      <protection/>
    </xf>
    <xf numFmtId="43" fontId="3" fillId="2" borderId="29" xfId="21" applyFont="1" applyFill="1" applyBorder="1" applyAlignment="1">
      <alignment horizontal="center" vertical="center" wrapText="1"/>
    </xf>
    <xf numFmtId="0" fontId="4" fillId="0" borderId="30" xfId="20" applyFont="1" applyBorder="1" applyAlignment="1">
      <alignment horizontal="left" vertical="center" wrapText="1"/>
      <protection/>
    </xf>
    <xf numFmtId="0" fontId="4" fillId="0" borderId="31" xfId="20" applyFont="1" applyBorder="1" applyAlignment="1">
      <alignment horizontal="center" vertical="center" wrapText="1"/>
      <protection/>
    </xf>
    <xf numFmtId="43" fontId="4" fillId="0" borderId="31" xfId="21" applyFont="1" applyBorder="1" applyAlignment="1">
      <alignment horizontal="left" vertical="center" wrapText="1"/>
    </xf>
    <xf numFmtId="0" fontId="5" fillId="5" borderId="1" xfId="20" applyFont="1" applyFill="1" applyBorder="1" applyAlignment="1">
      <alignment horizontal="left" vertical="center" wrapText="1"/>
      <protection/>
    </xf>
    <xf numFmtId="0" fontId="5" fillId="0" borderId="32" xfId="20" applyFont="1" applyBorder="1" applyAlignment="1">
      <alignment horizontal="center" vertical="center" wrapText="1"/>
      <protection/>
    </xf>
    <xf numFmtId="43" fontId="5" fillId="0" borderId="33" xfId="21" applyFont="1" applyBorder="1" applyAlignment="1">
      <alignment horizontal="left" vertical="center" wrapText="1"/>
    </xf>
    <xf numFmtId="0" fontId="4" fillId="0" borderId="1" xfId="20" applyFont="1" applyBorder="1" applyAlignment="1">
      <alignment horizontal="left" vertical="center" wrapText="1"/>
      <protection/>
    </xf>
    <xf numFmtId="3" fontId="4" fillId="0" borderId="1" xfId="20" applyNumberFormat="1" applyFont="1" applyBorder="1" applyAlignment="1">
      <alignment horizontal="center" vertical="center" wrapText="1"/>
      <protection/>
    </xf>
    <xf numFmtId="165" fontId="4" fillId="0" borderId="1" xfId="21" applyNumberFormat="1" applyFont="1" applyFill="1" applyBorder="1" applyAlignment="1">
      <alignment horizontal="right" vertical="center" wrapText="1"/>
    </xf>
    <xf numFmtId="0" fontId="4" fillId="0" borderId="7" xfId="20" applyFont="1" applyBorder="1" applyAlignment="1">
      <alignment horizontal="left" vertical="center" wrapText="1"/>
      <protection/>
    </xf>
    <xf numFmtId="0" fontId="5" fillId="0" borderId="34" xfId="20" applyFont="1" applyBorder="1" applyAlignment="1">
      <alignment horizontal="left" vertical="center" wrapText="1"/>
      <protection/>
    </xf>
    <xf numFmtId="0" fontId="5" fillId="5" borderId="1" xfId="20" applyFont="1" applyFill="1" applyBorder="1" applyAlignment="1">
      <alignment horizontal="left" vertical="center" wrapText="1"/>
      <protection/>
    </xf>
    <xf numFmtId="3" fontId="5" fillId="5" borderId="1" xfId="20" applyNumberFormat="1" applyFont="1" applyFill="1" applyBorder="1" applyAlignment="1">
      <alignment horizontal="center" vertical="center" wrapText="1"/>
      <protection/>
    </xf>
    <xf numFmtId="165" fontId="5" fillId="0" borderId="35" xfId="21" applyNumberFormat="1" applyFont="1" applyBorder="1" applyAlignment="1">
      <alignment horizontal="right" vertical="center" wrapText="1"/>
    </xf>
    <xf numFmtId="165" fontId="5" fillId="0" borderId="36" xfId="21" applyNumberFormat="1" applyFont="1" applyBorder="1" applyAlignment="1">
      <alignment horizontal="right" vertical="center" wrapText="1"/>
    </xf>
    <xf numFmtId="0" fontId="5" fillId="0" borderId="0" xfId="20" applyFont="1" applyAlignment="1">
      <alignment horizontal="left" vertical="center" wrapText="1"/>
      <protection/>
    </xf>
    <xf numFmtId="0" fontId="5" fillId="0" borderId="36" xfId="20" applyFont="1" applyBorder="1" applyAlignment="1">
      <alignment horizontal="left" vertical="center" wrapText="1"/>
      <protection/>
    </xf>
    <xf numFmtId="3" fontId="5" fillId="0" borderId="36" xfId="20" applyNumberFormat="1" applyFont="1" applyBorder="1" applyAlignment="1">
      <alignment horizontal="center" vertical="center" wrapText="1"/>
      <protection/>
    </xf>
    <xf numFmtId="165" fontId="5" fillId="0" borderId="0" xfId="21" applyNumberFormat="1" applyFont="1" applyAlignment="1">
      <alignment horizontal="right" vertical="center" wrapText="1"/>
    </xf>
    <xf numFmtId="0" fontId="4" fillId="0" borderId="0" xfId="20" applyFont="1" applyAlignment="1">
      <alignment horizontal="left" vertical="center" wrapText="1"/>
      <protection/>
    </xf>
    <xf numFmtId="3" fontId="4" fillId="0" borderId="0" xfId="20" applyNumberFormat="1" applyFont="1" applyAlignment="1">
      <alignment horizontal="center" vertical="center" wrapText="1"/>
      <protection/>
    </xf>
    <xf numFmtId="165" fontId="4" fillId="0" borderId="0" xfId="21" applyNumberFormat="1" applyFont="1" applyAlignment="1">
      <alignment horizontal="right" vertical="center" wrapText="1"/>
    </xf>
    <xf numFmtId="0" fontId="5" fillId="5" borderId="17" xfId="20" applyFont="1" applyFill="1" applyBorder="1" applyAlignment="1">
      <alignment horizontal="left" vertical="center" wrapText="1"/>
      <protection/>
    </xf>
    <xf numFmtId="3" fontId="5" fillId="0" borderId="33" xfId="20" applyNumberFormat="1" applyFont="1" applyBorder="1" applyAlignment="1">
      <alignment horizontal="center" vertical="center" wrapText="1"/>
      <protection/>
    </xf>
    <xf numFmtId="165" fontId="5" fillId="0" borderId="33" xfId="21" applyNumberFormat="1" applyFont="1" applyBorder="1" applyAlignment="1">
      <alignment horizontal="right" vertical="center" wrapText="1"/>
    </xf>
    <xf numFmtId="0" fontId="3" fillId="0" borderId="0" xfId="20" applyFont="1" applyAlignment="1">
      <alignment horizontal="left" vertical="center" wrapText="1"/>
      <protection/>
    </xf>
    <xf numFmtId="165" fontId="3" fillId="0" borderId="0" xfId="21" applyNumberFormat="1" applyFont="1" applyAlignment="1">
      <alignment horizontal="right" vertical="center" wrapText="1"/>
    </xf>
    <xf numFmtId="0" fontId="4" fillId="0" borderId="33" xfId="20" applyFont="1" applyBorder="1" applyAlignment="1">
      <alignment horizontal="left" vertical="center" wrapText="1"/>
      <protection/>
    </xf>
    <xf numFmtId="165" fontId="4" fillId="0" borderId="1" xfId="21" applyNumberFormat="1" applyFont="1" applyBorder="1" applyAlignment="1">
      <alignment horizontal="right" vertical="center" wrapText="1"/>
    </xf>
    <xf numFmtId="0" fontId="3" fillId="2" borderId="24" xfId="20" applyFont="1" applyFill="1" applyBorder="1" applyAlignment="1">
      <alignment horizontal="left" vertical="center" wrapText="1"/>
      <protection/>
    </xf>
    <xf numFmtId="3" fontId="3" fillId="2" borderId="40" xfId="20" applyNumberFormat="1" applyFont="1" applyFill="1" applyBorder="1" applyAlignment="1">
      <alignment horizontal="center" vertical="center" wrapText="1"/>
      <protection/>
    </xf>
    <xf numFmtId="0" fontId="12" fillId="2" borderId="17" xfId="22" applyFont="1" applyFill="1" applyBorder="1" applyAlignment="1">
      <alignment vertical="center"/>
      <protection/>
    </xf>
    <xf numFmtId="3" fontId="5" fillId="0" borderId="0" xfId="20" applyNumberFormat="1" applyFont="1" applyAlignment="1">
      <alignment horizontal="center" vertical="center" wrapText="1"/>
      <protection/>
    </xf>
    <xf numFmtId="165" fontId="4" fillId="0" borderId="0" xfId="21" applyNumberFormat="1" applyFont="1" applyAlignment="1">
      <alignment horizontal="right" vertical="center"/>
    </xf>
    <xf numFmtId="0" fontId="4" fillId="0" borderId="36" xfId="20" applyFont="1" applyBorder="1" applyAlignment="1">
      <alignment horizontal="left" vertical="center" wrapText="1"/>
      <protection/>
    </xf>
    <xf numFmtId="0" fontId="4" fillId="0" borderId="0" xfId="20" applyFont="1" applyAlignment="1">
      <alignment horizontal="center" vertical="center"/>
      <protection/>
    </xf>
    <xf numFmtId="0" fontId="5" fillId="5" borderId="2" xfId="20" applyFont="1" applyFill="1" applyBorder="1" applyAlignment="1">
      <alignment horizontal="left" vertical="center" wrapText="1"/>
      <protection/>
    </xf>
    <xf numFmtId="0" fontId="5" fillId="5" borderId="4" xfId="20" applyFont="1" applyFill="1" applyBorder="1" applyAlignment="1">
      <alignment horizontal="left" vertical="center" wrapText="1"/>
      <protection/>
    </xf>
    <xf numFmtId="0" fontId="5" fillId="5" borderId="17" xfId="20" applyFont="1" applyFill="1" applyBorder="1" applyAlignment="1">
      <alignment horizontal="left" vertical="center"/>
      <protection/>
    </xf>
    <xf numFmtId="3" fontId="5" fillId="5" borderId="4" xfId="20" applyNumberFormat="1" applyFont="1" applyFill="1" applyBorder="1" applyAlignment="1">
      <alignment horizontal="center" vertical="center" wrapText="1"/>
      <protection/>
    </xf>
    <xf numFmtId="43" fontId="4" fillId="0" borderId="0" xfId="21" applyFont="1" applyAlignment="1">
      <alignment vertical="center"/>
    </xf>
    <xf numFmtId="43" fontId="13" fillId="0" borderId="0" xfId="21" applyFont="1" applyAlignment="1">
      <alignment horizontal="center" vertical="center"/>
    </xf>
    <xf numFmtId="43" fontId="5" fillId="0" borderId="28" xfId="21" applyFont="1" applyBorder="1" applyAlignment="1">
      <alignment horizontal="center" vertical="center" wrapText="1"/>
    </xf>
    <xf numFmtId="43" fontId="3" fillId="2" borderId="29" xfId="21" applyFont="1" applyFill="1" applyBorder="1" applyAlignment="1">
      <alignment horizontal="center" vertical="center"/>
    </xf>
    <xf numFmtId="43" fontId="3" fillId="2" borderId="43" xfId="21" applyFont="1" applyFill="1" applyBorder="1" applyAlignment="1">
      <alignment horizontal="center" vertical="center"/>
    </xf>
    <xf numFmtId="165" fontId="4" fillId="0" borderId="17" xfId="21" applyNumberFormat="1" applyFont="1" applyBorder="1" applyAlignment="1">
      <alignment horizontal="right" vertical="center" wrapText="1"/>
    </xf>
    <xf numFmtId="0" fontId="4" fillId="7" borderId="17" xfId="20" applyFont="1" applyFill="1" applyBorder="1" applyAlignment="1">
      <alignment horizontal="left" vertical="center" wrapText="1"/>
      <protection/>
    </xf>
    <xf numFmtId="0" fontId="4" fillId="7" borderId="17" xfId="20" applyFont="1" applyFill="1" applyBorder="1" applyAlignment="1">
      <alignment vertical="center"/>
      <protection/>
    </xf>
    <xf numFmtId="0" fontId="4" fillId="0" borderId="17" xfId="20" applyFont="1" applyBorder="1" applyAlignment="1">
      <alignment vertical="center"/>
      <protection/>
    </xf>
    <xf numFmtId="0" fontId="4" fillId="0" borderId="0" xfId="20" applyFont="1" applyAlignment="1">
      <alignment horizontal="center" vertical="center" wrapText="1"/>
      <protection/>
    </xf>
    <xf numFmtId="43" fontId="4" fillId="0" borderId="0" xfId="21" applyFont="1" applyAlignment="1">
      <alignment horizontal="center" vertical="center" wrapText="1"/>
    </xf>
    <xf numFmtId="43" fontId="3" fillId="2" borderId="29" xfId="21" applyFont="1" applyFill="1" applyBorder="1" applyAlignment="1">
      <alignment horizontal="center" vertical="center" wrapText="1"/>
    </xf>
    <xf numFmtId="43" fontId="3" fillId="2" borderId="43" xfId="21" applyFont="1" applyFill="1" applyBorder="1" applyAlignment="1">
      <alignment horizontal="center" vertical="center" wrapText="1"/>
    </xf>
    <xf numFmtId="43" fontId="3" fillId="2" borderId="15" xfId="21" applyFont="1" applyFill="1" applyBorder="1" applyAlignment="1">
      <alignment vertical="center"/>
    </xf>
    <xf numFmtId="43" fontId="4" fillId="0" borderId="0" xfId="21" applyFont="1" applyAlignment="1">
      <alignment horizontal="center" vertical="center"/>
    </xf>
    <xf numFmtId="0" fontId="4" fillId="0" borderId="17" xfId="26" applyFont="1" applyBorder="1" applyAlignment="1">
      <alignment horizontal="left" vertical="center" wrapText="1"/>
      <protection/>
    </xf>
    <xf numFmtId="3" fontId="4" fillId="0" borderId="17" xfId="26" applyNumberFormat="1" applyFont="1" applyBorder="1" applyAlignment="1">
      <alignment horizontal="center" vertical="center" wrapText="1"/>
      <protection/>
    </xf>
    <xf numFmtId="3" fontId="4" fillId="0" borderId="17" xfId="26" applyNumberFormat="1" applyFont="1" applyBorder="1" applyAlignment="1">
      <alignment horizontal="right" vertical="center" wrapText="1"/>
      <protection/>
    </xf>
    <xf numFmtId="0" fontId="4" fillId="0" borderId="17" xfId="27" applyFont="1" applyBorder="1" applyAlignment="1">
      <alignment horizontal="left" vertical="center" wrapText="1"/>
      <protection/>
    </xf>
    <xf numFmtId="3" fontId="4" fillId="0" borderId="17" xfId="27" applyNumberFormat="1" applyFont="1" applyBorder="1" applyAlignment="1">
      <alignment horizontal="center" vertical="center" wrapText="1"/>
      <protection/>
    </xf>
    <xf numFmtId="3" fontId="4" fillId="0" borderId="17" xfId="27" applyNumberFormat="1" applyFont="1" applyBorder="1" applyAlignment="1">
      <alignment horizontal="right" vertical="center" wrapText="1"/>
      <protection/>
    </xf>
    <xf numFmtId="0" fontId="4" fillId="0" borderId="7" xfId="20" applyFont="1" applyBorder="1" applyAlignment="1">
      <alignment horizontal="center" vertical="center" wrapText="1"/>
      <protection/>
    </xf>
    <xf numFmtId="0" fontId="4" fillId="0" borderId="7" xfId="20" applyFont="1" applyBorder="1" applyAlignment="1">
      <alignment horizontal="right" vertical="center" wrapText="1"/>
      <protection/>
    </xf>
    <xf numFmtId="0" fontId="4" fillId="0" borderId="17" xfId="20" applyFont="1" applyBorder="1" applyAlignment="1">
      <alignment horizontal="right" vertical="center" wrapText="1"/>
      <protection/>
    </xf>
    <xf numFmtId="0" fontId="5" fillId="5" borderId="50" xfId="20" applyFont="1" applyFill="1" applyBorder="1" applyAlignment="1">
      <alignment horizontal="left" vertical="center"/>
      <protection/>
    </xf>
    <xf numFmtId="3" fontId="5" fillId="5" borderId="51" xfId="20" applyNumberFormat="1" applyFont="1" applyFill="1" applyBorder="1" applyAlignment="1">
      <alignment horizontal="center" vertical="center" wrapText="1"/>
      <protection/>
    </xf>
    <xf numFmtId="0" fontId="4" fillId="0" borderId="0" xfId="20" applyFont="1" applyBorder="1" applyAlignment="1">
      <alignment horizontal="left" vertical="center"/>
      <protection/>
    </xf>
    <xf numFmtId="0" fontId="4" fillId="0" borderId="0" xfId="20" applyFont="1" applyAlignment="1">
      <alignment horizontal="left" vertical="center"/>
      <protection/>
    </xf>
    <xf numFmtId="0" fontId="4" fillId="0" borderId="17" xfId="26" applyFont="1" applyBorder="1" applyAlignment="1">
      <alignment horizontal="left" vertical="center"/>
      <protection/>
    </xf>
    <xf numFmtId="0" fontId="11" fillId="0" borderId="0" xfId="20" applyFont="1" applyBorder="1" applyAlignment="1">
      <alignment horizontal="center" vertical="center" wrapText="1"/>
      <protection/>
    </xf>
    <xf numFmtId="0" fontId="3" fillId="2" borderId="29" xfId="20" applyFont="1" applyFill="1" applyBorder="1" applyAlignment="1">
      <alignment horizontal="left" vertical="center" wrapText="1"/>
      <protection/>
    </xf>
    <xf numFmtId="0" fontId="3" fillId="2" borderId="52" xfId="20" applyFont="1" applyFill="1" applyBorder="1" applyAlignment="1">
      <alignment horizontal="center" vertical="center" wrapText="1"/>
      <protection/>
    </xf>
    <xf numFmtId="0" fontId="3" fillId="2" borderId="53" xfId="20" applyFont="1" applyFill="1" applyBorder="1" applyAlignment="1">
      <alignment horizontal="center" vertical="center" wrapText="1"/>
      <protection/>
    </xf>
    <xf numFmtId="0" fontId="18" fillId="0" borderId="17" xfId="20" applyFont="1" applyBorder="1" applyAlignment="1">
      <alignment horizontal="left" vertical="center"/>
      <protection/>
    </xf>
    <xf numFmtId="0" fontId="18" fillId="0" borderId="17" xfId="20" applyFont="1" applyBorder="1" applyAlignment="1">
      <alignment vertical="center"/>
      <protection/>
    </xf>
    <xf numFmtId="49" fontId="18" fillId="0" borderId="17" xfId="20" applyNumberFormat="1" applyFont="1" applyBorder="1" applyAlignment="1">
      <alignment horizontal="left" vertical="center"/>
      <protection/>
    </xf>
    <xf numFmtId="49" fontId="18" fillId="0" borderId="17" xfId="20" applyNumberFormat="1" applyFont="1" applyBorder="1" applyAlignment="1">
      <alignment vertical="center"/>
      <protection/>
    </xf>
    <xf numFmtId="0" fontId="18" fillId="0" borderId="17" xfId="20" applyFont="1" applyFill="1" applyBorder="1" applyAlignment="1">
      <alignment horizontal="left" vertical="center"/>
      <protection/>
    </xf>
    <xf numFmtId="0" fontId="18" fillId="0" borderId="17" xfId="20" applyFont="1" applyFill="1" applyBorder="1" applyAlignment="1">
      <alignment vertical="center"/>
      <protection/>
    </xf>
    <xf numFmtId="3" fontId="18" fillId="0" borderId="17" xfId="25" applyNumberFormat="1" applyFont="1" applyFill="1" applyBorder="1" applyAlignment="1">
      <alignment vertical="center"/>
    </xf>
    <xf numFmtId="0" fontId="4" fillId="7" borderId="1" xfId="20" applyFont="1" applyFill="1" applyBorder="1" applyAlignment="1">
      <alignment horizontal="left" vertical="center" wrapText="1"/>
      <protection/>
    </xf>
    <xf numFmtId="3" fontId="4" fillId="7" borderId="45" xfId="20" applyNumberFormat="1" applyFont="1" applyFill="1" applyBorder="1" applyAlignment="1">
      <alignment horizontal="right" vertical="center" wrapText="1"/>
      <protection/>
    </xf>
    <xf numFmtId="0" fontId="12" fillId="2" borderId="24" xfId="22" applyFont="1" applyFill="1" applyBorder="1" applyAlignment="1">
      <alignment vertical="center"/>
      <protection/>
    </xf>
    <xf numFmtId="0" fontId="12" fillId="2" borderId="40" xfId="22" applyFont="1" applyFill="1" applyBorder="1" applyAlignment="1">
      <alignment vertical="center"/>
      <protection/>
    </xf>
    <xf numFmtId="0" fontId="5" fillId="5" borderId="54" xfId="20" applyFont="1" applyFill="1" applyBorder="1" applyAlignment="1">
      <alignment horizontal="left" vertical="center" wrapText="1"/>
      <protection/>
    </xf>
    <xf numFmtId="0" fontId="5" fillId="5" borderId="55" xfId="20" applyFont="1" applyFill="1" applyBorder="1" applyAlignment="1">
      <alignment horizontal="left" vertical="center" wrapText="1"/>
      <protection/>
    </xf>
    <xf numFmtId="0" fontId="3" fillId="2" borderId="56" xfId="20" applyFont="1" applyFill="1" applyBorder="1" applyAlignment="1">
      <alignment horizontal="center" vertical="center"/>
      <protection/>
    </xf>
    <xf numFmtId="0" fontId="3" fillId="2" borderId="52" xfId="20" applyFont="1" applyFill="1" applyBorder="1" applyAlignment="1">
      <alignment horizontal="center" vertical="center"/>
      <protection/>
    </xf>
    <xf numFmtId="0" fontId="3" fillId="2" borderId="57" xfId="20" applyFont="1" applyFill="1" applyBorder="1" applyAlignment="1">
      <alignment horizontal="center" vertical="center"/>
      <protection/>
    </xf>
    <xf numFmtId="0" fontId="3" fillId="2" borderId="53" xfId="20" applyFont="1" applyFill="1" applyBorder="1" applyAlignment="1">
      <alignment horizontal="center" vertical="center"/>
      <protection/>
    </xf>
    <xf numFmtId="0" fontId="3" fillId="2" borderId="58" xfId="20" applyFont="1" applyFill="1" applyBorder="1" applyAlignment="1">
      <alignment horizontal="center" vertical="center"/>
      <protection/>
    </xf>
    <xf numFmtId="0" fontId="3" fillId="2" borderId="20" xfId="20" applyFont="1" applyFill="1" applyBorder="1" applyAlignment="1">
      <alignment horizontal="center" vertical="center"/>
      <protection/>
    </xf>
    <xf numFmtId="0" fontId="5" fillId="0" borderId="0" xfId="20" applyFont="1" applyFill="1" applyBorder="1" applyAlignment="1">
      <alignment horizontal="left" vertical="center"/>
      <protection/>
    </xf>
    <xf numFmtId="3" fontId="3" fillId="2" borderId="52" xfId="20" applyNumberFormat="1" applyFont="1" applyFill="1" applyBorder="1" applyAlignment="1">
      <alignment horizontal="center" vertical="center"/>
      <protection/>
    </xf>
    <xf numFmtId="3" fontId="3" fillId="2" borderId="57" xfId="20" applyNumberFormat="1" applyFont="1" applyFill="1" applyBorder="1" applyAlignment="1">
      <alignment horizontal="center" vertical="center"/>
      <protection/>
    </xf>
    <xf numFmtId="3" fontId="3" fillId="2" borderId="53" xfId="20" applyNumberFormat="1" applyFont="1" applyFill="1" applyBorder="1" applyAlignment="1">
      <alignment horizontal="center" vertical="center"/>
      <protection/>
    </xf>
    <xf numFmtId="3" fontId="3" fillId="2" borderId="58" xfId="20" applyNumberFormat="1" applyFont="1" applyFill="1" applyBorder="1" applyAlignment="1">
      <alignment horizontal="center" vertical="center"/>
      <protection/>
    </xf>
    <xf numFmtId="41" fontId="4" fillId="7" borderId="17" xfId="20" applyNumberFormat="1" applyFont="1" applyFill="1" applyBorder="1" applyAlignment="1">
      <alignment horizontal="right" vertical="center" wrapText="1"/>
      <protection/>
    </xf>
    <xf numFmtId="3" fontId="4" fillId="7" borderId="17" xfId="20" applyNumberFormat="1" applyFont="1" applyFill="1" applyBorder="1" applyAlignment="1">
      <alignment horizontal="right" vertical="center" wrapText="1"/>
      <protection/>
    </xf>
    <xf numFmtId="0" fontId="18" fillId="0" borderId="17" xfId="28" applyFont="1" applyBorder="1" applyAlignment="1">
      <alignment vertical="center"/>
      <protection/>
    </xf>
    <xf numFmtId="0" fontId="18" fillId="0" borderId="17" xfId="28" applyFont="1" applyBorder="1" applyAlignment="1">
      <alignment horizontal="center" vertical="center"/>
      <protection/>
    </xf>
    <xf numFmtId="3" fontId="18" fillId="0" borderId="17" xfId="28" applyNumberFormat="1" applyFont="1" applyBorder="1" applyAlignment="1">
      <alignment horizontal="right" vertical="center"/>
      <protection/>
    </xf>
    <xf numFmtId="0" fontId="19" fillId="0" borderId="0" xfId="20" applyFont="1" applyAlignment="1">
      <alignment vertical="center"/>
      <protection/>
    </xf>
    <xf numFmtId="0" fontId="11" fillId="0" borderId="0" xfId="20" applyFont="1" applyAlignment="1">
      <alignment horizontal="center" vertical="center"/>
      <protection/>
    </xf>
    <xf numFmtId="0" fontId="5" fillId="0" borderId="0" xfId="20" applyFont="1" applyAlignment="1">
      <alignment horizontal="left" vertical="center" wrapText="1"/>
      <protection/>
    </xf>
    <xf numFmtId="0" fontId="5" fillId="0" borderId="28" xfId="20" applyFont="1" applyBorder="1" applyAlignment="1">
      <alignment horizontal="left" vertical="center" wrapText="1"/>
      <protection/>
    </xf>
    <xf numFmtId="0" fontId="3" fillId="2" borderId="41" xfId="20" applyFont="1" applyFill="1" applyBorder="1" applyAlignment="1">
      <alignment vertical="center"/>
      <protection/>
    </xf>
    <xf numFmtId="0" fontId="3" fillId="2" borderId="42" xfId="20" applyFont="1" applyFill="1" applyBorder="1" applyAlignment="1">
      <alignment vertical="center"/>
      <protection/>
    </xf>
    <xf numFmtId="0" fontId="3" fillId="2" borderId="29" xfId="20" applyFont="1" applyFill="1" applyBorder="1" applyAlignment="1">
      <alignment horizontal="center" vertical="center"/>
      <protection/>
    </xf>
    <xf numFmtId="0" fontId="3" fillId="2" borderId="43" xfId="20" applyFont="1" applyFill="1" applyBorder="1" applyAlignment="1">
      <alignment horizontal="center" vertical="center"/>
      <protection/>
    </xf>
    <xf numFmtId="0" fontId="3" fillId="2" borderId="44" xfId="20" applyFont="1" applyFill="1" applyBorder="1" applyAlignment="1">
      <alignment vertical="center"/>
      <protection/>
    </xf>
    <xf numFmtId="0" fontId="3" fillId="2" borderId="29" xfId="20" applyFont="1" applyFill="1" applyBorder="1" applyAlignment="1">
      <alignment vertical="center"/>
      <protection/>
    </xf>
    <xf numFmtId="0" fontId="3" fillId="2" borderId="29" xfId="20" applyFont="1" applyFill="1" applyBorder="1" applyAlignment="1">
      <alignment horizontal="center" vertical="center"/>
      <protection/>
    </xf>
    <xf numFmtId="0" fontId="3" fillId="2" borderId="29" xfId="20" applyFont="1" applyFill="1" applyBorder="1" applyAlignment="1">
      <alignment horizontal="center" vertical="center" wrapText="1"/>
      <protection/>
    </xf>
    <xf numFmtId="0" fontId="3" fillId="2" borderId="43" xfId="20" applyFont="1" applyFill="1" applyBorder="1" applyAlignment="1">
      <alignment horizontal="center" vertical="center"/>
      <protection/>
    </xf>
    <xf numFmtId="0" fontId="18" fillId="0" borderId="17" xfId="20" applyFont="1" applyBorder="1" applyAlignment="1">
      <alignment vertical="center"/>
      <protection/>
    </xf>
    <xf numFmtId="0" fontId="4" fillId="0" borderId="17" xfId="28" applyFont="1" applyBorder="1" applyAlignment="1">
      <alignment horizontal="left" vertical="center"/>
      <protection/>
    </xf>
    <xf numFmtId="3" fontId="4" fillId="0" borderId="17" xfId="28" applyNumberFormat="1" applyFont="1" applyBorder="1" applyAlignment="1">
      <alignment vertical="center" wrapText="1"/>
      <protection/>
    </xf>
    <xf numFmtId="3" fontId="4" fillId="0" borderId="45" xfId="20" applyNumberFormat="1" applyFont="1" applyBorder="1" applyAlignment="1">
      <alignment vertical="center" wrapText="1"/>
      <protection/>
    </xf>
    <xf numFmtId="3" fontId="4" fillId="0" borderId="36" xfId="20" applyNumberFormat="1" applyFont="1" applyBorder="1" applyAlignment="1">
      <alignment horizontal="left" vertical="center" wrapText="1"/>
      <protection/>
    </xf>
    <xf numFmtId="3" fontId="4" fillId="0" borderId="0" xfId="20" applyNumberFormat="1" applyFont="1" applyAlignment="1">
      <alignment horizontal="left" vertical="center" wrapText="1"/>
      <protection/>
    </xf>
    <xf numFmtId="3" fontId="5" fillId="0" borderId="28" xfId="20" applyNumberFormat="1" applyFont="1" applyBorder="1" applyAlignment="1">
      <alignment horizontal="left" vertical="center" wrapText="1"/>
      <protection/>
    </xf>
    <xf numFmtId="0" fontId="3" fillId="2" borderId="41" xfId="20" applyFont="1" applyFill="1" applyBorder="1" applyAlignment="1">
      <alignment horizontal="center" vertical="center"/>
      <protection/>
    </xf>
    <xf numFmtId="0" fontId="3" fillId="2" borderId="42" xfId="20" applyFont="1" applyFill="1" applyBorder="1" applyAlignment="1">
      <alignment horizontal="center" vertical="center"/>
      <protection/>
    </xf>
    <xf numFmtId="3" fontId="3" fillId="2" borderId="29" xfId="20" applyNumberFormat="1" applyFont="1" applyFill="1" applyBorder="1" applyAlignment="1">
      <alignment horizontal="center" vertical="center"/>
      <protection/>
    </xf>
    <xf numFmtId="3" fontId="3" fillId="2" borderId="43" xfId="20" applyNumberFormat="1" applyFont="1" applyFill="1" applyBorder="1" applyAlignment="1">
      <alignment horizontal="center" vertical="center"/>
      <protection/>
    </xf>
    <xf numFmtId="0" fontId="3" fillId="2" borderId="44" xfId="20" applyFont="1" applyFill="1" applyBorder="1" applyAlignment="1">
      <alignment horizontal="center" vertical="center"/>
      <protection/>
    </xf>
    <xf numFmtId="3" fontId="3" fillId="2" borderId="29" xfId="20" applyNumberFormat="1" applyFont="1" applyFill="1" applyBorder="1" applyAlignment="1">
      <alignment horizontal="center" vertical="center"/>
      <protection/>
    </xf>
    <xf numFmtId="3" fontId="3" fillId="2" borderId="29" xfId="20" applyNumberFormat="1" applyFont="1" applyFill="1" applyBorder="1" applyAlignment="1">
      <alignment horizontal="center" vertical="center" wrapText="1"/>
      <protection/>
    </xf>
    <xf numFmtId="3" fontId="3" fillId="2" borderId="43" xfId="20" applyNumberFormat="1" applyFont="1" applyFill="1" applyBorder="1" applyAlignment="1">
      <alignment horizontal="center" vertical="center"/>
      <protection/>
    </xf>
    <xf numFmtId="3" fontId="4" fillId="0" borderId="17" xfId="28" applyNumberFormat="1" applyFont="1" applyBorder="1" applyAlignment="1">
      <alignment horizontal="right" vertical="center"/>
      <protection/>
    </xf>
    <xf numFmtId="3" fontId="4" fillId="0" borderId="45" xfId="20" applyNumberFormat="1" applyFont="1" applyBorder="1" applyAlignment="1">
      <alignment horizontal="right" vertical="center"/>
      <protection/>
    </xf>
    <xf numFmtId="3" fontId="4" fillId="0" borderId="17" xfId="28" applyNumberFormat="1" applyFont="1" applyBorder="1" applyAlignment="1">
      <alignment horizontal="right" vertical="center"/>
      <protection/>
    </xf>
    <xf numFmtId="49" fontId="4" fillId="0" borderId="28" xfId="20" applyNumberFormat="1" applyFont="1" applyBorder="1" applyAlignment="1">
      <alignment horizontal="left" vertical="center" wrapText="1"/>
      <protection/>
    </xf>
    <xf numFmtId="49" fontId="3" fillId="2" borderId="29" xfId="20" applyNumberFormat="1" applyFont="1" applyFill="1" applyBorder="1" applyAlignment="1">
      <alignment horizontal="center" vertical="center" wrapText="1"/>
      <protection/>
    </xf>
    <xf numFmtId="49" fontId="4" fillId="0" borderId="31" xfId="20" applyNumberFormat="1" applyFont="1" applyBorder="1" applyAlignment="1">
      <alignment horizontal="left" vertical="center" wrapText="1"/>
      <protection/>
    </xf>
    <xf numFmtId="49" fontId="5" fillId="0" borderId="0" xfId="20" applyNumberFormat="1" applyFont="1" applyBorder="1" applyAlignment="1">
      <alignment horizontal="left" vertical="center" wrapText="1"/>
      <protection/>
    </xf>
    <xf numFmtId="0" fontId="4" fillId="0" borderId="17" xfId="20" applyNumberFormat="1" applyFont="1" applyBorder="1" applyAlignment="1">
      <alignment horizontal="center" vertical="center"/>
      <protection/>
    </xf>
    <xf numFmtId="3" fontId="4" fillId="0" borderId="17" xfId="21" applyNumberFormat="1" applyFont="1" applyBorder="1" applyAlignment="1">
      <alignment horizontal="right" vertical="center"/>
    </xf>
    <xf numFmtId="0" fontId="5" fillId="5" borderId="2" xfId="20" applyFont="1" applyFill="1" applyBorder="1" applyAlignment="1">
      <alignment horizontal="left" vertical="center" wrapText="1"/>
      <protection/>
    </xf>
    <xf numFmtId="3" fontId="5" fillId="5" borderId="17" xfId="20" applyNumberFormat="1" applyFont="1" applyFill="1" applyBorder="1" applyAlignment="1">
      <alignment horizontal="center" vertical="center" wrapText="1"/>
      <protection/>
    </xf>
    <xf numFmtId="49" fontId="4" fillId="0" borderId="0" xfId="20" applyNumberFormat="1" applyFont="1" applyBorder="1" applyAlignment="1">
      <alignment horizontal="right" vertical="center" wrapText="1"/>
      <protection/>
    </xf>
    <xf numFmtId="3" fontId="5" fillId="0" borderId="0" xfId="20" applyNumberFormat="1" applyFont="1" applyFill="1" applyBorder="1" applyAlignment="1">
      <alignment horizontal="center" vertical="center" wrapText="1"/>
      <protection/>
    </xf>
    <xf numFmtId="49" fontId="5" fillId="0" borderId="0" xfId="20" applyNumberFormat="1" applyFont="1" applyFill="1" applyBorder="1" applyAlignment="1">
      <alignment horizontal="right" vertical="center" wrapText="1"/>
      <protection/>
    </xf>
    <xf numFmtId="3" fontId="4" fillId="0" borderId="0" xfId="20" applyNumberFormat="1" applyFont="1" applyBorder="1" applyAlignment="1">
      <alignment horizontal="right" vertical="center" wrapText="1"/>
      <protection/>
    </xf>
    <xf numFmtId="49" fontId="5" fillId="0" borderId="33" xfId="20" applyNumberFormat="1" applyFont="1" applyBorder="1" applyAlignment="1">
      <alignment horizontal="right" vertical="center" wrapText="1"/>
      <protection/>
    </xf>
    <xf numFmtId="0" fontId="4" fillId="0" borderId="1" xfId="21" applyNumberFormat="1" applyFont="1" applyBorder="1" applyAlignment="1">
      <alignment horizontal="center" vertical="center" wrapText="1"/>
    </xf>
    <xf numFmtId="0" fontId="4" fillId="0" borderId="1" xfId="21" applyNumberFormat="1" applyFont="1" applyBorder="1" applyAlignment="1">
      <alignment horizontal="right" vertical="center" wrapText="1"/>
    </xf>
    <xf numFmtId="49" fontId="5" fillId="0" borderId="35" xfId="20" applyNumberFormat="1" applyFont="1" applyBorder="1" applyAlignment="1">
      <alignment horizontal="right" vertical="center" wrapText="1"/>
      <protection/>
    </xf>
    <xf numFmtId="49" fontId="3" fillId="0" borderId="0" xfId="20" applyNumberFormat="1" applyFont="1" applyBorder="1" applyAlignment="1">
      <alignment horizontal="right" vertical="center" wrapText="1"/>
      <protection/>
    </xf>
    <xf numFmtId="3" fontId="3" fillId="0" borderId="0" xfId="20" applyNumberFormat="1" applyFont="1" applyBorder="1" applyAlignment="1">
      <alignment horizontal="right" vertical="center" wrapText="1"/>
      <protection/>
    </xf>
    <xf numFmtId="49" fontId="4" fillId="0" borderId="1" xfId="20" applyNumberFormat="1" applyFont="1" applyBorder="1" applyAlignment="1">
      <alignment horizontal="right" vertical="center" wrapText="1"/>
      <protection/>
    </xf>
    <xf numFmtId="49" fontId="5" fillId="0" borderId="0" xfId="20" applyNumberFormat="1" applyFont="1" applyBorder="1" applyAlignment="1">
      <alignment horizontal="right" vertical="center" wrapText="1"/>
      <protection/>
    </xf>
    <xf numFmtId="49" fontId="4" fillId="0" borderId="0" xfId="20" applyNumberFormat="1" applyFont="1" applyBorder="1" applyAlignment="1">
      <alignment horizontal="right" vertical="center"/>
      <protection/>
    </xf>
    <xf numFmtId="0" fontId="4" fillId="0" borderId="0" xfId="20" applyFont="1" applyBorder="1" applyAlignment="1">
      <alignment horizontal="right" vertical="center"/>
      <protection/>
    </xf>
    <xf numFmtId="49" fontId="4" fillId="0" borderId="0" xfId="20" applyNumberFormat="1" applyFont="1" applyAlignment="1">
      <alignment horizontal="right" vertical="center"/>
      <protection/>
    </xf>
    <xf numFmtId="49" fontId="4" fillId="0" borderId="0" xfId="20" applyNumberFormat="1" applyFont="1" applyAlignment="1">
      <alignment horizontal="left" vertical="center"/>
      <protection/>
    </xf>
    <xf numFmtId="0" fontId="9" fillId="0" borderId="0" xfId="20" applyFont="1" applyBorder="1" applyAlignment="1">
      <alignment horizontal="center" vertical="center" wrapText="1"/>
      <protection/>
    </xf>
    <xf numFmtId="0" fontId="11" fillId="0" borderId="0" xfId="20" applyFont="1" applyBorder="1" applyAlignment="1">
      <alignment horizontal="center" vertical="center"/>
      <protection/>
    </xf>
    <xf numFmtId="0" fontId="5" fillId="0" borderId="0" xfId="20" applyFont="1" applyFill="1" applyBorder="1" applyAlignment="1">
      <alignment horizontal="left" vertical="center" wrapText="1"/>
      <protection/>
    </xf>
    <xf numFmtId="0" fontId="3" fillId="2" borderId="14" xfId="20" applyFont="1" applyFill="1" applyBorder="1" applyAlignment="1">
      <alignment horizontal="center" vertical="center"/>
      <protection/>
    </xf>
    <xf numFmtId="0" fontId="3" fillId="2" borderId="15" xfId="20" applyFont="1" applyFill="1" applyBorder="1" applyAlignment="1">
      <alignment horizontal="center" vertical="center"/>
      <protection/>
    </xf>
    <xf numFmtId="0" fontId="3" fillId="2" borderId="15" xfId="20" applyFont="1" applyFill="1" applyBorder="1" applyAlignment="1">
      <alignment horizontal="center" vertical="center"/>
      <protection/>
    </xf>
    <xf numFmtId="0" fontId="3" fillId="2" borderId="16" xfId="20" applyFont="1" applyFill="1" applyBorder="1" applyAlignment="1">
      <alignment horizontal="center" vertical="center"/>
      <protection/>
    </xf>
    <xf numFmtId="0" fontId="4" fillId="0" borderId="0" xfId="20" applyFont="1" applyBorder="1" applyAlignment="1">
      <alignment horizontal="left" vertical="center" wrapText="1"/>
      <protection/>
    </xf>
    <xf numFmtId="3" fontId="4" fillId="0" borderId="0" xfId="20" applyNumberFormat="1" applyFont="1" applyBorder="1" applyAlignment="1">
      <alignment horizontal="left" vertical="center" wrapText="1"/>
      <protection/>
    </xf>
    <xf numFmtId="3" fontId="4" fillId="0" borderId="17" xfId="20" applyNumberFormat="1" applyFont="1" applyBorder="1" applyAlignment="1">
      <alignment vertical="center"/>
      <protection/>
    </xf>
    <xf numFmtId="0" fontId="3" fillId="2" borderId="29" xfId="20" applyFont="1" applyFill="1" applyBorder="1" applyAlignment="1">
      <alignment horizontal="center" vertical="top" wrapText="1"/>
      <protection/>
    </xf>
    <xf numFmtId="0" fontId="3" fillId="2" borderId="29" xfId="20" applyFont="1" applyFill="1" applyBorder="1" applyAlignment="1">
      <alignment horizontal="center" vertical="top" wrapText="1"/>
      <protection/>
    </xf>
    <xf numFmtId="0" fontId="4" fillId="0" borderId="30" xfId="20" applyFont="1" applyBorder="1" applyAlignment="1">
      <alignment horizontal="left" vertical="top" wrapText="1"/>
      <protection/>
    </xf>
    <xf numFmtId="0" fontId="4" fillId="0" borderId="31" xfId="20" applyFont="1" applyBorder="1" applyAlignment="1">
      <alignment horizontal="center" vertical="top" wrapText="1"/>
      <protection/>
    </xf>
    <xf numFmtId="0" fontId="4" fillId="0" borderId="31" xfId="20" applyFont="1" applyBorder="1" applyAlignment="1">
      <alignment horizontal="left" vertical="top" wrapText="1"/>
      <protection/>
    </xf>
    <xf numFmtId="0" fontId="5" fillId="5" borderId="1" xfId="20" applyFont="1" applyFill="1" applyBorder="1" applyAlignment="1">
      <alignment horizontal="left" vertical="top" wrapText="1"/>
      <protection/>
    </xf>
    <xf numFmtId="0" fontId="5" fillId="0" borderId="32" xfId="20" applyFont="1" applyBorder="1" applyAlignment="1">
      <alignment horizontal="center" vertical="top" wrapText="1"/>
      <protection/>
    </xf>
    <xf numFmtId="0" fontId="5" fillId="0" borderId="33" xfId="20" applyFont="1" applyBorder="1" applyAlignment="1">
      <alignment horizontal="left" vertical="top" wrapText="1"/>
      <protection/>
    </xf>
    <xf numFmtId="0" fontId="4" fillId="0" borderId="32" xfId="20" applyFont="1" applyBorder="1" applyAlignment="1">
      <alignment horizontal="left" vertical="top" wrapText="1"/>
      <protection/>
    </xf>
    <xf numFmtId="3" fontId="4" fillId="0" borderId="1" xfId="20" applyNumberFormat="1" applyFont="1" applyBorder="1" applyAlignment="1">
      <alignment horizontal="center" vertical="top" wrapText="1"/>
      <protection/>
    </xf>
    <xf numFmtId="3" fontId="4" fillId="0" borderId="1" xfId="20" applyNumberFormat="1" applyFont="1" applyBorder="1" applyAlignment="1">
      <alignment horizontal="right" vertical="top" wrapText="1"/>
      <protection/>
    </xf>
    <xf numFmtId="0" fontId="5" fillId="0" borderId="34" xfId="20" applyFont="1" applyBorder="1" applyAlignment="1">
      <alignment horizontal="left" vertical="top" wrapText="1"/>
      <protection/>
    </xf>
    <xf numFmtId="0" fontId="5" fillId="5" borderId="1" xfId="20" applyFont="1" applyFill="1" applyBorder="1" applyAlignment="1">
      <alignment horizontal="left" vertical="top" wrapText="1"/>
      <protection/>
    </xf>
    <xf numFmtId="3" fontId="5" fillId="5" borderId="1" xfId="20" applyNumberFormat="1" applyFont="1" applyFill="1" applyBorder="1" applyAlignment="1">
      <alignment horizontal="center" vertical="top" wrapText="1"/>
      <protection/>
    </xf>
    <xf numFmtId="3" fontId="5" fillId="0" borderId="35" xfId="20" applyNumberFormat="1" applyFont="1" applyBorder="1" applyAlignment="1">
      <alignment horizontal="right" vertical="top" wrapText="1"/>
      <protection/>
    </xf>
    <xf numFmtId="3" fontId="5" fillId="0" borderId="36" xfId="20" applyNumberFormat="1" applyFont="1" applyBorder="1" applyAlignment="1">
      <alignment horizontal="right" vertical="top" wrapText="1"/>
      <protection/>
    </xf>
    <xf numFmtId="0" fontId="5" fillId="0" borderId="0" xfId="20" applyFont="1" applyFill="1" applyBorder="1" applyAlignment="1">
      <alignment horizontal="left" vertical="top" wrapText="1"/>
      <protection/>
    </xf>
    <xf numFmtId="0" fontId="5" fillId="0" borderId="36" xfId="20" applyFont="1" applyFill="1" applyBorder="1" applyAlignment="1">
      <alignment horizontal="left" vertical="top" wrapText="1"/>
      <protection/>
    </xf>
    <xf numFmtId="3" fontId="5" fillId="0" borderId="36" xfId="20" applyNumberFormat="1" applyFont="1" applyFill="1" applyBorder="1" applyAlignment="1">
      <alignment horizontal="center" vertical="top" wrapText="1"/>
      <protection/>
    </xf>
    <xf numFmtId="3" fontId="5" fillId="0" borderId="0" xfId="20" applyNumberFormat="1" applyFont="1" applyFill="1" applyBorder="1" applyAlignment="1">
      <alignment horizontal="right" vertical="top" wrapText="1"/>
      <protection/>
    </xf>
    <xf numFmtId="0" fontId="4" fillId="0" borderId="0" xfId="20" applyFont="1" applyBorder="1" applyAlignment="1">
      <alignment horizontal="left" vertical="top" wrapText="1"/>
      <protection/>
    </xf>
    <xf numFmtId="3" fontId="4" fillId="0" borderId="0" xfId="20" applyNumberFormat="1" applyFont="1" applyBorder="1" applyAlignment="1">
      <alignment horizontal="center" vertical="top" wrapText="1"/>
      <protection/>
    </xf>
    <xf numFmtId="3" fontId="4" fillId="0" borderId="0" xfId="20" applyNumberFormat="1" applyFont="1" applyBorder="1" applyAlignment="1">
      <alignment horizontal="left" vertical="top" wrapText="1"/>
      <protection/>
    </xf>
    <xf numFmtId="0" fontId="5" fillId="5" borderId="17" xfId="20" applyFont="1" applyFill="1" applyBorder="1" applyAlignment="1">
      <alignment horizontal="left" vertical="top" wrapText="1"/>
      <protection/>
    </xf>
    <xf numFmtId="3" fontId="5" fillId="0" borderId="33" xfId="20" applyNumberFormat="1" applyFont="1" applyBorder="1" applyAlignment="1">
      <alignment horizontal="center" vertical="top" wrapText="1"/>
      <protection/>
    </xf>
    <xf numFmtId="3" fontId="5" fillId="0" borderId="33" xfId="20" applyNumberFormat="1" applyFont="1" applyBorder="1" applyAlignment="1">
      <alignment horizontal="left" vertical="top" wrapText="1"/>
      <protection/>
    </xf>
    <xf numFmtId="0" fontId="4" fillId="0" borderId="7" xfId="20" applyFont="1" applyBorder="1" applyAlignment="1">
      <alignment horizontal="left" vertical="top" wrapText="1"/>
      <protection/>
    </xf>
    <xf numFmtId="0" fontId="3" fillId="0" borderId="0" xfId="20" applyFont="1" applyBorder="1" applyAlignment="1">
      <alignment horizontal="left" vertical="top" wrapText="1"/>
      <protection/>
    </xf>
    <xf numFmtId="3" fontId="3" fillId="0" borderId="0" xfId="20" applyNumberFormat="1" applyFont="1" applyBorder="1" applyAlignment="1">
      <alignment horizontal="left" vertical="top" wrapText="1"/>
      <protection/>
    </xf>
    <xf numFmtId="0" fontId="4" fillId="0" borderId="33" xfId="20" applyFont="1" applyBorder="1" applyAlignment="1">
      <alignment horizontal="left" vertical="top" wrapText="1"/>
      <protection/>
    </xf>
    <xf numFmtId="0" fontId="3" fillId="2" borderId="24" xfId="20" applyFont="1" applyFill="1" applyBorder="1" applyAlignment="1">
      <alignment horizontal="left" vertical="top" wrapText="1"/>
      <protection/>
    </xf>
    <xf numFmtId="3" fontId="3" fillId="2" borderId="40" xfId="20" applyNumberFormat="1" applyFont="1" applyFill="1" applyBorder="1" applyAlignment="1">
      <alignment horizontal="center" vertical="top" wrapText="1"/>
      <protection/>
    </xf>
    <xf numFmtId="3" fontId="5" fillId="0" borderId="0" xfId="20" applyNumberFormat="1" applyFont="1" applyBorder="1" applyAlignment="1">
      <alignment horizontal="center" vertical="top" wrapText="1"/>
      <protection/>
    </xf>
    <xf numFmtId="3" fontId="5" fillId="0" borderId="0" xfId="20" applyNumberFormat="1" applyFont="1" applyBorder="1" applyAlignment="1">
      <alignment horizontal="left" vertical="top" wrapText="1"/>
      <protection/>
    </xf>
    <xf numFmtId="3" fontId="4" fillId="0" borderId="17" xfId="20" applyNumberFormat="1" applyFont="1" applyBorder="1" applyAlignment="1">
      <alignment horizontal="center" vertical="top" wrapText="1"/>
      <protection/>
    </xf>
    <xf numFmtId="3" fontId="4" fillId="0" borderId="17" xfId="20" applyNumberFormat="1" applyFont="1" applyBorder="1" applyAlignment="1">
      <alignment horizontal="right" vertical="top" wrapText="1"/>
      <protection/>
    </xf>
    <xf numFmtId="0" fontId="4" fillId="0" borderId="36" xfId="20" applyFont="1" applyBorder="1" applyAlignment="1">
      <alignment horizontal="left" vertical="top" wrapText="1"/>
      <protection/>
    </xf>
    <xf numFmtId="0" fontId="5" fillId="5" borderId="2" xfId="20" applyFont="1" applyFill="1" applyBorder="1" applyAlignment="1">
      <alignment horizontal="left" vertical="top" wrapText="1"/>
      <protection/>
    </xf>
    <xf numFmtId="0" fontId="5" fillId="5" borderId="4" xfId="20" applyFont="1" applyFill="1" applyBorder="1" applyAlignment="1">
      <alignment horizontal="left" vertical="top" wrapText="1"/>
      <protection/>
    </xf>
    <xf numFmtId="0" fontId="5" fillId="0" borderId="36" xfId="20" applyFont="1" applyBorder="1" applyAlignment="1">
      <alignment horizontal="left" vertical="top" wrapText="1"/>
      <protection/>
    </xf>
    <xf numFmtId="0" fontId="5" fillId="5" borderId="17" xfId="20" applyFont="1" applyFill="1" applyBorder="1" applyAlignment="1">
      <alignment horizontal="left" vertical="top"/>
      <protection/>
    </xf>
    <xf numFmtId="3" fontId="5" fillId="5" borderId="4" xfId="20" applyNumberFormat="1" applyFont="1" applyFill="1" applyBorder="1" applyAlignment="1">
      <alignment horizontal="center" vertical="top" wrapText="1"/>
      <protection/>
    </xf>
    <xf numFmtId="0" fontId="3" fillId="2" borderId="52" xfId="20" applyFont="1" applyFill="1" applyBorder="1" applyAlignment="1">
      <alignment horizontal="center" vertical="center"/>
      <protection/>
    </xf>
    <xf numFmtId="0" fontId="6" fillId="0" borderId="0" xfId="20" applyFont="1" applyAlignment="1">
      <alignment horizontal="center" vertical="center" wrapText="1"/>
      <protection/>
    </xf>
    <xf numFmtId="0" fontId="4" fillId="7" borderId="50" xfId="29" applyFont="1" applyFill="1" applyBorder="1" applyAlignment="1">
      <alignment horizontal="left" vertical="center" wrapText="1"/>
      <protection/>
    </xf>
    <xf numFmtId="0" fontId="18" fillId="7" borderId="17" xfId="29" applyFont="1" applyFill="1" applyBorder="1" applyAlignment="1">
      <alignment horizontal="left" vertical="center" wrapText="1"/>
      <protection/>
    </xf>
    <xf numFmtId="0" fontId="18" fillId="7" borderId="1" xfId="20" applyFont="1" applyFill="1" applyBorder="1" applyAlignment="1">
      <alignment horizontal="center" vertical="center" wrapText="1"/>
      <protection/>
    </xf>
    <xf numFmtId="3" fontId="4" fillId="7" borderId="1" xfId="20" applyNumberFormat="1" applyFont="1" applyFill="1" applyBorder="1" applyAlignment="1">
      <alignment horizontal="right" vertical="center" wrapText="1"/>
      <protection/>
    </xf>
    <xf numFmtId="0" fontId="4" fillId="7" borderId="0" xfId="20" applyFont="1" applyFill="1" applyAlignment="1">
      <alignment vertical="center"/>
      <protection/>
    </xf>
    <xf numFmtId="0" fontId="4" fillId="7" borderId="17" xfId="29" applyFont="1" applyFill="1" applyBorder="1" applyAlignment="1">
      <alignment horizontal="left" vertical="center" wrapText="1"/>
      <protection/>
    </xf>
    <xf numFmtId="0" fontId="18" fillId="7" borderId="59" xfId="29" applyFont="1" applyFill="1" applyBorder="1" applyAlignment="1">
      <alignment horizontal="left" vertical="center" wrapText="1"/>
      <protection/>
    </xf>
    <xf numFmtId="0" fontId="18" fillId="7" borderId="24" xfId="29" applyFont="1" applyFill="1" applyBorder="1" applyAlignment="1">
      <alignment horizontal="left" vertical="center" wrapText="1"/>
      <protection/>
    </xf>
    <xf numFmtId="0" fontId="18" fillId="7" borderId="33" xfId="29" applyFont="1" applyFill="1" applyBorder="1" applyAlignment="1">
      <alignment horizontal="left" vertical="center" wrapText="1"/>
      <protection/>
    </xf>
    <xf numFmtId="0" fontId="18" fillId="7" borderId="3" xfId="29" applyFont="1" applyFill="1" applyBorder="1" applyAlignment="1">
      <alignment horizontal="left" vertical="center" wrapText="1"/>
      <protection/>
    </xf>
    <xf numFmtId="0" fontId="18" fillId="7" borderId="3" xfId="20" applyFont="1" applyFill="1" applyBorder="1" applyAlignment="1">
      <alignment horizontal="left" vertical="center" wrapText="1"/>
      <protection/>
    </xf>
    <xf numFmtId="0" fontId="4" fillId="0" borderId="50" xfId="29" applyFont="1" applyBorder="1" applyAlignment="1">
      <alignment horizontal="left" vertical="center" wrapText="1"/>
      <protection/>
    </xf>
    <xf numFmtId="0" fontId="18" fillId="7" borderId="50" xfId="29" applyFont="1" applyFill="1" applyBorder="1" applyAlignment="1">
      <alignment horizontal="left" vertical="center" wrapText="1"/>
      <protection/>
    </xf>
    <xf numFmtId="0" fontId="4" fillId="0" borderId="17" xfId="29" applyFont="1" applyBorder="1" applyAlignment="1">
      <alignment horizontal="left" vertical="center" wrapText="1"/>
      <protection/>
    </xf>
    <xf numFmtId="3" fontId="4" fillId="7" borderId="17" xfId="20" applyNumberFormat="1" applyFont="1" applyFill="1" applyBorder="1" applyAlignment="1">
      <alignment vertical="center" wrapText="1"/>
      <protection/>
    </xf>
    <xf numFmtId="3" fontId="4" fillId="0" borderId="17" xfId="20" applyNumberFormat="1" applyFont="1" applyBorder="1" applyAlignment="1">
      <alignment vertical="center" wrapText="1"/>
      <protection/>
    </xf>
    <xf numFmtId="3" fontId="4" fillId="7" borderId="17" xfId="20" applyNumberFormat="1" applyFont="1" applyFill="1" applyBorder="1" applyAlignment="1">
      <alignment vertical="center"/>
      <protection/>
    </xf>
    <xf numFmtId="166" fontId="4" fillId="0" borderId="45" xfId="20" applyNumberFormat="1" applyFont="1" applyBorder="1" applyAlignment="1">
      <alignment horizontal="left" vertical="center" wrapText="1"/>
      <protection/>
    </xf>
    <xf numFmtId="3" fontId="4" fillId="0" borderId="45" xfId="20" applyNumberFormat="1" applyFont="1" applyBorder="1" applyAlignment="1">
      <alignment horizontal="center" vertical="center" wrapText="1"/>
      <protection/>
    </xf>
    <xf numFmtId="166" fontId="4" fillId="0" borderId="46" xfId="20" applyNumberFormat="1" applyFont="1" applyBorder="1" applyAlignment="1">
      <alignment horizontal="left" vertical="center" wrapText="1"/>
      <protection/>
    </xf>
    <xf numFmtId="3" fontId="4" fillId="0" borderId="46" xfId="20" applyNumberFormat="1" applyFont="1" applyBorder="1" applyAlignment="1">
      <alignment horizontal="center" vertical="center" wrapText="1"/>
      <protection/>
    </xf>
    <xf numFmtId="3" fontId="4" fillId="0" borderId="5" xfId="20" applyNumberFormat="1" applyFont="1" applyBorder="1" applyAlignment="1">
      <alignment horizontal="right" vertical="center" wrapText="1"/>
      <protection/>
    </xf>
    <xf numFmtId="166" fontId="4" fillId="0" borderId="17" xfId="20" applyNumberFormat="1" applyFont="1" applyBorder="1" applyAlignment="1">
      <alignment horizontal="left" vertical="center" wrapText="1"/>
      <protection/>
    </xf>
    <xf numFmtId="166" fontId="4" fillId="0" borderId="7" xfId="20" applyNumberFormat="1" applyFont="1" applyBorder="1" applyAlignment="1">
      <alignment horizontal="left" vertical="center" wrapText="1"/>
      <protection/>
    </xf>
    <xf numFmtId="3" fontId="4" fillId="0" borderId="7" xfId="20" applyNumberFormat="1" applyFont="1" applyBorder="1" applyAlignment="1">
      <alignment horizontal="center" vertical="center" wrapText="1"/>
      <protection/>
    </xf>
    <xf numFmtId="3" fontId="4" fillId="0" borderId="7" xfId="20" applyNumberFormat="1" applyFont="1" applyBorder="1" applyAlignment="1">
      <alignment horizontal="right" vertical="center" wrapText="1"/>
      <protection/>
    </xf>
    <xf numFmtId="0" fontId="13" fillId="0" borderId="0" xfId="20" applyFont="1" applyAlignment="1">
      <alignment vertical="center" wrapText="1"/>
      <protection/>
    </xf>
    <xf numFmtId="3" fontId="4" fillId="0" borderId="45" xfId="20" applyNumberFormat="1" applyFont="1" applyBorder="1" applyAlignment="1">
      <alignment horizontal="left" vertical="center" wrapText="1"/>
      <protection/>
    </xf>
    <xf numFmtId="0" fontId="5" fillId="5" borderId="5" xfId="20" applyFont="1" applyFill="1" applyBorder="1" applyAlignment="1">
      <alignment horizontal="left" vertical="center" wrapText="1"/>
      <protection/>
    </xf>
    <xf numFmtId="0" fontId="5" fillId="5" borderId="37" xfId="20" applyFont="1" applyFill="1" applyBorder="1" applyAlignment="1">
      <alignment horizontal="left" vertical="center" wrapText="1"/>
      <protection/>
    </xf>
    <xf numFmtId="0" fontId="5" fillId="5" borderId="17" xfId="20" applyFont="1" applyFill="1" applyBorder="1" applyAlignment="1">
      <alignment horizontal="left" vertical="center" wrapText="1"/>
      <protection/>
    </xf>
    <xf numFmtId="0" fontId="4" fillId="0" borderId="17" xfId="20" applyFont="1" applyBorder="1" applyAlignment="1">
      <alignment horizontal="left" vertical="center" wrapText="1"/>
      <protection/>
    </xf>
    <xf numFmtId="3" fontId="4" fillId="0" borderId="17" xfId="20" applyNumberFormat="1" applyFont="1" applyBorder="1" applyAlignment="1">
      <alignment horizontal="right" vertical="center" wrapText="1"/>
      <protection/>
    </xf>
    <xf numFmtId="3" fontId="3" fillId="2" borderId="15" xfId="20" applyNumberFormat="1" applyFont="1" applyFill="1" applyBorder="1" applyAlignment="1">
      <alignment horizontal="center" vertical="center"/>
      <protection/>
    </xf>
    <xf numFmtId="3" fontId="3" fillId="2" borderId="16" xfId="20" applyNumberFormat="1" applyFont="1" applyFill="1" applyBorder="1" applyAlignment="1">
      <alignment horizontal="center" vertical="center"/>
      <protection/>
    </xf>
    <xf numFmtId="0" fontId="4" fillId="0" borderId="17" xfId="20" applyFont="1" applyFill="1" applyBorder="1" applyAlignment="1">
      <alignment horizontal="left" vertical="center" wrapText="1"/>
      <protection/>
    </xf>
    <xf numFmtId="3" fontId="4" fillId="0" borderId="17" xfId="20" applyNumberFormat="1" applyFont="1" applyFill="1" applyBorder="1" applyAlignment="1">
      <alignment horizontal="right" vertical="center" wrapText="1"/>
      <protection/>
    </xf>
    <xf numFmtId="0" fontId="4" fillId="0" borderId="17" xfId="20" applyFont="1" applyBorder="1" applyAlignment="1">
      <alignment horizontal="left" vertical="center"/>
      <protection/>
    </xf>
    <xf numFmtId="0" fontId="19" fillId="0" borderId="0" xfId="20" applyFont="1">
      <alignment/>
      <protection/>
    </xf>
    <xf numFmtId="0" fontId="9" fillId="0" borderId="0" xfId="20" applyFont="1" applyBorder="1" applyAlignment="1">
      <alignment horizontal="center" vertical="top" wrapText="1"/>
      <protection/>
    </xf>
    <xf numFmtId="0" fontId="11" fillId="0" borderId="0" xfId="20" applyFont="1" applyBorder="1" applyAlignment="1">
      <alignment horizontal="center" vertical="top"/>
      <protection/>
    </xf>
    <xf numFmtId="0" fontId="5" fillId="0" borderId="0" xfId="20" applyFont="1" applyFill="1" applyBorder="1" applyAlignment="1">
      <alignment horizontal="left" vertical="top" wrapText="1"/>
      <protection/>
    </xf>
    <xf numFmtId="0" fontId="5" fillId="0" borderId="0" xfId="20" applyFont="1" applyFill="1" applyBorder="1" applyAlignment="1">
      <alignment horizontal="left" vertical="top" wrapText="1"/>
      <protection/>
    </xf>
    <xf numFmtId="0" fontId="5" fillId="0" borderId="28" xfId="20" applyFont="1" applyBorder="1" applyAlignment="1">
      <alignment horizontal="left" vertical="top" wrapText="1"/>
      <protection/>
    </xf>
    <xf numFmtId="0" fontId="4" fillId="0" borderId="0" xfId="20" applyFont="1">
      <alignment/>
      <protection/>
    </xf>
    <xf numFmtId="0" fontId="3" fillId="2" borderId="15" xfId="20" applyFont="1" applyFill="1" applyBorder="1" applyAlignment="1">
      <alignment horizontal="center" vertical="center" wrapText="1"/>
      <protection/>
    </xf>
    <xf numFmtId="0" fontId="4" fillId="0" borderId="17" xfId="20" applyFont="1" applyBorder="1" applyAlignment="1">
      <alignment horizontal="left" vertical="top" wrapText="1"/>
      <protection/>
    </xf>
    <xf numFmtId="3" fontId="4" fillId="0" borderId="17" xfId="20" applyNumberFormat="1" applyFont="1" applyBorder="1" applyAlignment="1">
      <alignment horizontal="right" vertical="top" wrapText="1"/>
      <protection/>
    </xf>
    <xf numFmtId="0" fontId="4" fillId="0" borderId="0" xfId="20" applyFont="1" applyBorder="1" applyAlignment="1">
      <alignment horizontal="left" vertical="top" wrapText="1"/>
      <protection/>
    </xf>
    <xf numFmtId="3" fontId="4" fillId="0" borderId="0" xfId="20" applyNumberFormat="1" applyFont="1" applyBorder="1" applyAlignment="1">
      <alignment horizontal="left" vertical="top" wrapText="1"/>
      <protection/>
    </xf>
    <xf numFmtId="3" fontId="5" fillId="0" borderId="28" xfId="20" applyNumberFormat="1" applyFont="1" applyBorder="1" applyAlignment="1">
      <alignment horizontal="left" vertical="top" wrapText="1"/>
      <protection/>
    </xf>
    <xf numFmtId="3" fontId="3" fillId="2" borderId="15" xfId="20" applyNumberFormat="1" applyFont="1" applyFill="1" applyBorder="1" applyAlignment="1">
      <alignment horizontal="center" vertical="center" wrapText="1"/>
      <protection/>
    </xf>
  </cellXfs>
  <cellStyles count="1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Millares 2" xfId="21"/>
    <cellStyle name="Normal 6 2" xfId="22"/>
    <cellStyle name="Normal 3 2" xfId="23"/>
    <cellStyle name="Millares 3" xfId="24"/>
    <cellStyle name="Moneda 2" xfId="25"/>
    <cellStyle name="Normal 2 2" xfId="26"/>
    <cellStyle name="Normal 2 3" xfId="27"/>
    <cellStyle name="Normal 4" xfId="28"/>
    <cellStyle name="Normal 3" xfId="2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worksheet" Target="worksheets/sheet38.xml" /><Relationship Id="rId42" Type="http://schemas.openxmlformats.org/officeDocument/2006/relationships/worksheet" Target="worksheets/sheet40.xml" /><Relationship Id="rId41" Type="http://schemas.openxmlformats.org/officeDocument/2006/relationships/worksheet" Target="worksheets/sheet39.xml" /><Relationship Id="rId44" Type="http://schemas.openxmlformats.org/officeDocument/2006/relationships/worksheet" Target="worksheets/sheet42.xml" /><Relationship Id="rId43" Type="http://schemas.openxmlformats.org/officeDocument/2006/relationships/worksheet" Target="worksheets/sheet41.xml" /><Relationship Id="rId46" Type="http://schemas.openxmlformats.org/officeDocument/2006/relationships/worksheet" Target="worksheets/sheet44.xml" /><Relationship Id="rId45" Type="http://schemas.openxmlformats.org/officeDocument/2006/relationships/worksheet" Target="worksheets/sheet43.xml" /><Relationship Id="rId80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48" Type="http://schemas.openxmlformats.org/officeDocument/2006/relationships/worksheet" Target="worksheets/sheet46.xml" /><Relationship Id="rId47" Type="http://schemas.openxmlformats.org/officeDocument/2006/relationships/worksheet" Target="worksheets/sheet45.xml" /><Relationship Id="rId49" Type="http://schemas.openxmlformats.org/officeDocument/2006/relationships/worksheet" Target="worksheets/sheet4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73" Type="http://schemas.openxmlformats.org/officeDocument/2006/relationships/worksheet" Target="worksheets/sheet71.xml" /><Relationship Id="rId72" Type="http://schemas.openxmlformats.org/officeDocument/2006/relationships/worksheet" Target="worksheets/sheet70.xml" /><Relationship Id="rId31" Type="http://schemas.openxmlformats.org/officeDocument/2006/relationships/worksheet" Target="worksheets/sheet29.xml" /><Relationship Id="rId75" Type="http://schemas.openxmlformats.org/officeDocument/2006/relationships/worksheet" Target="worksheets/sheet73.xml" /><Relationship Id="rId30" Type="http://schemas.openxmlformats.org/officeDocument/2006/relationships/worksheet" Target="worksheets/sheet28.xml" /><Relationship Id="rId74" Type="http://schemas.openxmlformats.org/officeDocument/2006/relationships/worksheet" Target="worksheets/sheet72.xml" /><Relationship Id="rId33" Type="http://schemas.openxmlformats.org/officeDocument/2006/relationships/worksheet" Target="worksheets/sheet31.xml" /><Relationship Id="rId77" Type="http://schemas.openxmlformats.org/officeDocument/2006/relationships/worksheet" Target="worksheets/sheet75.xml" /><Relationship Id="rId32" Type="http://schemas.openxmlformats.org/officeDocument/2006/relationships/worksheet" Target="worksheets/sheet30.xml" /><Relationship Id="rId76" Type="http://schemas.openxmlformats.org/officeDocument/2006/relationships/worksheet" Target="worksheets/sheet74.xml" /><Relationship Id="rId35" Type="http://schemas.openxmlformats.org/officeDocument/2006/relationships/worksheet" Target="worksheets/sheet33.xml" /><Relationship Id="rId79" Type="http://schemas.openxmlformats.org/officeDocument/2006/relationships/sharedStrings" Target="sharedStrings.xml" /><Relationship Id="rId34" Type="http://schemas.openxmlformats.org/officeDocument/2006/relationships/worksheet" Target="worksheets/sheet32.xml" /><Relationship Id="rId78" Type="http://schemas.openxmlformats.org/officeDocument/2006/relationships/worksheet" Target="worksheets/sheet76.xml" /><Relationship Id="rId71" Type="http://schemas.openxmlformats.org/officeDocument/2006/relationships/worksheet" Target="worksheets/sheet69.xml" /><Relationship Id="rId70" Type="http://schemas.openxmlformats.org/officeDocument/2006/relationships/worksheet" Target="worksheets/sheet68.xml" /><Relationship Id="rId37" Type="http://schemas.openxmlformats.org/officeDocument/2006/relationships/worksheet" Target="worksheets/sheet35.xml" /><Relationship Id="rId36" Type="http://schemas.openxmlformats.org/officeDocument/2006/relationships/worksheet" Target="worksheets/sheet34.xml" /><Relationship Id="rId39" Type="http://schemas.openxmlformats.org/officeDocument/2006/relationships/worksheet" Target="worksheets/sheet37.xml" /><Relationship Id="rId38" Type="http://schemas.openxmlformats.org/officeDocument/2006/relationships/worksheet" Target="worksheets/sheet36.xml" /><Relationship Id="rId62" Type="http://schemas.openxmlformats.org/officeDocument/2006/relationships/worksheet" Target="worksheets/sheet60.xml" /><Relationship Id="rId61" Type="http://schemas.openxmlformats.org/officeDocument/2006/relationships/worksheet" Target="worksheets/sheet59.xml" /><Relationship Id="rId20" Type="http://schemas.openxmlformats.org/officeDocument/2006/relationships/worksheet" Target="worksheets/sheet18.xml" /><Relationship Id="rId64" Type="http://schemas.openxmlformats.org/officeDocument/2006/relationships/worksheet" Target="worksheets/sheet62.xml" /><Relationship Id="rId63" Type="http://schemas.openxmlformats.org/officeDocument/2006/relationships/worksheet" Target="worksheets/sheet61.xml" /><Relationship Id="rId22" Type="http://schemas.openxmlformats.org/officeDocument/2006/relationships/worksheet" Target="worksheets/sheet20.xml" /><Relationship Id="rId66" Type="http://schemas.openxmlformats.org/officeDocument/2006/relationships/worksheet" Target="worksheets/sheet64.xml" /><Relationship Id="rId21" Type="http://schemas.openxmlformats.org/officeDocument/2006/relationships/worksheet" Target="worksheets/sheet19.xml" /><Relationship Id="rId65" Type="http://schemas.openxmlformats.org/officeDocument/2006/relationships/worksheet" Target="worksheets/sheet63.xml" /><Relationship Id="rId24" Type="http://schemas.openxmlformats.org/officeDocument/2006/relationships/worksheet" Target="worksheets/sheet22.xml" /><Relationship Id="rId68" Type="http://schemas.openxmlformats.org/officeDocument/2006/relationships/worksheet" Target="worksheets/sheet66.xml" /><Relationship Id="rId23" Type="http://schemas.openxmlformats.org/officeDocument/2006/relationships/worksheet" Target="worksheets/sheet21.xml" /><Relationship Id="rId67" Type="http://schemas.openxmlformats.org/officeDocument/2006/relationships/worksheet" Target="worksheets/sheet65.xml" /><Relationship Id="rId60" Type="http://schemas.openxmlformats.org/officeDocument/2006/relationships/worksheet" Target="worksheets/sheet58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69" Type="http://schemas.openxmlformats.org/officeDocument/2006/relationships/worksheet" Target="worksheets/sheet67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29" Type="http://schemas.openxmlformats.org/officeDocument/2006/relationships/worksheet" Target="worksheets/sheet27.xml" /><Relationship Id="rId51" Type="http://schemas.openxmlformats.org/officeDocument/2006/relationships/worksheet" Target="worksheets/sheet49.xml" /><Relationship Id="rId50" Type="http://schemas.openxmlformats.org/officeDocument/2006/relationships/worksheet" Target="worksheets/sheet48.xml" /><Relationship Id="rId53" Type="http://schemas.openxmlformats.org/officeDocument/2006/relationships/worksheet" Target="worksheets/sheet51.xml" /><Relationship Id="rId52" Type="http://schemas.openxmlformats.org/officeDocument/2006/relationships/worksheet" Target="worksheets/sheet50.xml" /><Relationship Id="rId11" Type="http://schemas.openxmlformats.org/officeDocument/2006/relationships/worksheet" Target="worksheets/sheet9.xml" /><Relationship Id="rId55" Type="http://schemas.openxmlformats.org/officeDocument/2006/relationships/worksheet" Target="worksheets/sheet53.xml" /><Relationship Id="rId10" Type="http://schemas.openxmlformats.org/officeDocument/2006/relationships/worksheet" Target="worksheets/sheet8.xml" /><Relationship Id="rId54" Type="http://schemas.openxmlformats.org/officeDocument/2006/relationships/worksheet" Target="worksheets/sheet52.xml" /><Relationship Id="rId13" Type="http://schemas.openxmlformats.org/officeDocument/2006/relationships/worksheet" Target="worksheets/sheet11.xml" /><Relationship Id="rId57" Type="http://schemas.openxmlformats.org/officeDocument/2006/relationships/worksheet" Target="worksheets/sheet55.xml" /><Relationship Id="rId12" Type="http://schemas.openxmlformats.org/officeDocument/2006/relationships/worksheet" Target="worksheets/sheet10.xml" /><Relationship Id="rId56" Type="http://schemas.openxmlformats.org/officeDocument/2006/relationships/worksheet" Target="worksheets/sheet54.xml" /><Relationship Id="rId15" Type="http://schemas.openxmlformats.org/officeDocument/2006/relationships/worksheet" Target="worksheets/sheet13.xml" /><Relationship Id="rId59" Type="http://schemas.openxmlformats.org/officeDocument/2006/relationships/worksheet" Target="worksheets/sheet57.xml" /><Relationship Id="rId14" Type="http://schemas.openxmlformats.org/officeDocument/2006/relationships/worksheet" Target="worksheets/sheet12.xml" /><Relationship Id="rId58" Type="http://schemas.openxmlformats.org/officeDocument/2006/relationships/worksheet" Target="worksheets/sheet56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36</xdr:row>
      <xdr:rowOff>112486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248775" y="664845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139700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305925" y="319087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14</xdr:row>
      <xdr:rowOff>137886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10287000" y="1981200"/>
          <a:ext cx="304800" cy="2857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41</xdr:row>
      <xdr:rowOff>0</xdr:rowOff>
    </xdr:from>
    <xdr:to>
      <xdr:col>7</xdr:col>
      <xdr:colOff>304800</xdr:colOff>
      <xdr:row>42</xdr:row>
      <xdr:rowOff>112486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44fc8bc-6aeb-473b-9f80-009c2297bd88}"/>
            </a:ext>
          </a:extLst>
        </xdr:cNvPr>
        <xdr:cNvSpPr>
          <a:spLocks noChangeArrowheads="1" noChangeAspect="1"/>
        </xdr:cNvSpPr>
      </xdr:nvSpPr>
      <xdr:spPr bwMode="auto">
        <a:xfrm>
          <a:off x="11315700" y="78105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21</xdr:row>
      <xdr:rowOff>112486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077325" y="38100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11096625" y="22860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114301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077325" y="1060132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74</xdr:row>
      <xdr:rowOff>0</xdr:rowOff>
    </xdr:from>
    <xdr:to>
      <xdr:col>7</xdr:col>
      <xdr:colOff>304800</xdr:colOff>
      <xdr:row>75</xdr:row>
      <xdr:rowOff>112486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214628ac-6ba5-4e4b-99b2-41901792d5a6}"/>
            </a:ext>
          </a:extLst>
        </xdr:cNvPr>
        <xdr:cNvSpPr>
          <a:spLocks noChangeArrowheads="1" noChangeAspect="1"/>
        </xdr:cNvSpPr>
      </xdr:nvSpPr>
      <xdr:spPr bwMode="auto">
        <a:xfrm>
          <a:off x="10448925" y="140970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49</xdr:row>
      <xdr:rowOff>0</xdr:rowOff>
    </xdr:from>
    <xdr:to>
      <xdr:col>7</xdr:col>
      <xdr:colOff>304800</xdr:colOff>
      <xdr:row>50</xdr:row>
      <xdr:rowOff>116969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214628ac-6ba5-4e4b-99b2-41901792d5a6}"/>
            </a:ext>
          </a:extLst>
        </xdr:cNvPr>
        <xdr:cNvSpPr>
          <a:spLocks noChangeArrowheads="1" noChangeAspect="1"/>
        </xdr:cNvSpPr>
      </xdr:nvSpPr>
      <xdr:spPr bwMode="auto">
        <a:xfrm>
          <a:off x="10258425" y="93345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20</xdr:row>
      <xdr:rowOff>0</xdr:rowOff>
    </xdr:from>
    <xdr:to>
      <xdr:col>7</xdr:col>
      <xdr:colOff>304800</xdr:colOff>
      <xdr:row>21</xdr:row>
      <xdr:rowOff>116968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b2b91469-114c-496f-8cb6-92c32f04a027}"/>
            </a:ext>
          </a:extLst>
        </xdr:cNvPr>
        <xdr:cNvSpPr>
          <a:spLocks noChangeArrowheads="1" noChangeAspect="1"/>
        </xdr:cNvSpPr>
      </xdr:nvSpPr>
      <xdr:spPr bwMode="auto">
        <a:xfrm>
          <a:off x="9220200" y="38100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37</xdr:row>
      <xdr:rowOff>112486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ad99d0c4-dc57-4074-bd83-7e490faed9ee}"/>
            </a:ext>
          </a:extLst>
        </xdr:cNvPr>
        <xdr:cNvSpPr>
          <a:spLocks noChangeArrowheads="1" noChangeAspect="1"/>
        </xdr:cNvSpPr>
      </xdr:nvSpPr>
      <xdr:spPr bwMode="auto">
        <a:xfrm>
          <a:off x="9953625" y="68580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077325" y="1333500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25</xdr:row>
      <xdr:rowOff>0</xdr:rowOff>
    </xdr:from>
    <xdr:to>
      <xdr:col>7</xdr:col>
      <xdr:colOff>304800</xdr:colOff>
      <xdr:row>26</xdr:row>
      <xdr:rowOff>121557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Aspect="1"/>
        </xdr:cNvSpPr>
      </xdr:nvSpPr>
      <xdr:spPr bwMode="auto">
        <a:xfrm>
          <a:off x="9172575" y="4286250"/>
          <a:ext cx="304800" cy="2952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7</xdr:col>
      <xdr:colOff>0</xdr:colOff>
      <xdr:row>56</xdr:row>
      <xdr:rowOff>0</xdr:rowOff>
    </xdr:from>
    <xdr:to>
      <xdr:col>7</xdr:col>
      <xdr:colOff>304800</xdr:colOff>
      <xdr:row>57</xdr:row>
      <xdr:rowOff>113916</xdr:rowOff>
    </xdr:to>
    <xdr:sp>
      <xdr:nvSpPr>
        <xdr:cNvPr id="2" name="AutoShape 1" descr="blob:https://web.whatsapp.com/83b1b731-b1f0-4e69-a6d2-d261a7870f95">
          <a:extLst>
            <a:ext uri="{FF2B5EF4-FFF2-40B4-BE49-F238E27FC236}">
              <a16:creationId xmlns:a16="http://schemas.microsoft.com/office/drawing/2014/main" id="{08d498e7-cdbb-4452-9917-5ae0c6a34d0b}"/>
            </a:ext>
          </a:extLst>
        </xdr:cNvPr>
        <xdr:cNvSpPr>
          <a:spLocks noChangeArrowheads="1" noChangeAspect="1"/>
        </xdr:cNvSpPr>
      </xdr:nvSpPr>
      <xdr:spPr bwMode="auto">
        <a:xfrm>
          <a:off x="10220325" y="12601575"/>
          <a:ext cx="304800" cy="3048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3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5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7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11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5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13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15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Relationship Id="rId2" Type="http://schemas.openxmlformats.org/officeDocument/2006/relationships/printerSettings" Target="../printerSettings/printerSettings17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19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Relationship Id="rId2" Type="http://schemas.openxmlformats.org/officeDocument/2006/relationships/printerSettings" Target="../printerSettings/printerSettings21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23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Relationship Id="rId2" Type="http://schemas.openxmlformats.org/officeDocument/2006/relationships/printerSettings" Target="../printerSettings/printerSettings25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27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 /><Relationship Id="rId2" Type="http://schemas.openxmlformats.org/officeDocument/2006/relationships/printerSettings" Target="../printerSettings/printerSettings29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31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"/>
  <sheetViews>
    <sheetView showGridLines="0" tabSelected="1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1669</v>
      </c>
      <c r="C2" s="36"/>
    </row>
    <row r="3" spans="2:3" ht="14.5">
      <c r="B3" s="1" t="s">
        <v>0</v>
      </c>
      <c r="C3" s="1" t="s">
        <v>4</v>
      </c>
    </row>
    <row r="4" spans="2:3" ht="14.5">
      <c r="B4" s="2" t="s">
        <v>1</v>
      </c>
      <c r="C4" s="4" t="s">
        <v>5</v>
      </c>
    </row>
    <row r="5" spans="2:3" ht="14.5">
      <c r="B5" s="2" t="s">
        <v>2</v>
      </c>
      <c r="C5" s="4" t="s">
        <v>6</v>
      </c>
    </row>
    <row r="6" spans="2:3" ht="14.5">
      <c r="B6" s="3" t="s">
        <v>3</v>
      </c>
      <c r="C6" s="5" t="s">
        <v>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1678</v>
      </c>
      <c r="C2" s="36"/>
      <c r="D2" s="36"/>
      <c r="E2" s="36"/>
      <c r="F2" s="36"/>
      <c r="G2" s="36"/>
    </row>
    <row r="3" spans="2:7" ht="14.5">
      <c r="B3" s="37" t="s">
        <v>327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7</v>
      </c>
      <c r="G9" s="14" t="s">
        <v>382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7</v>
      </c>
      <c r="G18" s="4" t="s">
        <v>382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298</v>
      </c>
      <c r="G21" s="14" t="s">
        <v>383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109</v>
      </c>
      <c r="G22" s="4" t="s">
        <v>384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126</v>
      </c>
      <c r="G23" s="4" t="s">
        <v>385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151</v>
      </c>
      <c r="G24" s="4" t="s">
        <v>386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192</v>
      </c>
      <c r="G38" s="14" t="s">
        <v>387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192</v>
      </c>
      <c r="G46" s="14" t="s">
        <v>387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380</v>
      </c>
      <c r="G48" s="4" t="s">
        <v>388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 t="s">
        <v>199</v>
      </c>
      <c r="G49" s="4" t="s">
        <v>389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381</v>
      </c>
      <c r="G50" s="14" t="s">
        <v>390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1679</v>
      </c>
      <c r="C2" s="36"/>
      <c r="D2" s="36"/>
      <c r="E2" s="36"/>
      <c r="F2" s="36"/>
      <c r="G2" s="36"/>
    </row>
    <row r="3" spans="2:7" ht="14.5">
      <c r="B3" s="37" t="s">
        <v>1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5</v>
      </c>
      <c r="G9" s="14" t="s">
        <v>393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5</v>
      </c>
      <c r="G18" s="4" t="s">
        <v>393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299</v>
      </c>
      <c r="G21" s="14" t="s">
        <v>394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202</v>
      </c>
      <c r="G22" s="4" t="s">
        <v>395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213</v>
      </c>
      <c r="G23" s="4" t="s">
        <v>396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223</v>
      </c>
      <c r="G24" s="4" t="s">
        <v>397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246</v>
      </c>
      <c r="G38" s="14" t="s">
        <v>398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246</v>
      </c>
      <c r="G46" s="14" t="s">
        <v>398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391</v>
      </c>
      <c r="G48" s="4" t="s">
        <v>399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 t="s">
        <v>199</v>
      </c>
      <c r="G49" s="4" t="s">
        <v>389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392</v>
      </c>
      <c r="G50" s="14" t="s">
        <v>400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1679</v>
      </c>
      <c r="C2" s="36"/>
      <c r="D2" s="36"/>
      <c r="E2" s="36"/>
      <c r="F2" s="36"/>
      <c r="G2" s="36"/>
    </row>
    <row r="3" spans="2:7" ht="14.5">
      <c r="B3" s="37" t="s">
        <v>2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6</v>
      </c>
      <c r="G9" s="14" t="s">
        <v>402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6</v>
      </c>
      <c r="G18" s="4" t="s">
        <v>402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300</v>
      </c>
      <c r="G21" s="14" t="s">
        <v>403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250</v>
      </c>
      <c r="G22" s="4" t="s">
        <v>404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261</v>
      </c>
      <c r="G23" s="4" t="s">
        <v>405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271</v>
      </c>
      <c r="G24" s="4" t="s">
        <v>406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292</v>
      </c>
      <c r="G38" s="14" t="s">
        <v>407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292</v>
      </c>
      <c r="G46" s="14" t="s">
        <v>407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292</v>
      </c>
      <c r="G48" s="4" t="s">
        <v>407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>
        <v>0</v>
      </c>
      <c r="G49" s="4">
        <v>0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401</v>
      </c>
      <c r="G50" s="14" t="s">
        <v>408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C7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1680</v>
      </c>
      <c r="C2" s="36"/>
    </row>
    <row r="3" spans="2:3" ht="14.5">
      <c r="B3" s="1" t="s">
        <v>409</v>
      </c>
      <c r="C3" s="1" t="s">
        <v>4</v>
      </c>
    </row>
    <row r="4" spans="2:3" ht="14.5">
      <c r="B4" s="2" t="s">
        <v>410</v>
      </c>
      <c r="C4" s="4" t="s">
        <v>413</v>
      </c>
    </row>
    <row r="5" spans="2:3" ht="14.5">
      <c r="B5" s="2" t="s">
        <v>411</v>
      </c>
      <c r="C5" s="4" t="s">
        <v>414</v>
      </c>
    </row>
    <row r="6" spans="2:3" ht="14.5">
      <c r="B6" s="2" t="s">
        <v>412</v>
      </c>
      <c r="C6" s="4" t="s">
        <v>415</v>
      </c>
    </row>
    <row r="7" spans="2:3" ht="14.5">
      <c r="B7" s="3" t="s">
        <v>3</v>
      </c>
      <c r="C7" s="5" t="s">
        <v>416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C106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1681</v>
      </c>
      <c r="C2" s="36"/>
    </row>
    <row r="3" spans="2:3" ht="14.5">
      <c r="B3" s="1" t="s">
        <v>417</v>
      </c>
      <c r="C3" s="1" t="s">
        <v>4</v>
      </c>
    </row>
    <row r="4" spans="2:3" ht="14.5">
      <c r="B4" s="6" t="s">
        <v>9</v>
      </c>
      <c r="C4" s="8" t="s">
        <v>433</v>
      </c>
    </row>
    <row r="5" spans="2:3" ht="14.5">
      <c r="B5" s="7" t="s">
        <v>10</v>
      </c>
      <c r="C5" s="9" t="s">
        <v>434</v>
      </c>
    </row>
    <row r="6" spans="2:3" ht="14.5">
      <c r="B6" s="2" t="s">
        <v>12</v>
      </c>
      <c r="C6" s="4" t="s">
        <v>434</v>
      </c>
    </row>
    <row r="7" spans="2:3" ht="14.5">
      <c r="B7" s="7" t="s">
        <v>16</v>
      </c>
      <c r="C7" s="9" t="s">
        <v>435</v>
      </c>
    </row>
    <row r="8" spans="2:3" ht="14.5">
      <c r="B8" s="2" t="s">
        <v>17</v>
      </c>
      <c r="C8" s="4" t="s">
        <v>436</v>
      </c>
    </row>
    <row r="9" spans="2:3" ht="14.5">
      <c r="B9" s="2" t="s">
        <v>18</v>
      </c>
      <c r="C9" s="4" t="s">
        <v>437</v>
      </c>
    </row>
    <row r="10" spans="2:3" ht="14.5">
      <c r="B10" s="2" t="s">
        <v>418</v>
      </c>
      <c r="C10" s="4" t="s">
        <v>438</v>
      </c>
    </row>
    <row r="11" spans="2:3" ht="14.5">
      <c r="B11" s="2" t="s">
        <v>19</v>
      </c>
      <c r="C11" s="4" t="s">
        <v>439</v>
      </c>
    </row>
    <row r="12" spans="2:3" ht="14.5">
      <c r="B12" s="7" t="s">
        <v>20</v>
      </c>
      <c r="C12" s="9" t="s">
        <v>440</v>
      </c>
    </row>
    <row r="13" spans="2:3" ht="14.5">
      <c r="B13" s="2" t="s">
        <v>21</v>
      </c>
      <c r="C13" s="4" t="s">
        <v>441</v>
      </c>
    </row>
    <row r="14" spans="2:3" ht="14.5">
      <c r="B14" s="2" t="s">
        <v>22</v>
      </c>
      <c r="C14" s="4" t="s">
        <v>442</v>
      </c>
    </row>
    <row r="15" spans="2:3" ht="14.5">
      <c r="B15" s="7" t="s">
        <v>23</v>
      </c>
      <c r="C15" s="9" t="s">
        <v>443</v>
      </c>
    </row>
    <row r="16" spans="2:3" ht="14.5">
      <c r="B16" s="2" t="s">
        <v>419</v>
      </c>
      <c r="C16" s="4" t="s">
        <v>444</v>
      </c>
    </row>
    <row r="17" spans="2:3" ht="14.5">
      <c r="B17" s="2" t="s">
        <v>24</v>
      </c>
      <c r="C17" s="4" t="s">
        <v>445</v>
      </c>
    </row>
    <row r="18" spans="2:3" ht="14.5">
      <c r="B18" s="2" t="s">
        <v>25</v>
      </c>
      <c r="C18" s="4" t="s">
        <v>446</v>
      </c>
    </row>
    <row r="19" spans="2:3" ht="14.5">
      <c r="B19" s="7" t="s">
        <v>420</v>
      </c>
      <c r="C19" s="9" t="s">
        <v>447</v>
      </c>
    </row>
    <row r="20" spans="2:3" ht="14.5">
      <c r="B20" s="2" t="s">
        <v>421</v>
      </c>
      <c r="C20" s="4" t="s">
        <v>447</v>
      </c>
    </row>
    <row r="21" spans="2:3" ht="14.5">
      <c r="B21" s="6" t="s">
        <v>26</v>
      </c>
      <c r="C21" s="8" t="s">
        <v>448</v>
      </c>
    </row>
    <row r="22" spans="2:3" ht="14.5">
      <c r="B22" s="7" t="s">
        <v>27</v>
      </c>
      <c r="C22" s="9" t="s">
        <v>449</v>
      </c>
    </row>
    <row r="23" spans="2:3" ht="14.5">
      <c r="B23" s="2" t="s">
        <v>28</v>
      </c>
      <c r="C23" s="4" t="s">
        <v>450</v>
      </c>
    </row>
    <row r="24" spans="2:3" ht="14.5">
      <c r="B24" s="2" t="s">
        <v>29</v>
      </c>
      <c r="C24" s="4" t="s">
        <v>451</v>
      </c>
    </row>
    <row r="25" spans="2:3" ht="14.5">
      <c r="B25" s="2" t="s">
        <v>30</v>
      </c>
      <c r="C25" s="4" t="s">
        <v>452</v>
      </c>
    </row>
    <row r="26" spans="2:3" ht="14.5">
      <c r="B26" s="2" t="s">
        <v>31</v>
      </c>
      <c r="C26" s="4" t="s">
        <v>453</v>
      </c>
    </row>
    <row r="27" spans="2:3" ht="14.5">
      <c r="B27" s="2" t="s">
        <v>32</v>
      </c>
      <c r="C27" s="4" t="s">
        <v>454</v>
      </c>
    </row>
    <row r="28" spans="2:3" ht="14.5">
      <c r="B28" s="7" t="s">
        <v>33</v>
      </c>
      <c r="C28" s="9" t="s">
        <v>455</v>
      </c>
    </row>
    <row r="29" spans="2:3" ht="14.5">
      <c r="B29" s="2" t="s">
        <v>34</v>
      </c>
      <c r="C29" s="4" t="s">
        <v>456</v>
      </c>
    </row>
    <row r="30" spans="2:3" ht="14.5">
      <c r="B30" s="2" t="s">
        <v>35</v>
      </c>
      <c r="C30" s="4" t="s">
        <v>457</v>
      </c>
    </row>
    <row r="31" spans="2:3" ht="14.5">
      <c r="B31" s="7" t="s">
        <v>36</v>
      </c>
      <c r="C31" s="9" t="s">
        <v>458</v>
      </c>
    </row>
    <row r="32" spans="2:3" ht="14.5">
      <c r="B32" s="2" t="s">
        <v>422</v>
      </c>
      <c r="C32" s="4" t="s">
        <v>459</v>
      </c>
    </row>
    <row r="33" spans="2:3" ht="14.5">
      <c r="B33" s="2" t="s">
        <v>37</v>
      </c>
      <c r="C33" s="4" t="s">
        <v>460</v>
      </c>
    </row>
    <row r="34" spans="2:3" ht="14.5">
      <c r="B34" s="2" t="s">
        <v>38</v>
      </c>
      <c r="C34" s="4" t="s">
        <v>461</v>
      </c>
    </row>
    <row r="35" spans="2:3" ht="14.5">
      <c r="B35" s="2" t="s">
        <v>39</v>
      </c>
      <c r="C35" s="4" t="s">
        <v>462</v>
      </c>
    </row>
    <row r="36" spans="2:3" ht="14.5">
      <c r="B36" s="7" t="s">
        <v>40</v>
      </c>
      <c r="C36" s="9" t="s">
        <v>463</v>
      </c>
    </row>
    <row r="37" spans="2:3" ht="14.5">
      <c r="B37" s="2" t="s">
        <v>423</v>
      </c>
      <c r="C37" s="4" t="s">
        <v>464</v>
      </c>
    </row>
    <row r="38" spans="2:3" ht="14.5">
      <c r="B38" s="2" t="s">
        <v>41</v>
      </c>
      <c r="C38" s="4" t="s">
        <v>465</v>
      </c>
    </row>
    <row r="39" spans="2:3" ht="14.5">
      <c r="B39" s="7" t="s">
        <v>42</v>
      </c>
      <c r="C39" s="9" t="s">
        <v>466</v>
      </c>
    </row>
    <row r="40" spans="2:3" ht="14.5">
      <c r="B40" s="2" t="s">
        <v>43</v>
      </c>
      <c r="C40" s="4" t="s">
        <v>466</v>
      </c>
    </row>
    <row r="41" spans="2:3" ht="14.5">
      <c r="B41" s="7" t="s">
        <v>44</v>
      </c>
      <c r="C41" s="9" t="s">
        <v>467</v>
      </c>
    </row>
    <row r="42" spans="2:3" ht="14.5">
      <c r="B42" s="2" t="s">
        <v>45</v>
      </c>
      <c r="C42" s="4" t="s">
        <v>468</v>
      </c>
    </row>
    <row r="43" spans="2:3" ht="14.5">
      <c r="B43" s="2" t="s">
        <v>46</v>
      </c>
      <c r="C43" s="4" t="s">
        <v>469</v>
      </c>
    </row>
    <row r="44" spans="2:3" ht="14.5">
      <c r="B44" s="7" t="s">
        <v>47</v>
      </c>
      <c r="C44" s="9" t="s">
        <v>470</v>
      </c>
    </row>
    <row r="45" spans="2:3" ht="14.5">
      <c r="B45" s="2" t="s">
        <v>48</v>
      </c>
      <c r="C45" s="4" t="s">
        <v>471</v>
      </c>
    </row>
    <row r="46" spans="2:3" ht="14.5">
      <c r="B46" s="2" t="s">
        <v>49</v>
      </c>
      <c r="C46" s="4" t="s">
        <v>472</v>
      </c>
    </row>
    <row r="47" spans="2:3" ht="25">
      <c r="B47" s="2" t="s">
        <v>424</v>
      </c>
      <c r="C47" s="4" t="s">
        <v>473</v>
      </c>
    </row>
    <row r="48" spans="2:3" ht="14.5">
      <c r="B48" s="2" t="s">
        <v>50</v>
      </c>
      <c r="C48" s="4" t="s">
        <v>474</v>
      </c>
    </row>
    <row r="49" spans="2:3" ht="14.5">
      <c r="B49" s="2" t="s">
        <v>51</v>
      </c>
      <c r="C49" s="4" t="s">
        <v>475</v>
      </c>
    </row>
    <row r="50" spans="2:3" ht="14.5">
      <c r="B50" s="2" t="s">
        <v>52</v>
      </c>
      <c r="C50" s="4" t="s">
        <v>476</v>
      </c>
    </row>
    <row r="51" spans="2:3" ht="14.5">
      <c r="B51" s="6" t="s">
        <v>53</v>
      </c>
      <c r="C51" s="8" t="s">
        <v>477</v>
      </c>
    </row>
    <row r="52" spans="2:3" ht="14.5">
      <c r="B52" s="7" t="s">
        <v>54</v>
      </c>
      <c r="C52" s="9" t="s">
        <v>478</v>
      </c>
    </row>
    <row r="53" spans="2:3" ht="14.5">
      <c r="B53" s="2" t="s">
        <v>55</v>
      </c>
      <c r="C53" s="4" t="s">
        <v>479</v>
      </c>
    </row>
    <row r="54" spans="2:3" ht="14.5">
      <c r="B54" s="2" t="s">
        <v>56</v>
      </c>
      <c r="C54" s="4" t="s">
        <v>480</v>
      </c>
    </row>
    <row r="55" spans="2:3" ht="14.5">
      <c r="B55" s="2" t="s">
        <v>57</v>
      </c>
      <c r="C55" s="4" t="s">
        <v>481</v>
      </c>
    </row>
    <row r="56" spans="2:3" ht="14.5">
      <c r="B56" s="2" t="s">
        <v>58</v>
      </c>
      <c r="C56" s="4" t="s">
        <v>482</v>
      </c>
    </row>
    <row r="57" spans="2:3" ht="14.5">
      <c r="B57" s="2" t="s">
        <v>60</v>
      </c>
      <c r="C57" s="4" t="s">
        <v>483</v>
      </c>
    </row>
    <row r="58" spans="2:3" ht="14.5">
      <c r="B58" s="2" t="s">
        <v>61</v>
      </c>
      <c r="C58" s="4" t="s">
        <v>484</v>
      </c>
    </row>
    <row r="59" spans="2:3" ht="14.5">
      <c r="B59" s="7" t="s">
        <v>62</v>
      </c>
      <c r="C59" s="9" t="s">
        <v>485</v>
      </c>
    </row>
    <row r="60" spans="2:3" ht="14.5">
      <c r="B60" s="2" t="s">
        <v>63</v>
      </c>
      <c r="C60" s="4" t="s">
        <v>486</v>
      </c>
    </row>
    <row r="61" spans="2:3" ht="14.5">
      <c r="B61" s="2" t="s">
        <v>64</v>
      </c>
      <c r="C61" s="4" t="s">
        <v>487</v>
      </c>
    </row>
    <row r="62" spans="2:3" ht="14.5">
      <c r="B62" s="2" t="s">
        <v>65</v>
      </c>
      <c r="C62" s="4" t="s">
        <v>488</v>
      </c>
    </row>
    <row r="63" spans="2:3" ht="14.5">
      <c r="B63" s="2" t="s">
        <v>66</v>
      </c>
      <c r="C63" s="4" t="s">
        <v>489</v>
      </c>
    </row>
    <row r="64" spans="2:3" ht="14.5">
      <c r="B64" s="2" t="s">
        <v>425</v>
      </c>
      <c r="C64" s="4" t="s">
        <v>490</v>
      </c>
    </row>
    <row r="65" spans="2:3" ht="14.5">
      <c r="B65" s="7" t="s">
        <v>67</v>
      </c>
      <c r="C65" s="9" t="s">
        <v>491</v>
      </c>
    </row>
    <row r="66" spans="2:3" ht="14.5">
      <c r="B66" s="2" t="s">
        <v>68</v>
      </c>
      <c r="C66" s="4" t="s">
        <v>492</v>
      </c>
    </row>
    <row r="67" spans="2:3" ht="14.5">
      <c r="B67" s="2" t="s">
        <v>70</v>
      </c>
      <c r="C67" s="4" t="s">
        <v>493</v>
      </c>
    </row>
    <row r="68" spans="2:3" ht="14.5">
      <c r="B68" s="2" t="s">
        <v>71</v>
      </c>
      <c r="C68" s="4" t="s">
        <v>494</v>
      </c>
    </row>
    <row r="69" spans="2:3" ht="14.5">
      <c r="B69" s="2" t="s">
        <v>72</v>
      </c>
      <c r="C69" s="4" t="s">
        <v>495</v>
      </c>
    </row>
    <row r="70" spans="2:3" ht="14.5">
      <c r="B70" s="7" t="s">
        <v>73</v>
      </c>
      <c r="C70" s="9" t="s">
        <v>496</v>
      </c>
    </row>
    <row r="71" spans="2:3" ht="14.5">
      <c r="B71" s="2" t="s">
        <v>75</v>
      </c>
      <c r="C71" s="4" t="s">
        <v>497</v>
      </c>
    </row>
    <row r="72" spans="2:3" ht="14.5">
      <c r="B72" s="2" t="s">
        <v>76</v>
      </c>
      <c r="C72" s="4" t="s">
        <v>498</v>
      </c>
    </row>
    <row r="73" spans="2:3" ht="14.5">
      <c r="B73" s="7" t="s">
        <v>77</v>
      </c>
      <c r="C73" s="9" t="s">
        <v>499</v>
      </c>
    </row>
    <row r="74" spans="2:3" ht="14.5">
      <c r="B74" s="2" t="s">
        <v>78</v>
      </c>
      <c r="C74" s="4" t="s">
        <v>500</v>
      </c>
    </row>
    <row r="75" spans="2:3" ht="25">
      <c r="B75" s="2" t="s">
        <v>426</v>
      </c>
      <c r="C75" s="4" t="s">
        <v>501</v>
      </c>
    </row>
    <row r="76" spans="2:3" ht="14.5">
      <c r="B76" s="2" t="s">
        <v>79</v>
      </c>
      <c r="C76" s="4" t="s">
        <v>502</v>
      </c>
    </row>
    <row r="77" spans="2:3" ht="14.5">
      <c r="B77" s="2" t="s">
        <v>80</v>
      </c>
      <c r="C77" s="4" t="s">
        <v>503</v>
      </c>
    </row>
    <row r="78" spans="2:3" ht="14.5">
      <c r="B78" s="2" t="s">
        <v>81</v>
      </c>
      <c r="C78" s="4" t="s">
        <v>504</v>
      </c>
    </row>
    <row r="79" spans="2:3" ht="14.5">
      <c r="B79" s="2" t="s">
        <v>82</v>
      </c>
      <c r="C79" s="4" t="s">
        <v>505</v>
      </c>
    </row>
    <row r="80" spans="2:3" ht="14.5">
      <c r="B80" s="2" t="s">
        <v>83</v>
      </c>
      <c r="C80" s="4" t="s">
        <v>506</v>
      </c>
    </row>
    <row r="81" spans="2:3" ht="14.5">
      <c r="B81" s="7" t="s">
        <v>84</v>
      </c>
      <c r="C81" s="9" t="s">
        <v>507</v>
      </c>
    </row>
    <row r="82" spans="2:3" ht="25">
      <c r="B82" s="2" t="s">
        <v>85</v>
      </c>
      <c r="C82" s="4" t="s">
        <v>507</v>
      </c>
    </row>
    <row r="83" spans="2:3" ht="14.5">
      <c r="B83" s="7" t="s">
        <v>86</v>
      </c>
      <c r="C83" s="9" t="s">
        <v>508</v>
      </c>
    </row>
    <row r="84" spans="2:3" ht="14.5">
      <c r="B84" s="2" t="s">
        <v>87</v>
      </c>
      <c r="C84" s="4" t="s">
        <v>509</v>
      </c>
    </row>
    <row r="85" spans="2:3" ht="14.5">
      <c r="B85" s="2" t="s">
        <v>427</v>
      </c>
      <c r="C85" s="4" t="s">
        <v>510</v>
      </c>
    </row>
    <row r="86" spans="2:3" ht="14.5">
      <c r="B86" s="2" t="s">
        <v>88</v>
      </c>
      <c r="C86" s="4" t="s">
        <v>511</v>
      </c>
    </row>
    <row r="87" spans="2:3" ht="14.5">
      <c r="B87" s="2" t="s">
        <v>428</v>
      </c>
      <c r="C87" s="4" t="s">
        <v>512</v>
      </c>
    </row>
    <row r="88" spans="2:3" ht="14.5">
      <c r="B88" s="7" t="s">
        <v>89</v>
      </c>
      <c r="C88" s="9" t="s">
        <v>513</v>
      </c>
    </row>
    <row r="89" spans="2:3" ht="14.5">
      <c r="B89" s="2" t="s">
        <v>91</v>
      </c>
      <c r="C89" s="4" t="s">
        <v>513</v>
      </c>
    </row>
    <row r="90" spans="2:3" ht="14.5">
      <c r="B90" s="7" t="s">
        <v>92</v>
      </c>
      <c r="C90" s="9" t="s">
        <v>514</v>
      </c>
    </row>
    <row r="91" spans="2:3" ht="14.5">
      <c r="B91" s="2" t="s">
        <v>429</v>
      </c>
      <c r="C91" s="4" t="s">
        <v>515</v>
      </c>
    </row>
    <row r="92" spans="2:3" ht="14.5">
      <c r="B92" s="2" t="s">
        <v>430</v>
      </c>
      <c r="C92" s="4" t="s">
        <v>516</v>
      </c>
    </row>
    <row r="93" spans="2:3" ht="14.5">
      <c r="B93" s="2" t="s">
        <v>94</v>
      </c>
      <c r="C93" s="4" t="s">
        <v>517</v>
      </c>
    </row>
    <row r="94" spans="2:3" ht="14.5">
      <c r="B94" s="6" t="s">
        <v>95</v>
      </c>
      <c r="C94" s="8" t="s">
        <v>518</v>
      </c>
    </row>
    <row r="95" spans="2:3" ht="14.5">
      <c r="B95" s="7" t="s">
        <v>96</v>
      </c>
      <c r="C95" s="9" t="s">
        <v>519</v>
      </c>
    </row>
    <row r="96" spans="2:3" ht="14.5">
      <c r="B96" s="2" t="s">
        <v>97</v>
      </c>
      <c r="C96" s="4" t="s">
        <v>520</v>
      </c>
    </row>
    <row r="97" spans="2:3" ht="14.5">
      <c r="B97" s="2" t="s">
        <v>98</v>
      </c>
      <c r="C97" s="4" t="s">
        <v>521</v>
      </c>
    </row>
    <row r="98" spans="2:3" ht="14.5">
      <c r="B98" s="2" t="s">
        <v>99</v>
      </c>
      <c r="C98" s="4" t="s">
        <v>522</v>
      </c>
    </row>
    <row r="99" spans="2:3" ht="14.5">
      <c r="B99" s="7" t="s">
        <v>100</v>
      </c>
      <c r="C99" s="9" t="s">
        <v>523</v>
      </c>
    </row>
    <row r="100" spans="2:3" ht="14.5">
      <c r="B100" s="2" t="s">
        <v>101</v>
      </c>
      <c r="C100" s="4" t="s">
        <v>524</v>
      </c>
    </row>
    <row r="101" spans="2:3" ht="14.5">
      <c r="B101" s="2" t="s">
        <v>431</v>
      </c>
      <c r="C101" s="4" t="s">
        <v>525</v>
      </c>
    </row>
    <row r="102" spans="2:3" ht="14.5">
      <c r="B102" s="7" t="s">
        <v>104</v>
      </c>
      <c r="C102" s="9" t="s">
        <v>526</v>
      </c>
    </row>
    <row r="103" spans="2:3" ht="14.5">
      <c r="B103" s="2" t="s">
        <v>105</v>
      </c>
      <c r="C103" s="4" t="s">
        <v>526</v>
      </c>
    </row>
    <row r="104" spans="2:3" ht="14.5">
      <c r="B104" s="7" t="s">
        <v>106</v>
      </c>
      <c r="C104" s="9" t="s">
        <v>527</v>
      </c>
    </row>
    <row r="105" spans="2:3" ht="14.5">
      <c r="B105" s="2" t="s">
        <v>107</v>
      </c>
      <c r="C105" s="4" t="s">
        <v>527</v>
      </c>
    </row>
    <row r="106" spans="2:3" ht="14.5">
      <c r="B106" s="3" t="s">
        <v>432</v>
      </c>
      <c r="C106" s="5" t="s">
        <v>416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C251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1682</v>
      </c>
      <c r="C2" s="36"/>
    </row>
    <row r="3" spans="2:3" ht="14.5">
      <c r="B3" s="1" t="s">
        <v>528</v>
      </c>
      <c r="C3" s="1" t="s">
        <v>4</v>
      </c>
    </row>
    <row r="4" spans="2:3" ht="14.5">
      <c r="B4" s="6" t="s">
        <v>409</v>
      </c>
      <c r="C4" s="8" t="s">
        <v>416</v>
      </c>
    </row>
    <row r="5" spans="2:3" ht="14.5">
      <c r="B5" s="10" t="s">
        <v>410</v>
      </c>
      <c r="C5" s="12" t="s">
        <v>413</v>
      </c>
    </row>
    <row r="6" spans="2:3" ht="14.5">
      <c r="B6" s="11" t="s">
        <v>9</v>
      </c>
      <c r="C6" s="13" t="s">
        <v>529</v>
      </c>
    </row>
    <row r="7" spans="2:3" ht="14.5">
      <c r="B7" s="7" t="s">
        <v>10</v>
      </c>
      <c r="C7" s="9" t="s">
        <v>530</v>
      </c>
    </row>
    <row r="8" spans="2:3" ht="14.5">
      <c r="B8" s="2" t="s">
        <v>12</v>
      </c>
      <c r="C8" s="4" t="s">
        <v>530</v>
      </c>
    </row>
    <row r="9" spans="2:3" ht="14.5">
      <c r="B9" s="7" t="s">
        <v>16</v>
      </c>
      <c r="C9" s="9" t="s">
        <v>531</v>
      </c>
    </row>
    <row r="10" spans="2:3" ht="14.5">
      <c r="B10" s="2" t="s">
        <v>17</v>
      </c>
      <c r="C10" s="4" t="s">
        <v>532</v>
      </c>
    </row>
    <row r="11" spans="2:3" ht="14.5">
      <c r="B11" s="2" t="s">
        <v>18</v>
      </c>
      <c r="C11" s="4" t="s">
        <v>533</v>
      </c>
    </row>
    <row r="12" spans="2:3" ht="14.5">
      <c r="B12" s="2" t="s">
        <v>418</v>
      </c>
      <c r="C12" s="4" t="s">
        <v>438</v>
      </c>
    </row>
    <row r="13" spans="2:3" ht="14.5">
      <c r="B13" s="7" t="s">
        <v>20</v>
      </c>
      <c r="C13" s="9" t="s">
        <v>534</v>
      </c>
    </row>
    <row r="14" spans="2:3" ht="14.5">
      <c r="B14" s="2" t="s">
        <v>21</v>
      </c>
      <c r="C14" s="4" t="s">
        <v>535</v>
      </c>
    </row>
    <row r="15" spans="2:3" ht="14.5">
      <c r="B15" s="2" t="s">
        <v>22</v>
      </c>
      <c r="C15" s="4" t="s">
        <v>536</v>
      </c>
    </row>
    <row r="16" spans="2:3" ht="14.5">
      <c r="B16" s="7" t="s">
        <v>23</v>
      </c>
      <c r="C16" s="9" t="s">
        <v>537</v>
      </c>
    </row>
    <row r="17" spans="2:3" ht="14.5">
      <c r="B17" s="2" t="s">
        <v>419</v>
      </c>
      <c r="C17" s="4" t="s">
        <v>538</v>
      </c>
    </row>
    <row r="18" spans="2:3" ht="14.5">
      <c r="B18" s="2" t="s">
        <v>24</v>
      </c>
      <c r="C18" s="4" t="s">
        <v>539</v>
      </c>
    </row>
    <row r="19" spans="2:3" ht="14.5">
      <c r="B19" s="2" t="s">
        <v>25</v>
      </c>
      <c r="C19" s="4" t="s">
        <v>540</v>
      </c>
    </row>
    <row r="20" spans="2:3" ht="14.5">
      <c r="B20" s="7" t="s">
        <v>420</v>
      </c>
      <c r="C20" s="9" t="s">
        <v>541</v>
      </c>
    </row>
    <row r="21" spans="2:3" ht="14.5">
      <c r="B21" s="2" t="s">
        <v>421</v>
      </c>
      <c r="C21" s="4" t="s">
        <v>541</v>
      </c>
    </row>
    <row r="22" spans="2:3" ht="14.5">
      <c r="B22" s="11" t="s">
        <v>26</v>
      </c>
      <c r="C22" s="13" t="s">
        <v>542</v>
      </c>
    </row>
    <row r="23" spans="2:3" ht="14.5">
      <c r="B23" s="7" t="s">
        <v>27</v>
      </c>
      <c r="C23" s="9" t="s">
        <v>543</v>
      </c>
    </row>
    <row r="24" spans="2:3" ht="14.5">
      <c r="B24" s="2" t="s">
        <v>28</v>
      </c>
      <c r="C24" s="4" t="s">
        <v>544</v>
      </c>
    </row>
    <row r="25" spans="2:3" ht="14.5">
      <c r="B25" s="2" t="s">
        <v>29</v>
      </c>
      <c r="C25" s="4" t="s">
        <v>451</v>
      </c>
    </row>
    <row r="26" spans="2:3" ht="14.5">
      <c r="B26" s="2" t="s">
        <v>30</v>
      </c>
      <c r="C26" s="4" t="s">
        <v>545</v>
      </c>
    </row>
    <row r="27" spans="2:3" ht="14.5">
      <c r="B27" s="2" t="s">
        <v>31</v>
      </c>
      <c r="C27" s="4" t="s">
        <v>546</v>
      </c>
    </row>
    <row r="28" spans="2:3" ht="14.5">
      <c r="B28" s="2" t="s">
        <v>32</v>
      </c>
      <c r="C28" s="4" t="s">
        <v>547</v>
      </c>
    </row>
    <row r="29" spans="2:3" ht="14.5">
      <c r="B29" s="7" t="s">
        <v>33</v>
      </c>
      <c r="C29" s="9" t="s">
        <v>548</v>
      </c>
    </row>
    <row r="30" spans="2:3" ht="14.5">
      <c r="B30" s="2" t="s">
        <v>34</v>
      </c>
      <c r="C30" s="4" t="s">
        <v>548</v>
      </c>
    </row>
    <row r="31" spans="2:3" ht="14.5">
      <c r="B31" s="7" t="s">
        <v>36</v>
      </c>
      <c r="C31" s="9" t="s">
        <v>549</v>
      </c>
    </row>
    <row r="32" spans="2:3" ht="14.5">
      <c r="B32" s="2" t="s">
        <v>422</v>
      </c>
      <c r="C32" s="4" t="s">
        <v>459</v>
      </c>
    </row>
    <row r="33" spans="2:3" ht="14.5">
      <c r="B33" s="2" t="s">
        <v>37</v>
      </c>
      <c r="C33" s="4" t="s">
        <v>550</v>
      </c>
    </row>
    <row r="34" spans="2:3" ht="14.5">
      <c r="B34" s="2" t="s">
        <v>38</v>
      </c>
      <c r="C34" s="4" t="s">
        <v>551</v>
      </c>
    </row>
    <row r="35" spans="2:3" ht="14.5">
      <c r="B35" s="2" t="s">
        <v>39</v>
      </c>
      <c r="C35" s="4" t="s">
        <v>462</v>
      </c>
    </row>
    <row r="36" spans="2:3" ht="14.5">
      <c r="B36" s="7" t="s">
        <v>40</v>
      </c>
      <c r="C36" s="9" t="s">
        <v>552</v>
      </c>
    </row>
    <row r="37" spans="2:3" ht="14.5">
      <c r="B37" s="2" t="s">
        <v>423</v>
      </c>
      <c r="C37" s="4" t="s">
        <v>464</v>
      </c>
    </row>
    <row r="38" spans="2:3" ht="14.5">
      <c r="B38" s="2" t="s">
        <v>41</v>
      </c>
      <c r="C38" s="4" t="s">
        <v>553</v>
      </c>
    </row>
    <row r="39" spans="2:3" ht="14.5">
      <c r="B39" s="7" t="s">
        <v>42</v>
      </c>
      <c r="C39" s="9" t="s">
        <v>554</v>
      </c>
    </row>
    <row r="40" spans="2:3" ht="14.5">
      <c r="B40" s="2" t="s">
        <v>43</v>
      </c>
      <c r="C40" s="4" t="s">
        <v>554</v>
      </c>
    </row>
    <row r="41" spans="2:3" ht="14.5">
      <c r="B41" s="7" t="s">
        <v>44</v>
      </c>
      <c r="C41" s="9" t="s">
        <v>555</v>
      </c>
    </row>
    <row r="42" spans="2:3" ht="14.5">
      <c r="B42" s="2" t="s">
        <v>46</v>
      </c>
      <c r="C42" s="4" t="s">
        <v>555</v>
      </c>
    </row>
    <row r="43" spans="2:3" ht="14.5">
      <c r="B43" s="7" t="s">
        <v>47</v>
      </c>
      <c r="C43" s="9" t="s">
        <v>556</v>
      </c>
    </row>
    <row r="44" spans="2:3" ht="14.5">
      <c r="B44" s="2" t="s">
        <v>48</v>
      </c>
      <c r="C44" s="4" t="s">
        <v>557</v>
      </c>
    </row>
    <row r="45" spans="2:3" ht="14.5">
      <c r="B45" s="2" t="s">
        <v>49</v>
      </c>
      <c r="C45" s="4" t="s">
        <v>558</v>
      </c>
    </row>
    <row r="46" spans="2:3" ht="25">
      <c r="B46" s="2" t="s">
        <v>424</v>
      </c>
      <c r="C46" s="4" t="s">
        <v>559</v>
      </c>
    </row>
    <row r="47" spans="2:3" ht="14.5">
      <c r="B47" s="2" t="s">
        <v>50</v>
      </c>
      <c r="C47" s="4" t="s">
        <v>560</v>
      </c>
    </row>
    <row r="48" spans="2:3" ht="14.5">
      <c r="B48" s="2" t="s">
        <v>51</v>
      </c>
      <c r="C48" s="4" t="s">
        <v>561</v>
      </c>
    </row>
    <row r="49" spans="2:3" ht="14.5">
      <c r="B49" s="2" t="s">
        <v>52</v>
      </c>
      <c r="C49" s="4" t="s">
        <v>562</v>
      </c>
    </row>
    <row r="50" spans="2:3" ht="14.5">
      <c r="B50" s="11" t="s">
        <v>53</v>
      </c>
      <c r="C50" s="13" t="s">
        <v>563</v>
      </c>
    </row>
    <row r="51" spans="2:3" ht="14.5">
      <c r="B51" s="7" t="s">
        <v>54</v>
      </c>
      <c r="C51" s="9" t="s">
        <v>564</v>
      </c>
    </row>
    <row r="52" spans="2:3" ht="14.5">
      <c r="B52" s="2" t="s">
        <v>55</v>
      </c>
      <c r="C52" s="4" t="s">
        <v>565</v>
      </c>
    </row>
    <row r="53" spans="2:3" ht="14.5">
      <c r="B53" s="2" t="s">
        <v>56</v>
      </c>
      <c r="C53" s="4" t="s">
        <v>566</v>
      </c>
    </row>
    <row r="54" spans="2:3" ht="14.5">
      <c r="B54" s="2" t="s">
        <v>57</v>
      </c>
      <c r="C54" s="4" t="s">
        <v>567</v>
      </c>
    </row>
    <row r="55" spans="2:3" ht="14.5">
      <c r="B55" s="2" t="s">
        <v>58</v>
      </c>
      <c r="C55" s="4" t="s">
        <v>568</v>
      </c>
    </row>
    <row r="56" spans="2:3" ht="14.5">
      <c r="B56" s="2" t="s">
        <v>60</v>
      </c>
      <c r="C56" s="4" t="s">
        <v>569</v>
      </c>
    </row>
    <row r="57" spans="2:3" ht="14.5">
      <c r="B57" s="2" t="s">
        <v>61</v>
      </c>
      <c r="C57" s="4" t="s">
        <v>570</v>
      </c>
    </row>
    <row r="58" spans="2:3" ht="14.5">
      <c r="B58" s="7" t="s">
        <v>62</v>
      </c>
      <c r="C58" s="9" t="s">
        <v>571</v>
      </c>
    </row>
    <row r="59" spans="2:3" ht="14.5">
      <c r="B59" s="2" t="s">
        <v>63</v>
      </c>
      <c r="C59" s="4" t="s">
        <v>572</v>
      </c>
    </row>
    <row r="60" spans="2:3" ht="14.5">
      <c r="B60" s="2" t="s">
        <v>65</v>
      </c>
      <c r="C60" s="4" t="s">
        <v>573</v>
      </c>
    </row>
    <row r="61" spans="2:3" ht="14.5">
      <c r="B61" s="2" t="s">
        <v>66</v>
      </c>
      <c r="C61" s="4" t="s">
        <v>574</v>
      </c>
    </row>
    <row r="62" spans="2:3" ht="14.5">
      <c r="B62" s="2" t="s">
        <v>425</v>
      </c>
      <c r="C62" s="4" t="s">
        <v>575</v>
      </c>
    </row>
    <row r="63" spans="2:3" ht="14.5">
      <c r="B63" s="7" t="s">
        <v>67</v>
      </c>
      <c r="C63" s="9" t="s">
        <v>576</v>
      </c>
    </row>
    <row r="64" spans="2:3" ht="14.5">
      <c r="B64" s="2" t="s">
        <v>68</v>
      </c>
      <c r="C64" s="4" t="s">
        <v>577</v>
      </c>
    </row>
    <row r="65" spans="2:3" ht="14.5">
      <c r="B65" s="2" t="s">
        <v>70</v>
      </c>
      <c r="C65" s="4" t="s">
        <v>578</v>
      </c>
    </row>
    <row r="66" spans="2:3" ht="14.5">
      <c r="B66" s="2" t="s">
        <v>71</v>
      </c>
      <c r="C66" s="4" t="s">
        <v>579</v>
      </c>
    </row>
    <row r="67" spans="2:3" ht="14.5">
      <c r="B67" s="7" t="s">
        <v>73</v>
      </c>
      <c r="C67" s="9" t="s">
        <v>580</v>
      </c>
    </row>
    <row r="68" spans="2:3" ht="14.5">
      <c r="B68" s="2" t="s">
        <v>75</v>
      </c>
      <c r="C68" s="4" t="s">
        <v>580</v>
      </c>
    </row>
    <row r="69" spans="2:3" ht="14.5">
      <c r="B69" s="7" t="s">
        <v>77</v>
      </c>
      <c r="C69" s="9" t="s">
        <v>581</v>
      </c>
    </row>
    <row r="70" spans="2:3" ht="14.5">
      <c r="B70" s="2" t="s">
        <v>78</v>
      </c>
      <c r="C70" s="4" t="s">
        <v>582</v>
      </c>
    </row>
    <row r="71" spans="2:3" ht="25">
      <c r="B71" s="2" t="s">
        <v>426</v>
      </c>
      <c r="C71" s="4" t="s">
        <v>583</v>
      </c>
    </row>
    <row r="72" spans="2:3" ht="14.5">
      <c r="B72" s="2" t="s">
        <v>79</v>
      </c>
      <c r="C72" s="4" t="s">
        <v>584</v>
      </c>
    </row>
    <row r="73" spans="2:3" ht="14.5">
      <c r="B73" s="2" t="s">
        <v>80</v>
      </c>
      <c r="C73" s="4" t="s">
        <v>585</v>
      </c>
    </row>
    <row r="74" spans="2:3" ht="14.5">
      <c r="B74" s="2" t="s">
        <v>81</v>
      </c>
      <c r="C74" s="4" t="s">
        <v>586</v>
      </c>
    </row>
    <row r="75" spans="2:3" ht="14.5">
      <c r="B75" s="2" t="s">
        <v>82</v>
      </c>
      <c r="C75" s="4" t="s">
        <v>587</v>
      </c>
    </row>
    <row r="76" spans="2:3" ht="14.5">
      <c r="B76" s="2" t="s">
        <v>83</v>
      </c>
      <c r="C76" s="4" t="s">
        <v>588</v>
      </c>
    </row>
    <row r="77" spans="2:3" ht="14.5">
      <c r="B77" s="7" t="s">
        <v>84</v>
      </c>
      <c r="C77" s="9" t="s">
        <v>589</v>
      </c>
    </row>
    <row r="78" spans="2:3" ht="25">
      <c r="B78" s="2" t="s">
        <v>85</v>
      </c>
      <c r="C78" s="4" t="s">
        <v>589</v>
      </c>
    </row>
    <row r="79" spans="2:3" ht="14.5">
      <c r="B79" s="7" t="s">
        <v>86</v>
      </c>
      <c r="C79" s="9" t="s">
        <v>590</v>
      </c>
    </row>
    <row r="80" spans="2:3" ht="14.5">
      <c r="B80" s="2" t="s">
        <v>87</v>
      </c>
      <c r="C80" s="4" t="s">
        <v>591</v>
      </c>
    </row>
    <row r="81" spans="2:3" ht="14.5">
      <c r="B81" s="2" t="s">
        <v>427</v>
      </c>
      <c r="C81" s="4" t="s">
        <v>510</v>
      </c>
    </row>
    <row r="82" spans="2:3" ht="14.5">
      <c r="B82" s="2" t="s">
        <v>88</v>
      </c>
      <c r="C82" s="4" t="s">
        <v>592</v>
      </c>
    </row>
    <row r="83" spans="2:3" ht="14.5">
      <c r="B83" s="2" t="s">
        <v>428</v>
      </c>
      <c r="C83" s="4" t="s">
        <v>512</v>
      </c>
    </row>
    <row r="84" spans="2:3" ht="14.5">
      <c r="B84" s="7" t="s">
        <v>89</v>
      </c>
      <c r="C84" s="9" t="s">
        <v>593</v>
      </c>
    </row>
    <row r="85" spans="2:3" ht="14.5">
      <c r="B85" s="2" t="s">
        <v>91</v>
      </c>
      <c r="C85" s="4" t="s">
        <v>593</v>
      </c>
    </row>
    <row r="86" spans="2:3" ht="14.5">
      <c r="B86" s="7" t="s">
        <v>92</v>
      </c>
      <c r="C86" s="9" t="s">
        <v>594</v>
      </c>
    </row>
    <row r="87" spans="2:3" ht="14.5">
      <c r="B87" s="2" t="s">
        <v>429</v>
      </c>
      <c r="C87" s="4" t="s">
        <v>515</v>
      </c>
    </row>
    <row r="88" spans="2:3" ht="14.5">
      <c r="B88" s="2" t="s">
        <v>430</v>
      </c>
      <c r="C88" s="4" t="s">
        <v>516</v>
      </c>
    </row>
    <row r="89" spans="2:3" ht="14.5">
      <c r="B89" s="2" t="s">
        <v>94</v>
      </c>
      <c r="C89" s="4" t="s">
        <v>595</v>
      </c>
    </row>
    <row r="90" spans="2:3" ht="14.5">
      <c r="B90" s="11" t="s">
        <v>95</v>
      </c>
      <c r="C90" s="13" t="s">
        <v>596</v>
      </c>
    </row>
    <row r="91" spans="2:3" ht="14.5">
      <c r="B91" s="7" t="s">
        <v>96</v>
      </c>
      <c r="C91" s="9" t="s">
        <v>597</v>
      </c>
    </row>
    <row r="92" spans="2:3" ht="14.5">
      <c r="B92" s="2" t="s">
        <v>98</v>
      </c>
      <c r="C92" s="4" t="s">
        <v>597</v>
      </c>
    </row>
    <row r="93" spans="2:3" ht="14.5">
      <c r="B93" s="7" t="s">
        <v>106</v>
      </c>
      <c r="C93" s="9" t="s">
        <v>598</v>
      </c>
    </row>
    <row r="94" spans="2:3" ht="14.5">
      <c r="B94" s="2" t="s">
        <v>107</v>
      </c>
      <c r="C94" s="4" t="s">
        <v>598</v>
      </c>
    </row>
    <row r="95" spans="2:3" ht="14.5">
      <c r="B95" s="10" t="s">
        <v>411</v>
      </c>
      <c r="C95" s="12" t="s">
        <v>414</v>
      </c>
    </row>
    <row r="96" spans="2:3" ht="14.5">
      <c r="B96" s="11" t="s">
        <v>9</v>
      </c>
      <c r="C96" s="13" t="s">
        <v>599</v>
      </c>
    </row>
    <row r="97" spans="2:3" ht="14.5">
      <c r="B97" s="7" t="s">
        <v>10</v>
      </c>
      <c r="C97" s="9" t="s">
        <v>600</v>
      </c>
    </row>
    <row r="98" spans="2:3" ht="14.5">
      <c r="B98" s="2" t="s">
        <v>12</v>
      </c>
      <c r="C98" s="4" t="s">
        <v>600</v>
      </c>
    </row>
    <row r="99" spans="2:3" ht="14.5">
      <c r="B99" s="7" t="s">
        <v>16</v>
      </c>
      <c r="C99" s="9" t="s">
        <v>601</v>
      </c>
    </row>
    <row r="100" spans="2:3" ht="14.5">
      <c r="B100" s="2" t="s">
        <v>17</v>
      </c>
      <c r="C100" s="4" t="s">
        <v>602</v>
      </c>
    </row>
    <row r="101" spans="2:3" ht="14.5">
      <c r="B101" s="2" t="s">
        <v>18</v>
      </c>
      <c r="C101" s="4" t="s">
        <v>603</v>
      </c>
    </row>
    <row r="102" spans="2:3" ht="14.5">
      <c r="B102" s="7" t="s">
        <v>20</v>
      </c>
      <c r="C102" s="9" t="s">
        <v>604</v>
      </c>
    </row>
    <row r="103" spans="2:3" ht="14.5">
      <c r="B103" s="2" t="s">
        <v>21</v>
      </c>
      <c r="C103" s="4" t="s">
        <v>604</v>
      </c>
    </row>
    <row r="104" spans="2:3" ht="14.5">
      <c r="B104" s="7" t="s">
        <v>23</v>
      </c>
      <c r="C104" s="9" t="s">
        <v>605</v>
      </c>
    </row>
    <row r="105" spans="2:3" ht="14.5">
      <c r="B105" s="2" t="s">
        <v>419</v>
      </c>
      <c r="C105" s="4" t="s">
        <v>606</v>
      </c>
    </row>
    <row r="106" spans="2:3" ht="14.5">
      <c r="B106" s="2" t="s">
        <v>25</v>
      </c>
      <c r="C106" s="4" t="s">
        <v>607</v>
      </c>
    </row>
    <row r="107" spans="2:3" ht="14.5">
      <c r="B107" s="7" t="s">
        <v>420</v>
      </c>
      <c r="C107" s="9" t="s">
        <v>608</v>
      </c>
    </row>
    <row r="108" spans="2:3" ht="14.5">
      <c r="B108" s="2" t="s">
        <v>421</v>
      </c>
      <c r="C108" s="4" t="s">
        <v>608</v>
      </c>
    </row>
    <row r="109" spans="2:3" ht="14.5">
      <c r="B109" s="11" t="s">
        <v>26</v>
      </c>
      <c r="C109" s="13" t="s">
        <v>609</v>
      </c>
    </row>
    <row r="110" spans="2:3" ht="14.5">
      <c r="B110" s="7" t="s">
        <v>27</v>
      </c>
      <c r="C110" s="9" t="s">
        <v>610</v>
      </c>
    </row>
    <row r="111" spans="2:3" ht="14.5">
      <c r="B111" s="2" t="s">
        <v>28</v>
      </c>
      <c r="C111" s="4" t="s">
        <v>611</v>
      </c>
    </row>
    <row r="112" spans="2:3" ht="14.5">
      <c r="B112" s="2" t="s">
        <v>30</v>
      </c>
      <c r="C112" s="4" t="s">
        <v>612</v>
      </c>
    </row>
    <row r="113" spans="2:3" ht="14.5">
      <c r="B113" s="2" t="s">
        <v>31</v>
      </c>
      <c r="C113" s="4" t="s">
        <v>613</v>
      </c>
    </row>
    <row r="114" spans="2:3" ht="14.5">
      <c r="B114" s="2" t="s">
        <v>32</v>
      </c>
      <c r="C114" s="4" t="s">
        <v>614</v>
      </c>
    </row>
    <row r="115" spans="2:3" ht="14.5">
      <c r="B115" s="7" t="s">
        <v>33</v>
      </c>
      <c r="C115" s="9" t="s">
        <v>615</v>
      </c>
    </row>
    <row r="116" spans="2:3" ht="14.5">
      <c r="B116" s="2" t="s">
        <v>34</v>
      </c>
      <c r="C116" s="4" t="s">
        <v>616</v>
      </c>
    </row>
    <row r="117" spans="2:3" ht="14.5">
      <c r="B117" s="2" t="s">
        <v>35</v>
      </c>
      <c r="C117" s="4" t="s">
        <v>457</v>
      </c>
    </row>
    <row r="118" spans="2:3" ht="14.5">
      <c r="B118" s="7" t="s">
        <v>36</v>
      </c>
      <c r="C118" s="9" t="s">
        <v>617</v>
      </c>
    </row>
    <row r="119" spans="2:3" ht="14.5">
      <c r="B119" s="2" t="s">
        <v>37</v>
      </c>
      <c r="C119" s="4" t="s">
        <v>618</v>
      </c>
    </row>
    <row r="120" spans="2:3" ht="14.5">
      <c r="B120" s="2" t="s">
        <v>38</v>
      </c>
      <c r="C120" s="4" t="s">
        <v>619</v>
      </c>
    </row>
    <row r="121" spans="2:3" ht="14.5">
      <c r="B121" s="7" t="s">
        <v>42</v>
      </c>
      <c r="C121" s="9" t="s">
        <v>620</v>
      </c>
    </row>
    <row r="122" spans="2:3" ht="14.5">
      <c r="B122" s="2" t="s">
        <v>43</v>
      </c>
      <c r="C122" s="4" t="s">
        <v>620</v>
      </c>
    </row>
    <row r="123" spans="2:3" ht="14.5">
      <c r="B123" s="7" t="s">
        <v>44</v>
      </c>
      <c r="C123" s="9" t="s">
        <v>621</v>
      </c>
    </row>
    <row r="124" spans="2:3" ht="14.5">
      <c r="B124" s="2" t="s">
        <v>45</v>
      </c>
      <c r="C124" s="4" t="s">
        <v>621</v>
      </c>
    </row>
    <row r="125" spans="2:3" ht="14.5">
      <c r="B125" s="7" t="s">
        <v>47</v>
      </c>
      <c r="C125" s="9" t="s">
        <v>622</v>
      </c>
    </row>
    <row r="126" spans="2:3" ht="14.5">
      <c r="B126" s="2" t="s">
        <v>48</v>
      </c>
      <c r="C126" s="4" t="s">
        <v>623</v>
      </c>
    </row>
    <row r="127" spans="2:3" ht="14.5">
      <c r="B127" s="2" t="s">
        <v>49</v>
      </c>
      <c r="C127" s="4" t="s">
        <v>624</v>
      </c>
    </row>
    <row r="128" spans="2:3" ht="25">
      <c r="B128" s="2" t="s">
        <v>424</v>
      </c>
      <c r="C128" s="4" t="s">
        <v>625</v>
      </c>
    </row>
    <row r="129" spans="2:3" ht="14.5">
      <c r="B129" s="2" t="s">
        <v>50</v>
      </c>
      <c r="C129" s="4" t="s">
        <v>626</v>
      </c>
    </row>
    <row r="130" spans="2:3" ht="14.5">
      <c r="B130" s="2" t="s">
        <v>51</v>
      </c>
      <c r="C130" s="4" t="s">
        <v>627</v>
      </c>
    </row>
    <row r="131" spans="2:3" ht="14.5">
      <c r="B131" s="2" t="s">
        <v>52</v>
      </c>
      <c r="C131" s="4" t="s">
        <v>628</v>
      </c>
    </row>
    <row r="132" spans="2:3" ht="14.5">
      <c r="B132" s="11" t="s">
        <v>53</v>
      </c>
      <c r="C132" s="13" t="s">
        <v>629</v>
      </c>
    </row>
    <row r="133" spans="2:3" ht="14.5">
      <c r="B133" s="7" t="s">
        <v>54</v>
      </c>
      <c r="C133" s="9" t="s">
        <v>630</v>
      </c>
    </row>
    <row r="134" spans="2:3" ht="14.5">
      <c r="B134" s="2" t="s">
        <v>55</v>
      </c>
      <c r="C134" s="4" t="s">
        <v>631</v>
      </c>
    </row>
    <row r="135" spans="2:3" ht="14.5">
      <c r="B135" s="2" t="s">
        <v>56</v>
      </c>
      <c r="C135" s="4" t="s">
        <v>632</v>
      </c>
    </row>
    <row r="136" spans="2:3" ht="14.5">
      <c r="B136" s="2" t="s">
        <v>57</v>
      </c>
      <c r="C136" s="4" t="s">
        <v>633</v>
      </c>
    </row>
    <row r="137" spans="2:3" ht="14.5">
      <c r="B137" s="2" t="s">
        <v>60</v>
      </c>
      <c r="C137" s="4" t="s">
        <v>634</v>
      </c>
    </row>
    <row r="138" spans="2:3" ht="14.5">
      <c r="B138" s="2" t="s">
        <v>61</v>
      </c>
      <c r="C138" s="4" t="s">
        <v>635</v>
      </c>
    </row>
    <row r="139" spans="2:3" ht="14.5">
      <c r="B139" s="7" t="s">
        <v>62</v>
      </c>
      <c r="C139" s="9" t="s">
        <v>636</v>
      </c>
    </row>
    <row r="140" spans="2:3" ht="14.5">
      <c r="B140" s="2" t="s">
        <v>64</v>
      </c>
      <c r="C140" s="4" t="s">
        <v>487</v>
      </c>
    </row>
    <row r="141" spans="2:3" ht="14.5">
      <c r="B141" s="2" t="s">
        <v>65</v>
      </c>
      <c r="C141" s="4" t="s">
        <v>637</v>
      </c>
    </row>
    <row r="142" spans="2:3" ht="14.5">
      <c r="B142" s="2" t="s">
        <v>66</v>
      </c>
      <c r="C142" s="4" t="s">
        <v>621</v>
      </c>
    </row>
    <row r="143" spans="2:3" ht="14.5">
      <c r="B143" s="2" t="s">
        <v>425</v>
      </c>
      <c r="C143" s="4" t="s">
        <v>638</v>
      </c>
    </row>
    <row r="144" spans="2:3" ht="14.5">
      <c r="B144" s="7" t="s">
        <v>67</v>
      </c>
      <c r="C144" s="9" t="s">
        <v>639</v>
      </c>
    </row>
    <row r="145" spans="2:3" ht="14.5">
      <c r="B145" s="2" t="s">
        <v>68</v>
      </c>
      <c r="C145" s="4" t="s">
        <v>640</v>
      </c>
    </row>
    <row r="146" spans="2:3" ht="14.5">
      <c r="B146" s="2" t="s">
        <v>71</v>
      </c>
      <c r="C146" s="4" t="s">
        <v>641</v>
      </c>
    </row>
    <row r="147" spans="2:3" ht="14.5">
      <c r="B147" s="7" t="s">
        <v>73</v>
      </c>
      <c r="C147" s="9" t="s">
        <v>642</v>
      </c>
    </row>
    <row r="148" spans="2:3" ht="14.5">
      <c r="B148" s="2" t="s">
        <v>75</v>
      </c>
      <c r="C148" s="4" t="s">
        <v>643</v>
      </c>
    </row>
    <row r="149" spans="2:3" ht="14.5">
      <c r="B149" s="2" t="s">
        <v>76</v>
      </c>
      <c r="C149" s="4" t="s">
        <v>498</v>
      </c>
    </row>
    <row r="150" spans="2:3" ht="14.5">
      <c r="B150" s="7" t="s">
        <v>77</v>
      </c>
      <c r="C150" s="9" t="s">
        <v>644</v>
      </c>
    </row>
    <row r="151" spans="2:3" ht="14.5">
      <c r="B151" s="2" t="s">
        <v>78</v>
      </c>
      <c r="C151" s="4" t="s">
        <v>645</v>
      </c>
    </row>
    <row r="152" spans="2:3" ht="25">
      <c r="B152" s="2" t="s">
        <v>426</v>
      </c>
      <c r="C152" s="4" t="s">
        <v>646</v>
      </c>
    </row>
    <row r="153" spans="2:3" ht="14.5">
      <c r="B153" s="2" t="s">
        <v>80</v>
      </c>
      <c r="C153" s="4" t="s">
        <v>647</v>
      </c>
    </row>
    <row r="154" spans="2:3" ht="14.5">
      <c r="B154" s="2" t="s">
        <v>81</v>
      </c>
      <c r="C154" s="4" t="s">
        <v>648</v>
      </c>
    </row>
    <row r="155" spans="2:3" ht="14.5">
      <c r="B155" s="2" t="s">
        <v>82</v>
      </c>
      <c r="C155" s="4" t="s">
        <v>649</v>
      </c>
    </row>
    <row r="156" spans="2:3" ht="14.5">
      <c r="B156" s="2" t="s">
        <v>83</v>
      </c>
      <c r="C156" s="4" t="s">
        <v>650</v>
      </c>
    </row>
    <row r="157" spans="2:3" ht="14.5">
      <c r="B157" s="7" t="s">
        <v>89</v>
      </c>
      <c r="C157" s="9" t="s">
        <v>651</v>
      </c>
    </row>
    <row r="158" spans="2:3" ht="14.5">
      <c r="B158" s="2" t="s">
        <v>91</v>
      </c>
      <c r="C158" s="4" t="s">
        <v>651</v>
      </c>
    </row>
    <row r="159" spans="2:3" ht="14.5">
      <c r="B159" s="7" t="s">
        <v>92</v>
      </c>
      <c r="C159" s="9" t="s">
        <v>652</v>
      </c>
    </row>
    <row r="160" spans="2:3" ht="14.5">
      <c r="B160" s="2" t="s">
        <v>94</v>
      </c>
      <c r="C160" s="4" t="s">
        <v>652</v>
      </c>
    </row>
    <row r="161" spans="2:3" ht="14.5">
      <c r="B161" s="11" t="s">
        <v>95</v>
      </c>
      <c r="C161" s="13" t="s">
        <v>653</v>
      </c>
    </row>
    <row r="162" spans="2:3" ht="14.5">
      <c r="B162" s="7" t="s">
        <v>96</v>
      </c>
      <c r="C162" s="9" t="s">
        <v>653</v>
      </c>
    </row>
    <row r="163" spans="2:3" ht="14.5">
      <c r="B163" s="2" t="s">
        <v>97</v>
      </c>
      <c r="C163" s="4" t="s">
        <v>654</v>
      </c>
    </row>
    <row r="164" spans="2:3" ht="14.5">
      <c r="B164" s="2" t="s">
        <v>98</v>
      </c>
      <c r="C164" s="4" t="s">
        <v>655</v>
      </c>
    </row>
    <row r="165" spans="2:3" ht="14.5">
      <c r="B165" s="2" t="s">
        <v>99</v>
      </c>
      <c r="C165" s="4" t="s">
        <v>656</v>
      </c>
    </row>
    <row r="166" spans="2:3" ht="14.5">
      <c r="B166" s="10" t="s">
        <v>412</v>
      </c>
      <c r="C166" s="12" t="s">
        <v>415</v>
      </c>
    </row>
    <row r="167" spans="2:3" ht="14.5">
      <c r="B167" s="11" t="s">
        <v>9</v>
      </c>
      <c r="C167" s="13" t="s">
        <v>657</v>
      </c>
    </row>
    <row r="168" spans="2:3" ht="14.5">
      <c r="B168" s="7" t="s">
        <v>10</v>
      </c>
      <c r="C168" s="9" t="s">
        <v>658</v>
      </c>
    </row>
    <row r="169" spans="2:3" ht="14.5">
      <c r="B169" s="2" t="s">
        <v>12</v>
      </c>
      <c r="C169" s="4" t="s">
        <v>658</v>
      </c>
    </row>
    <row r="170" spans="2:3" ht="14.5">
      <c r="B170" s="7" t="s">
        <v>16</v>
      </c>
      <c r="C170" s="9" t="s">
        <v>659</v>
      </c>
    </row>
    <row r="171" spans="2:3" ht="14.5">
      <c r="B171" s="2" t="s">
        <v>17</v>
      </c>
      <c r="C171" s="4" t="s">
        <v>660</v>
      </c>
    </row>
    <row r="172" spans="2:3" ht="14.5">
      <c r="B172" s="2" t="s">
        <v>18</v>
      </c>
      <c r="C172" s="4" t="s">
        <v>661</v>
      </c>
    </row>
    <row r="173" spans="2:3" ht="14.5">
      <c r="B173" s="2" t="s">
        <v>19</v>
      </c>
      <c r="C173" s="4" t="s">
        <v>439</v>
      </c>
    </row>
    <row r="174" spans="2:3" ht="14.5">
      <c r="B174" s="7" t="s">
        <v>20</v>
      </c>
      <c r="C174" s="9" t="s">
        <v>662</v>
      </c>
    </row>
    <row r="175" spans="2:3" ht="14.5">
      <c r="B175" s="2" t="s">
        <v>21</v>
      </c>
      <c r="C175" s="4" t="s">
        <v>663</v>
      </c>
    </row>
    <row r="176" spans="2:3" ht="14.5">
      <c r="B176" s="2" t="s">
        <v>22</v>
      </c>
      <c r="C176" s="4" t="s">
        <v>664</v>
      </c>
    </row>
    <row r="177" spans="2:3" ht="14.5">
      <c r="B177" s="7" t="s">
        <v>23</v>
      </c>
      <c r="C177" s="9" t="s">
        <v>665</v>
      </c>
    </row>
    <row r="178" spans="2:3" ht="14.5">
      <c r="B178" s="2" t="s">
        <v>24</v>
      </c>
      <c r="C178" s="4" t="s">
        <v>666</v>
      </c>
    </row>
    <row r="179" spans="2:3" ht="14.5">
      <c r="B179" s="2" t="s">
        <v>25</v>
      </c>
      <c r="C179" s="4" t="s">
        <v>667</v>
      </c>
    </row>
    <row r="180" spans="2:3" ht="14.5">
      <c r="B180" s="7" t="s">
        <v>420</v>
      </c>
      <c r="C180" s="9" t="s">
        <v>668</v>
      </c>
    </row>
    <row r="181" spans="2:3" ht="14.5">
      <c r="B181" s="2" t="s">
        <v>421</v>
      </c>
      <c r="C181" s="4" t="s">
        <v>668</v>
      </c>
    </row>
    <row r="182" spans="2:3" ht="14.5">
      <c r="B182" s="11" t="s">
        <v>26</v>
      </c>
      <c r="C182" s="13" t="s">
        <v>669</v>
      </c>
    </row>
    <row r="183" spans="2:3" ht="14.5">
      <c r="B183" s="7" t="s">
        <v>27</v>
      </c>
      <c r="C183" s="9" t="s">
        <v>670</v>
      </c>
    </row>
    <row r="184" spans="2:3" ht="14.5">
      <c r="B184" s="2" t="s">
        <v>28</v>
      </c>
      <c r="C184" s="4" t="s">
        <v>671</v>
      </c>
    </row>
    <row r="185" spans="2:3" ht="14.5">
      <c r="B185" s="2" t="s">
        <v>30</v>
      </c>
      <c r="C185" s="4" t="s">
        <v>672</v>
      </c>
    </row>
    <row r="186" spans="2:3" ht="14.5">
      <c r="B186" s="2" t="s">
        <v>31</v>
      </c>
      <c r="C186" s="4" t="s">
        <v>673</v>
      </c>
    </row>
    <row r="187" spans="2:3" ht="14.5">
      <c r="B187" s="2" t="s">
        <v>32</v>
      </c>
      <c r="C187" s="4" t="s">
        <v>674</v>
      </c>
    </row>
    <row r="188" spans="2:3" ht="14.5">
      <c r="B188" s="7" t="s">
        <v>33</v>
      </c>
      <c r="C188" s="9" t="s">
        <v>673</v>
      </c>
    </row>
    <row r="189" spans="2:3" ht="14.5">
      <c r="B189" s="2" t="s">
        <v>34</v>
      </c>
      <c r="C189" s="4" t="s">
        <v>673</v>
      </c>
    </row>
    <row r="190" spans="2:3" ht="14.5">
      <c r="B190" s="7" t="s">
        <v>36</v>
      </c>
      <c r="C190" s="9" t="s">
        <v>675</v>
      </c>
    </row>
    <row r="191" spans="2:3" ht="14.5">
      <c r="B191" s="2" t="s">
        <v>37</v>
      </c>
      <c r="C191" s="4" t="s">
        <v>675</v>
      </c>
    </row>
    <row r="192" spans="2:3" ht="14.5">
      <c r="B192" s="7" t="s">
        <v>40</v>
      </c>
      <c r="C192" s="9" t="s">
        <v>676</v>
      </c>
    </row>
    <row r="193" spans="2:3" ht="14.5">
      <c r="B193" s="2" t="s">
        <v>41</v>
      </c>
      <c r="C193" s="4" t="s">
        <v>676</v>
      </c>
    </row>
    <row r="194" spans="2:3" ht="14.5">
      <c r="B194" s="7" t="s">
        <v>42</v>
      </c>
      <c r="C194" s="9" t="s">
        <v>677</v>
      </c>
    </row>
    <row r="195" spans="2:3" ht="14.5">
      <c r="B195" s="2" t="s">
        <v>43</v>
      </c>
      <c r="C195" s="4" t="s">
        <v>677</v>
      </c>
    </row>
    <row r="196" spans="2:3" ht="14.5">
      <c r="B196" s="7" t="s">
        <v>44</v>
      </c>
      <c r="C196" s="9" t="s">
        <v>678</v>
      </c>
    </row>
    <row r="197" spans="2:3" ht="14.5">
      <c r="B197" s="2" t="s">
        <v>45</v>
      </c>
      <c r="C197" s="4" t="s">
        <v>679</v>
      </c>
    </row>
    <row r="198" spans="2:3" ht="14.5">
      <c r="B198" s="2" t="s">
        <v>46</v>
      </c>
      <c r="C198" s="4" t="s">
        <v>680</v>
      </c>
    </row>
    <row r="199" spans="2:3" ht="14.5">
      <c r="B199" s="7" t="s">
        <v>47</v>
      </c>
      <c r="C199" s="9" t="s">
        <v>681</v>
      </c>
    </row>
    <row r="200" spans="2:3" ht="14.5">
      <c r="B200" s="2" t="s">
        <v>48</v>
      </c>
      <c r="C200" s="4" t="s">
        <v>682</v>
      </c>
    </row>
    <row r="201" spans="2:3" ht="14.5">
      <c r="B201" s="2" t="s">
        <v>49</v>
      </c>
      <c r="C201" s="4" t="s">
        <v>683</v>
      </c>
    </row>
    <row r="202" spans="2:3" ht="25">
      <c r="B202" s="2" t="s">
        <v>424</v>
      </c>
      <c r="C202" s="4" t="s">
        <v>684</v>
      </c>
    </row>
    <row r="203" spans="2:3" ht="14.5">
      <c r="B203" s="2" t="s">
        <v>50</v>
      </c>
      <c r="C203" s="4" t="s">
        <v>685</v>
      </c>
    </row>
    <row r="204" spans="2:3" ht="14.5">
      <c r="B204" s="2" t="s">
        <v>51</v>
      </c>
      <c r="C204" s="4" t="s">
        <v>686</v>
      </c>
    </row>
    <row r="205" spans="2:3" ht="14.5">
      <c r="B205" s="11" t="s">
        <v>53</v>
      </c>
      <c r="C205" s="13" t="s">
        <v>687</v>
      </c>
    </row>
    <row r="206" spans="2:3" ht="14.5">
      <c r="B206" s="7" t="s">
        <v>54</v>
      </c>
      <c r="C206" s="9" t="s">
        <v>688</v>
      </c>
    </row>
    <row r="207" spans="2:3" ht="14.5">
      <c r="B207" s="2" t="s">
        <v>55</v>
      </c>
      <c r="C207" s="4" t="s">
        <v>689</v>
      </c>
    </row>
    <row r="208" spans="2:3" ht="14.5">
      <c r="B208" s="2" t="s">
        <v>56</v>
      </c>
      <c r="C208" s="4" t="s">
        <v>525</v>
      </c>
    </row>
    <row r="209" spans="2:3" ht="14.5">
      <c r="B209" s="2" t="s">
        <v>57</v>
      </c>
      <c r="C209" s="4" t="s">
        <v>690</v>
      </c>
    </row>
    <row r="210" spans="2:3" ht="14.5">
      <c r="B210" s="2" t="s">
        <v>58</v>
      </c>
      <c r="C210" s="4" t="s">
        <v>525</v>
      </c>
    </row>
    <row r="211" spans="2:3" ht="14.5">
      <c r="B211" s="2" t="s">
        <v>60</v>
      </c>
      <c r="C211" s="4" t="s">
        <v>691</v>
      </c>
    </row>
    <row r="212" spans="2:3" ht="14.5">
      <c r="B212" s="2" t="s">
        <v>61</v>
      </c>
      <c r="C212" s="4" t="s">
        <v>692</v>
      </c>
    </row>
    <row r="213" spans="2:3" ht="14.5">
      <c r="B213" s="7" t="s">
        <v>62</v>
      </c>
      <c r="C213" s="9" t="s">
        <v>693</v>
      </c>
    </row>
    <row r="214" spans="2:3" ht="14.5">
      <c r="B214" s="2" t="s">
        <v>63</v>
      </c>
      <c r="C214" s="4" t="s">
        <v>526</v>
      </c>
    </row>
    <row r="215" spans="2:3" ht="14.5">
      <c r="B215" s="2" t="s">
        <v>65</v>
      </c>
      <c r="C215" s="4" t="s">
        <v>694</v>
      </c>
    </row>
    <row r="216" spans="2:3" ht="14.5">
      <c r="B216" s="2" t="s">
        <v>425</v>
      </c>
      <c r="C216" s="4" t="s">
        <v>679</v>
      </c>
    </row>
    <row r="217" spans="2:3" ht="14.5">
      <c r="B217" s="7" t="s">
        <v>67</v>
      </c>
      <c r="C217" s="9" t="s">
        <v>695</v>
      </c>
    </row>
    <row r="218" spans="2:3" ht="14.5">
      <c r="B218" s="2" t="s">
        <v>68</v>
      </c>
      <c r="C218" s="4" t="s">
        <v>679</v>
      </c>
    </row>
    <row r="219" spans="2:3" ht="14.5">
      <c r="B219" s="2" t="s">
        <v>70</v>
      </c>
      <c r="C219" s="4" t="s">
        <v>690</v>
      </c>
    </row>
    <row r="220" spans="2:3" ht="14.5">
      <c r="B220" s="2" t="s">
        <v>72</v>
      </c>
      <c r="C220" s="4" t="s">
        <v>495</v>
      </c>
    </row>
    <row r="221" spans="2:3" ht="14.5">
      <c r="B221" s="7" t="s">
        <v>73</v>
      </c>
      <c r="C221" s="9" t="s">
        <v>695</v>
      </c>
    </row>
    <row r="222" spans="2:3" ht="14.5">
      <c r="B222" s="2" t="s">
        <v>75</v>
      </c>
      <c r="C222" s="4" t="s">
        <v>695</v>
      </c>
    </row>
    <row r="223" spans="2:3" ht="14.5">
      <c r="B223" s="7" t="s">
        <v>77</v>
      </c>
      <c r="C223" s="9" t="s">
        <v>696</v>
      </c>
    </row>
    <row r="224" spans="2:3" ht="14.5">
      <c r="B224" s="2" t="s">
        <v>78</v>
      </c>
      <c r="C224" s="4" t="s">
        <v>697</v>
      </c>
    </row>
    <row r="225" spans="2:3" ht="14.5">
      <c r="B225" s="2" t="s">
        <v>79</v>
      </c>
      <c r="C225" s="4" t="s">
        <v>690</v>
      </c>
    </row>
    <row r="226" spans="2:3" ht="14.5">
      <c r="B226" s="2" t="s">
        <v>80</v>
      </c>
      <c r="C226" s="4" t="s">
        <v>679</v>
      </c>
    </row>
    <row r="227" spans="2:3" ht="14.5">
      <c r="B227" s="2" t="s">
        <v>81</v>
      </c>
      <c r="C227" s="4" t="s">
        <v>524</v>
      </c>
    </row>
    <row r="228" spans="2:3" ht="14.5">
      <c r="B228" s="2" t="s">
        <v>82</v>
      </c>
      <c r="C228" s="4" t="s">
        <v>690</v>
      </c>
    </row>
    <row r="229" spans="2:3" ht="14.5">
      <c r="B229" s="2" t="s">
        <v>83</v>
      </c>
      <c r="C229" s="4" t="s">
        <v>523</v>
      </c>
    </row>
    <row r="230" spans="2:3" ht="14.5">
      <c r="B230" s="7" t="s">
        <v>84</v>
      </c>
      <c r="C230" s="9" t="s">
        <v>698</v>
      </c>
    </row>
    <row r="231" spans="2:3" ht="25">
      <c r="B231" s="2" t="s">
        <v>85</v>
      </c>
      <c r="C231" s="4" t="s">
        <v>698</v>
      </c>
    </row>
    <row r="232" spans="2:3" ht="14.5">
      <c r="B232" s="7" t="s">
        <v>86</v>
      </c>
      <c r="C232" s="9" t="s">
        <v>699</v>
      </c>
    </row>
    <row r="233" spans="2:3" ht="14.5">
      <c r="B233" s="2" t="s">
        <v>87</v>
      </c>
      <c r="C233" s="4" t="s">
        <v>700</v>
      </c>
    </row>
    <row r="234" spans="2:3" ht="14.5">
      <c r="B234" s="2" t="s">
        <v>88</v>
      </c>
      <c r="C234" s="4" t="s">
        <v>700</v>
      </c>
    </row>
    <row r="235" spans="2:3" ht="14.5">
      <c r="B235" s="7" t="s">
        <v>89</v>
      </c>
      <c r="C235" s="9" t="s">
        <v>690</v>
      </c>
    </row>
    <row r="236" spans="2:3" ht="14.5">
      <c r="B236" s="2" t="s">
        <v>91</v>
      </c>
      <c r="C236" s="4" t="s">
        <v>690</v>
      </c>
    </row>
    <row r="237" spans="2:3" ht="14.5">
      <c r="B237" s="7" t="s">
        <v>92</v>
      </c>
      <c r="C237" s="9" t="s">
        <v>701</v>
      </c>
    </row>
    <row r="238" spans="2:3" ht="14.5">
      <c r="B238" s="2" t="s">
        <v>94</v>
      </c>
      <c r="C238" s="4" t="s">
        <v>701</v>
      </c>
    </row>
    <row r="239" spans="2:3" ht="14.5">
      <c r="B239" s="11" t="s">
        <v>95</v>
      </c>
      <c r="C239" s="13" t="s">
        <v>702</v>
      </c>
    </row>
    <row r="240" spans="2:3" ht="14.5">
      <c r="B240" s="7" t="s">
        <v>96</v>
      </c>
      <c r="C240" s="9" t="s">
        <v>703</v>
      </c>
    </row>
    <row r="241" spans="2:3" ht="14.5">
      <c r="B241" s="2" t="s">
        <v>97</v>
      </c>
      <c r="C241" s="4" t="s">
        <v>495</v>
      </c>
    </row>
    <row r="242" spans="2:3" ht="14.5">
      <c r="B242" s="2" t="s">
        <v>98</v>
      </c>
      <c r="C242" s="4" t="s">
        <v>704</v>
      </c>
    </row>
    <row r="243" spans="2:3" ht="14.5">
      <c r="B243" s="2" t="s">
        <v>99</v>
      </c>
      <c r="C243" s="4" t="s">
        <v>705</v>
      </c>
    </row>
    <row r="244" spans="2:3" ht="14.5">
      <c r="B244" s="7" t="s">
        <v>100</v>
      </c>
      <c r="C244" s="9" t="s">
        <v>523</v>
      </c>
    </row>
    <row r="245" spans="2:3" ht="14.5">
      <c r="B245" s="2" t="s">
        <v>101</v>
      </c>
      <c r="C245" s="4" t="s">
        <v>524</v>
      </c>
    </row>
    <row r="246" spans="2:3" ht="14.5">
      <c r="B246" s="2" t="s">
        <v>431</v>
      </c>
      <c r="C246" s="4" t="s">
        <v>525</v>
      </c>
    </row>
    <row r="247" spans="2:3" ht="14.5">
      <c r="B247" s="7" t="s">
        <v>104</v>
      </c>
      <c r="C247" s="9" t="s">
        <v>526</v>
      </c>
    </row>
    <row r="248" spans="2:3" ht="14.5">
      <c r="B248" s="2" t="s">
        <v>105</v>
      </c>
      <c r="C248" s="4" t="s">
        <v>526</v>
      </c>
    </row>
    <row r="249" spans="2:3" ht="14.5">
      <c r="B249" s="7" t="s">
        <v>106</v>
      </c>
      <c r="C249" s="9" t="s">
        <v>706</v>
      </c>
    </row>
    <row r="250" spans="2:3" ht="14.5">
      <c r="B250" s="2" t="s">
        <v>107</v>
      </c>
      <c r="C250" s="4" t="s">
        <v>706</v>
      </c>
    </row>
    <row r="251" spans="2:3" ht="14.5">
      <c r="B251" s="3" t="s">
        <v>432</v>
      </c>
      <c r="C251" s="5" t="s">
        <v>416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C6"/>
  <sheetViews>
    <sheetView showGridLines="0" workbookViewId="0" topLeftCell="A1"/>
  </sheetViews>
  <sheetFormatPr defaultColWidth="11.424285714285714" defaultRowHeight="14.5"/>
  <cols>
    <col min="2" max="2" width="43.857142857142854" customWidth="1"/>
    <col min="3" max="3" width="15.142857142857142" customWidth="1"/>
  </cols>
  <sheetData>
    <row r="2" spans="2:3" ht="14.5">
      <c r="B2" s="35" t="s">
        <v>1683</v>
      </c>
      <c r="C2" s="36"/>
    </row>
    <row r="3" spans="2:3" ht="14.5">
      <c r="B3" s="1" t="s">
        <v>295</v>
      </c>
      <c r="C3" s="1" t="s">
        <v>4</v>
      </c>
    </row>
    <row r="4" spans="2:3" ht="14.5">
      <c r="B4" s="6" t="s">
        <v>409</v>
      </c>
      <c r="C4" s="8" t="s">
        <v>416</v>
      </c>
    </row>
    <row r="5" spans="2:3" ht="14.5">
      <c r="B5" s="2" t="s">
        <v>296</v>
      </c>
      <c r="C5" s="4" t="s">
        <v>707</v>
      </c>
    </row>
    <row r="6" spans="2:3" ht="14.5">
      <c r="B6" s="2" t="s">
        <v>297</v>
      </c>
      <c r="C6" s="4" t="s">
        <v>518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H7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4" width="25.857142857142858" customWidth="1"/>
    <col min="5" max="5" width="30.857142857142858" customWidth="1"/>
    <col min="6" max="8" width="34.285714285714285" customWidth="1"/>
  </cols>
  <sheetData>
    <row r="2" spans="2:8" ht="14.5">
      <c r="B2" s="35" t="s">
        <v>1684</v>
      </c>
      <c r="C2" s="36"/>
      <c r="D2" s="36"/>
      <c r="E2" s="36"/>
      <c r="F2" s="36"/>
      <c r="G2" s="36"/>
      <c r="H2" s="36"/>
    </row>
    <row r="3" spans="2:8" ht="25">
      <c r="B3" s="1" t="s">
        <v>295</v>
      </c>
      <c r="C3" s="1" t="s">
        <v>296</v>
      </c>
      <c r="D3" s="1" t="s">
        <v>297</v>
      </c>
      <c r="E3" s="1" t="s">
        <v>301</v>
      </c>
      <c r="F3" s="1" t="s">
        <v>302</v>
      </c>
      <c r="G3" s="1" t="s">
        <v>303</v>
      </c>
      <c r="H3" s="1" t="s">
        <v>4</v>
      </c>
    </row>
    <row r="4" spans="2:8" ht="25">
      <c r="B4" s="2" t="s">
        <v>410</v>
      </c>
      <c r="C4" s="4" t="s">
        <v>708</v>
      </c>
      <c r="D4" s="4" t="s">
        <v>596</v>
      </c>
      <c r="E4" s="4">
        <v>0</v>
      </c>
      <c r="F4" s="4">
        <v>0</v>
      </c>
      <c r="G4" s="4">
        <v>0</v>
      </c>
      <c r="H4" s="14" t="s">
        <v>413</v>
      </c>
    </row>
    <row r="5" spans="2:8" ht="25">
      <c r="B5" s="2" t="s">
        <v>411</v>
      </c>
      <c r="C5" s="4" t="s">
        <v>709</v>
      </c>
      <c r="D5" s="4" t="s">
        <v>653</v>
      </c>
      <c r="E5" s="4">
        <v>0</v>
      </c>
      <c r="F5" s="4">
        <v>0</v>
      </c>
      <c r="G5" s="4">
        <v>0</v>
      </c>
      <c r="H5" s="14" t="s">
        <v>414</v>
      </c>
    </row>
    <row r="6" spans="2:8" ht="25">
      <c r="B6" s="2" t="s">
        <v>412</v>
      </c>
      <c r="C6" s="4" t="s">
        <v>710</v>
      </c>
      <c r="D6" s="4" t="s">
        <v>702</v>
      </c>
      <c r="E6" s="4">
        <v>0</v>
      </c>
      <c r="F6" s="4">
        <v>0</v>
      </c>
      <c r="G6" s="4">
        <v>0</v>
      </c>
      <c r="H6" s="14" t="s">
        <v>415</v>
      </c>
    </row>
    <row r="7" spans="2:8" ht="14.5">
      <c r="B7" s="3" t="s">
        <v>432</v>
      </c>
      <c r="C7" s="5" t="s">
        <v>707</v>
      </c>
      <c r="D7" s="5" t="s">
        <v>518</v>
      </c>
      <c r="E7" s="5">
        <v>0</v>
      </c>
      <c r="F7" s="5">
        <v>0</v>
      </c>
      <c r="G7" s="5">
        <v>0</v>
      </c>
      <c r="H7" s="5" t="s">
        <v>416</v>
      </c>
    </row>
  </sheetData>
  <mergeCells count="1">
    <mergeCell ref="B2:H2"/>
  </mergeCells>
  <pageMargins left="0.7" right="0.7" top="0.75" bottom="0.75" header="0.3" footer="0.3"/>
  <pageSetup horizontalDpi="300" verticalDpi="300" orientation="portrait" paperSize="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5"/>
  <sheetViews>
    <sheetView showGridLines="0" workbookViewId="0" topLeftCell="A1"/>
  </sheetViews>
  <sheetFormatPr defaultColWidth="11.424285714285714" defaultRowHeight="14.5"/>
  <cols>
    <col min="2" max="2" width="55.714285714285715" customWidth="1"/>
    <col min="3" max="3" width="15.714285714285714" customWidth="1"/>
  </cols>
  <sheetData>
    <row r="2" spans="2:3" ht="14.5">
      <c r="B2" s="35" t="s">
        <v>1685</v>
      </c>
      <c r="C2" s="36"/>
    </row>
    <row r="3" spans="2:3" ht="14.5">
      <c r="B3" s="1" t="s">
        <v>711</v>
      </c>
      <c r="C3" s="1" t="s">
        <v>4</v>
      </c>
    </row>
    <row r="4" spans="2:3" ht="14.5">
      <c r="B4" s="2" t="s">
        <v>305</v>
      </c>
      <c r="C4" s="4" t="s">
        <v>416</v>
      </c>
    </row>
    <row r="5" spans="2:3" ht="14.5">
      <c r="B5" s="3" t="s">
        <v>712</v>
      </c>
      <c r="C5" s="5" t="s">
        <v>416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E7"/>
  <sheetViews>
    <sheetView showGridLines="0" workbookViewId="0" topLeftCell="A1"/>
  </sheetViews>
  <sheetFormatPr defaultColWidth="11.424285714285714" defaultRowHeight="14.5"/>
  <cols>
    <col min="2" max="2" width="40.714285714285715" customWidth="1"/>
    <col min="3" max="3" width="16.714285714285715" customWidth="1"/>
    <col min="4" max="5" width="20.714285714285715" customWidth="1"/>
  </cols>
  <sheetData>
    <row r="2" spans="2:5" ht="14.5">
      <c r="B2" s="35" t="s">
        <v>1686</v>
      </c>
      <c r="C2" s="36"/>
      <c r="D2" s="36"/>
      <c r="E2" s="36"/>
    </row>
    <row r="3" spans="2:5" ht="14.5">
      <c r="B3" s="1" t="s">
        <v>409</v>
      </c>
      <c r="C3" s="1" t="s">
        <v>305</v>
      </c>
      <c r="D3" s="1" t="s">
        <v>307</v>
      </c>
      <c r="E3" s="1" t="s">
        <v>4</v>
      </c>
    </row>
    <row r="4" spans="2:5" ht="25">
      <c r="B4" s="2" t="s">
        <v>410</v>
      </c>
      <c r="C4" s="4" t="s">
        <v>413</v>
      </c>
      <c r="D4" s="4">
        <v>0</v>
      </c>
      <c r="E4" s="14" t="s">
        <v>413</v>
      </c>
    </row>
    <row r="5" spans="2:5" ht="25">
      <c r="B5" s="2" t="s">
        <v>411</v>
      </c>
      <c r="C5" s="4" t="s">
        <v>414</v>
      </c>
      <c r="D5" s="4">
        <v>0</v>
      </c>
      <c r="E5" s="14" t="s">
        <v>414</v>
      </c>
    </row>
    <row r="6" spans="2:5" ht="25">
      <c r="B6" s="2" t="s">
        <v>412</v>
      </c>
      <c r="C6" s="4" t="s">
        <v>415</v>
      </c>
      <c r="D6" s="4">
        <v>0</v>
      </c>
      <c r="E6" s="14" t="s">
        <v>415</v>
      </c>
    </row>
    <row r="7" spans="2:5" ht="14.5">
      <c r="B7" s="3" t="s">
        <v>3</v>
      </c>
      <c r="C7" s="5" t="s">
        <v>416</v>
      </c>
      <c r="D7" s="5">
        <v>0</v>
      </c>
      <c r="E7" s="5" t="s">
        <v>416</v>
      </c>
    </row>
  </sheetData>
  <mergeCells count="1">
    <mergeCell ref="B2:E2"/>
  </mergeCells>
  <pageMargins left="0.7" right="0.7" top="0.75" bottom="0.75" header="0.3" footer="0.3"/>
  <pageSetup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3"/>
  <sheetViews>
    <sheetView showGridLines="0" workbookViewId="0" topLeftCell="A2">
      <selection pane="topLeft" activeCell="B30" sqref="B30"/>
    </sheetView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1670</v>
      </c>
      <c r="C2" s="36"/>
    </row>
    <row r="3" spans="2:3" ht="14.5">
      <c r="B3" s="1" t="s">
        <v>8</v>
      </c>
      <c r="C3" s="1" t="s">
        <v>4</v>
      </c>
    </row>
    <row r="4" spans="2:3" ht="14.5">
      <c r="B4" s="6" t="s">
        <v>9</v>
      </c>
      <c r="C4" s="8" t="s">
        <v>109</v>
      </c>
    </row>
    <row r="5" spans="2:3" ht="14.5">
      <c r="B5" s="7" t="s">
        <v>10</v>
      </c>
      <c r="C5" s="9" t="s">
        <v>110</v>
      </c>
    </row>
    <row r="6" spans="2:3" ht="14.5">
      <c r="B6" s="2" t="s">
        <v>11</v>
      </c>
      <c r="C6" s="4" t="s">
        <v>111</v>
      </c>
    </row>
    <row r="7" spans="2:3" ht="14.5">
      <c r="B7" s="2" t="s">
        <v>12</v>
      </c>
      <c r="C7" s="4" t="s">
        <v>112</v>
      </c>
    </row>
    <row r="8" spans="2:3" ht="14.5">
      <c r="B8" s="7" t="s">
        <v>13</v>
      </c>
      <c r="C8" s="9" t="s">
        <v>113</v>
      </c>
    </row>
    <row r="9" spans="2:3" ht="14.5">
      <c r="B9" s="2" t="s">
        <v>14</v>
      </c>
      <c r="C9" s="4" t="s">
        <v>114</v>
      </c>
    </row>
    <row r="10" spans="2:3" ht="14.5">
      <c r="B10" s="2" t="s">
        <v>15</v>
      </c>
      <c r="C10" s="4" t="s">
        <v>115</v>
      </c>
    </row>
    <row r="11" spans="2:3" ht="14.5">
      <c r="B11" s="7" t="s">
        <v>16</v>
      </c>
      <c r="C11" s="9" t="s">
        <v>116</v>
      </c>
    </row>
    <row r="12" spans="2:3" ht="14.5">
      <c r="B12" s="2" t="s">
        <v>17</v>
      </c>
      <c r="C12" s="4" t="s">
        <v>117</v>
      </c>
    </row>
    <row r="13" spans="2:3" ht="14.5">
      <c r="B13" s="2" t="s">
        <v>18</v>
      </c>
      <c r="C13" s="4" t="s">
        <v>118</v>
      </c>
    </row>
    <row r="14" spans="2:3" ht="14.5">
      <c r="B14" s="2" t="s">
        <v>19</v>
      </c>
      <c r="C14" s="4" t="s">
        <v>119</v>
      </c>
    </row>
    <row r="15" spans="2:3" ht="14.5">
      <c r="B15" s="7" t="s">
        <v>20</v>
      </c>
      <c r="C15" s="9" t="s">
        <v>120</v>
      </c>
    </row>
    <row r="16" spans="2:3" ht="14.5">
      <c r="B16" s="2" t="s">
        <v>21</v>
      </c>
      <c r="C16" s="4" t="s">
        <v>121</v>
      </c>
    </row>
    <row r="17" spans="2:3" ht="14.5">
      <c r="B17" s="2" t="s">
        <v>22</v>
      </c>
      <c r="C17" s="4" t="s">
        <v>122</v>
      </c>
    </row>
    <row r="18" spans="2:3" ht="14.5">
      <c r="B18" s="7" t="s">
        <v>23</v>
      </c>
      <c r="C18" s="9" t="s">
        <v>123</v>
      </c>
    </row>
    <row r="19" spans="2:3" ht="14.5">
      <c r="B19" s="2" t="s">
        <v>24</v>
      </c>
      <c r="C19" s="4" t="s">
        <v>124</v>
      </c>
    </row>
    <row r="20" spans="2:3" ht="14.5">
      <c r="B20" s="2" t="s">
        <v>25</v>
      </c>
      <c r="C20" s="4" t="s">
        <v>125</v>
      </c>
    </row>
    <row r="21" spans="2:3" ht="14.5">
      <c r="B21" s="6" t="s">
        <v>26</v>
      </c>
      <c r="C21" s="8" t="s">
        <v>126</v>
      </c>
    </row>
    <row r="22" spans="2:3" ht="14.5">
      <c r="B22" s="7" t="s">
        <v>27</v>
      </c>
      <c r="C22" s="9" t="s">
        <v>127</v>
      </c>
    </row>
    <row r="23" spans="2:3" ht="14.5">
      <c r="B23" s="2" t="s">
        <v>28</v>
      </c>
      <c r="C23" s="4" t="s">
        <v>128</v>
      </c>
    </row>
    <row r="24" spans="2:3" ht="14.5">
      <c r="B24" s="2" t="s">
        <v>29</v>
      </c>
      <c r="C24" s="4" t="s">
        <v>129</v>
      </c>
    </row>
    <row r="25" spans="2:3" ht="14.5">
      <c r="B25" s="2" t="s">
        <v>30</v>
      </c>
      <c r="C25" s="4" t="s">
        <v>130</v>
      </c>
    </row>
    <row r="26" spans="2:3" ht="14.5">
      <c r="B26" s="2" t="s">
        <v>31</v>
      </c>
      <c r="C26" s="4" t="s">
        <v>131</v>
      </c>
    </row>
    <row r="27" spans="2:3" ht="14.5">
      <c r="B27" s="2" t="s">
        <v>32</v>
      </c>
      <c r="C27" s="4" t="s">
        <v>132</v>
      </c>
    </row>
    <row r="28" spans="2:3" ht="14.5">
      <c r="B28" s="7" t="s">
        <v>33</v>
      </c>
      <c r="C28" s="9" t="s">
        <v>133</v>
      </c>
    </row>
    <row r="29" spans="2:3" ht="14.5">
      <c r="B29" s="2" t="s">
        <v>34</v>
      </c>
      <c r="C29" s="4" t="s">
        <v>134</v>
      </c>
    </row>
    <row r="30" spans="2:3" ht="14.5">
      <c r="B30" s="2" t="s">
        <v>35</v>
      </c>
      <c r="C30" s="4" t="s">
        <v>135</v>
      </c>
    </row>
    <row r="31" spans="2:3" ht="14.5">
      <c r="B31" s="7" t="s">
        <v>36</v>
      </c>
      <c r="C31" s="9" t="s">
        <v>136</v>
      </c>
    </row>
    <row r="32" spans="2:3" ht="14.5">
      <c r="B32" s="2" t="s">
        <v>37</v>
      </c>
      <c r="C32" s="4" t="s">
        <v>137</v>
      </c>
    </row>
    <row r="33" spans="2:3" ht="14.5">
      <c r="B33" s="2" t="s">
        <v>38</v>
      </c>
      <c r="C33" s="4" t="s">
        <v>138</v>
      </c>
    </row>
    <row r="34" spans="2:3" ht="14.5">
      <c r="B34" s="2" t="s">
        <v>39</v>
      </c>
      <c r="C34" s="4" t="s">
        <v>139</v>
      </c>
    </row>
    <row r="35" spans="2:3" ht="14.5">
      <c r="B35" s="7" t="s">
        <v>40</v>
      </c>
      <c r="C35" s="9" t="s">
        <v>140</v>
      </c>
    </row>
    <row r="36" spans="2:3" ht="14.5">
      <c r="B36" s="2" t="s">
        <v>41</v>
      </c>
      <c r="C36" s="4" t="s">
        <v>140</v>
      </c>
    </row>
    <row r="37" spans="2:3" ht="14.5">
      <c r="B37" s="7" t="s">
        <v>42</v>
      </c>
      <c r="C37" s="9" t="s">
        <v>141</v>
      </c>
    </row>
    <row r="38" spans="2:3" ht="14.5">
      <c r="B38" s="2" t="s">
        <v>43</v>
      </c>
      <c r="C38" s="4" t="s">
        <v>141</v>
      </c>
    </row>
    <row r="39" spans="2:3" ht="14.5">
      <c r="B39" s="7" t="s">
        <v>44</v>
      </c>
      <c r="C39" s="9" t="s">
        <v>142</v>
      </c>
    </row>
    <row r="40" spans="2:3" ht="14.5">
      <c r="B40" s="2" t="s">
        <v>45</v>
      </c>
      <c r="C40" s="4" t="s">
        <v>143</v>
      </c>
    </row>
    <row r="41" spans="2:3" ht="14.5">
      <c r="B41" s="2" t="s">
        <v>46</v>
      </c>
      <c r="C41" s="4" t="s">
        <v>144</v>
      </c>
    </row>
    <row r="42" spans="2:3" ht="14.5">
      <c r="B42" s="7" t="s">
        <v>47</v>
      </c>
      <c r="C42" s="9" t="s">
        <v>145</v>
      </c>
    </row>
    <row r="43" spans="2:3" ht="14.5">
      <c r="B43" s="2" t="s">
        <v>48</v>
      </c>
      <c r="C43" s="4" t="s">
        <v>146</v>
      </c>
    </row>
    <row r="44" spans="2:3" ht="14.5">
      <c r="B44" s="2" t="s">
        <v>49</v>
      </c>
      <c r="C44" s="4" t="s">
        <v>147</v>
      </c>
    </row>
    <row r="45" spans="2:3" ht="14.5">
      <c r="B45" s="2" t="s">
        <v>50</v>
      </c>
      <c r="C45" s="4" t="s">
        <v>148</v>
      </c>
    </row>
    <row r="46" spans="2:3" ht="14.5">
      <c r="B46" s="2" t="s">
        <v>51</v>
      </c>
      <c r="C46" s="4" t="s">
        <v>149</v>
      </c>
    </row>
    <row r="47" spans="2:3" ht="14.5">
      <c r="B47" s="2" t="s">
        <v>52</v>
      </c>
      <c r="C47" s="4" t="s">
        <v>150</v>
      </c>
    </row>
    <row r="48" spans="2:3" ht="14.5">
      <c r="B48" s="6" t="s">
        <v>53</v>
      </c>
      <c r="C48" s="8" t="s">
        <v>151</v>
      </c>
    </row>
    <row r="49" spans="2:3" ht="14.5">
      <c r="B49" s="7" t="s">
        <v>54</v>
      </c>
      <c r="C49" s="9" t="s">
        <v>152</v>
      </c>
    </row>
    <row r="50" spans="2:3" ht="14.5">
      <c r="B50" s="2" t="s">
        <v>55</v>
      </c>
      <c r="C50" s="4" t="s">
        <v>153</v>
      </c>
    </row>
    <row r="51" spans="2:3" ht="14.5">
      <c r="B51" s="2" t="s">
        <v>56</v>
      </c>
      <c r="C51" s="4" t="s">
        <v>154</v>
      </c>
    </row>
    <row r="52" spans="2:3" ht="14.5">
      <c r="B52" s="2" t="s">
        <v>57</v>
      </c>
      <c r="C52" s="4" t="s">
        <v>155</v>
      </c>
    </row>
    <row r="53" spans="2:3" ht="14.5">
      <c r="B53" s="2" t="s">
        <v>58</v>
      </c>
      <c r="C53" s="4" t="s">
        <v>156</v>
      </c>
    </row>
    <row r="54" spans="2:3" ht="14.5">
      <c r="B54" s="2" t="s">
        <v>59</v>
      </c>
      <c r="C54" s="4" t="s">
        <v>157</v>
      </c>
    </row>
    <row r="55" spans="2:3" ht="14.5">
      <c r="B55" s="2" t="s">
        <v>60</v>
      </c>
      <c r="C55" s="4" t="s">
        <v>158</v>
      </c>
    </row>
    <row r="56" spans="2:3" ht="14.5">
      <c r="B56" s="2" t="s">
        <v>61</v>
      </c>
      <c r="C56" s="4" t="s">
        <v>159</v>
      </c>
    </row>
    <row r="57" spans="2:3" ht="14.5">
      <c r="B57" s="7" t="s">
        <v>62</v>
      </c>
      <c r="C57" s="9" t="s">
        <v>160</v>
      </c>
    </row>
    <row r="58" spans="2:3" ht="14.5">
      <c r="B58" s="2" t="s">
        <v>63</v>
      </c>
      <c r="C58" s="4" t="s">
        <v>161</v>
      </c>
    </row>
    <row r="59" spans="2:3" ht="14.5">
      <c r="B59" s="2" t="s">
        <v>64</v>
      </c>
      <c r="C59" s="4" t="s">
        <v>162</v>
      </c>
    </row>
    <row r="60" spans="2:3" ht="14.5">
      <c r="B60" s="2" t="s">
        <v>65</v>
      </c>
      <c r="C60" s="4" t="s">
        <v>163</v>
      </c>
    </row>
    <row r="61" spans="2:3" ht="14.5">
      <c r="B61" s="2" t="s">
        <v>66</v>
      </c>
      <c r="C61" s="4" t="s">
        <v>164</v>
      </c>
    </row>
    <row r="62" spans="2:3" ht="14.5">
      <c r="B62" s="7" t="s">
        <v>67</v>
      </c>
      <c r="C62" s="9" t="s">
        <v>165</v>
      </c>
    </row>
    <row r="63" spans="2:3" ht="14.5">
      <c r="B63" s="2" t="s">
        <v>68</v>
      </c>
      <c r="C63" s="4" t="s">
        <v>166</v>
      </c>
    </row>
    <row r="64" spans="2:3" ht="14.5">
      <c r="B64" s="2" t="s">
        <v>69</v>
      </c>
      <c r="C64" s="4" t="s">
        <v>167</v>
      </c>
    </row>
    <row r="65" spans="2:3" ht="14.5">
      <c r="B65" s="2" t="s">
        <v>70</v>
      </c>
      <c r="C65" s="4" t="s">
        <v>168</v>
      </c>
    </row>
    <row r="66" spans="2:3" ht="14.5">
      <c r="B66" s="2" t="s">
        <v>71</v>
      </c>
      <c r="C66" s="4" t="s">
        <v>169</v>
      </c>
    </row>
    <row r="67" spans="2:3" ht="14.5">
      <c r="B67" s="2" t="s">
        <v>72</v>
      </c>
      <c r="C67" s="4" t="s">
        <v>170</v>
      </c>
    </row>
    <row r="68" spans="2:3" ht="14.5">
      <c r="B68" s="7" t="s">
        <v>73</v>
      </c>
      <c r="C68" s="9" t="s">
        <v>171</v>
      </c>
    </row>
    <row r="69" spans="2:3" ht="14.5">
      <c r="B69" s="2" t="s">
        <v>74</v>
      </c>
      <c r="C69" s="4" t="s">
        <v>172</v>
      </c>
    </row>
    <row r="70" spans="2:3" ht="14.5">
      <c r="B70" s="2" t="s">
        <v>75</v>
      </c>
      <c r="C70" s="4" t="s">
        <v>173</v>
      </c>
    </row>
    <row r="71" spans="2:3" ht="14.5">
      <c r="B71" s="2" t="s">
        <v>76</v>
      </c>
      <c r="C71" s="4" t="s">
        <v>174</v>
      </c>
    </row>
    <row r="72" spans="2:3" ht="14.5">
      <c r="B72" s="7" t="s">
        <v>77</v>
      </c>
      <c r="C72" s="9" t="s">
        <v>175</v>
      </c>
    </row>
    <row r="73" spans="2:3" ht="14.5">
      <c r="B73" s="2" t="s">
        <v>78</v>
      </c>
      <c r="C73" s="4" t="s">
        <v>176</v>
      </c>
    </row>
    <row r="74" spans="2:3" ht="14.5">
      <c r="B74" s="2" t="s">
        <v>79</v>
      </c>
      <c r="C74" s="4" t="s">
        <v>177</v>
      </c>
    </row>
    <row r="75" spans="2:3" ht="14.5">
      <c r="B75" s="2" t="s">
        <v>80</v>
      </c>
      <c r="C75" s="4" t="s">
        <v>178</v>
      </c>
    </row>
    <row r="76" spans="2:3" ht="14.5">
      <c r="B76" s="2" t="s">
        <v>81</v>
      </c>
      <c r="C76" s="4" t="s">
        <v>179</v>
      </c>
    </row>
    <row r="77" spans="2:3" ht="14.5">
      <c r="B77" s="2" t="s">
        <v>82</v>
      </c>
      <c r="C77" s="4" t="s">
        <v>180</v>
      </c>
    </row>
    <row r="78" spans="2:3" ht="14.5">
      <c r="B78" s="2" t="s">
        <v>83</v>
      </c>
      <c r="C78" s="4" t="s">
        <v>181</v>
      </c>
    </row>
    <row r="79" spans="2:3" ht="14.5">
      <c r="B79" s="7" t="s">
        <v>84</v>
      </c>
      <c r="C79" s="9" t="s">
        <v>182</v>
      </c>
    </row>
    <row r="80" spans="2:3" ht="25">
      <c r="B80" s="2" t="s">
        <v>85</v>
      </c>
      <c r="C80" s="4" t="s">
        <v>182</v>
      </c>
    </row>
    <row r="81" spans="2:3" ht="14.5">
      <c r="B81" s="7" t="s">
        <v>86</v>
      </c>
      <c r="C81" s="9" t="s">
        <v>183</v>
      </c>
    </row>
    <row r="82" spans="2:3" ht="14.5">
      <c r="B82" s="2" t="s">
        <v>87</v>
      </c>
      <c r="C82" s="4" t="s">
        <v>184</v>
      </c>
    </row>
    <row r="83" spans="2:3" ht="14.5">
      <c r="B83" s="2" t="s">
        <v>88</v>
      </c>
      <c r="C83" s="4" t="s">
        <v>185</v>
      </c>
    </row>
    <row r="84" spans="2:3" ht="14.5">
      <c r="B84" s="7" t="s">
        <v>89</v>
      </c>
      <c r="C84" s="9" t="s">
        <v>186</v>
      </c>
    </row>
    <row r="85" spans="2:3" ht="14.5">
      <c r="B85" s="2" t="s">
        <v>90</v>
      </c>
      <c r="C85" s="4" t="s">
        <v>187</v>
      </c>
    </row>
    <row r="86" spans="2:3" ht="14.5">
      <c r="B86" s="2" t="s">
        <v>91</v>
      </c>
      <c r="C86" s="4" t="s">
        <v>188</v>
      </c>
    </row>
    <row r="87" spans="2:3" ht="14.5">
      <c r="B87" s="7" t="s">
        <v>92</v>
      </c>
      <c r="C87" s="9" t="s">
        <v>189</v>
      </c>
    </row>
    <row r="88" spans="2:3" ht="14.5">
      <c r="B88" s="2" t="s">
        <v>93</v>
      </c>
      <c r="C88" s="4" t="s">
        <v>190</v>
      </c>
    </row>
    <row r="89" spans="2:3" ht="14.5">
      <c r="B89" s="2" t="s">
        <v>94</v>
      </c>
      <c r="C89" s="4" t="s">
        <v>191</v>
      </c>
    </row>
    <row r="90" spans="2:3" ht="14.5">
      <c r="B90" s="6" t="s">
        <v>95</v>
      </c>
      <c r="C90" s="8" t="s">
        <v>192</v>
      </c>
    </row>
    <row r="91" spans="2:3" ht="14.5">
      <c r="B91" s="7" t="s">
        <v>96</v>
      </c>
      <c r="C91" s="9" t="s">
        <v>193</v>
      </c>
    </row>
    <row r="92" spans="2:3" ht="14.5">
      <c r="B92" s="2" t="s">
        <v>97</v>
      </c>
      <c r="C92" s="4" t="s">
        <v>194</v>
      </c>
    </row>
    <row r="93" spans="2:3" ht="14.5">
      <c r="B93" s="2" t="s">
        <v>98</v>
      </c>
      <c r="C93" s="4" t="s">
        <v>195</v>
      </c>
    </row>
    <row r="94" spans="2:3" ht="14.5">
      <c r="B94" s="2" t="s">
        <v>99</v>
      </c>
      <c r="C94" s="4" t="s">
        <v>196</v>
      </c>
    </row>
    <row r="95" spans="2:3" ht="14.5">
      <c r="B95" s="7" t="s">
        <v>100</v>
      </c>
      <c r="C95" s="9" t="s">
        <v>196</v>
      </c>
    </row>
    <row r="96" spans="2:3" ht="14.5">
      <c r="B96" s="2" t="s">
        <v>101</v>
      </c>
      <c r="C96" s="4" t="s">
        <v>196</v>
      </c>
    </row>
    <row r="97" spans="2:3" ht="14.5">
      <c r="B97" s="7" t="s">
        <v>102</v>
      </c>
      <c r="C97" s="9" t="s">
        <v>197</v>
      </c>
    </row>
    <row r="98" spans="2:3" ht="14.5">
      <c r="B98" s="2" t="s">
        <v>103</v>
      </c>
      <c r="C98" s="4" t="s">
        <v>197</v>
      </c>
    </row>
    <row r="99" spans="2:3" ht="14.5">
      <c r="B99" s="7" t="s">
        <v>104</v>
      </c>
      <c r="C99" s="9" t="s">
        <v>198</v>
      </c>
    </row>
    <row r="100" spans="2:3" ht="14.5">
      <c r="B100" s="2" t="s">
        <v>105</v>
      </c>
      <c r="C100" s="4" t="s">
        <v>198</v>
      </c>
    </row>
    <row r="101" spans="2:3" ht="14.5">
      <c r="B101" s="7" t="s">
        <v>106</v>
      </c>
      <c r="C101" s="9" t="s">
        <v>199</v>
      </c>
    </row>
    <row r="102" spans="2:3" ht="14.5">
      <c r="B102" s="2" t="s">
        <v>107</v>
      </c>
      <c r="C102" s="4" t="s">
        <v>199</v>
      </c>
    </row>
    <row r="103" spans="2:3" ht="14.5">
      <c r="B103" s="3" t="s">
        <v>108</v>
      </c>
      <c r="C103" s="5" t="s">
        <v>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13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35" t="s">
        <v>1687</v>
      </c>
      <c r="C2" s="36"/>
      <c r="D2" s="36"/>
    </row>
    <row r="3" spans="2:4" ht="25">
      <c r="B3" s="1" t="s">
        <v>308</v>
      </c>
      <c r="C3" s="1" t="s">
        <v>317</v>
      </c>
      <c r="D3" s="1" t="s">
        <v>4</v>
      </c>
    </row>
    <row r="4" spans="2:4" ht="14.5">
      <c r="B4" s="6" t="s">
        <v>409</v>
      </c>
      <c r="C4" s="15" t="s">
        <v>318</v>
      </c>
      <c r="D4" s="8" t="s">
        <v>416</v>
      </c>
    </row>
    <row r="5" spans="2:4" ht="14.5">
      <c r="B5" s="11" t="s">
        <v>309</v>
      </c>
      <c r="C5" s="16" t="s">
        <v>318</v>
      </c>
      <c r="D5" s="13" t="s">
        <v>416</v>
      </c>
    </row>
    <row r="6" spans="2:4" ht="14.5">
      <c r="B6" s="7" t="s">
        <v>713</v>
      </c>
      <c r="C6" s="17" t="s">
        <v>318</v>
      </c>
      <c r="D6" s="9" t="s">
        <v>416</v>
      </c>
    </row>
    <row r="7" spans="2:4" ht="37.5">
      <c r="B7" s="2" t="s">
        <v>714</v>
      </c>
      <c r="C7" s="18" t="s">
        <v>319</v>
      </c>
      <c r="D7" s="4" t="s">
        <v>720</v>
      </c>
    </row>
    <row r="8" spans="2:4" ht="25">
      <c r="B8" s="2" t="s">
        <v>715</v>
      </c>
      <c r="C8" s="18" t="s">
        <v>319</v>
      </c>
      <c r="D8" s="4" t="s">
        <v>721</v>
      </c>
    </row>
    <row r="9" spans="2:4" ht="14.5">
      <c r="B9" s="2" t="s">
        <v>716</v>
      </c>
      <c r="C9" s="18" t="s">
        <v>321</v>
      </c>
      <c r="D9" s="4" t="s">
        <v>722</v>
      </c>
    </row>
    <row r="10" spans="2:4" ht="25">
      <c r="B10" s="2" t="s">
        <v>717</v>
      </c>
      <c r="C10" s="18" t="s">
        <v>321</v>
      </c>
      <c r="D10" s="4" t="s">
        <v>723</v>
      </c>
    </row>
    <row r="11" spans="2:4" ht="37.5">
      <c r="B11" s="2" t="s">
        <v>718</v>
      </c>
      <c r="C11" s="18" t="s">
        <v>319</v>
      </c>
      <c r="D11" s="4" t="s">
        <v>724</v>
      </c>
    </row>
    <row r="12" spans="2:4" ht="14.5">
      <c r="B12" s="2" t="s">
        <v>719</v>
      </c>
      <c r="C12" s="18" t="s">
        <v>321</v>
      </c>
      <c r="D12" s="4" t="s">
        <v>725</v>
      </c>
    </row>
    <row r="13" spans="2:4" ht="14.5">
      <c r="B13" s="3" t="s">
        <v>712</v>
      </c>
      <c r="C13" s="1" t="s">
        <v>318</v>
      </c>
      <c r="D13" s="5" t="s">
        <v>416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D19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35" t="s">
        <v>1688</v>
      </c>
      <c r="C2" s="36"/>
      <c r="D2" s="36"/>
    </row>
    <row r="3" spans="2:4" ht="25">
      <c r="B3" s="1" t="s">
        <v>308</v>
      </c>
      <c r="C3" s="1" t="s">
        <v>317</v>
      </c>
      <c r="D3" s="1" t="s">
        <v>4</v>
      </c>
    </row>
    <row r="4" spans="2:4" ht="25">
      <c r="B4" s="6" t="s">
        <v>410</v>
      </c>
      <c r="C4" s="15" t="s">
        <v>318</v>
      </c>
      <c r="D4" s="8" t="s">
        <v>413</v>
      </c>
    </row>
    <row r="5" spans="2:4" ht="14.5">
      <c r="B5" s="11" t="s">
        <v>309</v>
      </c>
      <c r="C5" s="16" t="s">
        <v>318</v>
      </c>
      <c r="D5" s="13" t="s">
        <v>413</v>
      </c>
    </row>
    <row r="6" spans="2:4" ht="14.5">
      <c r="B6" s="7" t="s">
        <v>713</v>
      </c>
      <c r="C6" s="17" t="s">
        <v>318</v>
      </c>
      <c r="D6" s="9" t="s">
        <v>413</v>
      </c>
    </row>
    <row r="7" spans="2:4" ht="37.5">
      <c r="B7" s="2" t="s">
        <v>718</v>
      </c>
      <c r="C7" s="18" t="s">
        <v>319</v>
      </c>
      <c r="D7" s="4" t="s">
        <v>724</v>
      </c>
    </row>
    <row r="8" spans="2:4" ht="14.5">
      <c r="B8" s="2" t="s">
        <v>719</v>
      </c>
      <c r="C8" s="18" t="s">
        <v>321</v>
      </c>
      <c r="D8" s="4" t="s">
        <v>725</v>
      </c>
    </row>
    <row r="9" spans="2:4" ht="25">
      <c r="B9" s="6" t="s">
        <v>411</v>
      </c>
      <c r="C9" s="15" t="s">
        <v>318</v>
      </c>
      <c r="D9" s="8" t="s">
        <v>414</v>
      </c>
    </row>
    <row r="10" spans="2:4" ht="14.5">
      <c r="B10" s="11" t="s">
        <v>309</v>
      </c>
      <c r="C10" s="16" t="s">
        <v>318</v>
      </c>
      <c r="D10" s="13" t="s">
        <v>414</v>
      </c>
    </row>
    <row r="11" spans="2:4" ht="14.5">
      <c r="B11" s="7" t="s">
        <v>713</v>
      </c>
      <c r="C11" s="17" t="s">
        <v>318</v>
      </c>
      <c r="D11" s="9" t="s">
        <v>414</v>
      </c>
    </row>
    <row r="12" spans="2:4" ht="37.5">
      <c r="B12" s="2" t="s">
        <v>714</v>
      </c>
      <c r="C12" s="18" t="s">
        <v>319</v>
      </c>
      <c r="D12" s="4" t="s">
        <v>720</v>
      </c>
    </row>
    <row r="13" spans="2:4" ht="14.5">
      <c r="B13" s="2" t="s">
        <v>716</v>
      </c>
      <c r="C13" s="18" t="s">
        <v>321</v>
      </c>
      <c r="D13" s="4" t="s">
        <v>722</v>
      </c>
    </row>
    <row r="14" spans="2:4" ht="25">
      <c r="B14" s="6" t="s">
        <v>412</v>
      </c>
      <c r="C14" s="15" t="s">
        <v>318</v>
      </c>
      <c r="D14" s="8" t="s">
        <v>415</v>
      </c>
    </row>
    <row r="15" spans="2:4" ht="14.5">
      <c r="B15" s="11" t="s">
        <v>309</v>
      </c>
      <c r="C15" s="16" t="s">
        <v>318</v>
      </c>
      <c r="D15" s="13" t="s">
        <v>415</v>
      </c>
    </row>
    <row r="16" spans="2:4" ht="14.5">
      <c r="B16" s="7" t="s">
        <v>713</v>
      </c>
      <c r="C16" s="17" t="s">
        <v>318</v>
      </c>
      <c r="D16" s="9" t="s">
        <v>415</v>
      </c>
    </row>
    <row r="17" spans="2:4" ht="25">
      <c r="B17" s="2" t="s">
        <v>715</v>
      </c>
      <c r="C17" s="18" t="s">
        <v>319</v>
      </c>
      <c r="D17" s="4" t="s">
        <v>721</v>
      </c>
    </row>
    <row r="18" spans="2:4" ht="25">
      <c r="B18" s="2" t="s">
        <v>717</v>
      </c>
      <c r="C18" s="18" t="s">
        <v>321</v>
      </c>
      <c r="D18" s="4" t="s">
        <v>723</v>
      </c>
    </row>
    <row r="19" spans="2:4" ht="14.5">
      <c r="B19" s="3" t="s">
        <v>712</v>
      </c>
      <c r="C19" s="1" t="s">
        <v>318</v>
      </c>
      <c r="D19" s="5" t="s">
        <v>416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1689</v>
      </c>
      <c r="C2" s="36"/>
      <c r="D2" s="36"/>
      <c r="E2" s="36"/>
      <c r="F2" s="36"/>
      <c r="G2" s="36"/>
    </row>
    <row r="3" spans="2:7" ht="14.5">
      <c r="B3" s="37" t="s">
        <v>726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416</v>
      </c>
      <c r="G9" s="14" t="s">
        <v>729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416</v>
      </c>
      <c r="G18" s="4" t="s">
        <v>729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707</v>
      </c>
      <c r="G21" s="14" t="s">
        <v>730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433</v>
      </c>
      <c r="G22" s="4" t="s">
        <v>731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448</v>
      </c>
      <c r="G23" s="4" t="s">
        <v>732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477</v>
      </c>
      <c r="G24" s="4" t="s">
        <v>733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518</v>
      </c>
      <c r="G38" s="14" t="s">
        <v>734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518</v>
      </c>
      <c r="G46" s="14" t="s">
        <v>734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 t="s">
        <v>735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727</v>
      </c>
      <c r="G48" s="4" t="s">
        <v>736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 t="s">
        <v>527</v>
      </c>
      <c r="G49" s="4" t="s">
        <v>737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728</v>
      </c>
      <c r="G50" s="14" t="s">
        <v>738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1690</v>
      </c>
      <c r="C2" s="36"/>
      <c r="D2" s="36"/>
      <c r="E2" s="36"/>
      <c r="F2" s="36"/>
      <c r="G2" s="36"/>
    </row>
    <row r="3" spans="2:7" ht="14.5">
      <c r="B3" s="37" t="s">
        <v>410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413</v>
      </c>
      <c r="G9" s="14" t="s">
        <v>740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413</v>
      </c>
      <c r="G18" s="4" t="s">
        <v>740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708</v>
      </c>
      <c r="G21" s="14" t="s">
        <v>741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529</v>
      </c>
      <c r="G22" s="4" t="s">
        <v>742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542</v>
      </c>
      <c r="G23" s="4" t="s">
        <v>743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563</v>
      </c>
      <c r="G24" s="4" t="s">
        <v>744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596</v>
      </c>
      <c r="G38" s="14" t="s">
        <v>745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596</v>
      </c>
      <c r="G46" s="14" t="s">
        <v>745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 t="s">
        <v>735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597</v>
      </c>
      <c r="G48" s="4" t="s">
        <v>746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 t="s">
        <v>598</v>
      </c>
      <c r="G49" s="4" t="s">
        <v>747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739</v>
      </c>
      <c r="G50" s="14" t="s">
        <v>748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1690</v>
      </c>
      <c r="C2" s="36"/>
      <c r="D2" s="36"/>
      <c r="E2" s="36"/>
      <c r="F2" s="36"/>
      <c r="G2" s="36"/>
    </row>
    <row r="3" spans="2:7" ht="14.5">
      <c r="B3" s="37" t="s">
        <v>411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414</v>
      </c>
      <c r="G9" s="14" t="s">
        <v>750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414</v>
      </c>
      <c r="G18" s="4" t="s">
        <v>750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709</v>
      </c>
      <c r="G21" s="14" t="s">
        <v>751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599</v>
      </c>
      <c r="G22" s="4" t="s">
        <v>752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609</v>
      </c>
      <c r="G23" s="4" t="s">
        <v>753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629</v>
      </c>
      <c r="G24" s="4" t="s">
        <v>754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653</v>
      </c>
      <c r="G38" s="14" t="s">
        <v>755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653</v>
      </c>
      <c r="G46" s="14" t="s">
        <v>755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653</v>
      </c>
      <c r="G48" s="4" t="s">
        <v>755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>
        <v>0</v>
      </c>
      <c r="G49" s="4">
        <v>0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749</v>
      </c>
      <c r="G50" s="14" t="s">
        <v>756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G71"/>
  <sheetViews>
    <sheetView showGridLines="0" workbookViewId="0" topLeftCell="A1"/>
  </sheetViews>
  <sheetFormatPr defaultColWidth="11.424285714285714" defaultRowHeight="14.5"/>
  <cols>
    <col min="2" max="4" width="7.714285714285714" customWidth="1"/>
    <col min="5" max="5" width="105.71428571428571" customWidth="1"/>
    <col min="6" max="7" width="15.714285714285714" customWidth="1"/>
  </cols>
  <sheetData>
    <row r="2" spans="2:7" ht="14.5">
      <c r="B2" s="35" t="s">
        <v>1690</v>
      </c>
      <c r="C2" s="36"/>
      <c r="D2" s="36"/>
      <c r="E2" s="36"/>
      <c r="F2" s="36"/>
      <c r="G2" s="36"/>
    </row>
    <row r="3" spans="2:7" ht="14.5">
      <c r="B3" s="37" t="s">
        <v>412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19" t="s">
        <v>318</v>
      </c>
      <c r="C9" s="44" t="s">
        <v>342</v>
      </c>
      <c r="D9" s="44" t="s">
        <v>342</v>
      </c>
      <c r="E9" s="44" t="s">
        <v>342</v>
      </c>
      <c r="F9" s="14" t="s">
        <v>415</v>
      </c>
      <c r="G9" s="14" t="s">
        <v>759</v>
      </c>
    </row>
    <row r="10" spans="2:7" ht="14.5">
      <c r="B10" s="20" t="s">
        <v>318</v>
      </c>
      <c r="C10" s="21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0" t="s">
        <v>318</v>
      </c>
      <c r="C11" s="21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0" t="s">
        <v>318</v>
      </c>
      <c r="C12" s="21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0" t="s">
        <v>318</v>
      </c>
      <c r="C13" s="21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0" t="s">
        <v>318</v>
      </c>
      <c r="C14" s="21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0" t="s">
        <v>318</v>
      </c>
      <c r="C15" s="21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0" t="s">
        <v>318</v>
      </c>
      <c r="C16" s="21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0" t="s">
        <v>318</v>
      </c>
      <c r="C17" s="21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0" t="s">
        <v>318</v>
      </c>
      <c r="C18" s="21" t="s">
        <v>318</v>
      </c>
      <c r="D18" s="43" t="s">
        <v>352</v>
      </c>
      <c r="E18" s="43" t="s">
        <v>352</v>
      </c>
      <c r="F18" s="4" t="s">
        <v>415</v>
      </c>
      <c r="G18" s="4" t="s">
        <v>759</v>
      </c>
    </row>
    <row r="19" spans="2:7" ht="14.5">
      <c r="B19" s="20" t="s">
        <v>318</v>
      </c>
      <c r="C19" s="21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19" t="s">
        <v>318</v>
      </c>
      <c r="C21" s="44" t="s">
        <v>343</v>
      </c>
      <c r="D21" s="44" t="s">
        <v>343</v>
      </c>
      <c r="E21" s="44" t="s">
        <v>343</v>
      </c>
      <c r="F21" s="14" t="s">
        <v>710</v>
      </c>
      <c r="G21" s="14" t="s">
        <v>760</v>
      </c>
    </row>
    <row r="22" spans="2:7" ht="14.5">
      <c r="B22" s="20" t="s">
        <v>318</v>
      </c>
      <c r="C22" s="21" t="s">
        <v>318</v>
      </c>
      <c r="D22" s="43" t="s">
        <v>354</v>
      </c>
      <c r="E22" s="43" t="s">
        <v>354</v>
      </c>
      <c r="F22" s="4" t="s">
        <v>657</v>
      </c>
      <c r="G22" s="4" t="s">
        <v>761</v>
      </c>
    </row>
    <row r="23" spans="2:7" ht="14.5">
      <c r="B23" s="20" t="s">
        <v>318</v>
      </c>
      <c r="C23" s="21" t="s">
        <v>318</v>
      </c>
      <c r="D23" s="43" t="s">
        <v>355</v>
      </c>
      <c r="E23" s="43" t="s">
        <v>355</v>
      </c>
      <c r="F23" s="4" t="s">
        <v>669</v>
      </c>
      <c r="G23" s="4" t="s">
        <v>762</v>
      </c>
    </row>
    <row r="24" spans="2:7" ht="14.5">
      <c r="B24" s="20" t="s">
        <v>318</v>
      </c>
      <c r="C24" s="21" t="s">
        <v>318</v>
      </c>
      <c r="D24" s="43" t="s">
        <v>356</v>
      </c>
      <c r="E24" s="43" t="s">
        <v>356</v>
      </c>
      <c r="F24" s="4" t="s">
        <v>687</v>
      </c>
      <c r="G24" s="4" t="s">
        <v>763</v>
      </c>
    </row>
    <row r="25" spans="2:7" ht="14.5">
      <c r="B25" s="20" t="s">
        <v>318</v>
      </c>
      <c r="C25" s="21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0" t="s">
        <v>318</v>
      </c>
      <c r="C26" s="21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0" t="s">
        <v>318</v>
      </c>
      <c r="C27" s="21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0" t="s">
        <v>318</v>
      </c>
      <c r="C28" s="21" t="s">
        <v>318</v>
      </c>
      <c r="D28" s="43" t="s">
        <v>360</v>
      </c>
      <c r="E28" s="43" t="s">
        <v>360</v>
      </c>
      <c r="F28" s="4">
        <v>0</v>
      </c>
      <c r="G28" s="4">
        <v>0</v>
      </c>
    </row>
    <row r="29" spans="2:7" ht="14.5">
      <c r="B29" s="20" t="s">
        <v>318</v>
      </c>
      <c r="C29" s="21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0" t="s">
        <v>318</v>
      </c>
      <c r="C30" s="21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0" t="s">
        <v>318</v>
      </c>
      <c r="C31" s="21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0" t="s">
        <v>318</v>
      </c>
      <c r="C32" s="21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0" t="s">
        <v>318</v>
      </c>
      <c r="C33" s="21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0" t="s">
        <v>318</v>
      </c>
      <c r="C34" s="21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0" t="s">
        <v>318</v>
      </c>
      <c r="C35" s="21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0" t="s">
        <v>318</v>
      </c>
      <c r="C36" s="21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0" t="s">
        <v>318</v>
      </c>
      <c r="C37" s="21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702</v>
      </c>
      <c r="G38" s="14" t="s">
        <v>764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19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0" t="s">
        <v>318</v>
      </c>
      <c r="C42" s="21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0" t="s">
        <v>318</v>
      </c>
      <c r="C43" s="21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0" t="s">
        <v>318</v>
      </c>
      <c r="C44" s="21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19" t="s">
        <v>318</v>
      </c>
      <c r="C46" s="44" t="s">
        <v>343</v>
      </c>
      <c r="D46" s="44" t="s">
        <v>343</v>
      </c>
      <c r="E46" s="44" t="s">
        <v>343</v>
      </c>
      <c r="F46" s="14" t="s">
        <v>702</v>
      </c>
      <c r="G46" s="14" t="s">
        <v>764</v>
      </c>
    </row>
    <row r="47" spans="2:7" ht="14.5">
      <c r="B47" s="20" t="s">
        <v>318</v>
      </c>
      <c r="C47" s="21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0" t="s">
        <v>318</v>
      </c>
      <c r="C48" s="21" t="s">
        <v>318</v>
      </c>
      <c r="D48" s="43" t="s">
        <v>371</v>
      </c>
      <c r="E48" s="43" t="s">
        <v>371</v>
      </c>
      <c r="F48" s="4" t="s">
        <v>757</v>
      </c>
      <c r="G48" s="4" t="s">
        <v>765</v>
      </c>
    </row>
    <row r="49" spans="2:7" ht="14.5">
      <c r="B49" s="20" t="s">
        <v>318</v>
      </c>
      <c r="C49" s="21" t="s">
        <v>318</v>
      </c>
      <c r="D49" s="43" t="s">
        <v>373</v>
      </c>
      <c r="E49" s="43" t="s">
        <v>373</v>
      </c>
      <c r="F49" s="4" t="s">
        <v>706</v>
      </c>
      <c r="G49" s="4" t="s">
        <v>766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758</v>
      </c>
      <c r="G50" s="14" t="s">
        <v>767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19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0" t="s">
        <v>318</v>
      </c>
      <c r="C54" s="21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0" t="s">
        <v>318</v>
      </c>
      <c r="C55" s="21" t="s">
        <v>318</v>
      </c>
      <c r="D55" s="21" t="s">
        <v>318</v>
      </c>
      <c r="E55" s="22" t="s">
        <v>378</v>
      </c>
      <c r="F55" s="4">
        <v>0</v>
      </c>
      <c r="G55" s="4">
        <v>0</v>
      </c>
    </row>
    <row r="56" spans="2:7" ht="14.5">
      <c r="B56" s="20" t="s">
        <v>318</v>
      </c>
      <c r="C56" s="21" t="s">
        <v>318</v>
      </c>
      <c r="D56" s="21" t="s">
        <v>318</v>
      </c>
      <c r="E56" s="22" t="s">
        <v>379</v>
      </c>
      <c r="F56" s="4">
        <v>0</v>
      </c>
      <c r="G56" s="4">
        <v>0</v>
      </c>
    </row>
    <row r="57" spans="2:7" ht="14.5">
      <c r="B57" s="20" t="s">
        <v>318</v>
      </c>
      <c r="C57" s="21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19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0" t="s">
        <v>318</v>
      </c>
      <c r="C60" s="21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0" t="s">
        <v>318</v>
      </c>
      <c r="C61" s="21" t="s">
        <v>318</v>
      </c>
      <c r="D61" s="21" t="s">
        <v>318</v>
      </c>
      <c r="E61" s="22" t="s">
        <v>378</v>
      </c>
      <c r="F61" s="4">
        <v>0</v>
      </c>
      <c r="G61" s="4">
        <v>0</v>
      </c>
    </row>
    <row r="62" spans="2:7" ht="14.5">
      <c r="B62" s="20" t="s">
        <v>318</v>
      </c>
      <c r="C62" s="21" t="s">
        <v>318</v>
      </c>
      <c r="D62" s="21" t="s">
        <v>318</v>
      </c>
      <c r="E62" s="22" t="s">
        <v>379</v>
      </c>
      <c r="F62" s="4">
        <v>0</v>
      </c>
      <c r="G62" s="4">
        <v>0</v>
      </c>
    </row>
    <row r="63" spans="2:7" ht="14.5">
      <c r="B63" s="20" t="s">
        <v>318</v>
      </c>
      <c r="C63" s="21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C14"/>
  <sheetViews>
    <sheetView showGridLines="0" workbookViewId="0" topLeftCell="A1"/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1691</v>
      </c>
      <c r="C2" s="36"/>
    </row>
    <row r="3" spans="2:3" ht="14.5">
      <c r="B3" s="1" t="s">
        <v>768</v>
      </c>
      <c r="C3" s="1" t="s">
        <v>4</v>
      </c>
    </row>
    <row r="4" spans="2:3" ht="14.5">
      <c r="B4" s="2" t="s">
        <v>769</v>
      </c>
      <c r="C4" s="4" t="s">
        <v>779</v>
      </c>
    </row>
    <row r="5" spans="2:3" ht="14.5">
      <c r="B5" s="2" t="s">
        <v>770</v>
      </c>
      <c r="C5" s="4" t="s">
        <v>780</v>
      </c>
    </row>
    <row r="6" spans="2:3" ht="14.5">
      <c r="B6" s="2" t="s">
        <v>771</v>
      </c>
      <c r="C6" s="4" t="s">
        <v>781</v>
      </c>
    </row>
    <row r="7" spans="2:3" ht="14.5">
      <c r="B7" s="2" t="s">
        <v>772</v>
      </c>
      <c r="C7" s="4" t="s">
        <v>782</v>
      </c>
    </row>
    <row r="8" spans="2:3" ht="14.5">
      <c r="B8" s="2" t="s">
        <v>773</v>
      </c>
      <c r="C8" s="4" t="s">
        <v>783</v>
      </c>
    </row>
    <row r="9" spans="2:3" ht="14.5">
      <c r="B9" s="2" t="s">
        <v>774</v>
      </c>
      <c r="C9" s="4" t="s">
        <v>784</v>
      </c>
    </row>
    <row r="10" spans="2:3" ht="14.5">
      <c r="B10" s="2" t="s">
        <v>775</v>
      </c>
      <c r="C10" s="4" t="s">
        <v>785</v>
      </c>
    </row>
    <row r="11" spans="2:3" ht="14.5">
      <c r="B11" s="2" t="s">
        <v>776</v>
      </c>
      <c r="C11" s="4" t="s">
        <v>786</v>
      </c>
    </row>
    <row r="12" spans="2:3" ht="14.5">
      <c r="B12" s="2" t="s">
        <v>777</v>
      </c>
      <c r="C12" s="4" t="s">
        <v>787</v>
      </c>
    </row>
    <row r="13" spans="2:3" ht="14.5">
      <c r="B13" s="2" t="s">
        <v>778</v>
      </c>
      <c r="C13" s="4" t="s">
        <v>788</v>
      </c>
    </row>
    <row r="14" spans="2:3" ht="14.5">
      <c r="B14" s="3" t="s">
        <v>3</v>
      </c>
      <c r="C14" s="5" t="s">
        <v>789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C189"/>
  <sheetViews>
    <sheetView showGridLines="0" workbookViewId="0" topLeftCell="A1">
      <selection pane="topLeft" activeCell="B152" sqref="B152:C155"/>
    </sheetView>
  </sheetViews>
  <sheetFormatPr defaultColWidth="11.424285714285714" defaultRowHeight="14.5"/>
  <cols>
    <col min="1" max="1" width="10.857142857142858" style="23"/>
    <col min="2" max="2" width="110.71428571428571" style="23" customWidth="1"/>
    <col min="3" max="3" width="15.714285714285714" style="23" customWidth="1"/>
    <col min="4" max="16384" width="10.857142857142858" style="23"/>
  </cols>
  <sheetData>
    <row r="2" spans="2:3" ht="14.5">
      <c r="B2" s="35" t="s">
        <v>1692</v>
      </c>
      <c r="C2" s="36"/>
    </row>
    <row r="3" spans="2:3" ht="14.5">
      <c r="B3" s="1" t="s">
        <v>790</v>
      </c>
      <c r="C3" s="1" t="s">
        <v>4</v>
      </c>
    </row>
    <row r="4" spans="2:3" ht="14.5">
      <c r="B4" s="6" t="s">
        <v>9</v>
      </c>
      <c r="C4" s="8" t="s">
        <v>1702</v>
      </c>
    </row>
    <row r="5" spans="2:3" ht="14.5">
      <c r="B5" s="7" t="s">
        <v>10</v>
      </c>
      <c r="C5" s="9" t="s">
        <v>1703</v>
      </c>
    </row>
    <row r="6" spans="2:3" ht="14.5">
      <c r="B6" s="2" t="s">
        <v>12</v>
      </c>
      <c r="C6" s="4" t="s">
        <v>1703</v>
      </c>
    </row>
    <row r="7" spans="2:3" ht="14.5">
      <c r="B7" s="7" t="s">
        <v>13</v>
      </c>
      <c r="C7" s="9" t="s">
        <v>1704</v>
      </c>
    </row>
    <row r="8" spans="2:3" ht="14.5">
      <c r="B8" s="2" t="s">
        <v>14</v>
      </c>
      <c r="C8" s="4" t="s">
        <v>1705</v>
      </c>
    </row>
    <row r="9" spans="2:3" ht="14.5">
      <c r="B9" s="2" t="s">
        <v>791</v>
      </c>
      <c r="C9" s="4" t="s">
        <v>869</v>
      </c>
    </row>
    <row r="10" spans="2:3" ht="14.5">
      <c r="B10" s="2" t="s">
        <v>15</v>
      </c>
      <c r="C10" s="4" t="s">
        <v>1706</v>
      </c>
    </row>
    <row r="11" spans="2:3" ht="14.5">
      <c r="B11" s="7" t="s">
        <v>16</v>
      </c>
      <c r="C11" s="9" t="s">
        <v>1707</v>
      </c>
    </row>
    <row r="12" spans="2:3" ht="14.5">
      <c r="B12" s="2" t="s">
        <v>17</v>
      </c>
      <c r="C12" s="4" t="s">
        <v>870</v>
      </c>
    </row>
    <row r="13" spans="2:3" ht="14.5">
      <c r="B13" s="2" t="s">
        <v>18</v>
      </c>
      <c r="C13" s="4" t="s">
        <v>1708</v>
      </c>
    </row>
    <row r="14" spans="2:3" ht="14.5">
      <c r="B14" s="2" t="s">
        <v>19</v>
      </c>
      <c r="C14" s="4" t="s">
        <v>1709</v>
      </c>
    </row>
    <row r="15" spans="2:3" ht="14.5">
      <c r="B15" s="2" t="s">
        <v>792</v>
      </c>
      <c r="C15" s="4" t="s">
        <v>871</v>
      </c>
    </row>
    <row r="16" spans="2:3" ht="14.5">
      <c r="B16" s="7" t="s">
        <v>20</v>
      </c>
      <c r="C16" s="9" t="s">
        <v>1710</v>
      </c>
    </row>
    <row r="17" spans="2:3" ht="14.5">
      <c r="B17" s="2" t="s">
        <v>21</v>
      </c>
      <c r="C17" s="4" t="s">
        <v>1711</v>
      </c>
    </row>
    <row r="18" spans="2:3" ht="14.5">
      <c r="B18" s="2" t="s">
        <v>793</v>
      </c>
      <c r="C18" s="4" t="s">
        <v>872</v>
      </c>
    </row>
    <row r="19" spans="2:3" ht="14.5">
      <c r="B19" s="2" t="s">
        <v>794</v>
      </c>
      <c r="C19" s="4" t="s">
        <v>873</v>
      </c>
    </row>
    <row r="20" spans="2:3" ht="14.5">
      <c r="B20" s="2" t="s">
        <v>22</v>
      </c>
      <c r="C20" s="4" t="s">
        <v>874</v>
      </c>
    </row>
    <row r="21" spans="2:3" ht="14.5">
      <c r="B21" s="7" t="s">
        <v>23</v>
      </c>
      <c r="C21" s="9" t="s">
        <v>875</v>
      </c>
    </row>
    <row r="22" spans="2:3" ht="14.5">
      <c r="B22" s="2" t="s">
        <v>795</v>
      </c>
      <c r="C22" s="4" t="s">
        <v>1712</v>
      </c>
    </row>
    <row r="23" spans="2:3" ht="14.5">
      <c r="B23" s="2" t="s">
        <v>796</v>
      </c>
      <c r="C23" s="4" t="s">
        <v>1713</v>
      </c>
    </row>
    <row r="24" spans="2:3" ht="14.5">
      <c r="B24" s="2" t="s">
        <v>419</v>
      </c>
      <c r="C24" s="4" t="s">
        <v>876</v>
      </c>
    </row>
    <row r="25" spans="2:3" ht="14.5">
      <c r="B25" s="2" t="s">
        <v>24</v>
      </c>
      <c r="C25" s="4" t="s">
        <v>1714</v>
      </c>
    </row>
    <row r="26" spans="2:3" ht="14.5">
      <c r="B26" s="2" t="s">
        <v>25</v>
      </c>
      <c r="C26" s="4" t="s">
        <v>1715</v>
      </c>
    </row>
    <row r="27" spans="2:3" ht="14.5">
      <c r="B27" s="7" t="s">
        <v>797</v>
      </c>
      <c r="C27" s="9" t="s">
        <v>877</v>
      </c>
    </row>
    <row r="28" spans="2:3" ht="14.5">
      <c r="B28" s="2" t="s">
        <v>798</v>
      </c>
      <c r="C28" s="4" t="s">
        <v>877</v>
      </c>
    </row>
    <row r="29" spans="2:3" ht="14.5">
      <c r="B29" s="7" t="s">
        <v>420</v>
      </c>
      <c r="C29" s="9" t="s">
        <v>1716</v>
      </c>
    </row>
    <row r="30" spans="2:3" ht="14.5">
      <c r="B30" s="2" t="s">
        <v>421</v>
      </c>
      <c r="C30" s="4" t="s">
        <v>1716</v>
      </c>
    </row>
    <row r="31" spans="2:3" ht="14.5">
      <c r="B31" s="6" t="s">
        <v>26</v>
      </c>
      <c r="C31" s="8" t="s">
        <v>1717</v>
      </c>
    </row>
    <row r="32" spans="2:3" ht="14.5">
      <c r="B32" s="7" t="s">
        <v>27</v>
      </c>
      <c r="C32" s="9" t="s">
        <v>1718</v>
      </c>
    </row>
    <row r="33" spans="2:3" ht="14.5">
      <c r="B33" s="2" t="s">
        <v>28</v>
      </c>
      <c r="C33" s="4" t="s">
        <v>1719</v>
      </c>
    </row>
    <row r="34" spans="2:3" ht="14.5">
      <c r="B34" s="2" t="s">
        <v>29</v>
      </c>
      <c r="C34" s="4" t="s">
        <v>1720</v>
      </c>
    </row>
    <row r="35" spans="2:3" ht="14.5">
      <c r="B35" s="2" t="s">
        <v>30</v>
      </c>
      <c r="C35" s="4" t="s">
        <v>1721</v>
      </c>
    </row>
    <row r="36" spans="2:3" ht="14.5">
      <c r="B36" s="2" t="s">
        <v>31</v>
      </c>
      <c r="C36" s="4" t="s">
        <v>1722</v>
      </c>
    </row>
    <row r="37" spans="2:3" ht="14.5">
      <c r="B37" s="2" t="s">
        <v>32</v>
      </c>
      <c r="C37" s="4" t="s">
        <v>1723</v>
      </c>
    </row>
    <row r="38" spans="2:3" ht="14.5">
      <c r="B38" s="2" t="s">
        <v>799</v>
      </c>
      <c r="C38" s="4" t="s">
        <v>1724</v>
      </c>
    </row>
    <row r="39" spans="2:3" ht="14.5">
      <c r="B39" s="2" t="s">
        <v>800</v>
      </c>
      <c r="C39" s="4" t="s">
        <v>1725</v>
      </c>
    </row>
    <row r="40" spans="2:3" ht="14.5">
      <c r="B40" s="7" t="s">
        <v>33</v>
      </c>
      <c r="C40" s="9" t="s">
        <v>1726</v>
      </c>
    </row>
    <row r="41" spans="2:3" ht="14.5">
      <c r="B41" s="2" t="s">
        <v>34</v>
      </c>
      <c r="C41" s="4" t="s">
        <v>1727</v>
      </c>
    </row>
    <row r="42" spans="2:3" ht="14.5">
      <c r="B42" s="2" t="s">
        <v>801</v>
      </c>
      <c r="C42" s="4" t="s">
        <v>878</v>
      </c>
    </row>
    <row r="43" spans="2:3" ht="14.5">
      <c r="B43" s="2" t="s">
        <v>35</v>
      </c>
      <c r="C43" s="4" t="s">
        <v>1728</v>
      </c>
    </row>
    <row r="44" spans="2:3" ht="14.5">
      <c r="B44" s="7" t="s">
        <v>802</v>
      </c>
      <c r="C44" s="9" t="s">
        <v>879</v>
      </c>
    </row>
    <row r="45" spans="2:3" ht="14.5">
      <c r="B45" s="2" t="s">
        <v>803</v>
      </c>
      <c r="C45" s="4" t="s">
        <v>880</v>
      </c>
    </row>
    <row r="46" spans="2:3" ht="14.5">
      <c r="B46" s="2" t="s">
        <v>804</v>
      </c>
      <c r="C46" s="4" t="s">
        <v>881</v>
      </c>
    </row>
    <row r="47" spans="2:3" ht="14.5">
      <c r="B47" s="2" t="s">
        <v>805</v>
      </c>
      <c r="C47" s="4" t="s">
        <v>882</v>
      </c>
    </row>
    <row r="48" spans="2:3" ht="14.5">
      <c r="B48" s="7" t="s">
        <v>36</v>
      </c>
      <c r="C48" s="9" t="s">
        <v>1729</v>
      </c>
    </row>
    <row r="49" spans="2:3" ht="14.5">
      <c r="B49" s="2" t="s">
        <v>806</v>
      </c>
      <c r="C49" s="4" t="s">
        <v>883</v>
      </c>
    </row>
    <row r="50" spans="2:3" ht="14.5">
      <c r="B50" s="2" t="s">
        <v>422</v>
      </c>
      <c r="C50" s="4" t="s">
        <v>884</v>
      </c>
    </row>
    <row r="51" spans="2:3" ht="14.5">
      <c r="B51" s="2" t="s">
        <v>807</v>
      </c>
      <c r="C51" s="4" t="s">
        <v>885</v>
      </c>
    </row>
    <row r="52" spans="2:3" ht="14.5">
      <c r="B52" s="2" t="s">
        <v>808</v>
      </c>
      <c r="C52" s="4" t="s">
        <v>886</v>
      </c>
    </row>
    <row r="53" spans="2:3" ht="14.5">
      <c r="B53" s="2" t="s">
        <v>809</v>
      </c>
      <c r="C53" s="4" t="s">
        <v>887</v>
      </c>
    </row>
    <row r="54" spans="2:3" ht="14.5">
      <c r="B54" s="2" t="s">
        <v>37</v>
      </c>
      <c r="C54" s="4" t="s">
        <v>1730</v>
      </c>
    </row>
    <row r="55" spans="2:3" ht="14.5">
      <c r="B55" s="2" t="s">
        <v>810</v>
      </c>
      <c r="C55" s="4" t="s">
        <v>888</v>
      </c>
    </row>
    <row r="56" spans="2:3" ht="14.5">
      <c r="B56" s="2" t="s">
        <v>38</v>
      </c>
      <c r="C56" s="4" t="s">
        <v>1731</v>
      </c>
    </row>
    <row r="57" spans="2:3" ht="14.5">
      <c r="B57" s="2" t="s">
        <v>39</v>
      </c>
      <c r="C57" s="4" t="s">
        <v>889</v>
      </c>
    </row>
    <row r="58" spans="2:3" ht="14.5">
      <c r="B58" s="7" t="s">
        <v>40</v>
      </c>
      <c r="C58" s="9" t="s">
        <v>1732</v>
      </c>
    </row>
    <row r="59" spans="2:3" ht="14.5">
      <c r="B59" s="2" t="s">
        <v>811</v>
      </c>
      <c r="C59" s="4" t="s">
        <v>890</v>
      </c>
    </row>
    <row r="60" spans="2:3" ht="14.5">
      <c r="B60" s="2" t="s">
        <v>423</v>
      </c>
      <c r="C60" s="4" t="s">
        <v>891</v>
      </c>
    </row>
    <row r="61" spans="2:3" ht="14.5">
      <c r="B61" s="2" t="s">
        <v>41</v>
      </c>
      <c r="C61" s="4" t="s">
        <v>1733</v>
      </c>
    </row>
    <row r="62" spans="2:3" ht="14.5">
      <c r="B62" s="2" t="s">
        <v>812</v>
      </c>
      <c r="C62" s="4" t="s">
        <v>892</v>
      </c>
    </row>
    <row r="63" spans="2:3" ht="14.5">
      <c r="B63" s="2" t="s">
        <v>813</v>
      </c>
      <c r="C63" s="4" t="s">
        <v>893</v>
      </c>
    </row>
    <row r="64" spans="2:3" ht="14.5">
      <c r="B64" s="2" t="s">
        <v>814</v>
      </c>
      <c r="C64" s="4" t="s">
        <v>894</v>
      </c>
    </row>
    <row r="65" spans="2:3" ht="14.5">
      <c r="B65" s="7" t="s">
        <v>42</v>
      </c>
      <c r="C65" s="9" t="s">
        <v>1734</v>
      </c>
    </row>
    <row r="66" spans="2:3" ht="14.5">
      <c r="B66" s="2" t="s">
        <v>43</v>
      </c>
      <c r="C66" s="4" t="s">
        <v>1734</v>
      </c>
    </row>
    <row r="67" spans="2:3" ht="14.5">
      <c r="B67" s="7" t="s">
        <v>44</v>
      </c>
      <c r="C67" s="9" t="s">
        <v>1735</v>
      </c>
    </row>
    <row r="68" spans="2:3" ht="14.5">
      <c r="B68" s="2" t="s">
        <v>45</v>
      </c>
      <c r="C68" s="4" t="s">
        <v>1736</v>
      </c>
    </row>
    <row r="69" spans="2:3" ht="14.5">
      <c r="B69" s="2" t="s">
        <v>46</v>
      </c>
      <c r="C69" s="4" t="s">
        <v>1737</v>
      </c>
    </row>
    <row r="70" spans="2:3" ht="14.5">
      <c r="B70" s="2" t="s">
        <v>815</v>
      </c>
      <c r="C70" s="4" t="s">
        <v>895</v>
      </c>
    </row>
    <row r="71" spans="2:3" ht="14.5">
      <c r="B71" s="2" t="s">
        <v>816</v>
      </c>
      <c r="C71" s="4" t="s">
        <v>896</v>
      </c>
    </row>
    <row r="72" spans="2:3" ht="14.5">
      <c r="B72" s="7" t="s">
        <v>47</v>
      </c>
      <c r="C72" s="9" t="s">
        <v>1738</v>
      </c>
    </row>
    <row r="73" spans="2:3" ht="14.5">
      <c r="B73" s="2" t="s">
        <v>48</v>
      </c>
      <c r="C73" s="4" t="s">
        <v>1739</v>
      </c>
    </row>
    <row r="74" spans="2:3" ht="14.5">
      <c r="B74" s="2" t="s">
        <v>49</v>
      </c>
      <c r="C74" s="4" t="s">
        <v>1740</v>
      </c>
    </row>
    <row r="75" spans="2:3" ht="25">
      <c r="B75" s="2" t="s">
        <v>424</v>
      </c>
      <c r="C75" s="4" t="s">
        <v>897</v>
      </c>
    </row>
    <row r="76" spans="2:3" ht="14.5">
      <c r="B76" s="2" t="s">
        <v>50</v>
      </c>
      <c r="C76" s="4" t="s">
        <v>1741</v>
      </c>
    </row>
    <row r="77" spans="2:3" ht="14.5">
      <c r="B77" s="2" t="s">
        <v>817</v>
      </c>
      <c r="C77" s="4" t="s">
        <v>898</v>
      </c>
    </row>
    <row r="78" spans="2:3" ht="14.5">
      <c r="B78" s="2" t="s">
        <v>51</v>
      </c>
      <c r="C78" s="4" t="s">
        <v>1742</v>
      </c>
    </row>
    <row r="79" spans="2:3" ht="14.5">
      <c r="B79" s="2" t="s">
        <v>818</v>
      </c>
      <c r="C79" s="4" t="s">
        <v>899</v>
      </c>
    </row>
    <row r="80" spans="2:3" ht="14.5">
      <c r="B80" s="2" t="s">
        <v>52</v>
      </c>
      <c r="C80" s="4" t="s">
        <v>1743</v>
      </c>
    </row>
    <row r="81" spans="2:3" ht="14.5">
      <c r="B81" s="6" t="s">
        <v>53</v>
      </c>
      <c r="C81" s="8" t="s">
        <v>1744</v>
      </c>
    </row>
    <row r="82" spans="2:3" ht="14.5">
      <c r="B82" s="7" t="s">
        <v>54</v>
      </c>
      <c r="C82" s="9" t="s">
        <v>1745</v>
      </c>
    </row>
    <row r="83" spans="2:3" ht="14.5">
      <c r="B83" s="2" t="s">
        <v>55</v>
      </c>
      <c r="C83" s="4" t="s">
        <v>1746</v>
      </c>
    </row>
    <row r="84" spans="2:3" ht="14.5">
      <c r="B84" s="2" t="s">
        <v>819</v>
      </c>
      <c r="C84" s="4" t="s">
        <v>1747</v>
      </c>
    </row>
    <row r="85" spans="2:3" ht="14.5">
      <c r="B85" s="2" t="s">
        <v>56</v>
      </c>
      <c r="C85" s="4" t="s">
        <v>1748</v>
      </c>
    </row>
    <row r="86" spans="2:3" ht="14.5">
      <c r="B86" s="2" t="s">
        <v>57</v>
      </c>
      <c r="C86" s="4" t="s">
        <v>1749</v>
      </c>
    </row>
    <row r="87" spans="2:3" ht="14.5">
      <c r="B87" s="2" t="s">
        <v>58</v>
      </c>
      <c r="C87" s="4" t="s">
        <v>1750</v>
      </c>
    </row>
    <row r="88" spans="2:3" ht="14.5">
      <c r="B88" s="2" t="s">
        <v>59</v>
      </c>
      <c r="C88" s="4" t="s">
        <v>900</v>
      </c>
    </row>
    <row r="89" spans="2:3" ht="14.5">
      <c r="B89" s="2" t="s">
        <v>60</v>
      </c>
      <c r="C89" s="4" t="s">
        <v>1751</v>
      </c>
    </row>
    <row r="90" spans="2:3" ht="14.5">
      <c r="B90" s="2" t="s">
        <v>61</v>
      </c>
      <c r="C90" s="4" t="s">
        <v>1752</v>
      </c>
    </row>
    <row r="91" spans="2:3" ht="14.5">
      <c r="B91" s="7" t="s">
        <v>62</v>
      </c>
      <c r="C91" s="9" t="s">
        <v>1753</v>
      </c>
    </row>
    <row r="92" spans="2:3" ht="14.5">
      <c r="B92" s="2" t="s">
        <v>63</v>
      </c>
      <c r="C92" s="4" t="s">
        <v>1754</v>
      </c>
    </row>
    <row r="93" spans="2:3" ht="14.5">
      <c r="B93" s="2" t="s">
        <v>64</v>
      </c>
      <c r="C93" s="4" t="s">
        <v>1755</v>
      </c>
    </row>
    <row r="94" spans="2:3" ht="14.5">
      <c r="B94" s="2" t="s">
        <v>820</v>
      </c>
      <c r="C94" s="4" t="s">
        <v>901</v>
      </c>
    </row>
    <row r="95" spans="2:3" ht="14.5">
      <c r="B95" s="2" t="s">
        <v>65</v>
      </c>
      <c r="C95" s="4" t="s">
        <v>1756</v>
      </c>
    </row>
    <row r="96" spans="2:3" ht="14.5">
      <c r="B96" s="2" t="s">
        <v>821</v>
      </c>
      <c r="C96" s="4" t="s">
        <v>902</v>
      </c>
    </row>
    <row r="97" spans="2:3" ht="14.5">
      <c r="B97" s="2" t="s">
        <v>66</v>
      </c>
      <c r="C97" s="4" t="s">
        <v>903</v>
      </c>
    </row>
    <row r="98" spans="2:3" ht="14.5">
      <c r="B98" s="2" t="s">
        <v>425</v>
      </c>
      <c r="C98" s="4" t="s">
        <v>904</v>
      </c>
    </row>
    <row r="99" spans="2:3" ht="14.5">
      <c r="B99" s="7" t="s">
        <v>67</v>
      </c>
      <c r="C99" s="9" t="s">
        <v>1757</v>
      </c>
    </row>
    <row r="100" spans="2:3" ht="14.5">
      <c r="B100" s="2" t="s">
        <v>68</v>
      </c>
      <c r="C100" s="4" t="s">
        <v>1758</v>
      </c>
    </row>
    <row r="101" spans="2:3" ht="14.5">
      <c r="B101" s="2" t="s">
        <v>822</v>
      </c>
      <c r="C101" s="4" t="s">
        <v>905</v>
      </c>
    </row>
    <row r="102" spans="2:3" ht="14.5">
      <c r="B102" s="2" t="s">
        <v>69</v>
      </c>
      <c r="C102" s="4" t="s">
        <v>1759</v>
      </c>
    </row>
    <row r="103" spans="2:3" ht="14.5">
      <c r="B103" s="2" t="s">
        <v>70</v>
      </c>
      <c r="C103" s="4" t="s">
        <v>1760</v>
      </c>
    </row>
    <row r="104" spans="2:3" ht="14.5">
      <c r="B104" s="2" t="s">
        <v>823</v>
      </c>
      <c r="C104" s="4" t="s">
        <v>906</v>
      </c>
    </row>
    <row r="105" spans="2:3" ht="14.5">
      <c r="B105" s="2" t="s">
        <v>71</v>
      </c>
      <c r="C105" s="4" t="s">
        <v>1761</v>
      </c>
    </row>
    <row r="106" spans="2:3" ht="14.5">
      <c r="B106" s="2" t="s">
        <v>72</v>
      </c>
      <c r="C106" s="4" t="s">
        <v>1762</v>
      </c>
    </row>
    <row r="107" spans="2:3" ht="14.5">
      <c r="B107" s="2" t="s">
        <v>824</v>
      </c>
      <c r="C107" s="4" t="s">
        <v>907</v>
      </c>
    </row>
    <row r="108" spans="2:3" ht="14.5">
      <c r="B108" s="7" t="s">
        <v>73</v>
      </c>
      <c r="C108" s="9" t="s">
        <v>1763</v>
      </c>
    </row>
    <row r="109" spans="2:3" ht="14.5">
      <c r="B109" s="2" t="s">
        <v>74</v>
      </c>
      <c r="C109" s="4" t="s">
        <v>1764</v>
      </c>
    </row>
    <row r="110" spans="2:3" ht="14.5">
      <c r="B110" s="2" t="s">
        <v>75</v>
      </c>
      <c r="C110" s="4" t="s">
        <v>1765</v>
      </c>
    </row>
    <row r="111" spans="2:3" ht="14.5">
      <c r="B111" s="2" t="s">
        <v>825</v>
      </c>
      <c r="C111" s="4" t="s">
        <v>908</v>
      </c>
    </row>
    <row r="112" spans="2:3" ht="14.5">
      <c r="B112" s="2" t="s">
        <v>826</v>
      </c>
      <c r="C112" s="4" t="s">
        <v>909</v>
      </c>
    </row>
    <row r="113" spans="2:3" ht="14.5">
      <c r="B113" s="7" t="s">
        <v>77</v>
      </c>
      <c r="C113" s="9" t="s">
        <v>1766</v>
      </c>
    </row>
    <row r="114" spans="2:3" ht="14.5">
      <c r="B114" s="2" t="s">
        <v>78</v>
      </c>
      <c r="C114" s="4" t="s">
        <v>1767</v>
      </c>
    </row>
    <row r="115" spans="2:3" ht="25">
      <c r="B115" s="2" t="s">
        <v>426</v>
      </c>
      <c r="C115" s="4" t="s">
        <v>1768</v>
      </c>
    </row>
    <row r="116" spans="2:3" ht="14.5">
      <c r="B116" s="2" t="s">
        <v>79</v>
      </c>
      <c r="C116" s="4" t="s">
        <v>1769</v>
      </c>
    </row>
    <row r="117" spans="2:3" ht="14.5">
      <c r="B117" s="2" t="s">
        <v>827</v>
      </c>
      <c r="C117" s="4" t="s">
        <v>910</v>
      </c>
    </row>
    <row r="118" spans="2:3" ht="14.5">
      <c r="B118" s="2" t="s">
        <v>80</v>
      </c>
      <c r="C118" s="4" t="s">
        <v>1770</v>
      </c>
    </row>
    <row r="119" spans="2:3" ht="14.5">
      <c r="B119" s="2" t="s">
        <v>828</v>
      </c>
      <c r="C119" s="4" t="s">
        <v>911</v>
      </c>
    </row>
    <row r="120" spans="2:3" ht="14.5">
      <c r="B120" s="2" t="s">
        <v>81</v>
      </c>
      <c r="C120" s="4" t="s">
        <v>1771</v>
      </c>
    </row>
    <row r="121" spans="2:3" ht="14.5">
      <c r="B121" s="2" t="s">
        <v>82</v>
      </c>
      <c r="C121" s="4" t="s">
        <v>1772</v>
      </c>
    </row>
    <row r="122" spans="2:3" ht="14.5">
      <c r="B122" s="2" t="s">
        <v>83</v>
      </c>
      <c r="C122" s="4" t="s">
        <v>1773</v>
      </c>
    </row>
    <row r="123" spans="2:3" ht="14.5">
      <c r="B123" s="7" t="s">
        <v>84</v>
      </c>
      <c r="C123" s="9" t="s">
        <v>1774</v>
      </c>
    </row>
    <row r="124" spans="2:3" ht="25">
      <c r="B124" s="2" t="s">
        <v>85</v>
      </c>
      <c r="C124" s="4" t="s">
        <v>1775</v>
      </c>
    </row>
    <row r="125" spans="2:3" ht="25">
      <c r="B125" s="2" t="s">
        <v>829</v>
      </c>
      <c r="C125" s="4" t="s">
        <v>912</v>
      </c>
    </row>
    <row r="126" spans="2:3" ht="14.5">
      <c r="B126" s="2" t="s">
        <v>830</v>
      </c>
      <c r="C126" s="4" t="s">
        <v>1776</v>
      </c>
    </row>
    <row r="127" spans="2:3" ht="14.5">
      <c r="B127" s="2" t="s">
        <v>831</v>
      </c>
      <c r="C127" s="4" t="s">
        <v>913</v>
      </c>
    </row>
    <row r="128" spans="2:3" ht="14.5">
      <c r="B128" s="2" t="s">
        <v>832</v>
      </c>
      <c r="C128" s="4" t="s">
        <v>914</v>
      </c>
    </row>
    <row r="129" spans="2:3" ht="14.5">
      <c r="B129" s="7" t="s">
        <v>86</v>
      </c>
      <c r="C129" s="9" t="s">
        <v>1777</v>
      </c>
    </row>
    <row r="130" spans="2:3" ht="14.5">
      <c r="B130" s="2" t="s">
        <v>87</v>
      </c>
      <c r="C130" s="4" t="s">
        <v>1778</v>
      </c>
    </row>
    <row r="131" spans="2:3" ht="14.5">
      <c r="B131" s="2" t="s">
        <v>427</v>
      </c>
      <c r="C131" s="4" t="s">
        <v>1779</v>
      </c>
    </row>
    <row r="132" spans="2:3" ht="14.5">
      <c r="B132" s="2" t="s">
        <v>88</v>
      </c>
      <c r="C132" s="4" t="s">
        <v>1780</v>
      </c>
    </row>
    <row r="133" spans="2:3" ht="14.5">
      <c r="B133" s="2" t="s">
        <v>833</v>
      </c>
      <c r="C133" s="4" t="s">
        <v>915</v>
      </c>
    </row>
    <row r="134" spans="2:3" ht="14.5">
      <c r="B134" s="2" t="s">
        <v>428</v>
      </c>
      <c r="C134" s="4" t="s">
        <v>1781</v>
      </c>
    </row>
    <row r="135" spans="2:3" ht="14.5">
      <c r="B135" s="7" t="s">
        <v>89</v>
      </c>
      <c r="C135" s="9" t="s">
        <v>1782</v>
      </c>
    </row>
    <row r="136" spans="2:3" ht="14.5">
      <c r="B136" s="2" t="s">
        <v>90</v>
      </c>
      <c r="C136" s="4" t="s">
        <v>916</v>
      </c>
    </row>
    <row r="137" spans="2:3" ht="14.5">
      <c r="B137" s="2" t="s">
        <v>91</v>
      </c>
      <c r="C137" s="4" t="s">
        <v>1783</v>
      </c>
    </row>
    <row r="138" spans="2:3" ht="14.5">
      <c r="B138" s="2" t="s">
        <v>834</v>
      </c>
      <c r="C138" s="4" t="s">
        <v>1784</v>
      </c>
    </row>
    <row r="139" spans="2:3" ht="14.5">
      <c r="B139" s="2" t="s">
        <v>835</v>
      </c>
      <c r="C139" s="4" t="s">
        <v>1785</v>
      </c>
    </row>
    <row r="140" spans="2:3" ht="14.5">
      <c r="B140" s="7" t="s">
        <v>92</v>
      </c>
      <c r="C140" s="9" t="s">
        <v>1786</v>
      </c>
    </row>
    <row r="141" spans="2:3" ht="14.5">
      <c r="B141" s="2" t="s">
        <v>93</v>
      </c>
      <c r="C141" s="4" t="s">
        <v>1787</v>
      </c>
    </row>
    <row r="142" spans="2:3" ht="14.5">
      <c r="B142" s="2" t="s">
        <v>429</v>
      </c>
      <c r="C142" s="4" t="s">
        <v>1788</v>
      </c>
    </row>
    <row r="143" spans="2:3" ht="14.5">
      <c r="B143" s="2" t="s">
        <v>836</v>
      </c>
      <c r="C143" s="4" t="s">
        <v>917</v>
      </c>
    </row>
    <row r="144" spans="2:3" ht="14.5">
      <c r="B144" s="2" t="s">
        <v>837</v>
      </c>
      <c r="C144" s="4" t="s">
        <v>1789</v>
      </c>
    </row>
    <row r="145" spans="2:3" ht="14.5">
      <c r="B145" s="2" t="s">
        <v>430</v>
      </c>
      <c r="C145" s="4" t="s">
        <v>918</v>
      </c>
    </row>
    <row r="146" spans="2:3" ht="14.5">
      <c r="B146" s="2" t="s">
        <v>94</v>
      </c>
      <c r="C146" s="4" t="s">
        <v>1790</v>
      </c>
    </row>
    <row r="147" spans="2:3" ht="14.5">
      <c r="B147" s="2" t="s">
        <v>838</v>
      </c>
      <c r="C147" s="4" t="s">
        <v>1791</v>
      </c>
    </row>
    <row r="148" spans="2:3" ht="14.5">
      <c r="B148" s="6" t="s">
        <v>839</v>
      </c>
      <c r="C148" s="8" t="s">
        <v>1792</v>
      </c>
    </row>
    <row r="149" spans="2:3" ht="14.5">
      <c r="B149" s="7" t="s">
        <v>840</v>
      </c>
      <c r="C149" s="9" t="s">
        <v>919</v>
      </c>
    </row>
    <row r="150" spans="2:3" ht="14.5">
      <c r="B150" s="2" t="s">
        <v>841</v>
      </c>
      <c r="C150" s="4" t="s">
        <v>920</v>
      </c>
    </row>
    <row r="151" spans="2:3" ht="14.5">
      <c r="B151" s="2" t="s">
        <v>842</v>
      </c>
      <c r="C151" s="4" t="s">
        <v>921</v>
      </c>
    </row>
    <row r="152" spans="2:3" ht="14.5">
      <c r="B152" s="7" t="s">
        <v>843</v>
      </c>
      <c r="C152" s="9" t="s">
        <v>1793</v>
      </c>
    </row>
    <row r="153" spans="2:3" ht="14.5">
      <c r="B153" s="2" t="s">
        <v>844</v>
      </c>
      <c r="C153" s="4" t="s">
        <v>922</v>
      </c>
    </row>
    <row r="154" spans="2:3" ht="14.5">
      <c r="B154" s="2" t="s">
        <v>845</v>
      </c>
      <c r="C154" s="4" t="s">
        <v>923</v>
      </c>
    </row>
    <row r="155" spans="2:3" ht="14.5">
      <c r="B155" s="2" t="s">
        <v>846</v>
      </c>
      <c r="C155" s="4" t="s">
        <v>1794</v>
      </c>
    </row>
    <row r="156" spans="2:3" ht="14.5">
      <c r="B156" s="7" t="s">
        <v>847</v>
      </c>
      <c r="C156" s="9" t="s">
        <v>924</v>
      </c>
    </row>
    <row r="157" spans="2:3" ht="25">
      <c r="B157" s="2" t="s">
        <v>848</v>
      </c>
      <c r="C157" s="4" t="s">
        <v>924</v>
      </c>
    </row>
    <row r="158" spans="2:3" ht="14.5">
      <c r="B158" s="7" t="s">
        <v>849</v>
      </c>
      <c r="C158" s="9" t="s">
        <v>925</v>
      </c>
    </row>
    <row r="159" spans="2:3" ht="14.5">
      <c r="B159" s="2" t="s">
        <v>850</v>
      </c>
      <c r="C159" s="4" t="s">
        <v>925</v>
      </c>
    </row>
    <row r="160" spans="2:3" ht="14.5">
      <c r="B160" s="6" t="s">
        <v>95</v>
      </c>
      <c r="C160" s="8" t="s">
        <v>1795</v>
      </c>
    </row>
    <row r="161" spans="2:3" ht="14.5">
      <c r="B161" s="7" t="s">
        <v>96</v>
      </c>
      <c r="C161" s="9" t="s">
        <v>1796</v>
      </c>
    </row>
    <row r="162" spans="2:3" ht="14.5">
      <c r="B162" s="2" t="s">
        <v>97</v>
      </c>
      <c r="C162" s="4" t="s">
        <v>1797</v>
      </c>
    </row>
    <row r="163" spans="2:3" ht="14.5">
      <c r="B163" s="2" t="s">
        <v>98</v>
      </c>
      <c r="C163" s="4" t="s">
        <v>1798</v>
      </c>
    </row>
    <row r="164" spans="2:3" ht="14.5">
      <c r="B164" s="2" t="s">
        <v>99</v>
      </c>
      <c r="C164" s="4" t="s">
        <v>1799</v>
      </c>
    </row>
    <row r="165" spans="2:3" ht="14.5">
      <c r="B165" s="7" t="s">
        <v>100</v>
      </c>
      <c r="C165" s="9" t="s">
        <v>1800</v>
      </c>
    </row>
    <row r="166" spans="2:3" ht="14.5">
      <c r="B166" s="2" t="s">
        <v>101</v>
      </c>
      <c r="C166" s="4" t="s">
        <v>1801</v>
      </c>
    </row>
    <row r="167" spans="2:3" ht="14.5">
      <c r="B167" s="2" t="s">
        <v>851</v>
      </c>
      <c r="C167" s="4" t="s">
        <v>926</v>
      </c>
    </row>
    <row r="168" spans="2:3" ht="14.5">
      <c r="B168" s="2" t="s">
        <v>431</v>
      </c>
      <c r="C168" s="4" t="s">
        <v>1802</v>
      </c>
    </row>
    <row r="169" spans="2:3" ht="14.5">
      <c r="B169" s="7" t="s">
        <v>852</v>
      </c>
      <c r="C169" s="9" t="s">
        <v>927</v>
      </c>
    </row>
    <row r="170" spans="2:3" ht="14.5">
      <c r="B170" s="2" t="s">
        <v>853</v>
      </c>
      <c r="C170" s="4" t="s">
        <v>927</v>
      </c>
    </row>
    <row r="171" spans="2:3" ht="14.5">
      <c r="B171" s="7" t="s">
        <v>104</v>
      </c>
      <c r="C171" s="9" t="s">
        <v>928</v>
      </c>
    </row>
    <row r="172" spans="2:3" ht="14.5">
      <c r="B172" s="2" t="s">
        <v>854</v>
      </c>
      <c r="C172" s="4" t="s">
        <v>929</v>
      </c>
    </row>
    <row r="173" spans="2:3" ht="14.5">
      <c r="B173" s="2" t="s">
        <v>855</v>
      </c>
      <c r="C173" s="4" t="s">
        <v>930</v>
      </c>
    </row>
    <row r="174" spans="2:3" ht="14.5">
      <c r="B174" s="2" t="s">
        <v>105</v>
      </c>
      <c r="C174" s="4" t="s">
        <v>931</v>
      </c>
    </row>
    <row r="175" spans="2:3" ht="14.5">
      <c r="B175" s="2" t="s">
        <v>856</v>
      </c>
      <c r="C175" s="4" t="s">
        <v>932</v>
      </c>
    </row>
    <row r="176" spans="2:3" ht="14.5">
      <c r="B176" s="2" t="s">
        <v>857</v>
      </c>
      <c r="C176" s="4" t="s">
        <v>933</v>
      </c>
    </row>
    <row r="177" spans="2:3" ht="14.5">
      <c r="B177" s="2" t="s">
        <v>858</v>
      </c>
      <c r="C177" s="4" t="s">
        <v>934</v>
      </c>
    </row>
    <row r="178" spans="2:3" ht="14.5">
      <c r="B178" s="2" t="s">
        <v>859</v>
      </c>
      <c r="C178" s="4" t="s">
        <v>935</v>
      </c>
    </row>
    <row r="179" spans="2:3" ht="14.5">
      <c r="B179" s="7" t="s">
        <v>106</v>
      </c>
      <c r="C179" s="9" t="s">
        <v>936</v>
      </c>
    </row>
    <row r="180" spans="2:3" ht="14.5">
      <c r="B180" s="2" t="s">
        <v>107</v>
      </c>
      <c r="C180" s="4" t="s">
        <v>936</v>
      </c>
    </row>
    <row r="181" spans="2:3" ht="14.5">
      <c r="B181" s="6" t="s">
        <v>860</v>
      </c>
      <c r="C181" s="8" t="s">
        <v>937</v>
      </c>
    </row>
    <row r="182" spans="2:3" ht="14.5">
      <c r="B182" s="7" t="s">
        <v>861</v>
      </c>
      <c r="C182" s="9" t="s">
        <v>938</v>
      </c>
    </row>
    <row r="183" spans="2:3" ht="14.5">
      <c r="B183" s="2" t="s">
        <v>862</v>
      </c>
      <c r="C183" s="4" t="s">
        <v>938</v>
      </c>
    </row>
    <row r="184" spans="2:3" ht="14.5">
      <c r="B184" s="7" t="s">
        <v>863</v>
      </c>
      <c r="C184" s="9" t="s">
        <v>939</v>
      </c>
    </row>
    <row r="185" spans="2:3" ht="14.5">
      <c r="B185" s="2" t="s">
        <v>864</v>
      </c>
      <c r="C185" s="4" t="s">
        <v>939</v>
      </c>
    </row>
    <row r="186" spans="2:3" ht="14.5">
      <c r="B186" s="6" t="s">
        <v>865</v>
      </c>
      <c r="C186" s="8" t="s">
        <v>940</v>
      </c>
    </row>
    <row r="187" spans="2:3" ht="14.5">
      <c r="B187" s="7" t="s">
        <v>866</v>
      </c>
      <c r="C187" s="9" t="s">
        <v>940</v>
      </c>
    </row>
    <row r="188" spans="2:3" ht="14.5">
      <c r="B188" s="2" t="s">
        <v>867</v>
      </c>
      <c r="C188" s="4" t="s">
        <v>940</v>
      </c>
    </row>
    <row r="189" spans="2:3" ht="14.5">
      <c r="B189" s="3" t="s">
        <v>868</v>
      </c>
      <c r="C189" s="5" t="s">
        <v>789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C922"/>
  <sheetViews>
    <sheetView showGridLines="0" workbookViewId="0" topLeftCell="A1"/>
  </sheetViews>
  <sheetFormatPr defaultColWidth="11.424285714285714" defaultRowHeight="14.5"/>
  <cols>
    <col min="1" max="1" width="10.857142857142858" style="23"/>
    <col min="2" max="2" width="110.71428571428571" style="23" customWidth="1"/>
    <col min="3" max="3" width="15.714285714285714" style="23" customWidth="1"/>
    <col min="4" max="16384" width="10.857142857142858" style="23"/>
  </cols>
  <sheetData>
    <row r="2" spans="2:3" ht="14.5">
      <c r="B2" s="35" t="s">
        <v>1693</v>
      </c>
      <c r="C2" s="36"/>
    </row>
    <row r="3" spans="2:3" ht="14.5">
      <c r="B3" s="1" t="s">
        <v>941</v>
      </c>
      <c r="C3" s="1" t="s">
        <v>4</v>
      </c>
    </row>
    <row r="4" spans="2:3" ht="14.5">
      <c r="B4" s="10" t="s">
        <v>769</v>
      </c>
      <c r="C4" s="12" t="s">
        <v>779</v>
      </c>
    </row>
    <row r="5" spans="2:3" ht="14.5">
      <c r="B5" s="11" t="s">
        <v>9</v>
      </c>
      <c r="C5" s="13" t="s">
        <v>943</v>
      </c>
    </row>
    <row r="6" spans="2:3" ht="14.5">
      <c r="B6" s="7" t="s">
        <v>10</v>
      </c>
      <c r="C6" s="9" t="s">
        <v>944</v>
      </c>
    </row>
    <row r="7" spans="2:3" ht="14.5">
      <c r="B7" s="2" t="s">
        <v>12</v>
      </c>
      <c r="C7" s="4" t="s">
        <v>944</v>
      </c>
    </row>
    <row r="8" spans="2:3" ht="14.5">
      <c r="B8" s="7" t="s">
        <v>16</v>
      </c>
      <c r="C8" s="9" t="s">
        <v>945</v>
      </c>
    </row>
    <row r="9" spans="2:3" ht="14.5">
      <c r="B9" s="2" t="s">
        <v>18</v>
      </c>
      <c r="C9" s="4" t="s">
        <v>946</v>
      </c>
    </row>
    <row r="10" spans="2:3" ht="14.5">
      <c r="B10" s="2" t="s">
        <v>19</v>
      </c>
      <c r="C10" s="4" t="s">
        <v>947</v>
      </c>
    </row>
    <row r="11" spans="2:3" ht="14.5">
      <c r="B11" s="7" t="s">
        <v>20</v>
      </c>
      <c r="C11" s="9" t="s">
        <v>948</v>
      </c>
    </row>
    <row r="12" spans="2:3" ht="14.5">
      <c r="B12" s="2" t="s">
        <v>21</v>
      </c>
      <c r="C12" s="4" t="s">
        <v>948</v>
      </c>
    </row>
    <row r="13" spans="2:3" ht="14.5">
      <c r="B13" s="7" t="s">
        <v>23</v>
      </c>
      <c r="C13" s="9" t="s">
        <v>949</v>
      </c>
    </row>
    <row r="14" spans="2:3" ht="14.5">
      <c r="B14" s="2" t="s">
        <v>24</v>
      </c>
      <c r="C14" s="4" t="s">
        <v>950</v>
      </c>
    </row>
    <row r="15" spans="2:3" ht="14.5">
      <c r="B15" s="2" t="s">
        <v>25</v>
      </c>
      <c r="C15" s="4" t="s">
        <v>951</v>
      </c>
    </row>
    <row r="16" spans="2:3" ht="14.5">
      <c r="B16" s="11" t="s">
        <v>26</v>
      </c>
      <c r="C16" s="13" t="s">
        <v>952</v>
      </c>
    </row>
    <row r="17" spans="2:3" ht="14.5">
      <c r="B17" s="7" t="s">
        <v>27</v>
      </c>
      <c r="C17" s="9" t="s">
        <v>953</v>
      </c>
    </row>
    <row r="18" spans="2:3" ht="14.5">
      <c r="B18" s="2" t="s">
        <v>28</v>
      </c>
      <c r="C18" s="4" t="s">
        <v>954</v>
      </c>
    </row>
    <row r="19" spans="2:3" ht="14.5">
      <c r="B19" s="2" t="s">
        <v>30</v>
      </c>
      <c r="C19" s="4" t="s">
        <v>625</v>
      </c>
    </row>
    <row r="20" spans="2:3" ht="14.5">
      <c r="B20" s="2" t="s">
        <v>31</v>
      </c>
      <c r="C20" s="4" t="s">
        <v>625</v>
      </c>
    </row>
    <row r="21" spans="2:3" ht="14.5">
      <c r="B21" s="2" t="s">
        <v>32</v>
      </c>
      <c r="C21" s="4" t="s">
        <v>954</v>
      </c>
    </row>
    <row r="22" spans="2:3" ht="14.5">
      <c r="B22" s="7" t="s">
        <v>33</v>
      </c>
      <c r="C22" s="9" t="s">
        <v>915</v>
      </c>
    </row>
    <row r="23" spans="2:3" ht="14.5">
      <c r="B23" s="2" t="s">
        <v>34</v>
      </c>
      <c r="C23" s="4" t="s">
        <v>915</v>
      </c>
    </row>
    <row r="24" spans="2:3" ht="14.5">
      <c r="B24" s="7" t="s">
        <v>36</v>
      </c>
      <c r="C24" s="9" t="s">
        <v>648</v>
      </c>
    </row>
    <row r="25" spans="2:3" ht="14.5">
      <c r="B25" s="2" t="s">
        <v>39</v>
      </c>
      <c r="C25" s="4" t="s">
        <v>648</v>
      </c>
    </row>
    <row r="26" spans="2:3" ht="14.5">
      <c r="B26" s="7" t="s">
        <v>42</v>
      </c>
      <c r="C26" s="9" t="s">
        <v>955</v>
      </c>
    </row>
    <row r="27" spans="2:3" ht="14.5">
      <c r="B27" s="2" t="s">
        <v>43</v>
      </c>
      <c r="C27" s="4" t="s">
        <v>955</v>
      </c>
    </row>
    <row r="28" spans="2:3" ht="14.5">
      <c r="B28" s="7" t="s">
        <v>47</v>
      </c>
      <c r="C28" s="9" t="s">
        <v>956</v>
      </c>
    </row>
    <row r="29" spans="2:3" ht="14.5">
      <c r="B29" s="2" t="s">
        <v>49</v>
      </c>
      <c r="C29" s="4" t="s">
        <v>648</v>
      </c>
    </row>
    <row r="30" spans="2:3" ht="14.5">
      <c r="B30" s="2" t="s">
        <v>50</v>
      </c>
      <c r="C30" s="4" t="s">
        <v>625</v>
      </c>
    </row>
    <row r="31" spans="2:3" ht="14.5">
      <c r="B31" s="2" t="s">
        <v>51</v>
      </c>
      <c r="C31" s="4" t="s">
        <v>957</v>
      </c>
    </row>
    <row r="32" spans="2:3" ht="14.5">
      <c r="B32" s="11" t="s">
        <v>53</v>
      </c>
      <c r="C32" s="13" t="s">
        <v>958</v>
      </c>
    </row>
    <row r="33" spans="2:3" ht="14.5">
      <c r="B33" s="7" t="s">
        <v>54</v>
      </c>
      <c r="C33" s="9" t="s">
        <v>959</v>
      </c>
    </row>
    <row r="34" spans="2:3" ht="14.5">
      <c r="B34" s="2" t="s">
        <v>55</v>
      </c>
      <c r="C34" s="4" t="s">
        <v>960</v>
      </c>
    </row>
    <row r="35" spans="2:3" ht="14.5">
      <c r="B35" s="2" t="s">
        <v>56</v>
      </c>
      <c r="C35" s="4" t="s">
        <v>648</v>
      </c>
    </row>
    <row r="36" spans="2:3" ht="14.5">
      <c r="B36" s="2" t="s">
        <v>57</v>
      </c>
      <c r="C36" s="4" t="s">
        <v>961</v>
      </c>
    </row>
    <row r="37" spans="2:3" ht="14.5">
      <c r="B37" s="2" t="s">
        <v>60</v>
      </c>
      <c r="C37" s="4" t="s">
        <v>955</v>
      </c>
    </row>
    <row r="38" spans="2:3" ht="14.5">
      <c r="B38" s="7" t="s">
        <v>62</v>
      </c>
      <c r="C38" s="9" t="s">
        <v>962</v>
      </c>
    </row>
    <row r="39" spans="2:3" ht="14.5">
      <c r="B39" s="2" t="s">
        <v>63</v>
      </c>
      <c r="C39" s="4" t="s">
        <v>963</v>
      </c>
    </row>
    <row r="40" spans="2:3" ht="14.5">
      <c r="B40" s="2" t="s">
        <v>64</v>
      </c>
      <c r="C40" s="4" t="s">
        <v>964</v>
      </c>
    </row>
    <row r="41" spans="2:3" ht="14.5">
      <c r="B41" s="2" t="s">
        <v>65</v>
      </c>
      <c r="C41" s="4" t="s">
        <v>965</v>
      </c>
    </row>
    <row r="42" spans="2:3" ht="14.5">
      <c r="B42" s="2" t="s">
        <v>66</v>
      </c>
      <c r="C42" s="4" t="s">
        <v>114</v>
      </c>
    </row>
    <row r="43" spans="2:3" ht="14.5">
      <c r="B43" s="7" t="s">
        <v>67</v>
      </c>
      <c r="C43" s="9" t="s">
        <v>966</v>
      </c>
    </row>
    <row r="44" spans="2:3" ht="14.5">
      <c r="B44" s="2" t="s">
        <v>68</v>
      </c>
      <c r="C44" s="4" t="s">
        <v>230</v>
      </c>
    </row>
    <row r="45" spans="2:3" ht="14.5">
      <c r="B45" s="2" t="s">
        <v>69</v>
      </c>
      <c r="C45" s="4" t="s">
        <v>967</v>
      </c>
    </row>
    <row r="46" spans="2:3" ht="14.5">
      <c r="B46" s="2" t="s">
        <v>70</v>
      </c>
      <c r="C46" s="4" t="s">
        <v>196</v>
      </c>
    </row>
    <row r="47" spans="2:3" ht="14.5">
      <c r="B47" s="2" t="s">
        <v>72</v>
      </c>
      <c r="C47" s="4" t="s">
        <v>968</v>
      </c>
    </row>
    <row r="48" spans="2:3" ht="14.5">
      <c r="B48" s="7" t="s">
        <v>73</v>
      </c>
      <c r="C48" s="9" t="s">
        <v>969</v>
      </c>
    </row>
    <row r="49" spans="2:3" ht="14.5">
      <c r="B49" s="2" t="s">
        <v>74</v>
      </c>
      <c r="C49" s="4" t="s">
        <v>648</v>
      </c>
    </row>
    <row r="50" spans="2:3" ht="14.5">
      <c r="B50" s="2" t="s">
        <v>75</v>
      </c>
      <c r="C50" s="4" t="s">
        <v>970</v>
      </c>
    </row>
    <row r="51" spans="2:3" ht="14.5">
      <c r="B51" s="7" t="s">
        <v>77</v>
      </c>
      <c r="C51" s="9" t="s">
        <v>971</v>
      </c>
    </row>
    <row r="52" spans="2:3" ht="14.5">
      <c r="B52" s="2" t="s">
        <v>78</v>
      </c>
      <c r="C52" s="4" t="s">
        <v>972</v>
      </c>
    </row>
    <row r="53" spans="2:3" ht="14.5">
      <c r="B53" s="2" t="s">
        <v>79</v>
      </c>
      <c r="C53" s="4" t="s">
        <v>957</v>
      </c>
    </row>
    <row r="54" spans="2:3" ht="14.5">
      <c r="B54" s="2" t="s">
        <v>82</v>
      </c>
      <c r="C54" s="4" t="s">
        <v>973</v>
      </c>
    </row>
    <row r="55" spans="2:3" ht="14.5">
      <c r="B55" s="2" t="s">
        <v>83</v>
      </c>
      <c r="C55" s="4" t="s">
        <v>648</v>
      </c>
    </row>
    <row r="56" spans="2:3" ht="14.5">
      <c r="B56" s="7" t="s">
        <v>84</v>
      </c>
      <c r="C56" s="9" t="s">
        <v>974</v>
      </c>
    </row>
    <row r="57" spans="2:3" ht="25">
      <c r="B57" s="2" t="s">
        <v>85</v>
      </c>
      <c r="C57" s="4" t="s">
        <v>974</v>
      </c>
    </row>
    <row r="58" spans="2:3" ht="14.5">
      <c r="B58" s="7" t="s">
        <v>86</v>
      </c>
      <c r="C58" s="9" t="s">
        <v>975</v>
      </c>
    </row>
    <row r="59" spans="2:3" ht="14.5">
      <c r="B59" s="2" t="s">
        <v>87</v>
      </c>
      <c r="C59" s="4" t="s">
        <v>230</v>
      </c>
    </row>
    <row r="60" spans="2:3" ht="14.5">
      <c r="B60" s="2" t="s">
        <v>88</v>
      </c>
      <c r="C60" s="4" t="s">
        <v>976</v>
      </c>
    </row>
    <row r="61" spans="2:3" ht="14.5">
      <c r="B61" s="7" t="s">
        <v>92</v>
      </c>
      <c r="C61" s="9" t="s">
        <v>977</v>
      </c>
    </row>
    <row r="62" spans="2:3" ht="14.5">
      <c r="B62" s="2" t="s">
        <v>94</v>
      </c>
      <c r="C62" s="4" t="s">
        <v>977</v>
      </c>
    </row>
    <row r="63" spans="2:3" ht="14.5">
      <c r="B63" s="11" t="s">
        <v>860</v>
      </c>
      <c r="C63" s="13" t="s">
        <v>938</v>
      </c>
    </row>
    <row r="64" spans="2:3" ht="14.5">
      <c r="B64" s="7" t="s">
        <v>861</v>
      </c>
      <c r="C64" s="9" t="s">
        <v>938</v>
      </c>
    </row>
    <row r="65" spans="2:3" ht="14.5">
      <c r="B65" s="2" t="s">
        <v>862</v>
      </c>
      <c r="C65" s="4" t="s">
        <v>938</v>
      </c>
    </row>
    <row r="66" spans="2:3" ht="14.5">
      <c r="B66" s="11" t="s">
        <v>865</v>
      </c>
      <c r="C66" s="13" t="s">
        <v>978</v>
      </c>
    </row>
    <row r="67" spans="2:3" ht="14.5">
      <c r="B67" s="7" t="s">
        <v>866</v>
      </c>
      <c r="C67" s="9" t="s">
        <v>978</v>
      </c>
    </row>
    <row r="68" spans="2:3" ht="14.5">
      <c r="B68" s="2" t="s">
        <v>867</v>
      </c>
      <c r="C68" s="4" t="s">
        <v>978</v>
      </c>
    </row>
    <row r="69" spans="2:3" ht="14.5">
      <c r="B69" s="10" t="s">
        <v>770</v>
      </c>
      <c r="C69" s="12" t="s">
        <v>780</v>
      </c>
    </row>
    <row r="70" spans="2:3" ht="14.5">
      <c r="B70" s="11" t="s">
        <v>9</v>
      </c>
      <c r="C70" s="13" t="s">
        <v>979</v>
      </c>
    </row>
    <row r="71" spans="2:3" ht="14.5">
      <c r="B71" s="7" t="s">
        <v>10</v>
      </c>
      <c r="C71" s="9" t="s">
        <v>980</v>
      </c>
    </row>
    <row r="72" spans="2:3" ht="14.5">
      <c r="B72" s="2" t="s">
        <v>12</v>
      </c>
      <c r="C72" s="4" t="s">
        <v>980</v>
      </c>
    </row>
    <row r="73" spans="2:3" ht="14.5">
      <c r="B73" s="7" t="s">
        <v>16</v>
      </c>
      <c r="C73" s="9" t="s">
        <v>981</v>
      </c>
    </row>
    <row r="74" spans="2:3" ht="14.5">
      <c r="B74" s="2" t="s">
        <v>17</v>
      </c>
      <c r="C74" s="4" t="s">
        <v>982</v>
      </c>
    </row>
    <row r="75" spans="2:3" ht="14.5">
      <c r="B75" s="2" t="s">
        <v>18</v>
      </c>
      <c r="C75" s="4" t="s">
        <v>983</v>
      </c>
    </row>
    <row r="76" spans="2:3" ht="14.5">
      <c r="B76" s="2" t="s">
        <v>19</v>
      </c>
      <c r="C76" s="4" t="s">
        <v>984</v>
      </c>
    </row>
    <row r="77" spans="2:3" ht="14.5">
      <c r="B77" s="7" t="s">
        <v>20</v>
      </c>
      <c r="C77" s="9" t="s">
        <v>985</v>
      </c>
    </row>
    <row r="78" spans="2:3" ht="14.5">
      <c r="B78" s="2" t="s">
        <v>21</v>
      </c>
      <c r="C78" s="4" t="s">
        <v>986</v>
      </c>
    </row>
    <row r="79" spans="2:3" ht="14.5">
      <c r="B79" s="2" t="s">
        <v>22</v>
      </c>
      <c r="C79" s="4" t="s">
        <v>987</v>
      </c>
    </row>
    <row r="80" spans="2:3" ht="14.5">
      <c r="B80" s="7" t="s">
        <v>23</v>
      </c>
      <c r="C80" s="9" t="s">
        <v>988</v>
      </c>
    </row>
    <row r="81" spans="2:3" ht="14.5">
      <c r="B81" s="2" t="s">
        <v>24</v>
      </c>
      <c r="C81" s="4" t="s">
        <v>988</v>
      </c>
    </row>
    <row r="82" spans="2:3" ht="14.5">
      <c r="B82" s="7" t="s">
        <v>420</v>
      </c>
      <c r="C82" s="9" t="s">
        <v>989</v>
      </c>
    </row>
    <row r="83" spans="2:3" ht="14.5">
      <c r="B83" s="2" t="s">
        <v>421</v>
      </c>
      <c r="C83" s="4" t="s">
        <v>989</v>
      </c>
    </row>
    <row r="84" spans="2:3" ht="14.5">
      <c r="B84" s="11" t="s">
        <v>26</v>
      </c>
      <c r="C84" s="13" t="s">
        <v>990</v>
      </c>
    </row>
    <row r="85" spans="2:3" ht="14.5">
      <c r="B85" s="7" t="s">
        <v>27</v>
      </c>
      <c r="C85" s="9" t="s">
        <v>991</v>
      </c>
    </row>
    <row r="86" spans="2:3" ht="14.5">
      <c r="B86" s="2" t="s">
        <v>28</v>
      </c>
      <c r="C86" s="4" t="s">
        <v>992</v>
      </c>
    </row>
    <row r="87" spans="2:3" ht="14.5">
      <c r="B87" s="2" t="s">
        <v>29</v>
      </c>
      <c r="C87" s="4" t="s">
        <v>954</v>
      </c>
    </row>
    <row r="88" spans="2:3" ht="14.5">
      <c r="B88" s="2" t="s">
        <v>30</v>
      </c>
      <c r="C88" s="4" t="s">
        <v>993</v>
      </c>
    </row>
    <row r="89" spans="2:3" ht="14.5">
      <c r="B89" s="2" t="s">
        <v>31</v>
      </c>
      <c r="C89" s="4" t="s">
        <v>654</v>
      </c>
    </row>
    <row r="90" spans="2:3" ht="14.5">
      <c r="B90" s="2" t="s">
        <v>32</v>
      </c>
      <c r="C90" s="4" t="s">
        <v>994</v>
      </c>
    </row>
    <row r="91" spans="2:3" ht="14.5">
      <c r="B91" s="2" t="s">
        <v>800</v>
      </c>
      <c r="C91" s="4" t="s">
        <v>995</v>
      </c>
    </row>
    <row r="92" spans="2:3" ht="14.5">
      <c r="B92" s="7" t="s">
        <v>33</v>
      </c>
      <c r="C92" s="9" t="s">
        <v>959</v>
      </c>
    </row>
    <row r="93" spans="2:3" ht="14.5">
      <c r="B93" s="2" t="s">
        <v>34</v>
      </c>
      <c r="C93" s="4" t="s">
        <v>996</v>
      </c>
    </row>
    <row r="94" spans="2:3" ht="14.5">
      <c r="B94" s="2" t="s">
        <v>35</v>
      </c>
      <c r="C94" s="4" t="s">
        <v>997</v>
      </c>
    </row>
    <row r="95" spans="2:3" ht="14.5">
      <c r="B95" s="7" t="s">
        <v>802</v>
      </c>
      <c r="C95" s="9" t="s">
        <v>998</v>
      </c>
    </row>
    <row r="96" spans="2:3" ht="14.5">
      <c r="B96" s="2" t="s">
        <v>803</v>
      </c>
      <c r="C96" s="4" t="s">
        <v>880</v>
      </c>
    </row>
    <row r="97" spans="2:3" ht="14.5">
      <c r="B97" s="2" t="s">
        <v>804</v>
      </c>
      <c r="C97" s="4" t="s">
        <v>999</v>
      </c>
    </row>
    <row r="98" spans="2:3" ht="14.5">
      <c r="B98" s="7" t="s">
        <v>36</v>
      </c>
      <c r="C98" s="9" t="s">
        <v>1000</v>
      </c>
    </row>
    <row r="99" spans="2:3" ht="14.5">
      <c r="B99" s="2" t="s">
        <v>38</v>
      </c>
      <c r="C99" s="4" t="s">
        <v>1001</v>
      </c>
    </row>
    <row r="100" spans="2:3" ht="14.5">
      <c r="B100" s="2" t="s">
        <v>39</v>
      </c>
      <c r="C100" s="4" t="s">
        <v>1002</v>
      </c>
    </row>
    <row r="101" spans="2:3" ht="14.5">
      <c r="B101" s="7" t="s">
        <v>42</v>
      </c>
      <c r="C101" s="9" t="s">
        <v>1003</v>
      </c>
    </row>
    <row r="102" spans="2:3" ht="14.5">
      <c r="B102" s="2" t="s">
        <v>43</v>
      </c>
      <c r="C102" s="4" t="s">
        <v>1003</v>
      </c>
    </row>
    <row r="103" spans="2:3" ht="14.5">
      <c r="B103" s="7" t="s">
        <v>44</v>
      </c>
      <c r="C103" s="9" t="s">
        <v>1004</v>
      </c>
    </row>
    <row r="104" spans="2:3" ht="14.5">
      <c r="B104" s="2" t="s">
        <v>45</v>
      </c>
      <c r="C104" s="4" t="s">
        <v>1004</v>
      </c>
    </row>
    <row r="105" spans="2:3" ht="14.5">
      <c r="B105" s="7" t="s">
        <v>47</v>
      </c>
      <c r="C105" s="9" t="s">
        <v>1005</v>
      </c>
    </row>
    <row r="106" spans="2:3" ht="14.5">
      <c r="B106" s="2" t="s">
        <v>49</v>
      </c>
      <c r="C106" s="4" t="s">
        <v>143</v>
      </c>
    </row>
    <row r="107" spans="2:3" ht="14.5">
      <c r="B107" s="2" t="s">
        <v>50</v>
      </c>
      <c r="C107" s="4" t="s">
        <v>1006</v>
      </c>
    </row>
    <row r="108" spans="2:3" ht="14.5">
      <c r="B108" s="2" t="s">
        <v>51</v>
      </c>
      <c r="C108" s="4" t="s">
        <v>997</v>
      </c>
    </row>
    <row r="109" spans="2:3" ht="14.5">
      <c r="B109" s="11" t="s">
        <v>53</v>
      </c>
      <c r="C109" s="13" t="s">
        <v>1007</v>
      </c>
    </row>
    <row r="110" spans="2:3" ht="14.5">
      <c r="B110" s="7" t="s">
        <v>54</v>
      </c>
      <c r="C110" s="9" t="s">
        <v>1008</v>
      </c>
    </row>
    <row r="111" spans="2:3" ht="14.5">
      <c r="B111" s="2" t="s">
        <v>55</v>
      </c>
      <c r="C111" s="4" t="s">
        <v>1009</v>
      </c>
    </row>
    <row r="112" spans="2:3" ht="14.5">
      <c r="B112" s="2" t="s">
        <v>56</v>
      </c>
      <c r="C112" s="4" t="s">
        <v>1010</v>
      </c>
    </row>
    <row r="113" spans="2:3" ht="14.5">
      <c r="B113" s="2" t="s">
        <v>57</v>
      </c>
      <c r="C113" s="4" t="s">
        <v>1011</v>
      </c>
    </row>
    <row r="114" spans="2:3" ht="14.5">
      <c r="B114" s="2" t="s">
        <v>59</v>
      </c>
      <c r="C114" s="4" t="s">
        <v>1012</v>
      </c>
    </row>
    <row r="115" spans="2:3" ht="14.5">
      <c r="B115" s="2" t="s">
        <v>60</v>
      </c>
      <c r="C115" s="4" t="s">
        <v>1013</v>
      </c>
    </row>
    <row r="116" spans="2:3" ht="14.5">
      <c r="B116" s="2" t="s">
        <v>61</v>
      </c>
      <c r="C116" s="4" t="s">
        <v>115</v>
      </c>
    </row>
    <row r="117" spans="2:3" ht="14.5">
      <c r="B117" s="7" t="s">
        <v>62</v>
      </c>
      <c r="C117" s="9" t="s">
        <v>1014</v>
      </c>
    </row>
    <row r="118" spans="2:3" ht="14.5">
      <c r="B118" s="2" t="s">
        <v>64</v>
      </c>
      <c r="C118" s="4" t="s">
        <v>1015</v>
      </c>
    </row>
    <row r="119" spans="2:3" ht="14.5">
      <c r="B119" s="2" t="s">
        <v>65</v>
      </c>
      <c r="C119" s="4" t="s">
        <v>960</v>
      </c>
    </row>
    <row r="120" spans="2:3" ht="14.5">
      <c r="B120" s="2" t="s">
        <v>821</v>
      </c>
      <c r="C120" s="4" t="s">
        <v>1016</v>
      </c>
    </row>
    <row r="121" spans="2:3" ht="14.5">
      <c r="B121" s="2" t="s">
        <v>425</v>
      </c>
      <c r="C121" s="4" t="s">
        <v>904</v>
      </c>
    </row>
    <row r="122" spans="2:3" ht="14.5">
      <c r="B122" s="7" t="s">
        <v>67</v>
      </c>
      <c r="C122" s="9" t="s">
        <v>1017</v>
      </c>
    </row>
    <row r="123" spans="2:3" ht="14.5">
      <c r="B123" s="2" t="s">
        <v>68</v>
      </c>
      <c r="C123" s="4" t="s">
        <v>1018</v>
      </c>
    </row>
    <row r="124" spans="2:3" ht="14.5">
      <c r="B124" s="2" t="s">
        <v>69</v>
      </c>
      <c r="C124" s="4" t="s">
        <v>1019</v>
      </c>
    </row>
    <row r="125" spans="2:3" ht="14.5">
      <c r="B125" s="2" t="s">
        <v>70</v>
      </c>
      <c r="C125" s="4" t="s">
        <v>1020</v>
      </c>
    </row>
    <row r="126" spans="2:3" ht="14.5">
      <c r="B126" s="2" t="s">
        <v>71</v>
      </c>
      <c r="C126" s="4" t="s">
        <v>1021</v>
      </c>
    </row>
    <row r="127" spans="2:3" ht="14.5">
      <c r="B127" s="2" t="s">
        <v>72</v>
      </c>
      <c r="C127" s="4" t="s">
        <v>1022</v>
      </c>
    </row>
    <row r="128" spans="2:3" ht="14.5">
      <c r="B128" s="7" t="s">
        <v>73</v>
      </c>
      <c r="C128" s="9" t="s">
        <v>698</v>
      </c>
    </row>
    <row r="129" spans="2:3" ht="14.5">
      <c r="B129" s="2" t="s">
        <v>74</v>
      </c>
      <c r="C129" s="4" t="s">
        <v>1023</v>
      </c>
    </row>
    <row r="130" spans="2:3" ht="14.5">
      <c r="B130" s="2" t="s">
        <v>75</v>
      </c>
      <c r="C130" s="4" t="s">
        <v>114</v>
      </c>
    </row>
    <row r="131" spans="2:3" ht="14.5">
      <c r="B131" s="7" t="s">
        <v>77</v>
      </c>
      <c r="C131" s="9" t="s">
        <v>1024</v>
      </c>
    </row>
    <row r="132" spans="2:3" ht="14.5">
      <c r="B132" s="2" t="s">
        <v>78</v>
      </c>
      <c r="C132" s="4" t="s">
        <v>1025</v>
      </c>
    </row>
    <row r="133" spans="2:3" ht="25">
      <c r="B133" s="2" t="s">
        <v>426</v>
      </c>
      <c r="C133" s="4" t="s">
        <v>1026</v>
      </c>
    </row>
    <row r="134" spans="2:3" ht="14.5">
      <c r="B134" s="2" t="s">
        <v>80</v>
      </c>
      <c r="C134" s="4" t="s">
        <v>1027</v>
      </c>
    </row>
    <row r="135" spans="2:3" ht="14.5">
      <c r="B135" s="2" t="s">
        <v>82</v>
      </c>
      <c r="C135" s="4" t="s">
        <v>1028</v>
      </c>
    </row>
    <row r="136" spans="2:3" ht="14.5">
      <c r="B136" s="2" t="s">
        <v>83</v>
      </c>
      <c r="C136" s="4" t="s">
        <v>1029</v>
      </c>
    </row>
    <row r="137" spans="2:3" ht="14.5">
      <c r="B137" s="7" t="s">
        <v>84</v>
      </c>
      <c r="C137" s="9" t="s">
        <v>1030</v>
      </c>
    </row>
    <row r="138" spans="2:3" ht="25">
      <c r="B138" s="2" t="s">
        <v>85</v>
      </c>
      <c r="C138" s="4" t="s">
        <v>1030</v>
      </c>
    </row>
    <row r="139" spans="2:3" ht="14.5">
      <c r="B139" s="7" t="s">
        <v>86</v>
      </c>
      <c r="C139" s="9" t="s">
        <v>1031</v>
      </c>
    </row>
    <row r="140" spans="2:3" ht="14.5">
      <c r="B140" s="2" t="s">
        <v>87</v>
      </c>
      <c r="C140" s="4" t="s">
        <v>1032</v>
      </c>
    </row>
    <row r="141" spans="2:3" ht="14.5">
      <c r="B141" s="2" t="s">
        <v>88</v>
      </c>
      <c r="C141" s="4" t="s">
        <v>915</v>
      </c>
    </row>
    <row r="142" spans="2:3" ht="14.5">
      <c r="B142" s="2" t="s">
        <v>833</v>
      </c>
      <c r="C142" s="4" t="s">
        <v>915</v>
      </c>
    </row>
    <row r="143" spans="2:3" ht="14.5">
      <c r="B143" s="7" t="s">
        <v>89</v>
      </c>
      <c r="C143" s="9" t="s">
        <v>230</v>
      </c>
    </row>
    <row r="144" spans="2:3" ht="14.5">
      <c r="B144" s="2" t="s">
        <v>91</v>
      </c>
      <c r="C144" s="4" t="s">
        <v>196</v>
      </c>
    </row>
    <row r="145" spans="2:3" ht="14.5">
      <c r="B145" s="2" t="s">
        <v>834</v>
      </c>
      <c r="C145" s="4" t="s">
        <v>648</v>
      </c>
    </row>
    <row r="146" spans="2:3" ht="14.5">
      <c r="B146" s="7" t="s">
        <v>92</v>
      </c>
      <c r="C146" s="9" t="s">
        <v>1033</v>
      </c>
    </row>
    <row r="147" spans="2:3" ht="14.5">
      <c r="B147" s="2" t="s">
        <v>94</v>
      </c>
      <c r="C147" s="4" t="s">
        <v>1033</v>
      </c>
    </row>
    <row r="148" spans="2:3" ht="14.5">
      <c r="B148" s="11" t="s">
        <v>839</v>
      </c>
      <c r="C148" s="13" t="s">
        <v>920</v>
      </c>
    </row>
    <row r="149" spans="2:3" ht="14.5">
      <c r="B149" s="7" t="s">
        <v>840</v>
      </c>
      <c r="C149" s="9" t="s">
        <v>920</v>
      </c>
    </row>
    <row r="150" spans="2:3" ht="14.5">
      <c r="B150" s="2" t="s">
        <v>841</v>
      </c>
      <c r="C150" s="4" t="s">
        <v>920</v>
      </c>
    </row>
    <row r="151" spans="2:3" ht="14.5">
      <c r="B151" s="11" t="s">
        <v>95</v>
      </c>
      <c r="C151" s="13" t="s">
        <v>1034</v>
      </c>
    </row>
    <row r="152" spans="2:3" ht="14.5">
      <c r="B152" s="7" t="s">
        <v>96</v>
      </c>
      <c r="C152" s="9" t="s">
        <v>1034</v>
      </c>
    </row>
    <row r="153" spans="2:3" ht="14.5">
      <c r="B153" s="2" t="s">
        <v>97</v>
      </c>
      <c r="C153" s="4" t="s">
        <v>1035</v>
      </c>
    </row>
    <row r="154" spans="2:3" ht="14.5">
      <c r="B154" s="2" t="s">
        <v>98</v>
      </c>
      <c r="C154" s="4" t="s">
        <v>114</v>
      </c>
    </row>
    <row r="155" spans="2:3" ht="14.5">
      <c r="B155" s="11" t="s">
        <v>865</v>
      </c>
      <c r="C155" s="13" t="s">
        <v>1036</v>
      </c>
    </row>
    <row r="156" spans="2:3" ht="14.5">
      <c r="B156" s="7" t="s">
        <v>866</v>
      </c>
      <c r="C156" s="9" t="s">
        <v>1036</v>
      </c>
    </row>
    <row r="157" spans="2:3" ht="14.5">
      <c r="B157" s="2" t="s">
        <v>867</v>
      </c>
      <c r="C157" s="4" t="s">
        <v>1036</v>
      </c>
    </row>
    <row r="158" spans="2:3" ht="14.5">
      <c r="B158" s="10" t="s">
        <v>771</v>
      </c>
      <c r="C158" s="12" t="s">
        <v>781</v>
      </c>
    </row>
    <row r="159" spans="2:3" ht="14.5">
      <c r="B159" s="11" t="s">
        <v>9</v>
      </c>
      <c r="C159" s="13" t="s">
        <v>1037</v>
      </c>
    </row>
    <row r="160" spans="2:3" ht="14.5">
      <c r="B160" s="7" t="s">
        <v>10</v>
      </c>
      <c r="C160" s="9" t="s">
        <v>1038</v>
      </c>
    </row>
    <row r="161" spans="2:3" ht="14.5">
      <c r="B161" s="2" t="s">
        <v>12</v>
      </c>
      <c r="C161" s="4" t="s">
        <v>1038</v>
      </c>
    </row>
    <row r="162" spans="2:3" ht="14.5">
      <c r="B162" s="7" t="s">
        <v>13</v>
      </c>
      <c r="C162" s="9" t="s">
        <v>1039</v>
      </c>
    </row>
    <row r="163" spans="2:3" ht="14.5">
      <c r="B163" s="2" t="s">
        <v>14</v>
      </c>
      <c r="C163" s="4" t="s">
        <v>1039</v>
      </c>
    </row>
    <row r="164" spans="2:3" ht="14.5">
      <c r="B164" s="7" t="s">
        <v>16</v>
      </c>
      <c r="C164" s="9" t="s">
        <v>1040</v>
      </c>
    </row>
    <row r="165" spans="2:3" ht="14.5">
      <c r="B165" s="2" t="s">
        <v>17</v>
      </c>
      <c r="C165" s="4" t="s">
        <v>1041</v>
      </c>
    </row>
    <row r="166" spans="2:3" ht="14.5">
      <c r="B166" s="2" t="s">
        <v>18</v>
      </c>
      <c r="C166" s="4" t="s">
        <v>1042</v>
      </c>
    </row>
    <row r="167" spans="2:3" ht="14.5">
      <c r="B167" s="2" t="s">
        <v>19</v>
      </c>
      <c r="C167" s="4" t="s">
        <v>1043</v>
      </c>
    </row>
    <row r="168" spans="2:3" ht="14.5">
      <c r="B168" s="7" t="s">
        <v>20</v>
      </c>
      <c r="C168" s="9" t="s">
        <v>1044</v>
      </c>
    </row>
    <row r="169" spans="2:3" ht="14.5">
      <c r="B169" s="2" t="s">
        <v>21</v>
      </c>
      <c r="C169" s="4" t="s">
        <v>1045</v>
      </c>
    </row>
    <row r="170" spans="2:3" ht="14.5">
      <c r="B170" s="2" t="s">
        <v>22</v>
      </c>
      <c r="C170" s="4" t="s">
        <v>1046</v>
      </c>
    </row>
    <row r="171" spans="2:3" ht="14.5">
      <c r="B171" s="7" t="s">
        <v>23</v>
      </c>
      <c r="C171" s="9" t="s">
        <v>1047</v>
      </c>
    </row>
    <row r="172" spans="2:3" ht="14.5">
      <c r="B172" s="2" t="s">
        <v>419</v>
      </c>
      <c r="C172" s="4" t="s">
        <v>1048</v>
      </c>
    </row>
    <row r="173" spans="2:3" ht="14.5">
      <c r="B173" s="2" t="s">
        <v>24</v>
      </c>
      <c r="C173" s="4" t="s">
        <v>1049</v>
      </c>
    </row>
    <row r="174" spans="2:3" ht="14.5">
      <c r="B174" s="2" t="s">
        <v>25</v>
      </c>
      <c r="C174" s="4" t="s">
        <v>1050</v>
      </c>
    </row>
    <row r="175" spans="2:3" ht="14.5">
      <c r="B175" s="11" t="s">
        <v>26</v>
      </c>
      <c r="C175" s="13" t="s">
        <v>1051</v>
      </c>
    </row>
    <row r="176" spans="2:3" ht="14.5">
      <c r="B176" s="7" t="s">
        <v>27</v>
      </c>
      <c r="C176" s="9" t="s">
        <v>1052</v>
      </c>
    </row>
    <row r="177" spans="2:3" ht="14.5">
      <c r="B177" s="2" t="s">
        <v>28</v>
      </c>
      <c r="C177" s="4" t="s">
        <v>1053</v>
      </c>
    </row>
    <row r="178" spans="2:3" ht="14.5">
      <c r="B178" s="2" t="s">
        <v>30</v>
      </c>
      <c r="C178" s="4" t="s">
        <v>1054</v>
      </c>
    </row>
    <row r="179" spans="2:3" ht="14.5">
      <c r="B179" s="2" t="s">
        <v>31</v>
      </c>
      <c r="C179" s="4" t="s">
        <v>1055</v>
      </c>
    </row>
    <row r="180" spans="2:3" ht="14.5">
      <c r="B180" s="2" t="s">
        <v>32</v>
      </c>
      <c r="C180" s="4" t="s">
        <v>1056</v>
      </c>
    </row>
    <row r="181" spans="2:3" ht="14.5">
      <c r="B181" s="7" t="s">
        <v>33</v>
      </c>
      <c r="C181" s="9" t="s">
        <v>1057</v>
      </c>
    </row>
    <row r="182" spans="2:3" ht="14.5">
      <c r="B182" s="2" t="s">
        <v>34</v>
      </c>
      <c r="C182" s="4" t="s">
        <v>1057</v>
      </c>
    </row>
    <row r="183" spans="2:3" ht="14.5">
      <c r="B183" s="7" t="s">
        <v>36</v>
      </c>
      <c r="C183" s="9" t="s">
        <v>1058</v>
      </c>
    </row>
    <row r="184" spans="2:3" ht="14.5">
      <c r="B184" s="2" t="s">
        <v>37</v>
      </c>
      <c r="C184" s="4" t="s">
        <v>1059</v>
      </c>
    </row>
    <row r="185" spans="2:3" ht="14.5">
      <c r="B185" s="2" t="s">
        <v>39</v>
      </c>
      <c r="C185" s="4" t="s">
        <v>1060</v>
      </c>
    </row>
    <row r="186" spans="2:3" ht="14.5">
      <c r="B186" s="7" t="s">
        <v>42</v>
      </c>
      <c r="C186" s="9" t="s">
        <v>1061</v>
      </c>
    </row>
    <row r="187" spans="2:3" ht="14.5">
      <c r="B187" s="2" t="s">
        <v>43</v>
      </c>
      <c r="C187" s="4" t="s">
        <v>1061</v>
      </c>
    </row>
    <row r="188" spans="2:3" ht="14.5">
      <c r="B188" s="7" t="s">
        <v>47</v>
      </c>
      <c r="C188" s="9" t="s">
        <v>1062</v>
      </c>
    </row>
    <row r="189" spans="2:3" ht="14.5">
      <c r="B189" s="2" t="s">
        <v>49</v>
      </c>
      <c r="C189" s="4" t="s">
        <v>1063</v>
      </c>
    </row>
    <row r="190" spans="2:3" ht="25">
      <c r="B190" s="2" t="s">
        <v>424</v>
      </c>
      <c r="C190" s="4" t="s">
        <v>1064</v>
      </c>
    </row>
    <row r="191" spans="2:3" ht="14.5">
      <c r="B191" s="2" t="s">
        <v>50</v>
      </c>
      <c r="C191" s="4" t="s">
        <v>1065</v>
      </c>
    </row>
    <row r="192" spans="2:3" ht="14.5">
      <c r="B192" s="2" t="s">
        <v>51</v>
      </c>
      <c r="C192" s="4" t="s">
        <v>1066</v>
      </c>
    </row>
    <row r="193" spans="2:3" ht="14.5">
      <c r="B193" s="11" t="s">
        <v>53</v>
      </c>
      <c r="C193" s="13" t="s">
        <v>1067</v>
      </c>
    </row>
    <row r="194" spans="2:3" ht="14.5">
      <c r="B194" s="7" t="s">
        <v>54</v>
      </c>
      <c r="C194" s="9" t="s">
        <v>1068</v>
      </c>
    </row>
    <row r="195" spans="2:3" ht="14.5">
      <c r="B195" s="2" t="s">
        <v>55</v>
      </c>
      <c r="C195" s="4" t="s">
        <v>1069</v>
      </c>
    </row>
    <row r="196" spans="2:3" ht="14.5">
      <c r="B196" s="2" t="s">
        <v>56</v>
      </c>
      <c r="C196" s="4" t="s">
        <v>1070</v>
      </c>
    </row>
    <row r="197" spans="2:3" ht="14.5">
      <c r="B197" s="2" t="s">
        <v>57</v>
      </c>
      <c r="C197" s="4" t="s">
        <v>1071</v>
      </c>
    </row>
    <row r="198" spans="2:3" ht="14.5">
      <c r="B198" s="2" t="s">
        <v>58</v>
      </c>
      <c r="C198" s="4" t="s">
        <v>1072</v>
      </c>
    </row>
    <row r="199" spans="2:3" ht="14.5">
      <c r="B199" s="2" t="s">
        <v>60</v>
      </c>
      <c r="C199" s="4" t="s">
        <v>1073</v>
      </c>
    </row>
    <row r="200" spans="2:3" ht="14.5">
      <c r="B200" s="2" t="s">
        <v>61</v>
      </c>
      <c r="C200" s="4" t="s">
        <v>1074</v>
      </c>
    </row>
    <row r="201" spans="2:3" ht="14.5">
      <c r="B201" s="7" t="s">
        <v>62</v>
      </c>
      <c r="C201" s="9" t="s">
        <v>1075</v>
      </c>
    </row>
    <row r="202" spans="2:3" ht="14.5">
      <c r="B202" s="2" t="s">
        <v>63</v>
      </c>
      <c r="C202" s="4" t="s">
        <v>1076</v>
      </c>
    </row>
    <row r="203" spans="2:3" ht="14.5">
      <c r="B203" s="2" t="s">
        <v>64</v>
      </c>
      <c r="C203" s="4" t="s">
        <v>1077</v>
      </c>
    </row>
    <row r="204" spans="2:3" ht="14.5">
      <c r="B204" s="7" t="s">
        <v>67</v>
      </c>
      <c r="C204" s="9" t="s">
        <v>1078</v>
      </c>
    </row>
    <row r="205" spans="2:3" ht="14.5">
      <c r="B205" s="2" t="s">
        <v>68</v>
      </c>
      <c r="C205" s="4" t="s">
        <v>1079</v>
      </c>
    </row>
    <row r="206" spans="2:3" ht="14.5">
      <c r="B206" s="2" t="s">
        <v>69</v>
      </c>
      <c r="C206" s="4" t="s">
        <v>1080</v>
      </c>
    </row>
    <row r="207" spans="2:3" ht="14.5">
      <c r="B207" s="2" t="s">
        <v>70</v>
      </c>
      <c r="C207" s="4" t="s">
        <v>1081</v>
      </c>
    </row>
    <row r="208" spans="2:3" ht="14.5">
      <c r="B208" s="2" t="s">
        <v>823</v>
      </c>
      <c r="C208" s="4" t="s">
        <v>1082</v>
      </c>
    </row>
    <row r="209" spans="2:3" ht="14.5">
      <c r="B209" s="7" t="s">
        <v>73</v>
      </c>
      <c r="C209" s="9" t="s">
        <v>1083</v>
      </c>
    </row>
    <row r="210" spans="2:3" ht="14.5">
      <c r="B210" s="2" t="s">
        <v>74</v>
      </c>
      <c r="C210" s="4" t="s">
        <v>1084</v>
      </c>
    </row>
    <row r="211" spans="2:3" ht="14.5">
      <c r="B211" s="2" t="s">
        <v>75</v>
      </c>
      <c r="C211" s="4" t="s">
        <v>1085</v>
      </c>
    </row>
    <row r="212" spans="2:3" ht="14.5">
      <c r="B212" s="7" t="s">
        <v>77</v>
      </c>
      <c r="C212" s="9" t="s">
        <v>1086</v>
      </c>
    </row>
    <row r="213" spans="2:3" ht="14.5">
      <c r="B213" s="2" t="s">
        <v>78</v>
      </c>
      <c r="C213" s="4" t="s">
        <v>1087</v>
      </c>
    </row>
    <row r="214" spans="2:3" ht="25">
      <c r="B214" s="2" t="s">
        <v>426</v>
      </c>
      <c r="C214" s="4" t="s">
        <v>1088</v>
      </c>
    </row>
    <row r="215" spans="2:3" ht="14.5">
      <c r="B215" s="2" t="s">
        <v>79</v>
      </c>
      <c r="C215" s="4" t="s">
        <v>1089</v>
      </c>
    </row>
    <row r="216" spans="2:3" ht="14.5">
      <c r="B216" s="2" t="s">
        <v>80</v>
      </c>
      <c r="C216" s="4" t="s">
        <v>1090</v>
      </c>
    </row>
    <row r="217" spans="2:3" ht="14.5">
      <c r="B217" s="2" t="s">
        <v>828</v>
      </c>
      <c r="C217" s="4" t="s">
        <v>911</v>
      </c>
    </row>
    <row r="218" spans="2:3" ht="14.5">
      <c r="B218" s="2" t="s">
        <v>81</v>
      </c>
      <c r="C218" s="4" t="s">
        <v>1091</v>
      </c>
    </row>
    <row r="219" spans="2:3" ht="14.5">
      <c r="B219" s="2" t="s">
        <v>82</v>
      </c>
      <c r="C219" s="4" t="s">
        <v>1092</v>
      </c>
    </row>
    <row r="220" spans="2:3" ht="14.5">
      <c r="B220" s="2" t="s">
        <v>83</v>
      </c>
      <c r="C220" s="4">
        <v>679</v>
      </c>
    </row>
    <row r="221" spans="2:3" ht="14.5">
      <c r="B221" s="7" t="s">
        <v>84</v>
      </c>
      <c r="C221" s="9" t="s">
        <v>1093</v>
      </c>
    </row>
    <row r="222" spans="2:3" ht="25">
      <c r="B222" s="2" t="s">
        <v>85</v>
      </c>
      <c r="C222" s="4" t="s">
        <v>1094</v>
      </c>
    </row>
    <row r="223" spans="2:3" ht="14.5">
      <c r="B223" s="2" t="s">
        <v>830</v>
      </c>
      <c r="C223" s="4" t="s">
        <v>1095</v>
      </c>
    </row>
    <row r="224" spans="2:3" ht="14.5">
      <c r="B224" s="7" t="s">
        <v>86</v>
      </c>
      <c r="C224" s="9" t="s">
        <v>1096</v>
      </c>
    </row>
    <row r="225" spans="2:3" ht="14.5">
      <c r="B225" s="2" t="s">
        <v>87</v>
      </c>
      <c r="C225" s="4" t="s">
        <v>1097</v>
      </c>
    </row>
    <row r="226" spans="2:3" ht="14.5">
      <c r="B226" s="2" t="s">
        <v>427</v>
      </c>
      <c r="C226" s="4" t="s">
        <v>1098</v>
      </c>
    </row>
    <row r="227" spans="2:3" ht="14.5">
      <c r="B227" s="2" t="s">
        <v>88</v>
      </c>
      <c r="C227" s="4" t="s">
        <v>1099</v>
      </c>
    </row>
    <row r="228" spans="2:3" ht="14.5">
      <c r="B228" s="2" t="s">
        <v>428</v>
      </c>
      <c r="C228" s="4" t="s">
        <v>1100</v>
      </c>
    </row>
    <row r="229" spans="2:3" ht="14.5">
      <c r="B229" s="7" t="s">
        <v>89</v>
      </c>
      <c r="C229" s="9" t="s">
        <v>1101</v>
      </c>
    </row>
    <row r="230" spans="2:3" ht="14.5">
      <c r="B230" s="2" t="s">
        <v>91</v>
      </c>
      <c r="C230" s="4" t="s">
        <v>1101</v>
      </c>
    </row>
    <row r="231" spans="2:3" ht="14.5">
      <c r="B231" s="7" t="s">
        <v>92</v>
      </c>
      <c r="C231" s="9" t="s">
        <v>1102</v>
      </c>
    </row>
    <row r="232" spans="2:3" ht="14.5">
      <c r="B232" s="2" t="s">
        <v>429</v>
      </c>
      <c r="C232" s="4" t="s">
        <v>1103</v>
      </c>
    </row>
    <row r="233" spans="2:3" ht="14.5">
      <c r="B233" s="2" t="s">
        <v>837</v>
      </c>
      <c r="C233" s="4" t="s">
        <v>1104</v>
      </c>
    </row>
    <row r="234" spans="2:3" ht="14.5">
      <c r="B234" s="2" t="s">
        <v>430</v>
      </c>
      <c r="C234" s="4" t="s">
        <v>918</v>
      </c>
    </row>
    <row r="235" spans="2:3" ht="14.5">
      <c r="B235" s="2" t="s">
        <v>838</v>
      </c>
      <c r="C235" s="4" t="s">
        <v>1027</v>
      </c>
    </row>
    <row r="236" spans="2:3" ht="14.5">
      <c r="B236" s="11" t="s">
        <v>839</v>
      </c>
      <c r="C236" s="13" t="s">
        <v>923</v>
      </c>
    </row>
    <row r="237" spans="2:3" ht="14.5">
      <c r="B237" s="7" t="s">
        <v>843</v>
      </c>
      <c r="C237" s="9" t="s">
        <v>923</v>
      </c>
    </row>
    <row r="238" spans="2:3" ht="14.5">
      <c r="B238" s="2" t="s">
        <v>845</v>
      </c>
      <c r="C238" s="4" t="s">
        <v>923</v>
      </c>
    </row>
    <row r="239" spans="2:3" ht="14.5">
      <c r="B239" s="10" t="s">
        <v>942</v>
      </c>
      <c r="C239" s="12" t="s">
        <v>782</v>
      </c>
    </row>
    <row r="240" spans="2:3" ht="14.5">
      <c r="B240" s="11" t="s">
        <v>9</v>
      </c>
      <c r="C240" s="13" t="s">
        <v>1105</v>
      </c>
    </row>
    <row r="241" spans="2:3" ht="14.5">
      <c r="B241" s="7" t="s">
        <v>10</v>
      </c>
      <c r="C241" s="9" t="s">
        <v>1106</v>
      </c>
    </row>
    <row r="242" spans="2:3" ht="14.5">
      <c r="B242" s="2" t="s">
        <v>12</v>
      </c>
      <c r="C242" s="4" t="s">
        <v>1106</v>
      </c>
    </row>
    <row r="243" spans="2:3" ht="14.5">
      <c r="B243" s="7" t="s">
        <v>16</v>
      </c>
      <c r="C243" s="9" t="s">
        <v>1107</v>
      </c>
    </row>
    <row r="244" spans="2:3" ht="14.5">
      <c r="B244" s="2" t="s">
        <v>17</v>
      </c>
      <c r="C244" s="4" t="s">
        <v>1108</v>
      </c>
    </row>
    <row r="245" spans="2:3" ht="14.5">
      <c r="B245" s="2" t="s">
        <v>18</v>
      </c>
      <c r="C245" s="4" t="s">
        <v>1109</v>
      </c>
    </row>
    <row r="246" spans="2:3" ht="14.5">
      <c r="B246" s="2" t="s">
        <v>792</v>
      </c>
      <c r="C246" s="4" t="s">
        <v>1110</v>
      </c>
    </row>
    <row r="247" spans="2:3" ht="14.5">
      <c r="B247" s="7" t="s">
        <v>20</v>
      </c>
      <c r="C247" s="9" t="s">
        <v>1111</v>
      </c>
    </row>
    <row r="248" spans="2:3" ht="14.5">
      <c r="B248" s="2" t="s">
        <v>21</v>
      </c>
      <c r="C248" s="4" t="s">
        <v>1112</v>
      </c>
    </row>
    <row r="249" spans="2:3" ht="14.5">
      <c r="B249" s="2" t="s">
        <v>22</v>
      </c>
      <c r="C249" s="4" t="s">
        <v>1113</v>
      </c>
    </row>
    <row r="250" spans="2:3" ht="14.5">
      <c r="B250" s="7" t="s">
        <v>23</v>
      </c>
      <c r="C250" s="9" t="s">
        <v>1114</v>
      </c>
    </row>
    <row r="251" spans="2:3" ht="14.5">
      <c r="B251" s="2" t="s">
        <v>24</v>
      </c>
      <c r="C251" s="4" t="s">
        <v>1114</v>
      </c>
    </row>
    <row r="252" spans="2:3" ht="14.5">
      <c r="B252" s="7" t="s">
        <v>797</v>
      </c>
      <c r="C252" s="9" t="s">
        <v>1115</v>
      </c>
    </row>
    <row r="253" spans="2:3" ht="14.5">
      <c r="B253" s="2" t="s">
        <v>798</v>
      </c>
      <c r="C253" s="4" t="s">
        <v>1115</v>
      </c>
    </row>
    <row r="254" spans="2:3" ht="14.5">
      <c r="B254" s="7" t="s">
        <v>420</v>
      </c>
      <c r="C254" s="9" t="s">
        <v>1116</v>
      </c>
    </row>
    <row r="255" spans="2:3" ht="14.5">
      <c r="B255" s="2" t="s">
        <v>421</v>
      </c>
      <c r="C255" s="4" t="s">
        <v>1116</v>
      </c>
    </row>
    <row r="256" spans="2:3" ht="14.5">
      <c r="B256" s="11" t="s">
        <v>26</v>
      </c>
      <c r="C256" s="13" t="s">
        <v>1117</v>
      </c>
    </row>
    <row r="257" spans="2:3" ht="14.5">
      <c r="B257" s="7" t="s">
        <v>27</v>
      </c>
      <c r="C257" s="9" t="s">
        <v>1118</v>
      </c>
    </row>
    <row r="258" spans="2:3" ht="14.5">
      <c r="B258" s="2" t="s">
        <v>28</v>
      </c>
      <c r="C258" s="4" t="s">
        <v>1119</v>
      </c>
    </row>
    <row r="259" spans="2:3" ht="14.5">
      <c r="B259" s="2" t="s">
        <v>29</v>
      </c>
      <c r="C259" s="4" t="s">
        <v>915</v>
      </c>
    </row>
    <row r="260" spans="2:3" ht="14.5">
      <c r="B260" s="2" t="s">
        <v>30</v>
      </c>
      <c r="C260" s="4" t="s">
        <v>196</v>
      </c>
    </row>
    <row r="261" spans="2:3" ht="14.5">
      <c r="B261" s="2" t="s">
        <v>31</v>
      </c>
      <c r="C261" s="4" t="s">
        <v>1120</v>
      </c>
    </row>
    <row r="262" spans="2:3" ht="14.5">
      <c r="B262" s="2" t="s">
        <v>32</v>
      </c>
      <c r="C262" s="4" t="s">
        <v>1121</v>
      </c>
    </row>
    <row r="263" spans="2:3" ht="14.5">
      <c r="B263" s="7" t="s">
        <v>33</v>
      </c>
      <c r="C263" s="9" t="s">
        <v>1122</v>
      </c>
    </row>
    <row r="264" spans="2:3" ht="14.5">
      <c r="B264" s="2" t="s">
        <v>34</v>
      </c>
      <c r="C264" s="4" t="s">
        <v>1123</v>
      </c>
    </row>
    <row r="265" spans="2:3" ht="14.5">
      <c r="B265" s="2" t="s">
        <v>35</v>
      </c>
      <c r="C265" s="4" t="s">
        <v>999</v>
      </c>
    </row>
    <row r="266" spans="2:3" ht="14.5">
      <c r="B266" s="7" t="s">
        <v>36</v>
      </c>
      <c r="C266" s="9" t="s">
        <v>1124</v>
      </c>
    </row>
    <row r="267" spans="2:3" ht="14.5">
      <c r="B267" s="2" t="s">
        <v>37</v>
      </c>
      <c r="C267" s="4" t="s">
        <v>648</v>
      </c>
    </row>
    <row r="268" spans="2:3" ht="14.5">
      <c r="B268" s="2" t="s">
        <v>39</v>
      </c>
      <c r="C268" s="4" t="s">
        <v>1125</v>
      </c>
    </row>
    <row r="269" spans="2:3" ht="14.5">
      <c r="B269" s="7" t="s">
        <v>42</v>
      </c>
      <c r="C269" s="9" t="s">
        <v>1126</v>
      </c>
    </row>
    <row r="270" spans="2:3" ht="14.5">
      <c r="B270" s="2" t="s">
        <v>43</v>
      </c>
      <c r="C270" s="4" t="s">
        <v>1126</v>
      </c>
    </row>
    <row r="271" spans="2:3" ht="14.5">
      <c r="B271" s="7" t="s">
        <v>44</v>
      </c>
      <c r="C271" s="9" t="s">
        <v>1127</v>
      </c>
    </row>
    <row r="272" spans="2:3" ht="14.5">
      <c r="B272" s="2" t="s">
        <v>45</v>
      </c>
      <c r="C272" s="4" t="s">
        <v>1127</v>
      </c>
    </row>
    <row r="273" spans="2:3" ht="14.5">
      <c r="B273" s="7" t="s">
        <v>47</v>
      </c>
      <c r="C273" s="9" t="s">
        <v>1128</v>
      </c>
    </row>
    <row r="274" spans="2:3" ht="14.5">
      <c r="B274" s="2" t="s">
        <v>48</v>
      </c>
      <c r="C274" s="4" t="s">
        <v>957</v>
      </c>
    </row>
    <row r="275" spans="2:3" ht="14.5">
      <c r="B275" s="2" t="s">
        <v>49</v>
      </c>
      <c r="C275" s="4" t="s">
        <v>648</v>
      </c>
    </row>
    <row r="276" spans="2:3" ht="25">
      <c r="B276" s="2" t="s">
        <v>424</v>
      </c>
      <c r="C276" s="4" t="s">
        <v>1027</v>
      </c>
    </row>
    <row r="277" spans="2:3" ht="14.5">
      <c r="B277" s="2" t="s">
        <v>50</v>
      </c>
      <c r="C277" s="4" t="s">
        <v>648</v>
      </c>
    </row>
    <row r="278" spans="2:3" ht="14.5">
      <c r="B278" s="2" t="s">
        <v>51</v>
      </c>
      <c r="C278" s="4" t="s">
        <v>196</v>
      </c>
    </row>
    <row r="279" spans="2:3" ht="14.5">
      <c r="B279" s="2" t="s">
        <v>52</v>
      </c>
      <c r="C279" s="4" t="s">
        <v>1027</v>
      </c>
    </row>
    <row r="280" spans="2:3" ht="14.5">
      <c r="B280" s="11" t="s">
        <v>53</v>
      </c>
      <c r="C280" s="13" t="s">
        <v>1129</v>
      </c>
    </row>
    <row r="281" spans="2:3" ht="14.5">
      <c r="B281" s="7" t="s">
        <v>54</v>
      </c>
      <c r="C281" s="9" t="s">
        <v>1130</v>
      </c>
    </row>
    <row r="282" spans="2:3" ht="14.5">
      <c r="B282" s="2" t="s">
        <v>55</v>
      </c>
      <c r="C282" s="4" t="s">
        <v>1131</v>
      </c>
    </row>
    <row r="283" spans="2:3" ht="14.5">
      <c r="B283" s="2" t="s">
        <v>56</v>
      </c>
      <c r="C283" s="4" t="s">
        <v>1023</v>
      </c>
    </row>
    <row r="284" spans="2:3" ht="14.5">
      <c r="B284" s="2" t="s">
        <v>58</v>
      </c>
      <c r="C284" s="4" t="s">
        <v>999</v>
      </c>
    </row>
    <row r="285" spans="2:3" ht="14.5">
      <c r="B285" s="2" t="s">
        <v>59</v>
      </c>
      <c r="C285" s="4" t="s">
        <v>1132</v>
      </c>
    </row>
    <row r="286" spans="2:3" ht="14.5">
      <c r="B286" s="2" t="s">
        <v>60</v>
      </c>
      <c r="C286" s="4" t="s">
        <v>1133</v>
      </c>
    </row>
    <row r="287" spans="2:3" ht="14.5">
      <c r="B287" s="2" t="s">
        <v>61</v>
      </c>
      <c r="C287" s="4" t="s">
        <v>957</v>
      </c>
    </row>
    <row r="288" spans="2:3" ht="14.5">
      <c r="B288" s="7" t="s">
        <v>62</v>
      </c>
      <c r="C288" s="9" t="s">
        <v>1134</v>
      </c>
    </row>
    <row r="289" spans="2:3" ht="14.5">
      <c r="B289" s="2" t="s">
        <v>64</v>
      </c>
      <c r="C289" s="4" t="s">
        <v>1135</v>
      </c>
    </row>
    <row r="290" spans="2:3" ht="14.5">
      <c r="B290" s="2" t="s">
        <v>65</v>
      </c>
      <c r="C290" s="4" t="s">
        <v>1136</v>
      </c>
    </row>
    <row r="291" spans="2:3" ht="14.5">
      <c r="B291" s="2" t="s">
        <v>66</v>
      </c>
      <c r="C291" s="4" t="s">
        <v>1137</v>
      </c>
    </row>
    <row r="292" spans="2:3" ht="14.5">
      <c r="B292" s="7" t="s">
        <v>67</v>
      </c>
      <c r="C292" s="9" t="s">
        <v>1138</v>
      </c>
    </row>
    <row r="293" spans="2:3" ht="14.5">
      <c r="B293" s="2" t="s">
        <v>68</v>
      </c>
      <c r="C293" s="4" t="s">
        <v>1139</v>
      </c>
    </row>
    <row r="294" spans="2:3" ht="14.5">
      <c r="B294" s="2" t="s">
        <v>71</v>
      </c>
      <c r="C294" s="4" t="s">
        <v>1140</v>
      </c>
    </row>
    <row r="295" spans="2:3" ht="14.5">
      <c r="B295" s="2" t="s">
        <v>72</v>
      </c>
      <c r="C295" s="4" t="s">
        <v>954</v>
      </c>
    </row>
    <row r="296" spans="2:3" ht="14.5">
      <c r="B296" s="7" t="s">
        <v>73</v>
      </c>
      <c r="C296" s="9" t="s">
        <v>1141</v>
      </c>
    </row>
    <row r="297" spans="2:3" ht="14.5">
      <c r="B297" s="2" t="s">
        <v>74</v>
      </c>
      <c r="C297" s="4" t="s">
        <v>1023</v>
      </c>
    </row>
    <row r="298" spans="2:3" ht="14.5">
      <c r="B298" s="2" t="s">
        <v>75</v>
      </c>
      <c r="C298" s="4" t="s">
        <v>1142</v>
      </c>
    </row>
    <row r="299" spans="2:3" ht="14.5">
      <c r="B299" s="7" t="s">
        <v>77</v>
      </c>
      <c r="C299" s="9" t="s">
        <v>1143</v>
      </c>
    </row>
    <row r="300" spans="2:3" ht="14.5">
      <c r="B300" s="2" t="s">
        <v>78</v>
      </c>
      <c r="C300" s="4" t="s">
        <v>915</v>
      </c>
    </row>
    <row r="301" spans="2:3" ht="25">
      <c r="B301" s="2" t="s">
        <v>426</v>
      </c>
      <c r="C301" s="4" t="s">
        <v>1027</v>
      </c>
    </row>
    <row r="302" spans="2:3" ht="14.5">
      <c r="B302" s="2" t="s">
        <v>79</v>
      </c>
      <c r="C302" s="4" t="s">
        <v>648</v>
      </c>
    </row>
    <row r="303" spans="2:3" ht="14.5">
      <c r="B303" s="2" t="s">
        <v>80</v>
      </c>
      <c r="C303" s="4" t="s">
        <v>915</v>
      </c>
    </row>
    <row r="304" spans="2:3" ht="14.5">
      <c r="B304" s="2" t="s">
        <v>82</v>
      </c>
      <c r="C304" s="4" t="s">
        <v>1144</v>
      </c>
    </row>
    <row r="305" spans="2:3" ht="14.5">
      <c r="B305" s="2" t="s">
        <v>83</v>
      </c>
      <c r="C305" s="4" t="s">
        <v>1027</v>
      </c>
    </row>
    <row r="306" spans="2:3" ht="14.5">
      <c r="B306" s="7" t="s">
        <v>84</v>
      </c>
      <c r="C306" s="9" t="s">
        <v>1145</v>
      </c>
    </row>
    <row r="307" spans="2:3" ht="25">
      <c r="B307" s="2" t="s">
        <v>85</v>
      </c>
      <c r="C307" s="4" t="s">
        <v>1145</v>
      </c>
    </row>
    <row r="308" spans="2:3" ht="14.5">
      <c r="B308" s="7" t="s">
        <v>86</v>
      </c>
      <c r="C308" s="9" t="s">
        <v>1110</v>
      </c>
    </row>
    <row r="309" spans="2:3" ht="14.5">
      <c r="B309" s="2" t="s">
        <v>87</v>
      </c>
      <c r="C309" s="4" t="s">
        <v>880</v>
      </c>
    </row>
    <row r="310" spans="2:3" ht="14.5">
      <c r="B310" s="2" t="s">
        <v>427</v>
      </c>
      <c r="C310" s="4" t="s">
        <v>1132</v>
      </c>
    </row>
    <row r="311" spans="2:3" ht="14.5">
      <c r="B311" s="2" t="s">
        <v>88</v>
      </c>
      <c r="C311" s="4" t="s">
        <v>648</v>
      </c>
    </row>
    <row r="312" spans="2:3" ht="14.5">
      <c r="B312" s="7" t="s">
        <v>89</v>
      </c>
      <c r="C312" s="9" t="s">
        <v>963</v>
      </c>
    </row>
    <row r="313" spans="2:3" ht="14.5">
      <c r="B313" s="2" t="s">
        <v>91</v>
      </c>
      <c r="C313" s="4" t="s">
        <v>999</v>
      </c>
    </row>
    <row r="314" spans="2:3" ht="14.5">
      <c r="B314" s="2" t="s">
        <v>834</v>
      </c>
      <c r="C314" s="4" t="s">
        <v>1027</v>
      </c>
    </row>
    <row r="315" spans="2:3" ht="14.5">
      <c r="B315" s="2" t="s">
        <v>835</v>
      </c>
      <c r="C315" s="4" t="s">
        <v>648</v>
      </c>
    </row>
    <row r="316" spans="2:3" ht="14.5">
      <c r="B316" s="7" t="s">
        <v>92</v>
      </c>
      <c r="C316" s="9" t="s">
        <v>1146</v>
      </c>
    </row>
    <row r="317" spans="2:3" ht="14.5">
      <c r="B317" s="2" t="s">
        <v>94</v>
      </c>
      <c r="C317" s="4" t="s">
        <v>1146</v>
      </c>
    </row>
    <row r="318" spans="2:3" ht="14.5">
      <c r="B318" s="11" t="s">
        <v>95</v>
      </c>
      <c r="C318" s="13" t="s">
        <v>960</v>
      </c>
    </row>
    <row r="319" spans="2:3" ht="14.5">
      <c r="B319" s="7" t="s">
        <v>96</v>
      </c>
      <c r="C319" s="9" t="s">
        <v>969</v>
      </c>
    </row>
    <row r="320" spans="2:3" ht="14.5">
      <c r="B320" s="2" t="s">
        <v>97</v>
      </c>
      <c r="C320" s="4" t="s">
        <v>970</v>
      </c>
    </row>
    <row r="321" spans="2:3" ht="14.5">
      <c r="B321" s="2" t="s">
        <v>99</v>
      </c>
      <c r="C321" s="4" t="s">
        <v>648</v>
      </c>
    </row>
    <row r="322" spans="2:3" ht="14.5">
      <c r="B322" s="7" t="s">
        <v>106</v>
      </c>
      <c r="C322" s="9" t="s">
        <v>1147</v>
      </c>
    </row>
    <row r="323" spans="2:3" ht="14.5">
      <c r="B323" s="2" t="s">
        <v>107</v>
      </c>
      <c r="C323" s="4" t="s">
        <v>1147</v>
      </c>
    </row>
    <row r="324" spans="2:3" ht="14.5">
      <c r="B324" s="10" t="s">
        <v>1803</v>
      </c>
      <c r="C324" s="12" t="s">
        <v>783</v>
      </c>
    </row>
    <row r="325" spans="2:3" ht="14.5">
      <c r="B325" s="11" t="s">
        <v>9</v>
      </c>
      <c r="C325" s="13" t="s">
        <v>1148</v>
      </c>
    </row>
    <row r="326" spans="2:3" ht="14.5">
      <c r="B326" s="7" t="s">
        <v>10</v>
      </c>
      <c r="C326" s="9" t="s">
        <v>1149</v>
      </c>
    </row>
    <row r="327" spans="2:3" ht="14.5">
      <c r="B327" s="2" t="s">
        <v>12</v>
      </c>
      <c r="C327" s="4" t="s">
        <v>1149</v>
      </c>
    </row>
    <row r="328" spans="2:3" ht="14.5">
      <c r="B328" s="7" t="s">
        <v>13</v>
      </c>
      <c r="C328" s="9" t="s">
        <v>1150</v>
      </c>
    </row>
    <row r="329" spans="2:3" ht="14.5">
      <c r="B329" s="2" t="s">
        <v>14</v>
      </c>
      <c r="C329" s="4" t="s">
        <v>1150</v>
      </c>
    </row>
    <row r="330" spans="2:3" ht="14.5">
      <c r="B330" s="7" t="s">
        <v>16</v>
      </c>
      <c r="C330" s="9" t="s">
        <v>1151</v>
      </c>
    </row>
    <row r="331" spans="2:3" ht="14.5">
      <c r="B331" s="2" t="s">
        <v>17</v>
      </c>
      <c r="C331" s="4" t="s">
        <v>1152</v>
      </c>
    </row>
    <row r="332" spans="2:3" ht="14.5">
      <c r="B332" s="2" t="s">
        <v>18</v>
      </c>
      <c r="C332" s="4" t="s">
        <v>1153</v>
      </c>
    </row>
    <row r="333" spans="2:3" ht="14.5">
      <c r="B333" s="2" t="s">
        <v>19</v>
      </c>
      <c r="C333" s="4" t="s">
        <v>1154</v>
      </c>
    </row>
    <row r="334" spans="2:3" ht="14.5">
      <c r="B334" s="2" t="s">
        <v>792</v>
      </c>
      <c r="C334" s="4" t="s">
        <v>1155</v>
      </c>
    </row>
    <row r="335" spans="2:3" ht="14.5">
      <c r="B335" s="7" t="s">
        <v>20</v>
      </c>
      <c r="C335" s="9" t="s">
        <v>1156</v>
      </c>
    </row>
    <row r="336" spans="2:3" ht="14.5">
      <c r="B336" s="2" t="s">
        <v>21</v>
      </c>
      <c r="C336" s="4" t="s">
        <v>1157</v>
      </c>
    </row>
    <row r="337" spans="2:3" ht="14.5">
      <c r="B337" s="2" t="s">
        <v>793</v>
      </c>
      <c r="C337" s="4" t="s">
        <v>1158</v>
      </c>
    </row>
    <row r="338" spans="2:3" ht="14.5">
      <c r="B338" s="2" t="s">
        <v>22</v>
      </c>
      <c r="C338" s="4" t="s">
        <v>1159</v>
      </c>
    </row>
    <row r="339" spans="2:3" ht="14.5">
      <c r="B339" s="7" t="s">
        <v>23</v>
      </c>
      <c r="C339" s="9" t="s">
        <v>1160</v>
      </c>
    </row>
    <row r="340" spans="2:3" ht="14.5">
      <c r="B340" s="2" t="s">
        <v>24</v>
      </c>
      <c r="C340" s="4" t="s">
        <v>1160</v>
      </c>
    </row>
    <row r="341" spans="2:3" ht="14.5">
      <c r="B341" s="7" t="s">
        <v>797</v>
      </c>
      <c r="C341" s="9" t="s">
        <v>1161</v>
      </c>
    </row>
    <row r="342" spans="2:3" ht="14.5">
      <c r="B342" s="2" t="s">
        <v>798</v>
      </c>
      <c r="C342" s="4" t="s">
        <v>1161</v>
      </c>
    </row>
    <row r="343" spans="2:3" ht="14.5">
      <c r="B343" s="7" t="s">
        <v>420</v>
      </c>
      <c r="C343" s="9" t="s">
        <v>1162</v>
      </c>
    </row>
    <row r="344" spans="2:3" ht="14.5">
      <c r="B344" s="2" t="s">
        <v>421</v>
      </c>
      <c r="C344" s="4" t="s">
        <v>1162</v>
      </c>
    </row>
    <row r="345" spans="2:3" ht="14.5">
      <c r="B345" s="11" t="s">
        <v>26</v>
      </c>
      <c r="C345" s="13" t="s">
        <v>1163</v>
      </c>
    </row>
    <row r="346" spans="2:3" ht="14.5">
      <c r="B346" s="7" t="s">
        <v>27</v>
      </c>
      <c r="C346" s="9" t="s">
        <v>1164</v>
      </c>
    </row>
    <row r="347" spans="2:3" ht="14.5">
      <c r="B347" s="2" t="s">
        <v>28</v>
      </c>
      <c r="C347" s="4" t="s">
        <v>1165</v>
      </c>
    </row>
    <row r="348" spans="2:3" ht="14.5">
      <c r="B348" s="2" t="s">
        <v>29</v>
      </c>
      <c r="C348" s="4" t="s">
        <v>1166</v>
      </c>
    </row>
    <row r="349" spans="2:3" ht="14.5">
      <c r="B349" s="2" t="s">
        <v>30</v>
      </c>
      <c r="C349" s="4" t="s">
        <v>1167</v>
      </c>
    </row>
    <row r="350" spans="2:3" ht="14.5">
      <c r="B350" s="2" t="s">
        <v>32</v>
      </c>
      <c r="C350" s="4" t="s">
        <v>1168</v>
      </c>
    </row>
    <row r="351" spans="2:3" ht="14.5">
      <c r="B351" s="7" t="s">
        <v>33</v>
      </c>
      <c r="C351" s="9" t="s">
        <v>1169</v>
      </c>
    </row>
    <row r="352" spans="2:3" ht="14.5">
      <c r="B352" s="2" t="s">
        <v>34</v>
      </c>
      <c r="C352" s="4" t="s">
        <v>1169</v>
      </c>
    </row>
    <row r="353" spans="2:3" ht="14.5">
      <c r="B353" s="7" t="s">
        <v>36</v>
      </c>
      <c r="C353" s="9" t="s">
        <v>1170</v>
      </c>
    </row>
    <row r="354" spans="2:3" ht="14.5">
      <c r="B354" s="2" t="s">
        <v>807</v>
      </c>
      <c r="C354" s="4" t="s">
        <v>1171</v>
      </c>
    </row>
    <row r="355" spans="2:3" ht="14.5">
      <c r="B355" s="2" t="s">
        <v>808</v>
      </c>
      <c r="C355" s="4" t="s">
        <v>1172</v>
      </c>
    </row>
    <row r="356" spans="2:3" ht="14.5">
      <c r="B356" s="2" t="s">
        <v>37</v>
      </c>
      <c r="C356" s="4" t="s">
        <v>1173</v>
      </c>
    </row>
    <row r="357" spans="2:3" ht="14.5">
      <c r="B357" s="2" t="s">
        <v>810</v>
      </c>
      <c r="C357" s="4" t="s">
        <v>955</v>
      </c>
    </row>
    <row r="358" spans="2:3" ht="14.5">
      <c r="B358" s="2" t="s">
        <v>38</v>
      </c>
      <c r="C358" s="4" t="s">
        <v>648</v>
      </c>
    </row>
    <row r="359" spans="2:3" ht="14.5">
      <c r="B359" s="2" t="s">
        <v>39</v>
      </c>
      <c r="C359" s="4" t="s">
        <v>961</v>
      </c>
    </row>
    <row r="360" spans="2:3" ht="14.5">
      <c r="B360" s="7" t="s">
        <v>40</v>
      </c>
      <c r="C360" s="9" t="s">
        <v>1174</v>
      </c>
    </row>
    <row r="361" spans="2:3" ht="14.5">
      <c r="B361" s="2" t="s">
        <v>811</v>
      </c>
      <c r="C361" s="4" t="s">
        <v>1175</v>
      </c>
    </row>
    <row r="362" spans="2:3" ht="14.5">
      <c r="B362" s="2" t="s">
        <v>41</v>
      </c>
      <c r="C362" s="4" t="s">
        <v>1176</v>
      </c>
    </row>
    <row r="363" spans="2:3" ht="14.5">
      <c r="B363" s="2" t="s">
        <v>812</v>
      </c>
      <c r="C363" s="4" t="s">
        <v>1177</v>
      </c>
    </row>
    <row r="364" spans="2:3" ht="14.5">
      <c r="B364" s="2" t="s">
        <v>813</v>
      </c>
      <c r="C364" s="4" t="s">
        <v>1178</v>
      </c>
    </row>
    <row r="365" spans="2:3" ht="14.5">
      <c r="B365" s="7" t="s">
        <v>42</v>
      </c>
      <c r="C365" s="9" t="s">
        <v>1179</v>
      </c>
    </row>
    <row r="366" spans="2:3" ht="14.5">
      <c r="B366" s="2" t="s">
        <v>43</v>
      </c>
      <c r="C366" s="4" t="s">
        <v>1179</v>
      </c>
    </row>
    <row r="367" spans="2:3" ht="14.5">
      <c r="B367" s="7" t="s">
        <v>44</v>
      </c>
      <c r="C367" s="9" t="s">
        <v>1180</v>
      </c>
    </row>
    <row r="368" spans="2:3" ht="14.5">
      <c r="B368" s="2" t="s">
        <v>46</v>
      </c>
      <c r="C368" s="4" t="s">
        <v>1180</v>
      </c>
    </row>
    <row r="369" spans="2:3" ht="14.5">
      <c r="B369" s="7" t="s">
        <v>47</v>
      </c>
      <c r="C369" s="9" t="s">
        <v>1181</v>
      </c>
    </row>
    <row r="370" spans="2:3" ht="14.5">
      <c r="B370" s="2" t="s">
        <v>49</v>
      </c>
      <c r="C370" s="4" t="s">
        <v>1182</v>
      </c>
    </row>
    <row r="371" spans="2:3" ht="14.5">
      <c r="B371" s="2" t="s">
        <v>50</v>
      </c>
      <c r="C371" s="4" t="s">
        <v>1172</v>
      </c>
    </row>
    <row r="372" spans="2:3" ht="14.5">
      <c r="B372" s="2" t="s">
        <v>817</v>
      </c>
      <c r="C372" s="4" t="s">
        <v>1183</v>
      </c>
    </row>
    <row r="373" spans="2:3" ht="14.5">
      <c r="B373" s="2" t="s">
        <v>51</v>
      </c>
      <c r="C373" s="4" t="s">
        <v>1184</v>
      </c>
    </row>
    <row r="374" spans="2:3" ht="14.5">
      <c r="B374" s="2" t="s">
        <v>818</v>
      </c>
      <c r="C374" s="4" t="s">
        <v>1125</v>
      </c>
    </row>
    <row r="375" spans="2:3" ht="14.5">
      <c r="B375" s="2" t="s">
        <v>52</v>
      </c>
      <c r="C375" s="4" t="s">
        <v>954</v>
      </c>
    </row>
    <row r="376" spans="2:3" ht="14.5">
      <c r="B376" s="11" t="s">
        <v>53</v>
      </c>
      <c r="C376" s="13" t="s">
        <v>1185</v>
      </c>
    </row>
    <row r="377" spans="2:3" ht="14.5">
      <c r="B377" s="7" t="s">
        <v>54</v>
      </c>
      <c r="C377" s="9" t="s">
        <v>1186</v>
      </c>
    </row>
    <row r="378" spans="2:3" ht="14.5">
      <c r="B378" s="2" t="s">
        <v>55</v>
      </c>
      <c r="C378" s="4" t="s">
        <v>1187</v>
      </c>
    </row>
    <row r="379" spans="2:3" ht="14.5">
      <c r="B379" s="2" t="s">
        <v>56</v>
      </c>
      <c r="C379" s="4" t="s">
        <v>1188</v>
      </c>
    </row>
    <row r="380" spans="2:3" ht="14.5">
      <c r="B380" s="2" t="s">
        <v>57</v>
      </c>
      <c r="C380" s="4" t="s">
        <v>1189</v>
      </c>
    </row>
    <row r="381" spans="2:3" ht="14.5">
      <c r="B381" s="2" t="s">
        <v>58</v>
      </c>
      <c r="C381" s="4" t="s">
        <v>1190</v>
      </c>
    </row>
    <row r="382" spans="2:3" ht="14.5">
      <c r="B382" s="2" t="s">
        <v>59</v>
      </c>
      <c r="C382" s="4" t="s">
        <v>1191</v>
      </c>
    </row>
    <row r="383" spans="2:3" ht="14.5">
      <c r="B383" s="2" t="s">
        <v>60</v>
      </c>
      <c r="C383" s="4" t="s">
        <v>114</v>
      </c>
    </row>
    <row r="384" spans="2:3" ht="14.5">
      <c r="B384" s="2" t="s">
        <v>61</v>
      </c>
      <c r="C384" s="4" t="s">
        <v>1192</v>
      </c>
    </row>
    <row r="385" spans="2:3" ht="14.5">
      <c r="B385" s="7" t="s">
        <v>62</v>
      </c>
      <c r="C385" s="9" t="s">
        <v>1193</v>
      </c>
    </row>
    <row r="386" spans="2:3" ht="14.5">
      <c r="B386" s="2" t="s">
        <v>63</v>
      </c>
      <c r="C386" s="4" t="s">
        <v>1194</v>
      </c>
    </row>
    <row r="387" spans="2:3" ht="14.5">
      <c r="B387" s="2" t="s">
        <v>65</v>
      </c>
      <c r="C387" s="4" t="s">
        <v>1195</v>
      </c>
    </row>
    <row r="388" spans="2:3" ht="14.5">
      <c r="B388" s="7" t="s">
        <v>67</v>
      </c>
      <c r="C388" s="9" t="s">
        <v>1196</v>
      </c>
    </row>
    <row r="389" spans="2:3" ht="14.5">
      <c r="B389" s="2" t="s">
        <v>68</v>
      </c>
      <c r="C389" s="4" t="s">
        <v>950</v>
      </c>
    </row>
    <row r="390" spans="2:3" ht="14.5">
      <c r="B390" s="2" t="s">
        <v>70</v>
      </c>
      <c r="C390" s="4" t="s">
        <v>1197</v>
      </c>
    </row>
    <row r="391" spans="2:3" ht="14.5">
      <c r="B391" s="2" t="s">
        <v>71</v>
      </c>
      <c r="C391" s="4" t="s">
        <v>1198</v>
      </c>
    </row>
    <row r="392" spans="2:3" ht="14.5">
      <c r="B392" s="7" t="s">
        <v>73</v>
      </c>
      <c r="C392" s="9" t="s">
        <v>1199</v>
      </c>
    </row>
    <row r="393" spans="2:3" ht="14.5">
      <c r="B393" s="2" t="s">
        <v>75</v>
      </c>
      <c r="C393" s="4" t="s">
        <v>1199</v>
      </c>
    </row>
    <row r="394" spans="2:3" ht="14.5">
      <c r="B394" s="7" t="s">
        <v>77</v>
      </c>
      <c r="C394" s="9" t="s">
        <v>1200</v>
      </c>
    </row>
    <row r="395" spans="2:3" ht="14.5">
      <c r="B395" s="2" t="s">
        <v>78</v>
      </c>
      <c r="C395" s="4" t="s">
        <v>1201</v>
      </c>
    </row>
    <row r="396" spans="2:3" ht="14.5">
      <c r="B396" s="2" t="s">
        <v>79</v>
      </c>
      <c r="C396" s="4" t="s">
        <v>407</v>
      </c>
    </row>
    <row r="397" spans="2:3" ht="14.5">
      <c r="B397" s="2" t="s">
        <v>80</v>
      </c>
      <c r="C397" s="4" t="s">
        <v>1202</v>
      </c>
    </row>
    <row r="398" spans="2:3" ht="14.5">
      <c r="B398" s="2" t="s">
        <v>81</v>
      </c>
      <c r="C398" s="4" t="s">
        <v>1203</v>
      </c>
    </row>
    <row r="399" spans="2:3" ht="14.5">
      <c r="B399" s="2" t="s">
        <v>82</v>
      </c>
      <c r="C399" s="4" t="s">
        <v>1204</v>
      </c>
    </row>
    <row r="400" spans="2:3" ht="14.5">
      <c r="B400" s="2" t="s">
        <v>83</v>
      </c>
      <c r="C400" s="4" t="s">
        <v>1205</v>
      </c>
    </row>
    <row r="401" spans="2:3" ht="14.5">
      <c r="B401" s="7" t="s">
        <v>86</v>
      </c>
      <c r="C401" s="9" t="s">
        <v>1206</v>
      </c>
    </row>
    <row r="402" spans="2:3" ht="14.5">
      <c r="B402" s="2" t="s">
        <v>87</v>
      </c>
      <c r="C402" s="4" t="s">
        <v>1207</v>
      </c>
    </row>
    <row r="403" spans="2:3" ht="14.5">
      <c r="B403" s="2" t="s">
        <v>427</v>
      </c>
      <c r="C403" s="4" t="s">
        <v>1208</v>
      </c>
    </row>
    <row r="404" spans="2:3" ht="14.5">
      <c r="B404" s="2" t="s">
        <v>88</v>
      </c>
      <c r="C404" s="4" t="s">
        <v>1209</v>
      </c>
    </row>
    <row r="405" spans="2:3" ht="14.5">
      <c r="B405" s="7" t="s">
        <v>89</v>
      </c>
      <c r="C405" s="9" t="s">
        <v>1210</v>
      </c>
    </row>
    <row r="406" spans="2:3" ht="14.5">
      <c r="B406" s="2" t="s">
        <v>90</v>
      </c>
      <c r="C406" s="4" t="s">
        <v>916</v>
      </c>
    </row>
    <row r="407" spans="2:3" ht="14.5">
      <c r="B407" s="2" t="s">
        <v>91</v>
      </c>
      <c r="C407" s="4" t="s">
        <v>973</v>
      </c>
    </row>
    <row r="408" spans="2:3" ht="14.5">
      <c r="B408" s="7" t="s">
        <v>92</v>
      </c>
      <c r="C408" s="9" t="s">
        <v>1211</v>
      </c>
    </row>
    <row r="409" spans="2:3" ht="14.5">
      <c r="B409" s="2" t="s">
        <v>94</v>
      </c>
      <c r="C409" s="4" t="s">
        <v>1211</v>
      </c>
    </row>
    <row r="410" spans="2:3" ht="14.5">
      <c r="B410" s="11" t="s">
        <v>839</v>
      </c>
      <c r="C410" s="13" t="s">
        <v>921</v>
      </c>
    </row>
    <row r="411" spans="2:3" ht="14.5">
      <c r="B411" s="7" t="s">
        <v>840</v>
      </c>
      <c r="C411" s="9" t="s">
        <v>921</v>
      </c>
    </row>
    <row r="412" spans="2:3" ht="14.5">
      <c r="B412" s="2" t="s">
        <v>842</v>
      </c>
      <c r="C412" s="4" t="s">
        <v>921</v>
      </c>
    </row>
    <row r="413" spans="2:3" ht="14.5">
      <c r="B413" s="11" t="s">
        <v>95</v>
      </c>
      <c r="C413" s="13" t="s">
        <v>1212</v>
      </c>
    </row>
    <row r="414" spans="2:3" ht="14.5">
      <c r="B414" s="7" t="s">
        <v>96</v>
      </c>
      <c r="C414" s="9" t="s">
        <v>1212</v>
      </c>
    </row>
    <row r="415" spans="2:3" ht="14.5">
      <c r="B415" s="2" t="s">
        <v>97</v>
      </c>
      <c r="C415" s="4" t="s">
        <v>1213</v>
      </c>
    </row>
    <row r="416" spans="2:3" ht="14.5">
      <c r="B416" s="2" t="s">
        <v>98</v>
      </c>
      <c r="C416" s="4" t="s">
        <v>1214</v>
      </c>
    </row>
    <row r="417" spans="2:3" ht="14.5">
      <c r="B417" s="10" t="s">
        <v>774</v>
      </c>
      <c r="C417" s="12" t="s">
        <v>784</v>
      </c>
    </row>
    <row r="418" spans="2:3" ht="14.5">
      <c r="B418" s="11" t="s">
        <v>9</v>
      </c>
      <c r="C418" s="13" t="s">
        <v>1804</v>
      </c>
    </row>
    <row r="419" spans="2:3" ht="14.5">
      <c r="B419" s="7" t="s">
        <v>10</v>
      </c>
      <c r="C419" s="9" t="s">
        <v>1805</v>
      </c>
    </row>
    <row r="420" spans="2:3" ht="14.5">
      <c r="B420" s="2" t="s">
        <v>12</v>
      </c>
      <c r="C420" s="4" t="s">
        <v>1805</v>
      </c>
    </row>
    <row r="421" spans="2:3" ht="14.5">
      <c r="B421" s="7" t="s">
        <v>13</v>
      </c>
      <c r="C421" s="9" t="s">
        <v>1806</v>
      </c>
    </row>
    <row r="422" spans="2:3" ht="14.5">
      <c r="B422" s="2" t="s">
        <v>14</v>
      </c>
      <c r="C422" s="4" t="s">
        <v>1807</v>
      </c>
    </row>
    <row r="423" spans="2:3" ht="14.5">
      <c r="B423" s="2" t="s">
        <v>15</v>
      </c>
      <c r="C423" s="4" t="s">
        <v>1706</v>
      </c>
    </row>
    <row r="424" spans="2:3" ht="14.5">
      <c r="B424" s="7" t="s">
        <v>16</v>
      </c>
      <c r="C424" s="9" t="s">
        <v>1808</v>
      </c>
    </row>
    <row r="425" spans="2:3" ht="14.5">
      <c r="B425" s="2" t="s">
        <v>18</v>
      </c>
      <c r="C425" s="4" t="s">
        <v>1809</v>
      </c>
    </row>
    <row r="426" spans="2:3" ht="14.5">
      <c r="B426" s="2" t="s">
        <v>19</v>
      </c>
      <c r="C426" s="4" t="s">
        <v>1810</v>
      </c>
    </row>
    <row r="427" spans="2:3" ht="14.5">
      <c r="B427" s="7" t="s">
        <v>20</v>
      </c>
      <c r="C427" s="9" t="s">
        <v>1811</v>
      </c>
    </row>
    <row r="428" spans="2:3" ht="14.5">
      <c r="B428" s="2" t="s">
        <v>21</v>
      </c>
      <c r="C428" s="4" t="s">
        <v>1812</v>
      </c>
    </row>
    <row r="429" spans="2:3" ht="14.5">
      <c r="B429" s="2" t="s">
        <v>22</v>
      </c>
      <c r="C429" s="4" t="s">
        <v>1215</v>
      </c>
    </row>
    <row r="430" spans="2:3" ht="14.5">
      <c r="B430" s="7" t="s">
        <v>23</v>
      </c>
      <c r="C430" s="9" t="s">
        <v>1216</v>
      </c>
    </row>
    <row r="431" spans="2:3" ht="14.5">
      <c r="B431" s="2" t="s">
        <v>795</v>
      </c>
      <c r="C431" s="4" t="s">
        <v>1813</v>
      </c>
    </row>
    <row r="432" spans="2:3" ht="14.5">
      <c r="B432" s="2" t="s">
        <v>796</v>
      </c>
      <c r="C432" s="4" t="s">
        <v>1814</v>
      </c>
    </row>
    <row r="433" spans="2:3" ht="14.5">
      <c r="B433" s="2" t="s">
        <v>24</v>
      </c>
      <c r="C433" s="4" t="s">
        <v>1815</v>
      </c>
    </row>
    <row r="434" spans="2:3" ht="14.5">
      <c r="B434" s="2" t="s">
        <v>25</v>
      </c>
      <c r="C434" s="4" t="s">
        <v>1816</v>
      </c>
    </row>
    <row r="435" spans="2:3" ht="14.5">
      <c r="B435" s="7" t="s">
        <v>420</v>
      </c>
      <c r="C435" s="9" t="s">
        <v>1817</v>
      </c>
    </row>
    <row r="436" spans="2:3" ht="14.5">
      <c r="B436" s="2" t="s">
        <v>421</v>
      </c>
      <c r="C436" s="4" t="s">
        <v>1817</v>
      </c>
    </row>
    <row r="437" spans="2:3" ht="14.5">
      <c r="B437" s="11" t="s">
        <v>26</v>
      </c>
      <c r="C437" s="13" t="s">
        <v>1818</v>
      </c>
    </row>
    <row r="438" spans="2:3" ht="14.5">
      <c r="B438" s="7" t="s">
        <v>27</v>
      </c>
      <c r="C438" s="9" t="s">
        <v>1819</v>
      </c>
    </row>
    <row r="439" spans="2:3" ht="14.5">
      <c r="B439" s="2" t="s">
        <v>28</v>
      </c>
      <c r="C439" s="4" t="s">
        <v>1820</v>
      </c>
    </row>
    <row r="440" spans="2:3" ht="14.5">
      <c r="B440" s="2" t="s">
        <v>29</v>
      </c>
      <c r="C440" s="4" t="s">
        <v>1821</v>
      </c>
    </row>
    <row r="441" spans="2:3" ht="14.5">
      <c r="B441" s="2" t="s">
        <v>30</v>
      </c>
      <c r="C441" s="4" t="s">
        <v>1822</v>
      </c>
    </row>
    <row r="442" spans="2:3" ht="14.5">
      <c r="B442" s="2" t="s">
        <v>31</v>
      </c>
      <c r="C442" s="4" t="s">
        <v>1823</v>
      </c>
    </row>
    <row r="443" spans="2:3" ht="14.5">
      <c r="B443" s="2" t="s">
        <v>32</v>
      </c>
      <c r="C443" s="4" t="s">
        <v>1824</v>
      </c>
    </row>
    <row r="444" spans="2:3" ht="14.5">
      <c r="B444" s="2" t="s">
        <v>799</v>
      </c>
      <c r="C444" s="4" t="s">
        <v>1825</v>
      </c>
    </row>
    <row r="445" spans="2:3" ht="14.5">
      <c r="B445" s="2" t="s">
        <v>800</v>
      </c>
      <c r="C445" s="4">
        <v>684</v>
      </c>
    </row>
    <row r="446" spans="2:3" ht="14.5">
      <c r="B446" s="7" t="s">
        <v>33</v>
      </c>
      <c r="C446" s="9" t="s">
        <v>1826</v>
      </c>
    </row>
    <row r="447" spans="2:3" ht="14.5">
      <c r="B447" s="2" t="s">
        <v>34</v>
      </c>
      <c r="C447" s="4" t="s">
        <v>1827</v>
      </c>
    </row>
    <row r="448" spans="2:3" ht="14.5">
      <c r="B448" s="2" t="s">
        <v>35</v>
      </c>
      <c r="C448" s="4">
        <v>552</v>
      </c>
    </row>
    <row r="449" spans="2:3" ht="14.5">
      <c r="B449" s="7" t="s">
        <v>36</v>
      </c>
      <c r="C449" s="9" t="s">
        <v>1828</v>
      </c>
    </row>
    <row r="450" spans="2:3" ht="14.5">
      <c r="B450" s="2" t="s">
        <v>37</v>
      </c>
      <c r="C450" s="4" t="s">
        <v>1829</v>
      </c>
    </row>
    <row r="451" spans="2:3" ht="14.5">
      <c r="B451" s="2" t="s">
        <v>38</v>
      </c>
      <c r="C451" s="4" t="s">
        <v>1830</v>
      </c>
    </row>
    <row r="452" spans="2:3" ht="14.5">
      <c r="B452" s="7" t="s">
        <v>40</v>
      </c>
      <c r="C452" s="9" t="s">
        <v>1831</v>
      </c>
    </row>
    <row r="453" spans="2:3" ht="14.5">
      <c r="B453" s="2" t="s">
        <v>41</v>
      </c>
      <c r="C453" s="4" t="s">
        <v>1831</v>
      </c>
    </row>
    <row r="454" spans="2:3" ht="14.5">
      <c r="B454" s="7" t="s">
        <v>42</v>
      </c>
      <c r="C454" s="9" t="s">
        <v>1832</v>
      </c>
    </row>
    <row r="455" spans="2:3" ht="14.5">
      <c r="B455" s="2" t="s">
        <v>43</v>
      </c>
      <c r="C455" s="4" t="s">
        <v>1832</v>
      </c>
    </row>
    <row r="456" spans="2:3" ht="14.5">
      <c r="B456" s="7" t="s">
        <v>44</v>
      </c>
      <c r="C456" s="9" t="s">
        <v>1833</v>
      </c>
    </row>
    <row r="457" spans="2:3" ht="14.5">
      <c r="B457" s="2" t="s">
        <v>45</v>
      </c>
      <c r="C457" s="4" t="s">
        <v>1834</v>
      </c>
    </row>
    <row r="458" spans="2:3" ht="14.5">
      <c r="B458" s="2" t="s">
        <v>46</v>
      </c>
      <c r="C458" s="4">
        <v>900</v>
      </c>
    </row>
    <row r="459" spans="2:3" ht="14.5">
      <c r="B459" s="7" t="s">
        <v>47</v>
      </c>
      <c r="C459" s="9" t="s">
        <v>1835</v>
      </c>
    </row>
    <row r="460" spans="2:3" ht="14.5">
      <c r="B460" s="2" t="s">
        <v>48</v>
      </c>
      <c r="C460" s="4" t="s">
        <v>1836</v>
      </c>
    </row>
    <row r="461" spans="2:3" ht="14.5">
      <c r="B461" s="2" t="s">
        <v>49</v>
      </c>
      <c r="C461" s="4" t="s">
        <v>1837</v>
      </c>
    </row>
    <row r="462" spans="2:3" ht="14.5">
      <c r="B462" s="2" t="s">
        <v>50</v>
      </c>
      <c r="C462" s="4" t="s">
        <v>1838</v>
      </c>
    </row>
    <row r="463" spans="2:3" ht="14.5">
      <c r="B463" s="2" t="s">
        <v>51</v>
      </c>
      <c r="C463" s="4" t="s">
        <v>1839</v>
      </c>
    </row>
    <row r="464" spans="2:3" ht="14.5">
      <c r="B464" s="2" t="s">
        <v>52</v>
      </c>
      <c r="C464" s="4" t="s">
        <v>1840</v>
      </c>
    </row>
    <row r="465" spans="2:3" ht="14.5">
      <c r="B465" s="11" t="s">
        <v>53</v>
      </c>
      <c r="C465" s="13" t="s">
        <v>1841</v>
      </c>
    </row>
    <row r="466" spans="2:3" ht="14.5">
      <c r="B466" s="7" t="s">
        <v>54</v>
      </c>
      <c r="C466" s="9" t="s">
        <v>1842</v>
      </c>
    </row>
    <row r="467" spans="2:3" ht="14.5">
      <c r="B467" s="2" t="s">
        <v>55</v>
      </c>
      <c r="C467" s="4" t="s">
        <v>1843</v>
      </c>
    </row>
    <row r="468" spans="2:3" ht="14.5">
      <c r="B468" s="2" t="s">
        <v>819</v>
      </c>
      <c r="C468" s="4" t="s">
        <v>1844</v>
      </c>
    </row>
    <row r="469" spans="2:3" ht="14.5">
      <c r="B469" s="2" t="s">
        <v>56</v>
      </c>
      <c r="C469" s="4" t="s">
        <v>1845</v>
      </c>
    </row>
    <row r="470" spans="2:3" ht="14.5">
      <c r="B470" s="2" t="s">
        <v>57</v>
      </c>
      <c r="C470" s="4" t="s">
        <v>1846</v>
      </c>
    </row>
    <row r="471" spans="2:3" ht="14.5">
      <c r="B471" s="2" t="s">
        <v>58</v>
      </c>
      <c r="C471" s="4" t="s">
        <v>1847</v>
      </c>
    </row>
    <row r="472" spans="2:3" ht="14.5">
      <c r="B472" s="2" t="s">
        <v>60</v>
      </c>
      <c r="C472" s="4" t="s">
        <v>1848</v>
      </c>
    </row>
    <row r="473" spans="2:3" ht="14.5">
      <c r="B473" s="2" t="s">
        <v>61</v>
      </c>
      <c r="C473" s="4" t="s">
        <v>1849</v>
      </c>
    </row>
    <row r="474" spans="2:3" ht="14.5">
      <c r="B474" s="7" t="s">
        <v>62</v>
      </c>
      <c r="C474" s="9" t="s">
        <v>1850</v>
      </c>
    </row>
    <row r="475" spans="2:3" ht="14.5">
      <c r="B475" s="2" t="s">
        <v>63</v>
      </c>
      <c r="C475" s="4" t="s">
        <v>1851</v>
      </c>
    </row>
    <row r="476" spans="2:3" ht="14.5">
      <c r="B476" s="2" t="s">
        <v>64</v>
      </c>
      <c r="C476" s="4" t="s">
        <v>1852</v>
      </c>
    </row>
    <row r="477" spans="2:3" ht="14.5">
      <c r="B477" s="2" t="s">
        <v>65</v>
      </c>
      <c r="C477" s="4" t="s">
        <v>1853</v>
      </c>
    </row>
    <row r="478" spans="2:3" ht="14.5">
      <c r="B478" s="7" t="s">
        <v>67</v>
      </c>
      <c r="C478" s="9" t="s">
        <v>1854</v>
      </c>
    </row>
    <row r="479" spans="2:3" ht="14.5">
      <c r="B479" s="2" t="s">
        <v>68</v>
      </c>
      <c r="C479" s="4" t="s">
        <v>1855</v>
      </c>
    </row>
    <row r="480" spans="2:3" ht="14.5">
      <c r="B480" s="2" t="s">
        <v>69</v>
      </c>
      <c r="C480" s="4" t="s">
        <v>1856</v>
      </c>
    </row>
    <row r="481" spans="2:3" ht="14.5">
      <c r="B481" s="2" t="s">
        <v>70</v>
      </c>
      <c r="C481" s="4" t="s">
        <v>1857</v>
      </c>
    </row>
    <row r="482" spans="2:3" ht="14.5">
      <c r="B482" s="2" t="s">
        <v>71</v>
      </c>
      <c r="C482" s="4" t="s">
        <v>1858</v>
      </c>
    </row>
    <row r="483" spans="2:3" ht="14.5">
      <c r="B483" s="2" t="s">
        <v>72</v>
      </c>
      <c r="C483" s="4" t="s">
        <v>1859</v>
      </c>
    </row>
    <row r="484" spans="2:3" ht="14.5">
      <c r="B484" s="7" t="s">
        <v>73</v>
      </c>
      <c r="C484" s="9" t="s">
        <v>1860</v>
      </c>
    </row>
    <row r="485" spans="2:3" ht="14.5">
      <c r="B485" s="2" t="s">
        <v>74</v>
      </c>
      <c r="C485" s="4" t="s">
        <v>1861</v>
      </c>
    </row>
    <row r="486" spans="2:3" ht="14.5">
      <c r="B486" s="2" t="s">
        <v>75</v>
      </c>
      <c r="C486" s="4" t="s">
        <v>1862</v>
      </c>
    </row>
    <row r="487" spans="2:3" ht="14.5">
      <c r="B487" s="7" t="s">
        <v>77</v>
      </c>
      <c r="C487" s="9" t="s">
        <v>1863</v>
      </c>
    </row>
    <row r="488" spans="2:3" ht="14.5">
      <c r="B488" s="2" t="s">
        <v>78</v>
      </c>
      <c r="C488" s="4" t="s">
        <v>1864</v>
      </c>
    </row>
    <row r="489" spans="2:3" ht="25">
      <c r="B489" s="2" t="s">
        <v>426</v>
      </c>
      <c r="C489" s="4" t="s">
        <v>1865</v>
      </c>
    </row>
    <row r="490" spans="2:3" ht="14.5">
      <c r="B490" s="2" t="s">
        <v>79</v>
      </c>
      <c r="C490" s="4" t="s">
        <v>1866</v>
      </c>
    </row>
    <row r="491" spans="2:3" ht="14.5">
      <c r="B491" s="2" t="s">
        <v>80</v>
      </c>
      <c r="C491" s="4" t="s">
        <v>1867</v>
      </c>
    </row>
    <row r="492" spans="2:3" ht="14.5">
      <c r="B492" s="2" t="s">
        <v>81</v>
      </c>
      <c r="C492" s="4" t="s">
        <v>1868</v>
      </c>
    </row>
    <row r="493" spans="2:3" ht="14.5">
      <c r="B493" s="2" t="s">
        <v>82</v>
      </c>
      <c r="C493" s="4" t="s">
        <v>1869</v>
      </c>
    </row>
    <row r="494" spans="2:3" ht="14.5">
      <c r="B494" s="2" t="s">
        <v>83</v>
      </c>
      <c r="C494" s="4" t="s">
        <v>1870</v>
      </c>
    </row>
    <row r="495" spans="2:3" ht="14.5">
      <c r="B495" s="7" t="s">
        <v>84</v>
      </c>
      <c r="C495" s="9" t="s">
        <v>1871</v>
      </c>
    </row>
    <row r="496" spans="2:3" ht="25">
      <c r="B496" s="2" t="s">
        <v>85</v>
      </c>
      <c r="C496" s="4" t="s">
        <v>1872</v>
      </c>
    </row>
    <row r="497" spans="2:3" ht="14.5">
      <c r="B497" s="2" t="s">
        <v>830</v>
      </c>
      <c r="C497" s="4" t="s">
        <v>1873</v>
      </c>
    </row>
    <row r="498" spans="2:3" ht="14.5">
      <c r="B498" s="7" t="s">
        <v>86</v>
      </c>
      <c r="C498" s="9" t="s">
        <v>1874</v>
      </c>
    </row>
    <row r="499" spans="2:3" ht="14.5">
      <c r="B499" s="2" t="s">
        <v>87</v>
      </c>
      <c r="C499" s="4" t="s">
        <v>1875</v>
      </c>
    </row>
    <row r="500" spans="2:3" ht="14.5">
      <c r="B500" s="2" t="s">
        <v>427</v>
      </c>
      <c r="C500" s="4" t="s">
        <v>1876</v>
      </c>
    </row>
    <row r="501" spans="2:3" ht="14.5">
      <c r="B501" s="2" t="s">
        <v>88</v>
      </c>
      <c r="C501" s="4" t="s">
        <v>1877</v>
      </c>
    </row>
    <row r="502" spans="2:3" ht="14.5">
      <c r="B502" s="2" t="s">
        <v>428</v>
      </c>
      <c r="C502" s="4" t="s">
        <v>1878</v>
      </c>
    </row>
    <row r="503" spans="2:3" ht="14.5">
      <c r="B503" s="7" t="s">
        <v>89</v>
      </c>
      <c r="C503" s="9" t="s">
        <v>1879</v>
      </c>
    </row>
    <row r="504" spans="2:3" ht="14.5">
      <c r="B504" s="2" t="s">
        <v>91</v>
      </c>
      <c r="C504" s="4" t="s">
        <v>1880</v>
      </c>
    </row>
    <row r="505" spans="2:3" ht="14.5">
      <c r="B505" s="2" t="s">
        <v>834</v>
      </c>
      <c r="C505" s="4" t="s">
        <v>1881</v>
      </c>
    </row>
    <row r="506" spans="2:3" ht="14.5">
      <c r="B506" s="2" t="s">
        <v>835</v>
      </c>
      <c r="C506" s="4" t="s">
        <v>1882</v>
      </c>
    </row>
    <row r="507" spans="2:3" ht="14.5">
      <c r="B507" s="7" t="s">
        <v>92</v>
      </c>
      <c r="C507" s="9" t="s">
        <v>1883</v>
      </c>
    </row>
    <row r="508" spans="2:3" ht="14.5">
      <c r="B508" s="2" t="s">
        <v>93</v>
      </c>
      <c r="C508" s="4" t="s">
        <v>1884</v>
      </c>
    </row>
    <row r="509" spans="2:3" ht="14.5">
      <c r="B509" s="2" t="s">
        <v>429</v>
      </c>
      <c r="C509" s="4" t="s">
        <v>1885</v>
      </c>
    </row>
    <row r="510" spans="2:3" ht="14.5">
      <c r="B510" s="2" t="s">
        <v>837</v>
      </c>
      <c r="C510" s="4" t="s">
        <v>1886</v>
      </c>
    </row>
    <row r="511" spans="2:3" ht="14.5">
      <c r="B511" s="2" t="s">
        <v>94</v>
      </c>
      <c r="C511" s="4" t="s">
        <v>1887</v>
      </c>
    </row>
    <row r="512" spans="2:3" ht="14.5">
      <c r="B512" s="2" t="s">
        <v>838</v>
      </c>
      <c r="C512" s="4" t="s">
        <v>1888</v>
      </c>
    </row>
    <row r="513" spans="2:3" ht="14.5">
      <c r="B513" s="11" t="s">
        <v>839</v>
      </c>
      <c r="C513" s="13" t="s">
        <v>1794</v>
      </c>
    </row>
    <row r="514" spans="2:3" ht="14.5">
      <c r="B514" s="7" t="s">
        <v>843</v>
      </c>
      <c r="C514" s="9" t="s">
        <v>1794</v>
      </c>
    </row>
    <row r="515" spans="2:3" ht="14.5">
      <c r="B515" s="2" t="s">
        <v>846</v>
      </c>
      <c r="C515" s="4" t="s">
        <v>1794</v>
      </c>
    </row>
    <row r="516" spans="2:3" ht="14.5">
      <c r="B516" s="11" t="s">
        <v>95</v>
      </c>
      <c r="C516" s="13" t="s">
        <v>1889</v>
      </c>
    </row>
    <row r="517" spans="2:3" ht="14.5">
      <c r="B517" s="7" t="s">
        <v>96</v>
      </c>
      <c r="C517" s="9" t="s">
        <v>1890</v>
      </c>
    </row>
    <row r="518" spans="2:3" ht="14.5">
      <c r="B518" s="2" t="s">
        <v>97</v>
      </c>
      <c r="C518" s="4" t="s">
        <v>1891</v>
      </c>
    </row>
    <row r="519" spans="2:3" ht="14.5">
      <c r="B519" s="2" t="s">
        <v>98</v>
      </c>
      <c r="C519" s="4" t="s">
        <v>1892</v>
      </c>
    </row>
    <row r="520" spans="2:3" ht="14.5">
      <c r="B520" s="2" t="s">
        <v>99</v>
      </c>
      <c r="C520" s="4" t="s">
        <v>1893</v>
      </c>
    </row>
    <row r="521" spans="2:3" ht="14.5">
      <c r="B521" s="7" t="s">
        <v>100</v>
      </c>
      <c r="C521" s="9" t="s">
        <v>1894</v>
      </c>
    </row>
    <row r="522" spans="2:3" ht="14.5">
      <c r="B522" s="2" t="s">
        <v>101</v>
      </c>
      <c r="C522" s="4" t="s">
        <v>1895</v>
      </c>
    </row>
    <row r="523" spans="2:3" ht="14.5">
      <c r="B523" s="2" t="s">
        <v>431</v>
      </c>
      <c r="C523" s="4" t="s">
        <v>1896</v>
      </c>
    </row>
    <row r="524" spans="2:3" ht="14.5">
      <c r="B524" s="10" t="s">
        <v>775</v>
      </c>
      <c r="C524" s="12" t="s">
        <v>785</v>
      </c>
    </row>
    <row r="525" spans="2:3" ht="14.5">
      <c r="B525" s="11" t="s">
        <v>9</v>
      </c>
      <c r="C525" s="13" t="s">
        <v>1217</v>
      </c>
    </row>
    <row r="526" spans="2:3" ht="14.5">
      <c r="B526" s="7" t="s">
        <v>10</v>
      </c>
      <c r="C526" s="9" t="s">
        <v>1218</v>
      </c>
    </row>
    <row r="527" spans="2:3" ht="14.5">
      <c r="B527" s="2" t="s">
        <v>12</v>
      </c>
      <c r="C527" s="4" t="s">
        <v>1218</v>
      </c>
    </row>
    <row r="528" spans="2:3" ht="14.5">
      <c r="B528" s="7" t="s">
        <v>13</v>
      </c>
      <c r="C528" s="9" t="s">
        <v>1219</v>
      </c>
    </row>
    <row r="529" spans="2:3" ht="14.5">
      <c r="B529" s="2" t="s">
        <v>14</v>
      </c>
      <c r="C529" s="4" t="s">
        <v>1219</v>
      </c>
    </row>
    <row r="530" spans="2:3" ht="14.5">
      <c r="B530" s="7" t="s">
        <v>16</v>
      </c>
      <c r="C530" s="9" t="s">
        <v>1220</v>
      </c>
    </row>
    <row r="531" spans="2:3" ht="14.5">
      <c r="B531" s="2" t="s">
        <v>18</v>
      </c>
      <c r="C531" s="4" t="s">
        <v>1220</v>
      </c>
    </row>
    <row r="532" spans="2:3" ht="14.5">
      <c r="B532" s="7" t="s">
        <v>20</v>
      </c>
      <c r="C532" s="9" t="s">
        <v>1221</v>
      </c>
    </row>
    <row r="533" spans="2:3" ht="14.5">
      <c r="B533" s="2" t="s">
        <v>21</v>
      </c>
      <c r="C533" s="4" t="s">
        <v>1222</v>
      </c>
    </row>
    <row r="534" spans="2:3" ht="14.5">
      <c r="B534" s="2" t="s">
        <v>22</v>
      </c>
      <c r="C534" s="4" t="s">
        <v>1223</v>
      </c>
    </row>
    <row r="535" spans="2:3" ht="14.5">
      <c r="B535" s="7" t="s">
        <v>23</v>
      </c>
      <c r="C535" s="9" t="s">
        <v>1224</v>
      </c>
    </row>
    <row r="536" spans="2:3" ht="14.5">
      <c r="B536" s="2" t="s">
        <v>419</v>
      </c>
      <c r="C536" s="4" t="s">
        <v>1225</v>
      </c>
    </row>
    <row r="537" spans="2:3" ht="14.5">
      <c r="B537" s="2" t="s">
        <v>24</v>
      </c>
      <c r="C537" s="4" t="s">
        <v>1226</v>
      </c>
    </row>
    <row r="538" spans="2:3" ht="14.5">
      <c r="B538" s="11" t="s">
        <v>26</v>
      </c>
      <c r="C538" s="13" t="s">
        <v>1227</v>
      </c>
    </row>
    <row r="539" spans="2:3" ht="14.5">
      <c r="B539" s="7" t="s">
        <v>27</v>
      </c>
      <c r="C539" s="9" t="s">
        <v>1228</v>
      </c>
    </row>
    <row r="540" spans="2:3" ht="14.5">
      <c r="B540" s="2" t="s">
        <v>28</v>
      </c>
      <c r="C540" s="4" t="s">
        <v>1229</v>
      </c>
    </row>
    <row r="541" spans="2:3" ht="14.5">
      <c r="B541" s="2" t="s">
        <v>29</v>
      </c>
      <c r="C541" s="4" t="s">
        <v>1230</v>
      </c>
    </row>
    <row r="542" spans="2:3" ht="14.5">
      <c r="B542" s="2" t="s">
        <v>30</v>
      </c>
      <c r="C542" s="4" t="s">
        <v>1231</v>
      </c>
    </row>
    <row r="543" spans="2:3" ht="14.5">
      <c r="B543" s="2" t="s">
        <v>31</v>
      </c>
      <c r="C543" s="4" t="s">
        <v>1232</v>
      </c>
    </row>
    <row r="544" spans="2:3" ht="14.5">
      <c r="B544" s="2" t="s">
        <v>32</v>
      </c>
      <c r="C544" s="4" t="s">
        <v>1233</v>
      </c>
    </row>
    <row r="545" spans="2:3" ht="14.5">
      <c r="B545" s="7" t="s">
        <v>33</v>
      </c>
      <c r="C545" s="9" t="s">
        <v>1234</v>
      </c>
    </row>
    <row r="546" spans="2:3" ht="14.5">
      <c r="B546" s="2" t="s">
        <v>34</v>
      </c>
      <c r="C546" s="4" t="s">
        <v>1234</v>
      </c>
    </row>
    <row r="547" spans="2:3" ht="14.5">
      <c r="B547" s="7" t="s">
        <v>36</v>
      </c>
      <c r="C547" s="9" t="s">
        <v>1235</v>
      </c>
    </row>
    <row r="548" spans="2:3" ht="14.5">
      <c r="B548" s="2" t="s">
        <v>37</v>
      </c>
      <c r="C548" s="4" t="s">
        <v>1236</v>
      </c>
    </row>
    <row r="549" spans="2:3" ht="14.5">
      <c r="B549" s="2" t="s">
        <v>38</v>
      </c>
      <c r="C549" s="4" t="s">
        <v>1237</v>
      </c>
    </row>
    <row r="550" spans="2:3" ht="14.5">
      <c r="B550" s="2" t="s">
        <v>39</v>
      </c>
      <c r="C550" s="4" t="s">
        <v>1238</v>
      </c>
    </row>
    <row r="551" spans="2:3" ht="14.5">
      <c r="B551" s="7" t="s">
        <v>42</v>
      </c>
      <c r="C551" s="9" t="s">
        <v>1239</v>
      </c>
    </row>
    <row r="552" spans="2:3" ht="14.5">
      <c r="B552" s="2" t="s">
        <v>43</v>
      </c>
      <c r="C552" s="4" t="s">
        <v>1239</v>
      </c>
    </row>
    <row r="553" spans="2:3" ht="14.5">
      <c r="B553" s="7" t="s">
        <v>47</v>
      </c>
      <c r="C553" s="9" t="s">
        <v>1240</v>
      </c>
    </row>
    <row r="554" spans="2:3" ht="14.5">
      <c r="B554" s="2" t="s">
        <v>49</v>
      </c>
      <c r="C554" s="4" t="s">
        <v>1236</v>
      </c>
    </row>
    <row r="555" spans="2:3" ht="14.5">
      <c r="B555" s="2" t="s">
        <v>50</v>
      </c>
      <c r="C555" s="4" t="s">
        <v>1241</v>
      </c>
    </row>
    <row r="556" spans="2:3" ht="14.5">
      <c r="B556" s="2" t="s">
        <v>51</v>
      </c>
      <c r="C556" s="4" t="s">
        <v>1242</v>
      </c>
    </row>
    <row r="557" spans="2:3" ht="14.5">
      <c r="B557" s="2" t="s">
        <v>52</v>
      </c>
      <c r="C557" s="4" t="s">
        <v>1243</v>
      </c>
    </row>
    <row r="558" spans="2:3" ht="14.5">
      <c r="B558" s="11" t="s">
        <v>53</v>
      </c>
      <c r="C558" s="13" t="s">
        <v>1244</v>
      </c>
    </row>
    <row r="559" spans="2:3" ht="14.5">
      <c r="B559" s="7" t="s">
        <v>54</v>
      </c>
      <c r="C559" s="9" t="s">
        <v>1245</v>
      </c>
    </row>
    <row r="560" spans="2:3" ht="14.5">
      <c r="B560" s="2" t="s">
        <v>55</v>
      </c>
      <c r="C560" s="4" t="s">
        <v>1246</v>
      </c>
    </row>
    <row r="561" spans="2:3" ht="14.5">
      <c r="B561" s="2" t="s">
        <v>56</v>
      </c>
      <c r="C561" s="4" t="s">
        <v>1247</v>
      </c>
    </row>
    <row r="562" spans="2:3" ht="14.5">
      <c r="B562" s="2" t="s">
        <v>57</v>
      </c>
      <c r="C562" s="4" t="s">
        <v>1233</v>
      </c>
    </row>
    <row r="563" spans="2:3" ht="14.5">
      <c r="B563" s="2" t="s">
        <v>58</v>
      </c>
      <c r="C563" s="4" t="s">
        <v>1248</v>
      </c>
    </row>
    <row r="564" spans="2:3" ht="14.5">
      <c r="B564" s="2" t="s">
        <v>60</v>
      </c>
      <c r="C564" s="4" t="s">
        <v>1249</v>
      </c>
    </row>
    <row r="565" spans="2:3" ht="14.5">
      <c r="B565" s="2" t="s">
        <v>61</v>
      </c>
      <c r="C565" s="4" t="s">
        <v>1250</v>
      </c>
    </row>
    <row r="566" spans="2:3" ht="14.5">
      <c r="B566" s="7" t="s">
        <v>62</v>
      </c>
      <c r="C566" s="9" t="s">
        <v>1251</v>
      </c>
    </row>
    <row r="567" spans="2:3" ht="14.5">
      <c r="B567" s="2" t="s">
        <v>63</v>
      </c>
      <c r="C567" s="4" t="s">
        <v>1252</v>
      </c>
    </row>
    <row r="568" spans="2:3" ht="14.5">
      <c r="B568" s="2" t="s">
        <v>64</v>
      </c>
      <c r="C568" s="4" t="s">
        <v>1253</v>
      </c>
    </row>
    <row r="569" spans="2:3" ht="14.5">
      <c r="B569" s="2" t="s">
        <v>65</v>
      </c>
      <c r="C569" s="4" t="s">
        <v>1254</v>
      </c>
    </row>
    <row r="570" spans="2:3" ht="14.5">
      <c r="B570" s="2" t="s">
        <v>66</v>
      </c>
      <c r="C570" s="4" t="s">
        <v>1255</v>
      </c>
    </row>
    <row r="571" spans="2:3" ht="14.5">
      <c r="B571" s="7" t="s">
        <v>67</v>
      </c>
      <c r="C571" s="9" t="s">
        <v>1256</v>
      </c>
    </row>
    <row r="572" spans="2:3" ht="14.5">
      <c r="B572" s="2" t="s">
        <v>68</v>
      </c>
      <c r="C572" s="4" t="s">
        <v>1233</v>
      </c>
    </row>
    <row r="573" spans="2:3" ht="14.5">
      <c r="B573" s="2" t="s">
        <v>69</v>
      </c>
      <c r="C573" s="4" t="s">
        <v>1257</v>
      </c>
    </row>
    <row r="574" spans="2:3" ht="14.5">
      <c r="B574" s="2" t="s">
        <v>71</v>
      </c>
      <c r="C574" s="4" t="s">
        <v>1258</v>
      </c>
    </row>
    <row r="575" spans="2:3" ht="14.5">
      <c r="B575" s="2" t="s">
        <v>824</v>
      </c>
      <c r="C575" s="4" t="s">
        <v>1259</v>
      </c>
    </row>
    <row r="576" spans="2:3" ht="14.5">
      <c r="B576" s="7" t="s">
        <v>73</v>
      </c>
      <c r="C576" s="9" t="s">
        <v>1260</v>
      </c>
    </row>
    <row r="577" spans="2:3" ht="14.5">
      <c r="B577" s="2" t="s">
        <v>74</v>
      </c>
      <c r="C577" s="4" t="s">
        <v>1253</v>
      </c>
    </row>
    <row r="578" spans="2:3" ht="14.5">
      <c r="B578" s="2" t="s">
        <v>75</v>
      </c>
      <c r="C578" s="4" t="s">
        <v>1261</v>
      </c>
    </row>
    <row r="579" spans="2:3" ht="14.5">
      <c r="B579" s="7" t="s">
        <v>77</v>
      </c>
      <c r="C579" s="9" t="s">
        <v>1262</v>
      </c>
    </row>
    <row r="580" spans="2:3" ht="14.5">
      <c r="B580" s="2" t="s">
        <v>78</v>
      </c>
      <c r="C580" s="4" t="s">
        <v>1263</v>
      </c>
    </row>
    <row r="581" spans="2:3" ht="14.5">
      <c r="B581" s="2" t="s">
        <v>79</v>
      </c>
      <c r="C581" s="4" t="s">
        <v>1264</v>
      </c>
    </row>
    <row r="582" spans="2:3" ht="14.5">
      <c r="B582" s="2" t="s">
        <v>80</v>
      </c>
      <c r="C582" s="4" t="s">
        <v>1265</v>
      </c>
    </row>
    <row r="583" spans="2:3" ht="14.5">
      <c r="B583" s="2" t="s">
        <v>81</v>
      </c>
      <c r="C583" s="4" t="s">
        <v>1266</v>
      </c>
    </row>
    <row r="584" spans="2:3" ht="14.5">
      <c r="B584" s="2" t="s">
        <v>82</v>
      </c>
      <c r="C584" s="4" t="s">
        <v>1267</v>
      </c>
    </row>
    <row r="585" spans="2:3" ht="14.5">
      <c r="B585" s="2" t="s">
        <v>83</v>
      </c>
      <c r="C585" s="4" t="s">
        <v>1268</v>
      </c>
    </row>
    <row r="586" spans="2:3" ht="14.5">
      <c r="B586" s="7" t="s">
        <v>84</v>
      </c>
      <c r="C586" s="9" t="s">
        <v>1269</v>
      </c>
    </row>
    <row r="587" spans="2:3" ht="25">
      <c r="B587" s="2" t="s">
        <v>85</v>
      </c>
      <c r="C587" s="4" t="s">
        <v>1270</v>
      </c>
    </row>
    <row r="588" spans="2:3" ht="14.5">
      <c r="B588" s="2" t="s">
        <v>831</v>
      </c>
      <c r="C588" s="4" t="s">
        <v>913</v>
      </c>
    </row>
    <row r="589" spans="2:3" ht="14.5">
      <c r="B589" s="7" t="s">
        <v>86</v>
      </c>
      <c r="C589" s="9" t="s">
        <v>1271</v>
      </c>
    </row>
    <row r="590" spans="2:3" ht="14.5">
      <c r="B590" s="2" t="s">
        <v>87</v>
      </c>
      <c r="C590" s="4" t="s">
        <v>1272</v>
      </c>
    </row>
    <row r="591" spans="2:3" ht="14.5">
      <c r="B591" s="2" t="s">
        <v>427</v>
      </c>
      <c r="C591" s="4" t="s">
        <v>1273</v>
      </c>
    </row>
    <row r="592" spans="2:3" ht="14.5">
      <c r="B592" s="2" t="s">
        <v>88</v>
      </c>
      <c r="C592" s="4" t="s">
        <v>1274</v>
      </c>
    </row>
    <row r="593" spans="2:3" ht="14.5">
      <c r="B593" s="7" t="s">
        <v>89</v>
      </c>
      <c r="C593" s="9" t="s">
        <v>1275</v>
      </c>
    </row>
    <row r="594" spans="2:3" ht="14.5">
      <c r="B594" s="2" t="s">
        <v>91</v>
      </c>
      <c r="C594" s="4" t="s">
        <v>1276</v>
      </c>
    </row>
    <row r="595" spans="2:3" ht="14.5">
      <c r="B595" s="2" t="s">
        <v>834</v>
      </c>
      <c r="C595" s="4" t="s">
        <v>1266</v>
      </c>
    </row>
    <row r="596" spans="2:3" ht="14.5">
      <c r="B596" s="7" t="s">
        <v>92</v>
      </c>
      <c r="C596" s="9" t="s">
        <v>1277</v>
      </c>
    </row>
    <row r="597" spans="2:3" ht="14.5">
      <c r="B597" s="2" t="s">
        <v>94</v>
      </c>
      <c r="C597" s="4" t="s">
        <v>1277</v>
      </c>
    </row>
    <row r="598" spans="2:3" ht="14.5">
      <c r="B598" s="11" t="s">
        <v>839</v>
      </c>
      <c r="C598" s="13" t="s">
        <v>922</v>
      </c>
    </row>
    <row r="599" spans="2:3" ht="14.5">
      <c r="B599" s="7" t="s">
        <v>843</v>
      </c>
      <c r="C599" s="9" t="s">
        <v>922</v>
      </c>
    </row>
    <row r="600" spans="2:3" ht="14.5">
      <c r="B600" s="2" t="s">
        <v>844</v>
      </c>
      <c r="C600" s="4" t="s">
        <v>922</v>
      </c>
    </row>
    <row r="601" spans="2:3" ht="14.5">
      <c r="B601" s="11" t="s">
        <v>95</v>
      </c>
      <c r="C601" s="13" t="s">
        <v>1278</v>
      </c>
    </row>
    <row r="602" spans="2:3" ht="14.5">
      <c r="B602" s="7" t="s">
        <v>96</v>
      </c>
      <c r="C602" s="9" t="s">
        <v>1279</v>
      </c>
    </row>
    <row r="603" spans="2:3" ht="14.5">
      <c r="B603" s="2" t="s">
        <v>97</v>
      </c>
      <c r="C603" s="4" t="s">
        <v>1280</v>
      </c>
    </row>
    <row r="604" spans="2:3" ht="14.5">
      <c r="B604" s="2" t="s">
        <v>98</v>
      </c>
      <c r="C604" s="4" t="s">
        <v>1281</v>
      </c>
    </row>
    <row r="605" spans="2:3" ht="14.5">
      <c r="B605" s="2" t="s">
        <v>99</v>
      </c>
      <c r="C605" s="4" t="s">
        <v>1282</v>
      </c>
    </row>
    <row r="606" spans="2:3" ht="14.5">
      <c r="B606" s="7" t="s">
        <v>100</v>
      </c>
      <c r="C606" s="9" t="s">
        <v>1283</v>
      </c>
    </row>
    <row r="607" spans="2:3" ht="14.5">
      <c r="B607" s="2" t="s">
        <v>101</v>
      </c>
      <c r="C607" s="4" t="s">
        <v>1241</v>
      </c>
    </row>
    <row r="608" spans="2:3" ht="14.5">
      <c r="B608" s="2" t="s">
        <v>431</v>
      </c>
      <c r="C608" s="4" t="s">
        <v>1284</v>
      </c>
    </row>
    <row r="609" spans="2:3" ht="14.5">
      <c r="B609" s="7" t="s">
        <v>852</v>
      </c>
      <c r="C609" s="9" t="s">
        <v>1284</v>
      </c>
    </row>
    <row r="610" spans="2:3" ht="14.5">
      <c r="B610" s="2" t="s">
        <v>853</v>
      </c>
      <c r="C610" s="4" t="s">
        <v>1284</v>
      </c>
    </row>
    <row r="611" spans="2:3" ht="14.5">
      <c r="B611" s="7" t="s">
        <v>104</v>
      </c>
      <c r="C611" s="9" t="s">
        <v>1265</v>
      </c>
    </row>
    <row r="612" spans="2:3" ht="14.5">
      <c r="B612" s="2" t="s">
        <v>105</v>
      </c>
      <c r="C612" s="4" t="s">
        <v>1285</v>
      </c>
    </row>
    <row r="613" spans="2:3" ht="14.5">
      <c r="B613" s="2" t="s">
        <v>859</v>
      </c>
      <c r="C613" s="4" t="s">
        <v>1286</v>
      </c>
    </row>
    <row r="614" spans="2:3" ht="14.5">
      <c r="B614" s="10" t="s">
        <v>777</v>
      </c>
      <c r="C614" s="12" t="s">
        <v>787</v>
      </c>
    </row>
    <row r="615" spans="2:3" ht="14.5">
      <c r="B615" s="11" t="s">
        <v>9</v>
      </c>
      <c r="C615" s="13" t="s">
        <v>1323</v>
      </c>
    </row>
    <row r="616" spans="2:3" ht="14.5">
      <c r="B616" s="7" t="s">
        <v>10</v>
      </c>
      <c r="C616" s="9" t="s">
        <v>1324</v>
      </c>
    </row>
    <row r="617" spans="2:3" ht="14.5">
      <c r="B617" s="2" t="s">
        <v>12</v>
      </c>
      <c r="C617" s="4" t="s">
        <v>1324</v>
      </c>
    </row>
    <row r="618" spans="2:3" ht="14.5">
      <c r="B618" s="7" t="s">
        <v>16</v>
      </c>
      <c r="C618" s="9" t="s">
        <v>1325</v>
      </c>
    </row>
    <row r="619" spans="2:3" ht="14.5">
      <c r="B619" s="2" t="s">
        <v>18</v>
      </c>
      <c r="C619" s="4" t="s">
        <v>1325</v>
      </c>
    </row>
    <row r="620" spans="2:3" ht="14.5">
      <c r="B620" s="7" t="s">
        <v>20</v>
      </c>
      <c r="C620" s="9" t="s">
        <v>1326</v>
      </c>
    </row>
    <row r="621" spans="2:3" ht="14.5">
      <c r="B621" s="2" t="s">
        <v>21</v>
      </c>
      <c r="C621" s="4" t="s">
        <v>1327</v>
      </c>
    </row>
    <row r="622" spans="2:3" ht="14.5">
      <c r="B622" s="2" t="s">
        <v>22</v>
      </c>
      <c r="C622" s="4" t="s">
        <v>1328</v>
      </c>
    </row>
    <row r="623" spans="2:3" ht="14.5">
      <c r="B623" s="7" t="s">
        <v>23</v>
      </c>
      <c r="C623" s="9" t="s">
        <v>1329</v>
      </c>
    </row>
    <row r="624" spans="2:3" ht="14.5">
      <c r="B624" s="2" t="s">
        <v>795</v>
      </c>
      <c r="C624" s="4" t="s">
        <v>1330</v>
      </c>
    </row>
    <row r="625" spans="2:3" ht="14.5">
      <c r="B625" s="2" t="s">
        <v>796</v>
      </c>
      <c r="C625" s="4" t="s">
        <v>1331</v>
      </c>
    </row>
    <row r="626" spans="2:3" ht="14.5">
      <c r="B626" s="2" t="s">
        <v>24</v>
      </c>
      <c r="C626" s="4" t="s">
        <v>1332</v>
      </c>
    </row>
    <row r="627" spans="2:3" ht="14.5">
      <c r="B627" s="2" t="s">
        <v>25</v>
      </c>
      <c r="C627" s="4" t="s">
        <v>1333</v>
      </c>
    </row>
    <row r="628" spans="2:3" ht="14.5">
      <c r="B628" s="7" t="s">
        <v>420</v>
      </c>
      <c r="C628" s="9" t="s">
        <v>1334</v>
      </c>
    </row>
    <row r="629" spans="2:3" ht="14.5">
      <c r="B629" s="2" t="s">
        <v>421</v>
      </c>
      <c r="C629" s="4" t="s">
        <v>1334</v>
      </c>
    </row>
    <row r="630" spans="2:3" ht="14.5">
      <c r="B630" s="11" t="s">
        <v>26</v>
      </c>
      <c r="C630" s="13" t="s">
        <v>1335</v>
      </c>
    </row>
    <row r="631" spans="2:3" ht="14.5">
      <c r="B631" s="7" t="s">
        <v>27</v>
      </c>
      <c r="C631" s="9" t="s">
        <v>1336</v>
      </c>
    </row>
    <row r="632" spans="2:3" ht="14.5">
      <c r="B632" s="2" t="s">
        <v>28</v>
      </c>
      <c r="C632" s="4" t="s">
        <v>1337</v>
      </c>
    </row>
    <row r="633" spans="2:3" ht="14.5">
      <c r="B633" s="2" t="s">
        <v>29</v>
      </c>
      <c r="C633" s="4" t="s">
        <v>1338</v>
      </c>
    </row>
    <row r="634" spans="2:3" ht="14.5">
      <c r="B634" s="2" t="s">
        <v>30</v>
      </c>
      <c r="C634" s="4" t="s">
        <v>1339</v>
      </c>
    </row>
    <row r="635" spans="2:3" ht="14.5">
      <c r="B635" s="2" t="s">
        <v>31</v>
      </c>
      <c r="C635" s="4" t="s">
        <v>1340</v>
      </c>
    </row>
    <row r="636" spans="2:3" ht="14.5">
      <c r="B636" s="2" t="s">
        <v>32</v>
      </c>
      <c r="C636" s="4" t="s">
        <v>1341</v>
      </c>
    </row>
    <row r="637" spans="2:3" ht="14.5">
      <c r="B637" s="7" t="s">
        <v>33</v>
      </c>
      <c r="C637" s="9" t="s">
        <v>1342</v>
      </c>
    </row>
    <row r="638" spans="2:3" ht="14.5">
      <c r="B638" s="2" t="s">
        <v>34</v>
      </c>
      <c r="C638" s="4" t="s">
        <v>1342</v>
      </c>
    </row>
    <row r="639" spans="2:3" ht="14.5">
      <c r="B639" s="7" t="s">
        <v>36</v>
      </c>
      <c r="C639" s="9" t="s">
        <v>1343</v>
      </c>
    </row>
    <row r="640" spans="2:3" ht="14.5">
      <c r="B640" s="2" t="s">
        <v>37</v>
      </c>
      <c r="C640" s="4" t="s">
        <v>1343</v>
      </c>
    </row>
    <row r="641" spans="2:3" ht="14.5">
      <c r="B641" s="7" t="s">
        <v>40</v>
      </c>
      <c r="C641" s="9" t="s">
        <v>1344</v>
      </c>
    </row>
    <row r="642" spans="2:3" ht="14.5">
      <c r="B642" s="2" t="s">
        <v>41</v>
      </c>
      <c r="C642" s="4" t="s">
        <v>1344</v>
      </c>
    </row>
    <row r="643" spans="2:3" ht="14.5">
      <c r="B643" s="7" t="s">
        <v>42</v>
      </c>
      <c r="C643" s="9" t="s">
        <v>1345</v>
      </c>
    </row>
    <row r="644" spans="2:3" ht="14.5">
      <c r="B644" s="2" t="s">
        <v>43</v>
      </c>
      <c r="C644" s="4" t="s">
        <v>1345</v>
      </c>
    </row>
    <row r="645" spans="2:3" ht="14.5">
      <c r="B645" s="7" t="s">
        <v>47</v>
      </c>
      <c r="C645" s="9" t="s">
        <v>1346</v>
      </c>
    </row>
    <row r="646" spans="2:3" ht="14.5">
      <c r="B646" s="2" t="s">
        <v>48</v>
      </c>
      <c r="C646" s="4">
        <v>54</v>
      </c>
    </row>
    <row r="647" spans="2:3" ht="14.5">
      <c r="B647" s="2" t="s">
        <v>50</v>
      </c>
      <c r="C647" s="4" t="s">
        <v>1347</v>
      </c>
    </row>
    <row r="648" spans="2:3" ht="14.5">
      <c r="B648" s="2" t="s">
        <v>51</v>
      </c>
      <c r="C648" s="4" t="s">
        <v>1348</v>
      </c>
    </row>
    <row r="649" spans="2:3" ht="14.5">
      <c r="B649" s="11" t="s">
        <v>53</v>
      </c>
      <c r="C649" s="13" t="s">
        <v>1349</v>
      </c>
    </row>
    <row r="650" spans="2:3" ht="14.5">
      <c r="B650" s="7" t="s">
        <v>54</v>
      </c>
      <c r="C650" s="9" t="s">
        <v>1350</v>
      </c>
    </row>
    <row r="651" spans="2:3" ht="14.5">
      <c r="B651" s="2" t="s">
        <v>55</v>
      </c>
      <c r="C651" s="4" t="s">
        <v>1351</v>
      </c>
    </row>
    <row r="652" spans="2:3" ht="14.5">
      <c r="B652" s="2" t="s">
        <v>56</v>
      </c>
      <c r="C652" s="4" t="s">
        <v>1352</v>
      </c>
    </row>
    <row r="653" spans="2:3" ht="14.5">
      <c r="B653" s="2" t="s">
        <v>57</v>
      </c>
      <c r="C653" s="4" t="s">
        <v>1353</v>
      </c>
    </row>
    <row r="654" spans="2:3" ht="14.5">
      <c r="B654" s="2" t="s">
        <v>58</v>
      </c>
      <c r="C654" s="4" t="s">
        <v>1354</v>
      </c>
    </row>
    <row r="655" spans="2:3" ht="14.5">
      <c r="B655" s="2" t="s">
        <v>60</v>
      </c>
      <c r="C655" s="4" t="s">
        <v>1355</v>
      </c>
    </row>
    <row r="656" spans="2:3" ht="14.5">
      <c r="B656" s="2" t="s">
        <v>61</v>
      </c>
      <c r="C656" s="4" t="s">
        <v>1356</v>
      </c>
    </row>
    <row r="657" spans="2:3" ht="14.5">
      <c r="B657" s="7" t="s">
        <v>62</v>
      </c>
      <c r="C657" s="9" t="s">
        <v>1357</v>
      </c>
    </row>
    <row r="658" spans="2:3" ht="14.5">
      <c r="B658" s="2" t="s">
        <v>63</v>
      </c>
      <c r="C658" s="4" t="s">
        <v>1358</v>
      </c>
    </row>
    <row r="659" spans="2:3" ht="14.5">
      <c r="B659" s="2" t="s">
        <v>64</v>
      </c>
      <c r="C659" s="4" t="s">
        <v>1359</v>
      </c>
    </row>
    <row r="660" spans="2:3" ht="14.5">
      <c r="B660" s="2" t="s">
        <v>66</v>
      </c>
      <c r="C660" s="4" t="s">
        <v>1360</v>
      </c>
    </row>
    <row r="661" spans="2:3" ht="14.5">
      <c r="B661" s="7" t="s">
        <v>67</v>
      </c>
      <c r="C661" s="9" t="s">
        <v>1361</v>
      </c>
    </row>
    <row r="662" spans="2:3" ht="14.5">
      <c r="B662" s="2" t="s">
        <v>68</v>
      </c>
      <c r="C662" s="4" t="s">
        <v>1362</v>
      </c>
    </row>
    <row r="663" spans="2:3" ht="14.5">
      <c r="B663" s="2" t="s">
        <v>69</v>
      </c>
      <c r="C663" s="4" t="s">
        <v>1363</v>
      </c>
    </row>
    <row r="664" spans="2:3" ht="14.5">
      <c r="B664" s="2" t="s">
        <v>70</v>
      </c>
      <c r="C664" s="4" t="s">
        <v>1364</v>
      </c>
    </row>
    <row r="665" spans="2:3" ht="14.5">
      <c r="B665" s="7" t="s">
        <v>73</v>
      </c>
      <c r="C665" s="9" t="s">
        <v>1365</v>
      </c>
    </row>
    <row r="666" spans="2:3" ht="14.5">
      <c r="B666" s="2" t="s">
        <v>74</v>
      </c>
      <c r="C666" s="4" t="s">
        <v>1366</v>
      </c>
    </row>
    <row r="667" spans="2:3" ht="14.5">
      <c r="B667" s="2" t="s">
        <v>75</v>
      </c>
      <c r="C667" s="4" t="s">
        <v>1367</v>
      </c>
    </row>
    <row r="668" spans="2:3" ht="14.5">
      <c r="B668" s="7" t="s">
        <v>77</v>
      </c>
      <c r="C668" s="9" t="s">
        <v>1368</v>
      </c>
    </row>
    <row r="669" spans="2:3" ht="14.5">
      <c r="B669" s="2" t="s">
        <v>78</v>
      </c>
      <c r="C669" s="4" t="s">
        <v>1369</v>
      </c>
    </row>
    <row r="670" spans="2:3" ht="25">
      <c r="B670" s="2" t="s">
        <v>426</v>
      </c>
      <c r="C670" s="4" t="s">
        <v>1370</v>
      </c>
    </row>
    <row r="671" spans="2:3" ht="14.5">
      <c r="B671" s="2" t="s">
        <v>79</v>
      </c>
      <c r="C671" s="4" t="s">
        <v>1371</v>
      </c>
    </row>
    <row r="672" spans="2:3" ht="14.5">
      <c r="B672" s="2" t="s">
        <v>80</v>
      </c>
      <c r="C672" s="4" t="s">
        <v>1372</v>
      </c>
    </row>
    <row r="673" spans="2:3" ht="14.5">
      <c r="B673" s="2" t="s">
        <v>82</v>
      </c>
      <c r="C673" s="4" t="s">
        <v>1373</v>
      </c>
    </row>
    <row r="674" spans="2:3" ht="14.5">
      <c r="B674" s="2" t="s">
        <v>83</v>
      </c>
      <c r="C674" s="4" t="s">
        <v>1373</v>
      </c>
    </row>
    <row r="675" spans="2:3" ht="14.5">
      <c r="B675" s="7" t="s">
        <v>86</v>
      </c>
      <c r="C675" s="9" t="s">
        <v>1374</v>
      </c>
    </row>
    <row r="676" spans="2:3" ht="14.5">
      <c r="B676" s="2" t="s">
        <v>87</v>
      </c>
      <c r="C676" s="4" t="s">
        <v>1375</v>
      </c>
    </row>
    <row r="677" spans="2:3" ht="14.5">
      <c r="B677" s="2" t="s">
        <v>88</v>
      </c>
      <c r="C677" s="4" t="s">
        <v>1376</v>
      </c>
    </row>
    <row r="678" spans="2:3" ht="14.5">
      <c r="B678" s="7" t="s">
        <v>89</v>
      </c>
      <c r="C678" s="9" t="s">
        <v>1377</v>
      </c>
    </row>
    <row r="679" spans="2:3" ht="14.5">
      <c r="B679" s="2" t="s">
        <v>91</v>
      </c>
      <c r="C679" s="4" t="s">
        <v>1371</v>
      </c>
    </row>
    <row r="680" spans="2:3" ht="14.5">
      <c r="B680" s="2" t="s">
        <v>834</v>
      </c>
      <c r="C680" s="4" t="s">
        <v>1378</v>
      </c>
    </row>
    <row r="681" spans="2:3" ht="14.5">
      <c r="B681" s="7" t="s">
        <v>92</v>
      </c>
      <c r="C681" s="9" t="s">
        <v>1379</v>
      </c>
    </row>
    <row r="682" spans="2:3" ht="14.5">
      <c r="B682" s="2" t="s">
        <v>93</v>
      </c>
      <c r="C682" s="4" t="s">
        <v>1380</v>
      </c>
    </row>
    <row r="683" spans="2:3" ht="14.5">
      <c r="B683" s="2" t="s">
        <v>837</v>
      </c>
      <c r="C683" s="4" t="s">
        <v>1380</v>
      </c>
    </row>
    <row r="684" spans="2:3" ht="14.5">
      <c r="B684" s="2" t="s">
        <v>94</v>
      </c>
      <c r="C684" s="4" t="s">
        <v>1381</v>
      </c>
    </row>
    <row r="685" spans="2:3" ht="14.5">
      <c r="B685" s="11" t="s">
        <v>95</v>
      </c>
      <c r="C685" s="13" t="s">
        <v>1382</v>
      </c>
    </row>
    <row r="686" spans="2:3" ht="14.5">
      <c r="B686" s="7" t="s">
        <v>96</v>
      </c>
      <c r="C686" s="9" t="s">
        <v>1383</v>
      </c>
    </row>
    <row r="687" spans="2:3" ht="14.5">
      <c r="B687" s="2" t="s">
        <v>98</v>
      </c>
      <c r="C687" s="4" t="s">
        <v>1384</v>
      </c>
    </row>
    <row r="688" spans="2:3" ht="14.5">
      <c r="B688" s="2" t="s">
        <v>99</v>
      </c>
      <c r="C688" s="4" t="s">
        <v>1385</v>
      </c>
    </row>
    <row r="689" spans="2:3" ht="14.5">
      <c r="B689" s="7" t="s">
        <v>104</v>
      </c>
      <c r="C689" s="9" t="s">
        <v>1386</v>
      </c>
    </row>
    <row r="690" spans="2:3" ht="14.5">
      <c r="B690" s="2" t="s">
        <v>856</v>
      </c>
      <c r="C690" s="4" t="s">
        <v>1387</v>
      </c>
    </row>
    <row r="691" spans="2:3" ht="14.5">
      <c r="B691" s="2" t="s">
        <v>857</v>
      </c>
      <c r="C691" s="4" t="s">
        <v>1388</v>
      </c>
    </row>
    <row r="692" spans="2:3" ht="14.5">
      <c r="B692" s="7" t="s">
        <v>106</v>
      </c>
      <c r="C692" s="9" t="s">
        <v>1389</v>
      </c>
    </row>
    <row r="693" spans="2:3" ht="14.5">
      <c r="B693" s="2" t="s">
        <v>107</v>
      </c>
      <c r="C693" s="4" t="s">
        <v>1389</v>
      </c>
    </row>
    <row r="694" spans="2:3" ht="14.5">
      <c r="B694" s="10" t="s">
        <v>778</v>
      </c>
      <c r="C694" s="12" t="s">
        <v>788</v>
      </c>
    </row>
    <row r="695" spans="2:3" ht="14.5">
      <c r="B695" s="11" t="s">
        <v>9</v>
      </c>
      <c r="C695" s="13" t="s">
        <v>1390</v>
      </c>
    </row>
    <row r="696" spans="2:3" ht="14.5">
      <c r="B696" s="7" t="s">
        <v>10</v>
      </c>
      <c r="C696" s="9" t="s">
        <v>1391</v>
      </c>
    </row>
    <row r="697" spans="2:3" ht="14.5">
      <c r="B697" s="2" t="s">
        <v>12</v>
      </c>
      <c r="C697" s="4" t="s">
        <v>1391</v>
      </c>
    </row>
    <row r="698" spans="2:3" ht="14.5">
      <c r="B698" s="7" t="s">
        <v>13</v>
      </c>
      <c r="C698" s="9" t="s">
        <v>869</v>
      </c>
    </row>
    <row r="699" spans="2:3" ht="14.5">
      <c r="B699" s="2" t="s">
        <v>791</v>
      </c>
      <c r="C699" s="4" t="s">
        <v>869</v>
      </c>
    </row>
    <row r="700" spans="2:3" ht="14.5">
      <c r="B700" s="7" t="s">
        <v>16</v>
      </c>
      <c r="C700" s="9" t="s">
        <v>1392</v>
      </c>
    </row>
    <row r="701" spans="2:3" ht="14.5">
      <c r="B701" s="2" t="s">
        <v>17</v>
      </c>
      <c r="C701" s="4" t="s">
        <v>1393</v>
      </c>
    </row>
    <row r="702" spans="2:3" ht="14.5">
      <c r="B702" s="2" t="s">
        <v>18</v>
      </c>
      <c r="C702" s="4" t="s">
        <v>1394</v>
      </c>
    </row>
    <row r="703" spans="2:3" ht="14.5">
      <c r="B703" s="2" t="s">
        <v>19</v>
      </c>
      <c r="C703" s="4" t="s">
        <v>1395</v>
      </c>
    </row>
    <row r="704" spans="2:3" ht="14.5">
      <c r="B704" s="7" t="s">
        <v>20</v>
      </c>
      <c r="C704" s="9" t="s">
        <v>1396</v>
      </c>
    </row>
    <row r="705" spans="2:3" ht="14.5">
      <c r="B705" s="2" t="s">
        <v>21</v>
      </c>
      <c r="C705" s="4" t="s">
        <v>1397</v>
      </c>
    </row>
    <row r="706" spans="2:3" ht="14.5">
      <c r="B706" s="2" t="s">
        <v>793</v>
      </c>
      <c r="C706" s="4" t="s">
        <v>1398</v>
      </c>
    </row>
    <row r="707" spans="2:3" ht="14.5">
      <c r="B707" s="2" t="s">
        <v>794</v>
      </c>
      <c r="C707" s="4" t="s">
        <v>873</v>
      </c>
    </row>
    <row r="708" spans="2:3" ht="14.5">
      <c r="B708" s="7" t="s">
        <v>23</v>
      </c>
      <c r="C708" s="9" t="s">
        <v>1399</v>
      </c>
    </row>
    <row r="709" spans="2:3" ht="14.5">
      <c r="B709" s="2" t="s">
        <v>419</v>
      </c>
      <c r="C709" s="4" t="s">
        <v>1400</v>
      </c>
    </row>
    <row r="710" spans="2:3" ht="14.5">
      <c r="B710" s="2" t="s">
        <v>24</v>
      </c>
      <c r="C710" s="4" t="s">
        <v>1401</v>
      </c>
    </row>
    <row r="711" spans="2:3" ht="14.5">
      <c r="B711" s="7" t="s">
        <v>420</v>
      </c>
      <c r="C711" s="9" t="s">
        <v>1402</v>
      </c>
    </row>
    <row r="712" spans="2:3" ht="14.5">
      <c r="B712" s="2" t="s">
        <v>421</v>
      </c>
      <c r="C712" s="4" t="s">
        <v>1402</v>
      </c>
    </row>
    <row r="713" spans="2:3" ht="14.5">
      <c r="B713" s="11" t="s">
        <v>26</v>
      </c>
      <c r="C713" s="13" t="s">
        <v>1403</v>
      </c>
    </row>
    <row r="714" spans="2:3" ht="14.5">
      <c r="B714" s="7" t="s">
        <v>27</v>
      </c>
      <c r="C714" s="9" t="s">
        <v>1404</v>
      </c>
    </row>
    <row r="715" spans="2:3" ht="14.5">
      <c r="B715" s="2" t="s">
        <v>28</v>
      </c>
      <c r="C715" s="4" t="s">
        <v>1405</v>
      </c>
    </row>
    <row r="716" spans="2:3" ht="14.5">
      <c r="B716" s="2" t="s">
        <v>29</v>
      </c>
      <c r="C716" s="4">
        <v>176</v>
      </c>
    </row>
    <row r="717" spans="2:3" ht="14.5">
      <c r="B717" s="2" t="s">
        <v>30</v>
      </c>
      <c r="C717" s="4" t="s">
        <v>1406</v>
      </c>
    </row>
    <row r="718" spans="2:3" ht="14.5">
      <c r="B718" s="2" t="s">
        <v>31</v>
      </c>
      <c r="C718" s="4" t="s">
        <v>1407</v>
      </c>
    </row>
    <row r="719" spans="2:3" ht="14.5">
      <c r="B719" s="2" t="s">
        <v>32</v>
      </c>
      <c r="C719" s="4" t="s">
        <v>1408</v>
      </c>
    </row>
    <row r="720" spans="2:3" ht="14.5">
      <c r="B720" s="2" t="s">
        <v>799</v>
      </c>
      <c r="C720" s="4" t="s">
        <v>1409</v>
      </c>
    </row>
    <row r="721" spans="2:3" ht="14.5">
      <c r="B721" s="7" t="s">
        <v>33</v>
      </c>
      <c r="C721" s="9" t="s">
        <v>1410</v>
      </c>
    </row>
    <row r="722" spans="2:3" ht="14.5">
      <c r="B722" s="2" t="s">
        <v>34</v>
      </c>
      <c r="C722" s="4" t="s">
        <v>1411</v>
      </c>
    </row>
    <row r="723" spans="2:3" ht="14.5">
      <c r="B723" s="2" t="s">
        <v>801</v>
      </c>
      <c r="C723" s="4" t="s">
        <v>878</v>
      </c>
    </row>
    <row r="724" spans="2:3" ht="14.5">
      <c r="B724" s="2" t="s">
        <v>35</v>
      </c>
      <c r="C724" s="4" t="s">
        <v>1412</v>
      </c>
    </row>
    <row r="725" spans="2:3" ht="14.5">
      <c r="B725" s="7" t="s">
        <v>802</v>
      </c>
      <c r="C725" s="9" t="s">
        <v>1413</v>
      </c>
    </row>
    <row r="726" spans="2:3" ht="14.5">
      <c r="B726" s="2" t="s">
        <v>804</v>
      </c>
      <c r="C726" s="4" t="s">
        <v>1414</v>
      </c>
    </row>
    <row r="727" spans="2:3" ht="14.5">
      <c r="B727" s="2" t="s">
        <v>805</v>
      </c>
      <c r="C727" s="4" t="s">
        <v>882</v>
      </c>
    </row>
    <row r="728" spans="2:3" ht="14.5">
      <c r="B728" s="7" t="s">
        <v>36</v>
      </c>
      <c r="C728" s="9" t="s">
        <v>1415</v>
      </c>
    </row>
    <row r="729" spans="2:3" ht="14.5">
      <c r="B729" s="2" t="s">
        <v>422</v>
      </c>
      <c r="C729" s="4" t="s">
        <v>1416</v>
      </c>
    </row>
    <row r="730" spans="2:3" ht="14.5">
      <c r="B730" s="2" t="s">
        <v>807</v>
      </c>
      <c r="C730" s="4" t="s">
        <v>1417</v>
      </c>
    </row>
    <row r="731" spans="2:3" ht="14.5">
      <c r="B731" s="2" t="s">
        <v>808</v>
      </c>
      <c r="C731" s="4" t="s">
        <v>1418</v>
      </c>
    </row>
    <row r="732" spans="2:3" ht="14.5">
      <c r="B732" s="2" t="s">
        <v>809</v>
      </c>
      <c r="C732" s="4" t="s">
        <v>1419</v>
      </c>
    </row>
    <row r="733" spans="2:3" ht="14.5">
      <c r="B733" s="2" t="s">
        <v>37</v>
      </c>
      <c r="C733" s="4" t="s">
        <v>1420</v>
      </c>
    </row>
    <row r="734" spans="2:3" ht="14.5">
      <c r="B734" s="2" t="s">
        <v>810</v>
      </c>
      <c r="C734" s="4" t="s">
        <v>1421</v>
      </c>
    </row>
    <row r="735" spans="2:3" ht="14.5">
      <c r="B735" s="2" t="s">
        <v>38</v>
      </c>
      <c r="C735" s="4" t="s">
        <v>1422</v>
      </c>
    </row>
    <row r="736" spans="2:3" ht="14.5">
      <c r="B736" s="2" t="s">
        <v>39</v>
      </c>
      <c r="C736" s="4" t="s">
        <v>1423</v>
      </c>
    </row>
    <row r="737" spans="2:3" ht="14.5">
      <c r="B737" s="7" t="s">
        <v>40</v>
      </c>
      <c r="C737" s="9" t="s">
        <v>1424</v>
      </c>
    </row>
    <row r="738" spans="2:3" ht="14.5">
      <c r="B738" s="2" t="s">
        <v>811</v>
      </c>
      <c r="C738" s="4" t="s">
        <v>1425</v>
      </c>
    </row>
    <row r="739" spans="2:3" ht="14.5">
      <c r="B739" s="2" t="s">
        <v>423</v>
      </c>
      <c r="C739" s="4" t="s">
        <v>1426</v>
      </c>
    </row>
    <row r="740" spans="2:3" ht="14.5">
      <c r="B740" s="2" t="s">
        <v>41</v>
      </c>
      <c r="C740" s="4" t="s">
        <v>1427</v>
      </c>
    </row>
    <row r="741" spans="2:3" ht="14.5">
      <c r="B741" s="2" t="s">
        <v>812</v>
      </c>
      <c r="C741" s="4" t="s">
        <v>1428</v>
      </c>
    </row>
    <row r="742" spans="2:3" ht="14.5">
      <c r="B742" s="2" t="s">
        <v>813</v>
      </c>
      <c r="C742" s="4" t="s">
        <v>1429</v>
      </c>
    </row>
    <row r="743" spans="2:3" ht="14.5">
      <c r="B743" s="2" t="s">
        <v>814</v>
      </c>
      <c r="C743" s="4" t="s">
        <v>894</v>
      </c>
    </row>
    <row r="744" spans="2:3" ht="14.5">
      <c r="B744" s="7" t="s">
        <v>42</v>
      </c>
      <c r="C744" s="9" t="s">
        <v>1430</v>
      </c>
    </row>
    <row r="745" spans="2:3" ht="14.5">
      <c r="B745" s="2" t="s">
        <v>43</v>
      </c>
      <c r="C745" s="4" t="s">
        <v>1430</v>
      </c>
    </row>
    <row r="746" spans="2:3" ht="14.5">
      <c r="B746" s="7" t="s">
        <v>44</v>
      </c>
      <c r="C746" s="9" t="s">
        <v>1431</v>
      </c>
    </row>
    <row r="747" spans="2:3" ht="14.5">
      <c r="B747" s="2" t="s">
        <v>45</v>
      </c>
      <c r="C747" s="4" t="s">
        <v>1432</v>
      </c>
    </row>
    <row r="748" spans="2:3" ht="14.5">
      <c r="B748" s="2" t="s">
        <v>46</v>
      </c>
      <c r="C748" s="4" t="s">
        <v>1433</v>
      </c>
    </row>
    <row r="749" spans="2:3" ht="14.5">
      <c r="B749" s="2" t="s">
        <v>815</v>
      </c>
      <c r="C749" s="4" t="s">
        <v>895</v>
      </c>
    </row>
    <row r="750" spans="2:3" ht="14.5">
      <c r="B750" s="2" t="s">
        <v>816</v>
      </c>
      <c r="C750" s="4" t="s">
        <v>896</v>
      </c>
    </row>
    <row r="751" spans="2:3" ht="14.5">
      <c r="B751" s="7" t="s">
        <v>47</v>
      </c>
      <c r="C751" s="9" t="s">
        <v>1434</v>
      </c>
    </row>
    <row r="752" spans="2:3" ht="14.5">
      <c r="B752" s="2" t="s">
        <v>48</v>
      </c>
      <c r="C752" s="4" t="s">
        <v>1435</v>
      </c>
    </row>
    <row r="753" spans="2:3" ht="14.5">
      <c r="B753" s="2" t="s">
        <v>49</v>
      </c>
      <c r="C753" s="4" t="s">
        <v>1436</v>
      </c>
    </row>
    <row r="754" spans="2:3" ht="25">
      <c r="B754" s="2" t="s">
        <v>424</v>
      </c>
      <c r="C754" s="4" t="s">
        <v>1437</v>
      </c>
    </row>
    <row r="755" spans="2:3" ht="14.5">
      <c r="B755" s="2" t="s">
        <v>50</v>
      </c>
      <c r="C755" s="4" t="s">
        <v>1438</v>
      </c>
    </row>
    <row r="756" spans="2:3" ht="14.5">
      <c r="B756" s="2" t="s">
        <v>817</v>
      </c>
      <c r="C756" s="4" t="s">
        <v>1439</v>
      </c>
    </row>
    <row r="757" spans="2:3" ht="14.5">
      <c r="B757" s="2" t="s">
        <v>51</v>
      </c>
      <c r="C757" s="4" t="s">
        <v>1440</v>
      </c>
    </row>
    <row r="758" spans="2:3" ht="14.5">
      <c r="B758" s="2" t="s">
        <v>818</v>
      </c>
      <c r="C758" s="4" t="s">
        <v>1441</v>
      </c>
    </row>
    <row r="759" spans="2:3" ht="14.5">
      <c r="B759" s="2" t="s">
        <v>52</v>
      </c>
      <c r="C759" s="4" t="s">
        <v>1442</v>
      </c>
    </row>
    <row r="760" spans="2:3" ht="14.5">
      <c r="B760" s="11" t="s">
        <v>53</v>
      </c>
      <c r="C760" s="13" t="s">
        <v>1443</v>
      </c>
    </row>
    <row r="761" spans="2:3" ht="14.5">
      <c r="B761" s="7" t="s">
        <v>54</v>
      </c>
      <c r="C761" s="9" t="s">
        <v>1444</v>
      </c>
    </row>
    <row r="762" spans="2:3" ht="14.5">
      <c r="B762" s="2" t="s">
        <v>55</v>
      </c>
      <c r="C762" s="4" t="s">
        <v>1445</v>
      </c>
    </row>
    <row r="763" spans="2:3" ht="14.5">
      <c r="B763" s="2" t="s">
        <v>819</v>
      </c>
      <c r="C763" s="4" t="s">
        <v>1446</v>
      </c>
    </row>
    <row r="764" spans="2:3" ht="14.5">
      <c r="B764" s="2" t="s">
        <v>56</v>
      </c>
      <c r="C764" s="4" t="s">
        <v>1447</v>
      </c>
    </row>
    <row r="765" spans="2:3" ht="14.5">
      <c r="B765" s="2" t="s">
        <v>57</v>
      </c>
      <c r="C765" s="4" t="s">
        <v>1448</v>
      </c>
    </row>
    <row r="766" spans="2:3" ht="14.5">
      <c r="B766" s="2" t="s">
        <v>58</v>
      </c>
      <c r="C766" s="4" t="s">
        <v>1449</v>
      </c>
    </row>
    <row r="767" spans="2:3" ht="14.5">
      <c r="B767" s="2" t="s">
        <v>60</v>
      </c>
      <c r="C767" s="4" t="s">
        <v>1450</v>
      </c>
    </row>
    <row r="768" spans="2:3" ht="14.5">
      <c r="B768" s="2" t="s">
        <v>61</v>
      </c>
      <c r="C768" s="4" t="s">
        <v>1451</v>
      </c>
    </row>
    <row r="769" spans="2:3" ht="14.5">
      <c r="B769" s="7" t="s">
        <v>62</v>
      </c>
      <c r="C769" s="9" t="s">
        <v>1452</v>
      </c>
    </row>
    <row r="770" spans="2:3" ht="14.5">
      <c r="B770" s="2" t="s">
        <v>63</v>
      </c>
      <c r="C770" s="4" t="s">
        <v>1453</v>
      </c>
    </row>
    <row r="771" spans="2:3" ht="14.5">
      <c r="B771" s="2" t="s">
        <v>64</v>
      </c>
      <c r="C771" s="4" t="s">
        <v>1454</v>
      </c>
    </row>
    <row r="772" spans="2:3" ht="14.5">
      <c r="B772" s="2" t="s">
        <v>820</v>
      </c>
      <c r="C772" s="4" t="s">
        <v>901</v>
      </c>
    </row>
    <row r="773" spans="2:3" ht="14.5">
      <c r="B773" s="2" t="s">
        <v>65</v>
      </c>
      <c r="C773" s="4" t="s">
        <v>1455</v>
      </c>
    </row>
    <row r="774" spans="2:3" ht="14.5">
      <c r="B774" s="2" t="s">
        <v>821</v>
      </c>
      <c r="C774" s="4" t="s">
        <v>1456</v>
      </c>
    </row>
    <row r="775" spans="2:3" ht="14.5">
      <c r="B775" s="2" t="s">
        <v>66</v>
      </c>
      <c r="C775" s="4" t="s">
        <v>1457</v>
      </c>
    </row>
    <row r="776" spans="2:3" ht="14.5">
      <c r="B776" s="7" t="s">
        <v>67</v>
      </c>
      <c r="C776" s="9" t="s">
        <v>1458</v>
      </c>
    </row>
    <row r="777" spans="2:3" ht="14.5">
      <c r="B777" s="2" t="s">
        <v>68</v>
      </c>
      <c r="C777" s="4" t="s">
        <v>1459</v>
      </c>
    </row>
    <row r="778" spans="2:3" ht="14.5">
      <c r="B778" s="2" t="s">
        <v>822</v>
      </c>
      <c r="C778" s="4" t="s">
        <v>905</v>
      </c>
    </row>
    <row r="779" spans="2:3" ht="14.5">
      <c r="B779" s="2" t="s">
        <v>69</v>
      </c>
      <c r="C779" s="4" t="s">
        <v>1460</v>
      </c>
    </row>
    <row r="780" spans="2:3" ht="14.5">
      <c r="B780" s="2" t="s">
        <v>70</v>
      </c>
      <c r="C780" s="4" t="s">
        <v>1461</v>
      </c>
    </row>
    <row r="781" spans="2:3" ht="14.5">
      <c r="B781" s="2" t="s">
        <v>823</v>
      </c>
      <c r="C781" s="4" t="s">
        <v>1462</v>
      </c>
    </row>
    <row r="782" spans="2:3" ht="14.5">
      <c r="B782" s="2" t="s">
        <v>71</v>
      </c>
      <c r="C782" s="4" t="s">
        <v>1463</v>
      </c>
    </row>
    <row r="783" spans="2:3" ht="14.5">
      <c r="B783" s="2" t="s">
        <v>72</v>
      </c>
      <c r="C783" s="4" t="s">
        <v>1464</v>
      </c>
    </row>
    <row r="784" spans="2:3" ht="14.5">
      <c r="B784" s="2" t="s">
        <v>824</v>
      </c>
      <c r="C784" s="4" t="s">
        <v>1465</v>
      </c>
    </row>
    <row r="785" spans="2:3" ht="14.5">
      <c r="B785" s="7" t="s">
        <v>73</v>
      </c>
      <c r="C785" s="9" t="s">
        <v>1466</v>
      </c>
    </row>
    <row r="786" spans="2:3" ht="14.5">
      <c r="B786" s="2" t="s">
        <v>74</v>
      </c>
      <c r="C786" s="4" t="s">
        <v>1467</v>
      </c>
    </row>
    <row r="787" spans="2:3" ht="14.5">
      <c r="B787" s="2" t="s">
        <v>75</v>
      </c>
      <c r="C787" s="4" t="s">
        <v>1468</v>
      </c>
    </row>
    <row r="788" spans="2:3" ht="14.5">
      <c r="B788" s="2" t="s">
        <v>825</v>
      </c>
      <c r="C788" s="4" t="s">
        <v>908</v>
      </c>
    </row>
    <row r="789" spans="2:3" ht="14.5">
      <c r="B789" s="2" t="s">
        <v>826</v>
      </c>
      <c r="C789" s="4" t="s">
        <v>909</v>
      </c>
    </row>
    <row r="790" spans="2:3" ht="14.5">
      <c r="B790" s="7" t="s">
        <v>77</v>
      </c>
      <c r="C790" s="9" t="s">
        <v>1469</v>
      </c>
    </row>
    <row r="791" spans="2:3" ht="14.5">
      <c r="B791" s="2" t="s">
        <v>78</v>
      </c>
      <c r="C791" s="4" t="s">
        <v>1470</v>
      </c>
    </row>
    <row r="792" spans="2:3" ht="25">
      <c r="B792" s="2" t="s">
        <v>426</v>
      </c>
      <c r="C792" s="4" t="s">
        <v>1471</v>
      </c>
    </row>
    <row r="793" spans="2:3" ht="14.5">
      <c r="B793" s="2" t="s">
        <v>79</v>
      </c>
      <c r="C793" s="4" t="s">
        <v>1472</v>
      </c>
    </row>
    <row r="794" spans="2:3" ht="14.5">
      <c r="B794" s="2" t="s">
        <v>827</v>
      </c>
      <c r="C794" s="4" t="s">
        <v>910</v>
      </c>
    </row>
    <row r="795" spans="2:3" ht="14.5">
      <c r="B795" s="2" t="s">
        <v>80</v>
      </c>
      <c r="C795" s="4" t="s">
        <v>1473</v>
      </c>
    </row>
    <row r="796" spans="2:3" ht="14.5">
      <c r="B796" s="2" t="s">
        <v>81</v>
      </c>
      <c r="C796" s="4" t="s">
        <v>1474</v>
      </c>
    </row>
    <row r="797" spans="2:3" ht="14.5">
      <c r="B797" s="2" t="s">
        <v>82</v>
      </c>
      <c r="C797" s="4" t="s">
        <v>1475</v>
      </c>
    </row>
    <row r="798" spans="2:3" ht="14.5">
      <c r="B798" s="2" t="s">
        <v>83</v>
      </c>
      <c r="C798" s="4" t="s">
        <v>1476</v>
      </c>
    </row>
    <row r="799" spans="2:3" ht="14.5">
      <c r="B799" s="7" t="s">
        <v>84</v>
      </c>
      <c r="C799" s="9" t="s">
        <v>1477</v>
      </c>
    </row>
    <row r="800" spans="2:3" ht="25">
      <c r="B800" s="2" t="s">
        <v>85</v>
      </c>
      <c r="C800" s="4" t="s">
        <v>1478</v>
      </c>
    </row>
    <row r="801" spans="2:3" ht="25">
      <c r="B801" s="2" t="s">
        <v>829</v>
      </c>
      <c r="C801" s="4" t="s">
        <v>912</v>
      </c>
    </row>
    <row r="802" spans="2:3" ht="14.5">
      <c r="B802" s="2" t="s">
        <v>830</v>
      </c>
      <c r="C802" s="4" t="s">
        <v>1479</v>
      </c>
    </row>
    <row r="803" spans="2:3" ht="14.5">
      <c r="B803" s="2" t="s">
        <v>832</v>
      </c>
      <c r="C803" s="4" t="s">
        <v>914</v>
      </c>
    </row>
    <row r="804" spans="2:3" ht="14.5">
      <c r="B804" s="7" t="s">
        <v>86</v>
      </c>
      <c r="C804" s="9" t="s">
        <v>1480</v>
      </c>
    </row>
    <row r="805" spans="2:3" ht="14.5">
      <c r="B805" s="2" t="s">
        <v>87</v>
      </c>
      <c r="C805" s="4" t="s">
        <v>1481</v>
      </c>
    </row>
    <row r="806" spans="2:3" ht="14.5">
      <c r="B806" s="2" t="s">
        <v>427</v>
      </c>
      <c r="C806" s="4" t="s">
        <v>1482</v>
      </c>
    </row>
    <row r="807" spans="2:3" ht="14.5">
      <c r="B807" s="2" t="s">
        <v>88</v>
      </c>
      <c r="C807" s="4" t="s">
        <v>1483</v>
      </c>
    </row>
    <row r="808" spans="2:3" ht="14.5">
      <c r="B808" s="2" t="s">
        <v>428</v>
      </c>
      <c r="C808" s="4" t="s">
        <v>1484</v>
      </c>
    </row>
    <row r="809" spans="2:3" ht="14.5">
      <c r="B809" s="7" t="s">
        <v>89</v>
      </c>
      <c r="C809" s="9" t="s">
        <v>1485</v>
      </c>
    </row>
    <row r="810" spans="2:3" ht="14.5">
      <c r="B810" s="2" t="s">
        <v>91</v>
      </c>
      <c r="C810" s="4" t="s">
        <v>1486</v>
      </c>
    </row>
    <row r="811" spans="2:3" ht="14.5">
      <c r="B811" s="2" t="s">
        <v>834</v>
      </c>
      <c r="C811" s="4" t="s">
        <v>1487</v>
      </c>
    </row>
    <row r="812" spans="2:3" ht="14.5">
      <c r="B812" s="2" t="s">
        <v>835</v>
      </c>
      <c r="C812" s="4" t="s">
        <v>1488</v>
      </c>
    </row>
    <row r="813" spans="2:3" ht="14.5">
      <c r="B813" s="7" t="s">
        <v>92</v>
      </c>
      <c r="C813" s="9" t="s">
        <v>1489</v>
      </c>
    </row>
    <row r="814" spans="2:3" ht="14.5">
      <c r="B814" s="2" t="s">
        <v>93</v>
      </c>
      <c r="C814" s="4" t="s">
        <v>1490</v>
      </c>
    </row>
    <row r="815" spans="2:3" ht="14.5">
      <c r="B815" s="2" t="s">
        <v>429</v>
      </c>
      <c r="C815" s="4" t="s">
        <v>1491</v>
      </c>
    </row>
    <row r="816" spans="2:3" ht="14.5">
      <c r="B816" s="2" t="s">
        <v>836</v>
      </c>
      <c r="C816" s="4" t="s">
        <v>917</v>
      </c>
    </row>
    <row r="817" spans="2:3" ht="14.5">
      <c r="B817" s="2" t="s">
        <v>837</v>
      </c>
      <c r="C817" s="4" t="s">
        <v>1492</v>
      </c>
    </row>
    <row r="818" spans="2:3" ht="14.5">
      <c r="B818" s="2" t="s">
        <v>94</v>
      </c>
      <c r="C818" s="4" t="s">
        <v>1493</v>
      </c>
    </row>
    <row r="819" spans="2:3" ht="14.5">
      <c r="B819" s="2" t="s">
        <v>838</v>
      </c>
      <c r="C819" s="4" t="s">
        <v>1494</v>
      </c>
    </row>
    <row r="820" spans="2:3" ht="14.5">
      <c r="B820" s="11" t="s">
        <v>839</v>
      </c>
      <c r="C820" s="13" t="s">
        <v>1495</v>
      </c>
    </row>
    <row r="821" spans="2:3" ht="14.5">
      <c r="B821" s="7" t="s">
        <v>847</v>
      </c>
      <c r="C821" s="9" t="s">
        <v>924</v>
      </c>
    </row>
    <row r="822" spans="2:3" ht="25">
      <c r="B822" s="2" t="s">
        <v>848</v>
      </c>
      <c r="C822" s="4" t="s">
        <v>924</v>
      </c>
    </row>
    <row r="823" spans="2:3" ht="14.5">
      <c r="B823" s="7" t="s">
        <v>849</v>
      </c>
      <c r="C823" s="9" t="s">
        <v>925</v>
      </c>
    </row>
    <row r="824" spans="2:3" ht="14.5">
      <c r="B824" s="2" t="s">
        <v>850</v>
      </c>
      <c r="C824" s="4" t="s">
        <v>925</v>
      </c>
    </row>
    <row r="825" spans="2:3" ht="14.5">
      <c r="B825" s="11" t="s">
        <v>95</v>
      </c>
      <c r="C825" s="13" t="s">
        <v>1496</v>
      </c>
    </row>
    <row r="826" spans="2:3" ht="14.5">
      <c r="B826" s="7" t="s">
        <v>96</v>
      </c>
      <c r="C826" s="9" t="s">
        <v>1497</v>
      </c>
    </row>
    <row r="827" spans="2:3" ht="14.5">
      <c r="B827" s="2" t="s">
        <v>97</v>
      </c>
      <c r="C827" s="4" t="s">
        <v>1498</v>
      </c>
    </row>
    <row r="828" spans="2:3" ht="14.5">
      <c r="B828" s="2" t="s">
        <v>98</v>
      </c>
      <c r="C828" s="4" t="s">
        <v>1499</v>
      </c>
    </row>
    <row r="829" spans="2:3" ht="14.5">
      <c r="B829" s="2" t="s">
        <v>99</v>
      </c>
      <c r="C829" s="4" t="s">
        <v>1500</v>
      </c>
    </row>
    <row r="830" spans="2:3" ht="14.5">
      <c r="B830" s="7" t="s">
        <v>100</v>
      </c>
      <c r="C830" s="9" t="s">
        <v>1501</v>
      </c>
    </row>
    <row r="831" spans="2:3" ht="14.5">
      <c r="B831" s="2" t="s">
        <v>101</v>
      </c>
      <c r="C831" s="4" t="s">
        <v>1502</v>
      </c>
    </row>
    <row r="832" spans="2:3" ht="14.5">
      <c r="B832" s="2" t="s">
        <v>851</v>
      </c>
      <c r="C832" s="4" t="s">
        <v>926</v>
      </c>
    </row>
    <row r="833" spans="2:3" ht="14.5">
      <c r="B833" s="7" t="s">
        <v>852</v>
      </c>
      <c r="C833" s="9" t="s">
        <v>1503</v>
      </c>
    </row>
    <row r="834" spans="2:3" ht="14.5">
      <c r="B834" s="2" t="s">
        <v>853</v>
      </c>
      <c r="C834" s="4" t="s">
        <v>1503</v>
      </c>
    </row>
    <row r="835" spans="2:3" ht="14.5">
      <c r="B835" s="7" t="s">
        <v>104</v>
      </c>
      <c r="C835" s="9" t="s">
        <v>1504</v>
      </c>
    </row>
    <row r="836" spans="2:3" ht="14.5">
      <c r="B836" s="2" t="s">
        <v>854</v>
      </c>
      <c r="C836" s="4" t="s">
        <v>929</v>
      </c>
    </row>
    <row r="837" spans="2:3" ht="14.5">
      <c r="B837" s="2" t="s">
        <v>855</v>
      </c>
      <c r="C837" s="4" t="s">
        <v>930</v>
      </c>
    </row>
    <row r="838" spans="2:3" ht="14.5">
      <c r="B838" s="2" t="s">
        <v>105</v>
      </c>
      <c r="C838" s="4" t="s">
        <v>1505</v>
      </c>
    </row>
    <row r="839" spans="2:3" ht="14.5">
      <c r="B839" s="2" t="s">
        <v>856</v>
      </c>
      <c r="C839" s="4" t="s">
        <v>1506</v>
      </c>
    </row>
    <row r="840" spans="2:3" ht="14.5">
      <c r="B840" s="2" t="s">
        <v>857</v>
      </c>
      <c r="C840" s="4" t="s">
        <v>1507</v>
      </c>
    </row>
    <row r="841" spans="2:3" ht="14.5">
      <c r="B841" s="2" t="s">
        <v>858</v>
      </c>
      <c r="C841" s="4" t="s">
        <v>934</v>
      </c>
    </row>
    <row r="842" spans="2:3" ht="14.5">
      <c r="B842" s="2" t="s">
        <v>859</v>
      </c>
      <c r="C842" s="4" t="s">
        <v>1508</v>
      </c>
    </row>
    <row r="843" spans="2:3" ht="14.5">
      <c r="B843" s="11" t="s">
        <v>860</v>
      </c>
      <c r="C843" s="13" t="s">
        <v>939</v>
      </c>
    </row>
    <row r="844" spans="2:3" ht="14.5">
      <c r="B844" s="7" t="s">
        <v>863</v>
      </c>
      <c r="C844" s="9" t="s">
        <v>939</v>
      </c>
    </row>
    <row r="845" spans="2:3" ht="14.5">
      <c r="B845" s="2" t="s">
        <v>864</v>
      </c>
      <c r="C845" s="4" t="s">
        <v>939</v>
      </c>
    </row>
    <row r="846" spans="2:3" ht="14.5">
      <c r="B846" s="10" t="s">
        <v>318</v>
      </c>
      <c r="C846" s="12" t="s">
        <v>786</v>
      </c>
    </row>
    <row r="847" spans="2:3" ht="14.5">
      <c r="B847" s="11" t="s">
        <v>9</v>
      </c>
      <c r="C847" s="13" t="s">
        <v>1287</v>
      </c>
    </row>
    <row r="848" spans="2:3" ht="14.5">
      <c r="B848" s="7" t="s">
        <v>10</v>
      </c>
      <c r="C848" s="9" t="s">
        <v>1288</v>
      </c>
    </row>
    <row r="849" spans="2:3" ht="14.5">
      <c r="B849" s="2" t="s">
        <v>12</v>
      </c>
      <c r="C849" s="4" t="s">
        <v>1288</v>
      </c>
    </row>
    <row r="850" spans="2:3" ht="14.5">
      <c r="B850" s="7" t="s">
        <v>16</v>
      </c>
      <c r="C850" s="9" t="s">
        <v>1289</v>
      </c>
    </row>
    <row r="851" spans="2:3" ht="14.5">
      <c r="B851" s="2" t="s">
        <v>17</v>
      </c>
      <c r="C851" s="4" t="s">
        <v>1290</v>
      </c>
    </row>
    <row r="852" spans="2:3" ht="14.5">
      <c r="B852" s="2" t="s">
        <v>18</v>
      </c>
      <c r="C852" s="4" t="s">
        <v>1291</v>
      </c>
    </row>
    <row r="853" spans="2:3" ht="14.5">
      <c r="B853" s="7" t="s">
        <v>20</v>
      </c>
      <c r="C853" s="9" t="s">
        <v>1292</v>
      </c>
    </row>
    <row r="854" spans="2:3" ht="14.5">
      <c r="B854" s="2" t="s">
        <v>21</v>
      </c>
      <c r="C854" s="4" t="s">
        <v>1293</v>
      </c>
    </row>
    <row r="855" spans="2:3" ht="14.5">
      <c r="B855" s="2" t="s">
        <v>22</v>
      </c>
      <c r="C855" s="4" t="s">
        <v>1294</v>
      </c>
    </row>
    <row r="856" spans="2:3" ht="14.5">
      <c r="B856" s="7" t="s">
        <v>23</v>
      </c>
      <c r="C856" s="9" t="s">
        <v>1295</v>
      </c>
    </row>
    <row r="857" spans="2:3" ht="14.5">
      <c r="B857" s="2" t="s">
        <v>24</v>
      </c>
      <c r="C857" s="4" t="s">
        <v>1295</v>
      </c>
    </row>
    <row r="858" spans="2:3" ht="14.5">
      <c r="B858" s="7" t="s">
        <v>797</v>
      </c>
      <c r="C858" s="9" t="s">
        <v>1296</v>
      </c>
    </row>
    <row r="859" spans="2:3" ht="14.5">
      <c r="B859" s="2" t="s">
        <v>798</v>
      </c>
      <c r="C859" s="4" t="s">
        <v>1296</v>
      </c>
    </row>
    <row r="860" spans="2:3" ht="14.5">
      <c r="B860" s="11" t="s">
        <v>26</v>
      </c>
      <c r="C860" s="13" t="s">
        <v>1297</v>
      </c>
    </row>
    <row r="861" spans="2:3" ht="14.5">
      <c r="B861" s="7" t="s">
        <v>27</v>
      </c>
      <c r="C861" s="9" t="s">
        <v>1298</v>
      </c>
    </row>
    <row r="862" spans="2:3" ht="14.5">
      <c r="B862" s="2" t="s">
        <v>28</v>
      </c>
      <c r="C862" s="4" t="s">
        <v>1299</v>
      </c>
    </row>
    <row r="863" spans="2:3" ht="14.5">
      <c r="B863" s="2" t="s">
        <v>29</v>
      </c>
      <c r="C863" s="4" t="s">
        <v>999</v>
      </c>
    </row>
    <row r="864" spans="2:3" ht="14.5">
      <c r="B864" s="2" t="s">
        <v>30</v>
      </c>
      <c r="C864" s="4" t="s">
        <v>1300</v>
      </c>
    </row>
    <row r="865" spans="2:3" ht="14.5">
      <c r="B865" s="2" t="s">
        <v>31</v>
      </c>
      <c r="C865" s="4" t="s">
        <v>624</v>
      </c>
    </row>
    <row r="866" spans="2:3" ht="14.5">
      <c r="B866" s="2" t="s">
        <v>32</v>
      </c>
      <c r="C866" s="4" t="s">
        <v>1301</v>
      </c>
    </row>
    <row r="867" spans="2:3" ht="14.5">
      <c r="B867" s="7" t="s">
        <v>33</v>
      </c>
      <c r="C867" s="9" t="s">
        <v>963</v>
      </c>
    </row>
    <row r="868" spans="2:3" ht="14.5">
      <c r="B868" s="2" t="s">
        <v>34</v>
      </c>
      <c r="C868" s="4" t="s">
        <v>1110</v>
      </c>
    </row>
    <row r="869" spans="2:3" ht="14.5">
      <c r="B869" s="2" t="s">
        <v>35</v>
      </c>
      <c r="C869" s="4" t="s">
        <v>1302</v>
      </c>
    </row>
    <row r="870" spans="2:3" ht="14.5">
      <c r="B870" s="7" t="s">
        <v>36</v>
      </c>
      <c r="C870" s="9" t="s">
        <v>1303</v>
      </c>
    </row>
    <row r="871" spans="2:3" ht="14.5">
      <c r="B871" s="2" t="s">
        <v>806</v>
      </c>
      <c r="C871" s="4" t="s">
        <v>883</v>
      </c>
    </row>
    <row r="872" spans="2:3" ht="14.5">
      <c r="B872" s="2" t="s">
        <v>422</v>
      </c>
      <c r="C872" s="4" t="s">
        <v>883</v>
      </c>
    </row>
    <row r="873" spans="2:3" ht="14.5">
      <c r="B873" s="2" t="s">
        <v>807</v>
      </c>
      <c r="C873" s="4" t="s">
        <v>883</v>
      </c>
    </row>
    <row r="874" spans="2:3" ht="14.5">
      <c r="B874" s="2" t="s">
        <v>808</v>
      </c>
      <c r="C874" s="4" t="s">
        <v>883</v>
      </c>
    </row>
    <row r="875" spans="2:3" ht="14.5">
      <c r="B875" s="2" t="s">
        <v>809</v>
      </c>
      <c r="C875" s="4" t="s">
        <v>883</v>
      </c>
    </row>
    <row r="876" spans="2:3" ht="14.5">
      <c r="B876" s="2" t="s">
        <v>37</v>
      </c>
      <c r="C876" s="4" t="s">
        <v>1304</v>
      </c>
    </row>
    <row r="877" spans="2:3" ht="14.5">
      <c r="B877" s="2" t="s">
        <v>810</v>
      </c>
      <c r="C877" s="4" t="s">
        <v>1305</v>
      </c>
    </row>
    <row r="878" spans="2:3" ht="14.5">
      <c r="B878" s="2" t="s">
        <v>38</v>
      </c>
      <c r="C878" s="4" t="s">
        <v>999</v>
      </c>
    </row>
    <row r="879" spans="2:3" ht="14.5">
      <c r="B879" s="2" t="s">
        <v>39</v>
      </c>
      <c r="C879" s="4" t="s">
        <v>999</v>
      </c>
    </row>
    <row r="880" spans="2:3" ht="14.5">
      <c r="B880" s="7" t="s">
        <v>40</v>
      </c>
      <c r="C880" s="9" t="s">
        <v>1306</v>
      </c>
    </row>
    <row r="881" spans="2:3" ht="14.5">
      <c r="B881" s="2" t="s">
        <v>811</v>
      </c>
      <c r="C881" s="4" t="s">
        <v>1307</v>
      </c>
    </row>
    <row r="882" spans="2:3" ht="14.5">
      <c r="B882" s="2" t="s">
        <v>423</v>
      </c>
      <c r="C882" s="4" t="s">
        <v>1308</v>
      </c>
    </row>
    <row r="883" spans="2:3" ht="14.5">
      <c r="B883" s="2" t="s">
        <v>41</v>
      </c>
      <c r="C883" s="4" t="s">
        <v>1208</v>
      </c>
    </row>
    <row r="884" spans="2:3" ht="14.5">
      <c r="B884" s="7" t="s">
        <v>42</v>
      </c>
      <c r="C884" s="9" t="s">
        <v>1309</v>
      </c>
    </row>
    <row r="885" spans="2:3" ht="14.5">
      <c r="B885" s="2" t="s">
        <v>43</v>
      </c>
      <c r="C885" s="4" t="s">
        <v>1309</v>
      </c>
    </row>
    <row r="886" spans="2:3" ht="14.5">
      <c r="B886" s="7" t="s">
        <v>44</v>
      </c>
      <c r="C886" s="9" t="s">
        <v>1208</v>
      </c>
    </row>
    <row r="887" spans="2:3" ht="14.5">
      <c r="B887" s="2" t="s">
        <v>46</v>
      </c>
      <c r="C887" s="4" t="s">
        <v>1208</v>
      </c>
    </row>
    <row r="888" spans="2:3" ht="14.5">
      <c r="B888" s="7" t="s">
        <v>47</v>
      </c>
      <c r="C888" s="9" t="s">
        <v>1310</v>
      </c>
    </row>
    <row r="889" spans="2:3" ht="14.5">
      <c r="B889" s="2" t="s">
        <v>48</v>
      </c>
      <c r="C889" s="4" t="s">
        <v>650</v>
      </c>
    </row>
    <row r="890" spans="2:3" ht="14.5">
      <c r="B890" s="2" t="s">
        <v>49</v>
      </c>
      <c r="C890" s="4" t="s">
        <v>618</v>
      </c>
    </row>
    <row r="891" spans="2:3" ht="14.5">
      <c r="B891" s="2" t="s">
        <v>50</v>
      </c>
      <c r="C891" s="4" t="s">
        <v>650</v>
      </c>
    </row>
    <row r="892" spans="2:3" ht="14.5">
      <c r="B892" s="2" t="s">
        <v>51</v>
      </c>
      <c r="C892" s="4" t="s">
        <v>1311</v>
      </c>
    </row>
    <row r="893" spans="2:3" ht="14.5">
      <c r="B893" s="2" t="s">
        <v>52</v>
      </c>
      <c r="C893" s="4" t="s">
        <v>1307</v>
      </c>
    </row>
    <row r="894" spans="2:3" ht="14.5">
      <c r="B894" s="11" t="s">
        <v>53</v>
      </c>
      <c r="C894" s="13" t="s">
        <v>1312</v>
      </c>
    </row>
    <row r="895" spans="2:3" ht="14.5">
      <c r="B895" s="7" t="s">
        <v>54</v>
      </c>
      <c r="C895" s="9" t="s">
        <v>1313</v>
      </c>
    </row>
    <row r="896" spans="2:3" ht="14.5">
      <c r="B896" s="2" t="s">
        <v>55</v>
      </c>
      <c r="C896" s="4" t="s">
        <v>1314</v>
      </c>
    </row>
    <row r="897" spans="2:3" ht="14.5">
      <c r="B897" s="2" t="s">
        <v>56</v>
      </c>
      <c r="C897" s="4" t="s">
        <v>1125</v>
      </c>
    </row>
    <row r="898" spans="2:3" ht="14.5">
      <c r="B898" s="2" t="s">
        <v>57</v>
      </c>
      <c r="C898" s="4" t="s">
        <v>1304</v>
      </c>
    </row>
    <row r="899" spans="2:3" ht="14.5">
      <c r="B899" s="2" t="s">
        <v>58</v>
      </c>
      <c r="C899" s="4" t="s">
        <v>1125</v>
      </c>
    </row>
    <row r="900" spans="2:3" ht="14.5">
      <c r="B900" s="2" t="s">
        <v>59</v>
      </c>
      <c r="C900" s="4" t="s">
        <v>650</v>
      </c>
    </row>
    <row r="901" spans="2:3" ht="14.5">
      <c r="B901" s="2" t="s">
        <v>60</v>
      </c>
      <c r="C901" s="4" t="s">
        <v>1315</v>
      </c>
    </row>
    <row r="902" spans="2:3" ht="14.5">
      <c r="B902" s="2" t="s">
        <v>61</v>
      </c>
      <c r="C902" s="4" t="s">
        <v>650</v>
      </c>
    </row>
    <row r="903" spans="2:3" ht="14.5">
      <c r="B903" s="7" t="s">
        <v>62</v>
      </c>
      <c r="C903" s="9" t="s">
        <v>1110</v>
      </c>
    </row>
    <row r="904" spans="2:3" ht="14.5">
      <c r="B904" s="2" t="s">
        <v>64</v>
      </c>
      <c r="C904" s="4" t="s">
        <v>1110</v>
      </c>
    </row>
    <row r="905" spans="2:3" ht="14.5">
      <c r="B905" s="7" t="s">
        <v>67</v>
      </c>
      <c r="C905" s="9" t="s">
        <v>1316</v>
      </c>
    </row>
    <row r="906" spans="2:3" ht="14.5">
      <c r="B906" s="2" t="s">
        <v>69</v>
      </c>
      <c r="C906" s="4" t="s">
        <v>625</v>
      </c>
    </row>
    <row r="907" spans="2:3" ht="14.5">
      <c r="B907" s="2" t="s">
        <v>71</v>
      </c>
      <c r="C907" s="4" t="s">
        <v>1317</v>
      </c>
    </row>
    <row r="908" spans="2:3" ht="14.5">
      <c r="B908" s="7" t="s">
        <v>73</v>
      </c>
      <c r="C908" s="9" t="s">
        <v>1318</v>
      </c>
    </row>
    <row r="909" spans="2:3" ht="14.5">
      <c r="B909" s="2" t="s">
        <v>74</v>
      </c>
      <c r="C909" s="4" t="s">
        <v>1132</v>
      </c>
    </row>
    <row r="910" spans="2:3" ht="14.5">
      <c r="B910" s="2" t="s">
        <v>75</v>
      </c>
      <c r="C910" s="4" t="s">
        <v>1319</v>
      </c>
    </row>
    <row r="911" spans="2:3" ht="14.5">
      <c r="B911" s="7" t="s">
        <v>77</v>
      </c>
      <c r="C911" s="9" t="s">
        <v>1320</v>
      </c>
    </row>
    <row r="912" spans="2:3" ht="14.5">
      <c r="B912" s="2" t="s">
        <v>78</v>
      </c>
      <c r="C912" s="4" t="s">
        <v>650</v>
      </c>
    </row>
    <row r="913" spans="2:3" ht="25">
      <c r="B913" s="2" t="s">
        <v>426</v>
      </c>
      <c r="C913" s="4" t="s">
        <v>650</v>
      </c>
    </row>
    <row r="914" spans="2:3" ht="14.5">
      <c r="B914" s="2" t="s">
        <v>80</v>
      </c>
      <c r="C914" s="4" t="s">
        <v>1027</v>
      </c>
    </row>
    <row r="915" spans="2:3" ht="14.5">
      <c r="B915" s="2" t="s">
        <v>81</v>
      </c>
      <c r="C915" s="4" t="s">
        <v>619</v>
      </c>
    </row>
    <row r="916" spans="2:3" ht="14.5">
      <c r="B916" s="2" t="s">
        <v>82</v>
      </c>
      <c r="C916" s="4" t="s">
        <v>650</v>
      </c>
    </row>
    <row r="917" spans="2:3" ht="14.5">
      <c r="B917" s="7" t="s">
        <v>89</v>
      </c>
      <c r="C917" s="9" t="s">
        <v>619</v>
      </c>
    </row>
    <row r="918" spans="2:3" ht="14.5">
      <c r="B918" s="2" t="s">
        <v>91</v>
      </c>
      <c r="C918" s="4" t="s">
        <v>619</v>
      </c>
    </row>
    <row r="919" spans="2:3" ht="14.5">
      <c r="B919" s="7" t="s">
        <v>92</v>
      </c>
      <c r="C919" s="9" t="s">
        <v>1321</v>
      </c>
    </row>
    <row r="920" spans="2:3" ht="14.5">
      <c r="B920" s="2" t="s">
        <v>429</v>
      </c>
      <c r="C920" s="4" t="s">
        <v>619</v>
      </c>
    </row>
    <row r="921" spans="2:3" ht="14.5">
      <c r="B921" s="2" t="s">
        <v>94</v>
      </c>
      <c r="C921" s="4" t="s">
        <v>1322</v>
      </c>
    </row>
    <row r="922" spans="2:3" ht="14.5">
      <c r="B922" s="3" t="s">
        <v>868</v>
      </c>
      <c r="C922" s="5" t="s">
        <v>789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C6"/>
  <sheetViews>
    <sheetView showGridLines="0" workbookViewId="0" topLeftCell="A1"/>
  </sheetViews>
  <sheetFormatPr defaultColWidth="11.424285714285714" defaultRowHeight="14.5"/>
  <cols>
    <col min="2" max="2" width="61.714285714285715" customWidth="1"/>
    <col min="3" max="3" width="15.714285714285714" customWidth="1"/>
  </cols>
  <sheetData>
    <row r="2" spans="2:3" ht="14.5">
      <c r="B2" s="35" t="s">
        <v>1694</v>
      </c>
      <c r="C2" s="36"/>
    </row>
    <row r="3" spans="2:3" ht="14.5">
      <c r="B3" s="1" t="s">
        <v>295</v>
      </c>
      <c r="C3" s="1" t="s">
        <v>4</v>
      </c>
    </row>
    <row r="4" spans="2:3" ht="14.5">
      <c r="B4" s="6" t="s">
        <v>768</v>
      </c>
      <c r="C4" s="8" t="s">
        <v>789</v>
      </c>
    </row>
    <row r="5" spans="2:3" ht="14.5">
      <c r="B5" s="2" t="s">
        <v>296</v>
      </c>
      <c r="C5" s="4" t="s">
        <v>1509</v>
      </c>
    </row>
    <row r="6" spans="2:3" ht="14.5">
      <c r="B6" s="2" t="s">
        <v>297</v>
      </c>
      <c r="C6" s="4" t="s">
        <v>1510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59"/>
  <sheetViews>
    <sheetView showGridLines="0" workbookViewId="0" topLeftCell="B1">
      <selection pane="topLeft" activeCell="B159" sqref="B159"/>
    </sheetView>
  </sheetViews>
  <sheetFormatPr defaultColWidth="11.424285714285714" defaultRowHeight="14.5"/>
  <cols>
    <col min="2" max="2" width="110.71428571428571" customWidth="1"/>
    <col min="3" max="3" width="15.714285714285714" customWidth="1"/>
  </cols>
  <sheetData>
    <row r="2" spans="2:3" ht="14.5">
      <c r="B2" s="35" t="s">
        <v>1671</v>
      </c>
      <c r="C2" s="36"/>
    </row>
    <row r="3" spans="2:3" ht="14.5">
      <c r="B3" s="1" t="s">
        <v>200</v>
      </c>
      <c r="C3" s="1" t="s">
        <v>4</v>
      </c>
    </row>
    <row r="4" spans="2:3" ht="14.5">
      <c r="B4" s="6" t="s">
        <v>0</v>
      </c>
      <c r="C4" s="8" t="s">
        <v>7</v>
      </c>
    </row>
    <row r="5" spans="2:3" ht="14.5">
      <c r="B5" s="10" t="s">
        <v>1</v>
      </c>
      <c r="C5" s="12" t="s">
        <v>5</v>
      </c>
    </row>
    <row r="6" spans="2:3" ht="14.5">
      <c r="B6" s="11" t="s">
        <v>9</v>
      </c>
      <c r="C6" s="13" t="s">
        <v>202</v>
      </c>
    </row>
    <row r="7" spans="2:3" ht="14.5">
      <c r="B7" s="7" t="s">
        <v>10</v>
      </c>
      <c r="C7" s="9" t="s">
        <v>203</v>
      </c>
    </row>
    <row r="8" spans="2:3" ht="14.5">
      <c r="B8" s="2" t="s">
        <v>12</v>
      </c>
      <c r="C8" s="4" t="s">
        <v>203</v>
      </c>
    </row>
    <row r="9" spans="2:3" ht="14.5">
      <c r="B9" s="7" t="s">
        <v>13</v>
      </c>
      <c r="C9" s="9" t="s">
        <v>113</v>
      </c>
    </row>
    <row r="10" spans="2:3" ht="14.5">
      <c r="B10" s="2" t="s">
        <v>14</v>
      </c>
      <c r="C10" s="4" t="s">
        <v>114</v>
      </c>
    </row>
    <row r="11" spans="2:3" ht="14.5">
      <c r="B11" s="2" t="s">
        <v>15</v>
      </c>
      <c r="C11" s="4" t="s">
        <v>115</v>
      </c>
    </row>
    <row r="12" spans="2:3" ht="14.5">
      <c r="B12" s="7" t="s">
        <v>16</v>
      </c>
      <c r="C12" s="9" t="s">
        <v>204</v>
      </c>
    </row>
    <row r="13" spans="2:3" ht="14.5">
      <c r="B13" s="2" t="s">
        <v>17</v>
      </c>
      <c r="C13" s="4" t="s">
        <v>205</v>
      </c>
    </row>
    <row r="14" spans="2:3" ht="14.5">
      <c r="B14" s="2" t="s">
        <v>18</v>
      </c>
      <c r="C14" s="4" t="s">
        <v>206</v>
      </c>
    </row>
    <row r="15" spans="2:3" ht="14.5">
      <c r="B15" s="2" t="s">
        <v>19</v>
      </c>
      <c r="C15" s="4" t="s">
        <v>207</v>
      </c>
    </row>
    <row r="16" spans="2:3" ht="14.5">
      <c r="B16" s="7" t="s">
        <v>20</v>
      </c>
      <c r="C16" s="9" t="s">
        <v>208</v>
      </c>
    </row>
    <row r="17" spans="2:3" ht="14.5">
      <c r="B17" s="2" t="s">
        <v>21</v>
      </c>
      <c r="C17" s="4" t="s">
        <v>209</v>
      </c>
    </row>
    <row r="18" spans="2:3" ht="14.5">
      <c r="B18" s="2" t="s">
        <v>22</v>
      </c>
      <c r="C18" s="4" t="s">
        <v>210</v>
      </c>
    </row>
    <row r="19" spans="2:3" ht="14.5">
      <c r="B19" s="7" t="s">
        <v>23</v>
      </c>
      <c r="C19" s="9" t="s">
        <v>211</v>
      </c>
    </row>
    <row r="20" spans="2:3" ht="14.5">
      <c r="B20" s="2" t="s">
        <v>24</v>
      </c>
      <c r="C20" s="4" t="s">
        <v>212</v>
      </c>
    </row>
    <row r="21" spans="2:3" ht="14.5">
      <c r="B21" s="2" t="s">
        <v>25</v>
      </c>
      <c r="C21" s="4" t="s">
        <v>125</v>
      </c>
    </row>
    <row r="22" spans="2:3" ht="14.5">
      <c r="B22" s="11" t="s">
        <v>26</v>
      </c>
      <c r="C22" s="13" t="s">
        <v>213</v>
      </c>
    </row>
    <row r="23" spans="2:3" ht="14.5">
      <c r="B23" s="7" t="s">
        <v>27</v>
      </c>
      <c r="C23" s="9" t="s">
        <v>214</v>
      </c>
    </row>
    <row r="24" spans="2:3" ht="14.5">
      <c r="B24" s="2" t="s">
        <v>28</v>
      </c>
      <c r="C24" s="4" t="s">
        <v>215</v>
      </c>
    </row>
    <row r="25" spans="2:3" ht="14.5">
      <c r="B25" s="2" t="s">
        <v>30</v>
      </c>
      <c r="C25" s="4" t="s">
        <v>216</v>
      </c>
    </row>
    <row r="26" spans="2:3" ht="14.5">
      <c r="B26" s="2" t="s">
        <v>31</v>
      </c>
      <c r="C26" s="4" t="s">
        <v>131</v>
      </c>
    </row>
    <row r="27" spans="2:3" ht="14.5">
      <c r="B27" s="2" t="s">
        <v>32</v>
      </c>
      <c r="C27" s="4" t="s">
        <v>217</v>
      </c>
    </row>
    <row r="28" spans="2:3" ht="14.5">
      <c r="B28" s="7" t="s">
        <v>33</v>
      </c>
      <c r="C28" s="9" t="s">
        <v>218</v>
      </c>
    </row>
    <row r="29" spans="2:3" ht="14.5">
      <c r="B29" s="2" t="s">
        <v>34</v>
      </c>
      <c r="C29" s="4" t="s">
        <v>219</v>
      </c>
    </row>
    <row r="30" spans="2:3" ht="14.5">
      <c r="B30" s="2" t="s">
        <v>35</v>
      </c>
      <c r="C30" s="4" t="s">
        <v>135</v>
      </c>
    </row>
    <row r="31" spans="2:3" ht="14.5">
      <c r="B31" s="7" t="s">
        <v>36</v>
      </c>
      <c r="C31" s="9" t="s">
        <v>220</v>
      </c>
    </row>
    <row r="32" spans="2:3" ht="14.5">
      <c r="B32" s="2" t="s">
        <v>37</v>
      </c>
      <c r="C32" s="4" t="s">
        <v>220</v>
      </c>
    </row>
    <row r="33" spans="2:3" ht="14.5">
      <c r="B33" s="7" t="s">
        <v>40</v>
      </c>
      <c r="C33" s="9" t="s">
        <v>140</v>
      </c>
    </row>
    <row r="34" spans="2:3" ht="14.5">
      <c r="B34" s="2" t="s">
        <v>41</v>
      </c>
      <c r="C34" s="4" t="s">
        <v>140</v>
      </c>
    </row>
    <row r="35" spans="2:3" ht="14.5">
      <c r="B35" s="7" t="s">
        <v>42</v>
      </c>
      <c r="C35" s="9" t="s">
        <v>221</v>
      </c>
    </row>
    <row r="36" spans="2:3" ht="14.5">
      <c r="B36" s="2" t="s">
        <v>43</v>
      </c>
      <c r="C36" s="4" t="s">
        <v>221</v>
      </c>
    </row>
    <row r="37" spans="2:3" ht="14.5">
      <c r="B37" s="7" t="s">
        <v>44</v>
      </c>
      <c r="C37" s="9" t="s">
        <v>144</v>
      </c>
    </row>
    <row r="38" spans="2:3" ht="14.5">
      <c r="B38" s="2" t="s">
        <v>46</v>
      </c>
      <c r="C38" s="4" t="s">
        <v>144</v>
      </c>
    </row>
    <row r="39" spans="2:3" ht="14.5">
      <c r="B39" s="7" t="s">
        <v>47</v>
      </c>
      <c r="C39" s="9" t="s">
        <v>222</v>
      </c>
    </row>
    <row r="40" spans="2:3" ht="14.5">
      <c r="B40" s="2" t="s">
        <v>48</v>
      </c>
      <c r="C40" s="4" t="s">
        <v>146</v>
      </c>
    </row>
    <row r="41" spans="2:3" ht="14.5">
      <c r="B41" s="2" t="s">
        <v>49</v>
      </c>
      <c r="C41" s="4" t="s">
        <v>147</v>
      </c>
    </row>
    <row r="42" spans="2:3" ht="14.5">
      <c r="B42" s="2" t="s">
        <v>50</v>
      </c>
      <c r="C42" s="4" t="s">
        <v>148</v>
      </c>
    </row>
    <row r="43" spans="2:3" ht="14.5">
      <c r="B43" s="2" t="s">
        <v>51</v>
      </c>
      <c r="C43" s="4" t="s">
        <v>149</v>
      </c>
    </row>
    <row r="44" spans="2:3" ht="14.5">
      <c r="B44" s="2" t="s">
        <v>52</v>
      </c>
      <c r="C44" s="4">
        <v>818</v>
      </c>
    </row>
    <row r="45" spans="2:3" ht="14.5">
      <c r="B45" s="11" t="s">
        <v>53</v>
      </c>
      <c r="C45" s="13" t="s">
        <v>223</v>
      </c>
    </row>
    <row r="46" spans="2:3" ht="14.5">
      <c r="B46" s="7" t="s">
        <v>54</v>
      </c>
      <c r="C46" s="9" t="s">
        <v>224</v>
      </c>
    </row>
    <row r="47" spans="2:3" ht="14.5">
      <c r="B47" s="2" t="s">
        <v>55</v>
      </c>
      <c r="C47" s="4" t="s">
        <v>225</v>
      </c>
    </row>
    <row r="48" spans="2:3" ht="14.5">
      <c r="B48" s="2" t="s">
        <v>56</v>
      </c>
      <c r="C48" s="4" t="s">
        <v>154</v>
      </c>
    </row>
    <row r="49" spans="2:3" ht="14.5">
      <c r="B49" s="2" t="s">
        <v>57</v>
      </c>
      <c r="C49" s="4" t="s">
        <v>226</v>
      </c>
    </row>
    <row r="50" spans="2:3" ht="14.5">
      <c r="B50" s="2" t="s">
        <v>58</v>
      </c>
      <c r="C50" s="4" t="s">
        <v>156</v>
      </c>
    </row>
    <row r="51" spans="2:3" ht="14.5">
      <c r="B51" s="2" t="s">
        <v>60</v>
      </c>
      <c r="C51" s="4" t="s">
        <v>227</v>
      </c>
    </row>
    <row r="52" spans="2:3" ht="14.5">
      <c r="B52" s="2" t="s">
        <v>61</v>
      </c>
      <c r="C52" s="4" t="s">
        <v>228</v>
      </c>
    </row>
    <row r="53" spans="2:3" ht="14.5">
      <c r="B53" s="7" t="s">
        <v>62</v>
      </c>
      <c r="C53" s="9" t="s">
        <v>229</v>
      </c>
    </row>
    <row r="54" spans="2:3" ht="14.5">
      <c r="B54" s="2" t="s">
        <v>63</v>
      </c>
      <c r="C54" s="4" t="s">
        <v>230</v>
      </c>
    </row>
    <row r="55" spans="2:3" ht="14.5">
      <c r="B55" s="2" t="s">
        <v>64</v>
      </c>
      <c r="C55" s="4" t="s">
        <v>231</v>
      </c>
    </row>
    <row r="56" spans="2:3" ht="14.5">
      <c r="B56" s="2" t="s">
        <v>65</v>
      </c>
      <c r="C56" s="4" t="s">
        <v>232</v>
      </c>
    </row>
    <row r="57" spans="2:3" ht="14.5">
      <c r="B57" s="2" t="s">
        <v>66</v>
      </c>
      <c r="C57" s="4" t="s">
        <v>164</v>
      </c>
    </row>
    <row r="58" spans="2:3" ht="14.5">
      <c r="B58" s="7" t="s">
        <v>67</v>
      </c>
      <c r="C58" s="9" t="s">
        <v>233</v>
      </c>
    </row>
    <row r="59" spans="2:3" ht="14.5">
      <c r="B59" s="2" t="s">
        <v>68</v>
      </c>
      <c r="C59" s="4" t="s">
        <v>234</v>
      </c>
    </row>
    <row r="60" spans="2:3" ht="14.5">
      <c r="B60" s="2" t="s">
        <v>69</v>
      </c>
      <c r="C60" s="4" t="s">
        <v>235</v>
      </c>
    </row>
    <row r="61" spans="2:3" ht="14.5">
      <c r="B61" s="2" t="s">
        <v>70</v>
      </c>
      <c r="C61" s="4" t="s">
        <v>168</v>
      </c>
    </row>
    <row r="62" spans="2:3" ht="14.5">
      <c r="B62" s="2" t="s">
        <v>71</v>
      </c>
      <c r="C62" s="4" t="s">
        <v>236</v>
      </c>
    </row>
    <row r="63" spans="2:3" ht="14.5">
      <c r="B63" s="2" t="s">
        <v>72</v>
      </c>
      <c r="C63" s="4" t="s">
        <v>237</v>
      </c>
    </row>
    <row r="64" spans="2:3" ht="14.5">
      <c r="B64" s="7" t="s">
        <v>73</v>
      </c>
      <c r="C64" s="9" t="s">
        <v>238</v>
      </c>
    </row>
    <row r="65" spans="2:3" ht="14.5">
      <c r="B65" s="2" t="s">
        <v>74</v>
      </c>
      <c r="C65" s="4" t="s">
        <v>239</v>
      </c>
    </row>
    <row r="66" spans="2:3" ht="14.5">
      <c r="B66" s="2" t="s">
        <v>75</v>
      </c>
      <c r="C66" s="4" t="s">
        <v>173</v>
      </c>
    </row>
    <row r="67" spans="2:3" ht="14.5">
      <c r="B67" s="2" t="s">
        <v>76</v>
      </c>
      <c r="C67" s="4" t="s">
        <v>174</v>
      </c>
    </row>
    <row r="68" spans="2:3" ht="14.5">
      <c r="B68" s="7" t="s">
        <v>77</v>
      </c>
      <c r="C68" s="9" t="s">
        <v>240</v>
      </c>
    </row>
    <row r="69" spans="2:3" ht="14.5">
      <c r="B69" s="2" t="s">
        <v>78</v>
      </c>
      <c r="C69" s="4" t="s">
        <v>241</v>
      </c>
    </row>
    <row r="70" spans="2:3" ht="14.5">
      <c r="B70" s="2" t="s">
        <v>79</v>
      </c>
      <c r="C70" s="4" t="s">
        <v>177</v>
      </c>
    </row>
    <row r="71" spans="2:3" ht="14.5">
      <c r="B71" s="2" t="s">
        <v>80</v>
      </c>
      <c r="C71" s="4" t="s">
        <v>178</v>
      </c>
    </row>
    <row r="72" spans="2:3" ht="14.5">
      <c r="B72" s="2" t="s">
        <v>81</v>
      </c>
      <c r="C72" s="4" t="s">
        <v>179</v>
      </c>
    </row>
    <row r="73" spans="2:3" ht="14.5">
      <c r="B73" s="2" t="s">
        <v>82</v>
      </c>
      <c r="C73" s="4" t="s">
        <v>242</v>
      </c>
    </row>
    <row r="74" spans="2:3" ht="14.5">
      <c r="B74" s="2" t="s">
        <v>83</v>
      </c>
      <c r="C74" s="4" t="s">
        <v>243</v>
      </c>
    </row>
    <row r="75" spans="2:3" ht="14.5">
      <c r="B75" s="7" t="s">
        <v>86</v>
      </c>
      <c r="C75" s="9" t="s">
        <v>244</v>
      </c>
    </row>
    <row r="76" spans="2:3" ht="14.5">
      <c r="B76" s="2" t="s">
        <v>87</v>
      </c>
      <c r="C76" s="4" t="s">
        <v>245</v>
      </c>
    </row>
    <row r="77" spans="2:3" ht="14.5">
      <c r="B77" s="2" t="s">
        <v>88</v>
      </c>
      <c r="C77" s="4" t="s">
        <v>185</v>
      </c>
    </row>
    <row r="78" spans="2:3" ht="14.5">
      <c r="B78" s="7" t="s">
        <v>92</v>
      </c>
      <c r="C78" s="9" t="s">
        <v>189</v>
      </c>
    </row>
    <row r="79" spans="2:3" ht="14.5">
      <c r="B79" s="2" t="s">
        <v>93</v>
      </c>
      <c r="C79" s="4" t="s">
        <v>190</v>
      </c>
    </row>
    <row r="80" spans="2:3" ht="14.5">
      <c r="B80" s="2" t="s">
        <v>94</v>
      </c>
      <c r="C80" s="4" t="s">
        <v>191</v>
      </c>
    </row>
    <row r="81" spans="2:3" ht="14.5">
      <c r="B81" s="11" t="s">
        <v>95</v>
      </c>
      <c r="C81" s="13" t="s">
        <v>246</v>
      </c>
    </row>
    <row r="82" spans="2:3" ht="14.5">
      <c r="B82" s="7" t="s">
        <v>96</v>
      </c>
      <c r="C82" s="9" t="s">
        <v>247</v>
      </c>
    </row>
    <row r="83" spans="2:3" ht="14.5">
      <c r="B83" s="2" t="s">
        <v>97</v>
      </c>
      <c r="C83" s="4" t="s">
        <v>248</v>
      </c>
    </row>
    <row r="84" spans="2:3" ht="14.5">
      <c r="B84" s="2" t="s">
        <v>98</v>
      </c>
      <c r="C84" s="4" t="s">
        <v>249</v>
      </c>
    </row>
    <row r="85" spans="2:3" ht="14.5">
      <c r="B85" s="7" t="s">
        <v>104</v>
      </c>
      <c r="C85" s="9" t="s">
        <v>198</v>
      </c>
    </row>
    <row r="86" spans="2:3" ht="14.5">
      <c r="B86" s="2" t="s">
        <v>105</v>
      </c>
      <c r="C86" s="4" t="s">
        <v>198</v>
      </c>
    </row>
    <row r="87" spans="2:3" ht="14.5">
      <c r="B87" s="7" t="s">
        <v>106</v>
      </c>
      <c r="C87" s="9" t="s">
        <v>199</v>
      </c>
    </row>
    <row r="88" spans="2:3" ht="14.5">
      <c r="B88" s="2" t="s">
        <v>107</v>
      </c>
      <c r="C88" s="4" t="s">
        <v>199</v>
      </c>
    </row>
    <row r="89" spans="2:3" ht="14.5">
      <c r="B89" s="10" t="s">
        <v>201</v>
      </c>
      <c r="C89" s="12" t="s">
        <v>6</v>
      </c>
    </row>
    <row r="90" spans="2:3" ht="14.5">
      <c r="B90" s="11" t="s">
        <v>9</v>
      </c>
      <c r="C90" s="13" t="s">
        <v>250</v>
      </c>
    </row>
    <row r="91" spans="2:3" ht="14.5">
      <c r="B91" s="7" t="s">
        <v>10</v>
      </c>
      <c r="C91" s="9" t="s">
        <v>251</v>
      </c>
    </row>
    <row r="92" spans="2:3" ht="14.5">
      <c r="B92" s="2" t="s">
        <v>11</v>
      </c>
      <c r="C92" s="4" t="s">
        <v>111</v>
      </c>
    </row>
    <row r="93" spans="2:3" ht="14.5">
      <c r="B93" s="2" t="s">
        <v>12</v>
      </c>
      <c r="C93" s="4" t="s">
        <v>252</v>
      </c>
    </row>
    <row r="94" spans="2:3" ht="14.5">
      <c r="B94" s="7" t="s">
        <v>16</v>
      </c>
      <c r="C94" s="9" t="s">
        <v>253</v>
      </c>
    </row>
    <row r="95" spans="2:3" ht="14.5">
      <c r="B95" s="2" t="s">
        <v>17</v>
      </c>
      <c r="C95" s="4" t="s">
        <v>254</v>
      </c>
    </row>
    <row r="96" spans="2:3" ht="14.5">
      <c r="B96" s="2" t="s">
        <v>18</v>
      </c>
      <c r="C96" s="4" t="s">
        <v>255</v>
      </c>
    </row>
    <row r="97" spans="2:3" ht="14.5">
      <c r="B97" s="2" t="s">
        <v>19</v>
      </c>
      <c r="C97" s="4" t="s">
        <v>256</v>
      </c>
    </row>
    <row r="98" spans="2:3" ht="14.5">
      <c r="B98" s="7" t="s">
        <v>20</v>
      </c>
      <c r="C98" s="9" t="s">
        <v>257</v>
      </c>
    </row>
    <row r="99" spans="2:3" ht="14.5">
      <c r="B99" s="2" t="s">
        <v>21</v>
      </c>
      <c r="C99" s="4" t="s">
        <v>258</v>
      </c>
    </row>
    <row r="100" spans="2:3" ht="14.5">
      <c r="B100" s="2" t="s">
        <v>22</v>
      </c>
      <c r="C100" s="4" t="s">
        <v>259</v>
      </c>
    </row>
    <row r="101" spans="2:3" ht="14.5">
      <c r="B101" s="7" t="s">
        <v>23</v>
      </c>
      <c r="C101" s="9" t="s">
        <v>260</v>
      </c>
    </row>
    <row r="102" spans="2:3" ht="14.5">
      <c r="B102" s="2" t="s">
        <v>24</v>
      </c>
      <c r="C102" s="4" t="s">
        <v>260</v>
      </c>
    </row>
    <row r="103" spans="2:3" ht="14.5">
      <c r="B103" s="11" t="s">
        <v>26</v>
      </c>
      <c r="C103" s="13" t="s">
        <v>261</v>
      </c>
    </row>
    <row r="104" spans="2:3" ht="14.5">
      <c r="B104" s="7" t="s">
        <v>27</v>
      </c>
      <c r="C104" s="9" t="s">
        <v>262</v>
      </c>
    </row>
    <row r="105" spans="2:3" ht="14.5">
      <c r="B105" s="2" t="s">
        <v>28</v>
      </c>
      <c r="C105" s="4" t="s">
        <v>263</v>
      </c>
    </row>
    <row r="106" spans="2:3" ht="14.5">
      <c r="B106" s="2" t="s">
        <v>29</v>
      </c>
      <c r="C106" s="4" t="s">
        <v>129</v>
      </c>
    </row>
    <row r="107" spans="2:3" ht="14.5">
      <c r="B107" s="2" t="s">
        <v>30</v>
      </c>
      <c r="C107" s="4" t="s">
        <v>264</v>
      </c>
    </row>
    <row r="108" spans="2:3" ht="14.5">
      <c r="B108" s="2" t="s">
        <v>32</v>
      </c>
      <c r="C108" s="4" t="s">
        <v>265</v>
      </c>
    </row>
    <row r="109" spans="2:3" ht="14.5">
      <c r="B109" s="7" t="s">
        <v>33</v>
      </c>
      <c r="C109" s="9" t="s">
        <v>266</v>
      </c>
    </row>
    <row r="110" spans="2:3" ht="14.5">
      <c r="B110" s="2" t="s">
        <v>34</v>
      </c>
      <c r="C110" s="4" t="s">
        <v>266</v>
      </c>
    </row>
    <row r="111" spans="2:3" ht="14.5">
      <c r="B111" s="7" t="s">
        <v>36</v>
      </c>
      <c r="C111" s="9" t="s">
        <v>267</v>
      </c>
    </row>
    <row r="112" spans="2:3" ht="14.5">
      <c r="B112" s="2" t="s">
        <v>37</v>
      </c>
      <c r="C112" s="4" t="s">
        <v>268</v>
      </c>
    </row>
    <row r="113" spans="2:3" ht="14.5">
      <c r="B113" s="2" t="s">
        <v>38</v>
      </c>
      <c r="C113" s="4" t="s">
        <v>138</v>
      </c>
    </row>
    <row r="114" spans="2:3" ht="14.5">
      <c r="B114" s="2" t="s">
        <v>39</v>
      </c>
      <c r="C114" s="4" t="s">
        <v>139</v>
      </c>
    </row>
    <row r="115" spans="2:3" ht="14.5">
      <c r="B115" s="7" t="s">
        <v>42</v>
      </c>
      <c r="C115" s="9" t="s">
        <v>269</v>
      </c>
    </row>
    <row r="116" spans="2:3" ht="14.5">
      <c r="B116" s="2" t="s">
        <v>43</v>
      </c>
      <c r="C116" s="4" t="s">
        <v>269</v>
      </c>
    </row>
    <row r="117" spans="2:3" ht="14.5">
      <c r="B117" s="7" t="s">
        <v>44</v>
      </c>
      <c r="C117" s="9" t="s">
        <v>143</v>
      </c>
    </row>
    <row r="118" spans="2:3" ht="14.5">
      <c r="B118" s="2" t="s">
        <v>45</v>
      </c>
      <c r="C118" s="4" t="s">
        <v>143</v>
      </c>
    </row>
    <row r="119" spans="2:3" ht="14.5">
      <c r="B119" s="7" t="s">
        <v>47</v>
      </c>
      <c r="C119" s="9" t="s">
        <v>270</v>
      </c>
    </row>
    <row r="120" spans="2:3" ht="14.5">
      <c r="B120" s="2" t="s">
        <v>52</v>
      </c>
      <c r="C120" s="4" t="s">
        <v>270</v>
      </c>
    </row>
    <row r="121" spans="2:3" ht="14.5">
      <c r="B121" s="11" t="s">
        <v>53</v>
      </c>
      <c r="C121" s="13" t="s">
        <v>271</v>
      </c>
    </row>
    <row r="122" spans="2:3" ht="14.5">
      <c r="B122" s="7" t="s">
        <v>54</v>
      </c>
      <c r="C122" s="9" t="s">
        <v>272</v>
      </c>
    </row>
    <row r="123" spans="2:3" ht="14.5">
      <c r="B123" s="2" t="s">
        <v>55</v>
      </c>
      <c r="C123" s="4" t="s">
        <v>273</v>
      </c>
    </row>
    <row r="124" spans="2:3" ht="14.5">
      <c r="B124" s="2" t="s">
        <v>57</v>
      </c>
      <c r="C124" s="4" t="s">
        <v>274</v>
      </c>
    </row>
    <row r="125" spans="2:3" ht="14.5">
      <c r="B125" s="2" t="s">
        <v>59</v>
      </c>
      <c r="C125" s="4" t="s">
        <v>157</v>
      </c>
    </row>
    <row r="126" spans="2:3" ht="14.5">
      <c r="B126" s="2" t="s">
        <v>60</v>
      </c>
      <c r="C126" s="4" t="s">
        <v>275</v>
      </c>
    </row>
    <row r="127" spans="2:3" ht="14.5">
      <c r="B127" s="2" t="s">
        <v>61</v>
      </c>
      <c r="C127" s="4" t="s">
        <v>276</v>
      </c>
    </row>
    <row r="128" spans="2:3" ht="14.5">
      <c r="B128" s="7" t="s">
        <v>62</v>
      </c>
      <c r="C128" s="9" t="s">
        <v>277</v>
      </c>
    </row>
    <row r="129" spans="2:3" ht="14.5">
      <c r="B129" s="2" t="s">
        <v>63</v>
      </c>
      <c r="C129" s="4" t="s">
        <v>278</v>
      </c>
    </row>
    <row r="130" spans="2:3" ht="14.5">
      <c r="B130" s="2" t="s">
        <v>64</v>
      </c>
      <c r="C130" s="4" t="s">
        <v>279</v>
      </c>
    </row>
    <row r="131" spans="2:3" ht="14.5">
      <c r="B131" s="2" t="s">
        <v>65</v>
      </c>
      <c r="C131" s="4" t="s">
        <v>280</v>
      </c>
    </row>
    <row r="132" spans="2:3" ht="14.5">
      <c r="B132" s="7" t="s">
        <v>67</v>
      </c>
      <c r="C132" s="9" t="s">
        <v>281</v>
      </c>
    </row>
    <row r="133" spans="2:3" ht="14.5">
      <c r="B133" s="2" t="s">
        <v>68</v>
      </c>
      <c r="C133" s="4" t="s">
        <v>282</v>
      </c>
    </row>
    <row r="134" spans="2:3" ht="14.5">
      <c r="B134" s="2" t="s">
        <v>69</v>
      </c>
      <c r="C134" s="4" t="s">
        <v>283</v>
      </c>
    </row>
    <row r="135" spans="2:3" ht="14.5">
      <c r="B135" s="2" t="s">
        <v>71</v>
      </c>
      <c r="C135" s="4" t="s">
        <v>284</v>
      </c>
    </row>
    <row r="136" spans="2:3" ht="14.5">
      <c r="B136" s="2" t="s">
        <v>72</v>
      </c>
      <c r="C136" s="4" t="s">
        <v>285</v>
      </c>
    </row>
    <row r="137" spans="2:3" ht="14.5">
      <c r="B137" s="7" t="s">
        <v>73</v>
      </c>
      <c r="C137" s="9" t="s">
        <v>286</v>
      </c>
    </row>
    <row r="138" spans="2:3" ht="14.5">
      <c r="B138" s="2" t="s">
        <v>74</v>
      </c>
      <c r="C138" s="4" t="s">
        <v>286</v>
      </c>
    </row>
    <row r="139" spans="2:3" ht="14.5">
      <c r="B139" s="7" t="s">
        <v>77</v>
      </c>
      <c r="C139" s="9" t="s">
        <v>287</v>
      </c>
    </row>
    <row r="140" spans="2:3" ht="14.5">
      <c r="B140" s="2" t="s">
        <v>78</v>
      </c>
      <c r="C140" s="4" t="s">
        <v>288</v>
      </c>
    </row>
    <row r="141" spans="2:3" ht="14.5">
      <c r="B141" s="2" t="s">
        <v>82</v>
      </c>
      <c r="C141" s="4" t="s">
        <v>289</v>
      </c>
    </row>
    <row r="142" spans="2:3" ht="14.5">
      <c r="B142" s="2" t="s">
        <v>83</v>
      </c>
      <c r="C142" s="4" t="s">
        <v>290</v>
      </c>
    </row>
    <row r="143" spans="2:3" ht="14.5">
      <c r="B143" s="7" t="s">
        <v>84</v>
      </c>
      <c r="C143" s="9" t="s">
        <v>182</v>
      </c>
    </row>
    <row r="144" spans="2:3" ht="25">
      <c r="B144" s="2" t="s">
        <v>85</v>
      </c>
      <c r="C144" s="4" t="s">
        <v>182</v>
      </c>
    </row>
    <row r="145" spans="2:3" ht="14.5">
      <c r="B145" s="7" t="s">
        <v>86</v>
      </c>
      <c r="C145" s="9" t="s">
        <v>291</v>
      </c>
    </row>
    <row r="146" spans="2:3" ht="14.5">
      <c r="B146" s="2" t="s">
        <v>87</v>
      </c>
      <c r="C146" s="4" t="s">
        <v>291</v>
      </c>
    </row>
    <row r="147" spans="2:3" ht="14.5">
      <c r="B147" s="7" t="s">
        <v>89</v>
      </c>
      <c r="C147" s="9" t="s">
        <v>186</v>
      </c>
    </row>
    <row r="148" spans="2:3" ht="14.5">
      <c r="B148" s="2" t="s">
        <v>90</v>
      </c>
      <c r="C148" s="4" t="s">
        <v>187</v>
      </c>
    </row>
    <row r="149" spans="2:3" ht="14.5">
      <c r="B149" s="2" t="s">
        <v>91</v>
      </c>
      <c r="C149" s="4" t="s">
        <v>188</v>
      </c>
    </row>
    <row r="150" spans="2:3" ht="14.5">
      <c r="B150" s="11" t="s">
        <v>95</v>
      </c>
      <c r="C150" s="13" t="s">
        <v>292</v>
      </c>
    </row>
    <row r="151" spans="2:3" ht="14.5">
      <c r="B151" s="7" t="s">
        <v>96</v>
      </c>
      <c r="C151" s="9" t="s">
        <v>293</v>
      </c>
    </row>
    <row r="152" spans="2:3" ht="14.5">
      <c r="B152" s="2" t="s">
        <v>97</v>
      </c>
      <c r="C152" s="4" t="s">
        <v>294</v>
      </c>
    </row>
    <row r="153" spans="2:3" ht="14.5">
      <c r="B153" s="2" t="s">
        <v>98</v>
      </c>
      <c r="C153" s="4" t="s">
        <v>230</v>
      </c>
    </row>
    <row r="154" spans="2:3" ht="14.5">
      <c r="B154" s="2" t="s">
        <v>99</v>
      </c>
      <c r="C154" s="4" t="s">
        <v>196</v>
      </c>
    </row>
    <row r="155" spans="2:3" ht="14.5">
      <c r="B155" s="7" t="s">
        <v>100</v>
      </c>
      <c r="C155" s="9" t="s">
        <v>196</v>
      </c>
    </row>
    <row r="156" spans="2:3" ht="14.5">
      <c r="B156" s="2" t="s">
        <v>101</v>
      </c>
      <c r="C156" s="4" t="s">
        <v>196</v>
      </c>
    </row>
    <row r="157" spans="2:3" ht="14.5">
      <c r="B157" s="7" t="s">
        <v>102</v>
      </c>
      <c r="C157" s="9" t="s">
        <v>197</v>
      </c>
    </row>
    <row r="158" spans="2:3" ht="14.5">
      <c r="B158" s="2" t="s">
        <v>103</v>
      </c>
      <c r="C158" s="4" t="s">
        <v>197</v>
      </c>
    </row>
    <row r="159" spans="2:3" ht="14.5">
      <c r="B159" s="3" t="s">
        <v>108</v>
      </c>
      <c r="C159" s="5" t="s">
        <v>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H14"/>
  <sheetViews>
    <sheetView showGridLines="0" workbookViewId="0" topLeftCell="A4"/>
  </sheetViews>
  <sheetFormatPr defaultColWidth="11.424285714285714" defaultRowHeight="14.5"/>
  <cols>
    <col min="1" max="1" width="10.857142857142858" style="23"/>
    <col min="2" max="2" width="51.142857142857146" style="23" customWidth="1"/>
    <col min="3" max="4" width="25.857142857142858" style="23" customWidth="1"/>
    <col min="5" max="5" width="30.857142857142858" style="23" customWidth="1"/>
    <col min="6" max="8" width="34.285714285714285" style="23" customWidth="1"/>
    <col min="9" max="16384" width="10.857142857142858" style="23"/>
  </cols>
  <sheetData>
    <row r="2" spans="2:8" ht="14.5">
      <c r="B2" s="35" t="s">
        <v>1695</v>
      </c>
      <c r="C2" s="36"/>
      <c r="D2" s="36"/>
      <c r="E2" s="36"/>
      <c r="F2" s="36"/>
      <c r="G2" s="36"/>
      <c r="H2" s="36"/>
    </row>
    <row r="3" spans="2:8" ht="25">
      <c r="B3" s="1" t="s">
        <v>295</v>
      </c>
      <c r="C3" s="1" t="s">
        <v>296</v>
      </c>
      <c r="D3" s="1" t="s">
        <v>297</v>
      </c>
      <c r="E3" s="1" t="s">
        <v>301</v>
      </c>
      <c r="F3" s="1" t="s">
        <v>302</v>
      </c>
      <c r="G3" s="1" t="s">
        <v>303</v>
      </c>
      <c r="H3" s="1" t="s">
        <v>4</v>
      </c>
    </row>
    <row r="4" spans="2:8" ht="25">
      <c r="B4" s="2" t="s">
        <v>769</v>
      </c>
      <c r="C4" s="4" t="s">
        <v>1511</v>
      </c>
      <c r="D4" s="4" t="s">
        <v>938</v>
      </c>
      <c r="E4" s="4">
        <v>0</v>
      </c>
      <c r="F4" s="4">
        <v>0</v>
      </c>
      <c r="G4" s="4">
        <v>0</v>
      </c>
      <c r="H4" s="14" t="s">
        <v>779</v>
      </c>
    </row>
    <row r="5" spans="2:8" ht="14.5">
      <c r="B5" s="2" t="s">
        <v>770</v>
      </c>
      <c r="C5" s="4" t="s">
        <v>1512</v>
      </c>
      <c r="D5" s="4" t="s">
        <v>1034</v>
      </c>
      <c r="E5" s="4">
        <v>0</v>
      </c>
      <c r="F5" s="4">
        <v>0</v>
      </c>
      <c r="G5" s="4">
        <v>0</v>
      </c>
      <c r="H5" s="14" t="s">
        <v>780</v>
      </c>
    </row>
    <row r="6" spans="2:8" ht="25">
      <c r="B6" s="2" t="s">
        <v>771</v>
      </c>
      <c r="C6" s="4" t="s">
        <v>781</v>
      </c>
      <c r="D6" s="4">
        <v>0</v>
      </c>
      <c r="E6" s="4">
        <v>0</v>
      </c>
      <c r="F6" s="4">
        <v>0</v>
      </c>
      <c r="G6" s="4">
        <v>0</v>
      </c>
      <c r="H6" s="14" t="s">
        <v>781</v>
      </c>
    </row>
    <row r="7" spans="2:8" ht="25">
      <c r="B7" s="2" t="s">
        <v>942</v>
      </c>
      <c r="C7" s="4" t="s">
        <v>1513</v>
      </c>
      <c r="D7" s="4" t="s">
        <v>960</v>
      </c>
      <c r="E7" s="4">
        <v>0</v>
      </c>
      <c r="F7" s="4">
        <v>0</v>
      </c>
      <c r="G7" s="4">
        <v>0</v>
      </c>
      <c r="H7" s="14" t="s">
        <v>782</v>
      </c>
    </row>
    <row r="8" spans="2:8" ht="14.5">
      <c r="B8" s="2" t="s">
        <v>773</v>
      </c>
      <c r="C8" s="4" t="s">
        <v>1514</v>
      </c>
      <c r="D8" s="4" t="s">
        <v>1212</v>
      </c>
      <c r="E8" s="4">
        <v>0</v>
      </c>
      <c r="F8" s="4">
        <v>0</v>
      </c>
      <c r="G8" s="4">
        <v>0</v>
      </c>
      <c r="H8" s="14" t="s">
        <v>783</v>
      </c>
    </row>
    <row r="9" spans="2:8" ht="25">
      <c r="B9" s="2" t="s">
        <v>774</v>
      </c>
      <c r="C9" s="4" t="s">
        <v>1897</v>
      </c>
      <c r="D9" s="4" t="s">
        <v>1889</v>
      </c>
      <c r="E9" s="4">
        <v>0</v>
      </c>
      <c r="F9" s="4">
        <v>0</v>
      </c>
      <c r="G9" s="4">
        <v>0</v>
      </c>
      <c r="H9" s="14" t="s">
        <v>784</v>
      </c>
    </row>
    <row r="10" spans="2:8" ht="37.5">
      <c r="B10" s="2" t="s">
        <v>775</v>
      </c>
      <c r="C10" s="4" t="s">
        <v>1515</v>
      </c>
      <c r="D10" s="4" t="s">
        <v>1278</v>
      </c>
      <c r="E10" s="4">
        <v>0</v>
      </c>
      <c r="F10" s="4">
        <v>0</v>
      </c>
      <c r="G10" s="4">
        <v>0</v>
      </c>
      <c r="H10" s="14" t="s">
        <v>785</v>
      </c>
    </row>
    <row r="11" spans="2:8" ht="25">
      <c r="B11" s="2" t="s">
        <v>776</v>
      </c>
      <c r="C11" s="4" t="s">
        <v>786</v>
      </c>
      <c r="D11" s="4">
        <v>0</v>
      </c>
      <c r="E11" s="4">
        <v>0</v>
      </c>
      <c r="F11" s="4">
        <v>0</v>
      </c>
      <c r="G11" s="4">
        <v>0</v>
      </c>
      <c r="H11" s="14" t="s">
        <v>786</v>
      </c>
    </row>
    <row r="12" spans="2:8" ht="14.5">
      <c r="B12" s="2" t="s">
        <v>777</v>
      </c>
      <c r="C12" s="4" t="s">
        <v>1516</v>
      </c>
      <c r="D12" s="4" t="s">
        <v>1382</v>
      </c>
      <c r="E12" s="4">
        <v>0</v>
      </c>
      <c r="F12" s="4">
        <v>0</v>
      </c>
      <c r="G12" s="4">
        <v>0</v>
      </c>
      <c r="H12" s="14" t="s">
        <v>787</v>
      </c>
    </row>
    <row r="13" spans="2:8" ht="14.5">
      <c r="B13" s="2" t="s">
        <v>778</v>
      </c>
      <c r="C13" s="4" t="s">
        <v>1517</v>
      </c>
      <c r="D13" s="4" t="s">
        <v>1518</v>
      </c>
      <c r="E13" s="4">
        <v>0</v>
      </c>
      <c r="F13" s="4">
        <v>0</v>
      </c>
      <c r="G13" s="4">
        <v>0</v>
      </c>
      <c r="H13" s="14" t="s">
        <v>788</v>
      </c>
    </row>
    <row r="14" spans="2:8" ht="14.5">
      <c r="B14" s="3" t="s">
        <v>868</v>
      </c>
      <c r="C14" s="5" t="s">
        <v>1509</v>
      </c>
      <c r="D14" s="5" t="s">
        <v>1510</v>
      </c>
      <c r="E14" s="5">
        <v>0</v>
      </c>
      <c r="F14" s="5">
        <v>0</v>
      </c>
      <c r="G14" s="5">
        <v>0</v>
      </c>
      <c r="H14" s="5" t="s">
        <v>789</v>
      </c>
    </row>
  </sheetData>
  <mergeCells count="1">
    <mergeCell ref="B2:H2"/>
  </mergeCells>
  <pageMargins left="0.7" right="0.7" top="0.75" bottom="0.75" header="0.3" footer="0.3"/>
  <pageSetup horizontalDpi="300" verticalDpi="300" orientation="portrait" paperSize="9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C5"/>
  <sheetViews>
    <sheetView showGridLines="0" workbookViewId="0" topLeftCell="A1"/>
  </sheetViews>
  <sheetFormatPr defaultColWidth="11.424285714285714" defaultRowHeight="14.5"/>
  <cols>
    <col min="2" max="2" width="43.857142857142854" customWidth="1"/>
    <col min="3" max="3" width="15.142857142857142" customWidth="1"/>
  </cols>
  <sheetData>
    <row r="2" spans="2:3" ht="14.5">
      <c r="B2" s="35" t="s">
        <v>1696</v>
      </c>
      <c r="C2" s="36"/>
    </row>
    <row r="3" spans="2:3" ht="14.5">
      <c r="B3" s="1" t="s">
        <v>304</v>
      </c>
      <c r="C3" s="1" t="s">
        <v>4</v>
      </c>
    </row>
    <row r="4" spans="2:3" ht="14.5">
      <c r="B4" s="2" t="s">
        <v>305</v>
      </c>
      <c r="C4" s="4" t="s">
        <v>789</v>
      </c>
    </row>
    <row r="5" spans="2:3" ht="14.5">
      <c r="B5" s="3" t="s">
        <v>868</v>
      </c>
      <c r="C5" s="5" t="s">
        <v>789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E14"/>
  <sheetViews>
    <sheetView showGridLines="0" workbookViewId="0" topLeftCell="A1"/>
  </sheetViews>
  <sheetFormatPr defaultColWidth="11.424285714285714" defaultRowHeight="14.5"/>
  <cols>
    <col min="2" max="2" width="40.714285714285715" customWidth="1"/>
    <col min="3" max="3" width="16.714285714285715" customWidth="1"/>
    <col min="4" max="5" width="20.714285714285715" customWidth="1"/>
  </cols>
  <sheetData>
    <row r="2" spans="2:5" ht="14.5">
      <c r="B2" s="35" t="s">
        <v>1697</v>
      </c>
      <c r="C2" s="36"/>
      <c r="D2" s="36"/>
      <c r="E2" s="36"/>
    </row>
    <row r="3" spans="2:5" ht="14.5">
      <c r="B3" s="1" t="s">
        <v>768</v>
      </c>
      <c r="C3" s="1" t="s">
        <v>305</v>
      </c>
      <c r="D3" s="1" t="s">
        <v>307</v>
      </c>
      <c r="E3" s="1" t="s">
        <v>4</v>
      </c>
    </row>
    <row r="4" spans="2:5" ht="25">
      <c r="B4" s="2" t="s">
        <v>769</v>
      </c>
      <c r="C4" s="4" t="s">
        <v>779</v>
      </c>
      <c r="D4" s="4">
        <v>0</v>
      </c>
      <c r="E4" s="14" t="s">
        <v>779</v>
      </c>
    </row>
    <row r="5" spans="2:5" ht="14.5">
      <c r="B5" s="2" t="s">
        <v>770</v>
      </c>
      <c r="C5" s="4" t="s">
        <v>780</v>
      </c>
      <c r="D5" s="4">
        <v>0</v>
      </c>
      <c r="E5" s="14" t="s">
        <v>780</v>
      </c>
    </row>
    <row r="6" spans="2:5" ht="25">
      <c r="B6" s="2" t="s">
        <v>771</v>
      </c>
      <c r="C6" s="4" t="s">
        <v>781</v>
      </c>
      <c r="D6" s="4">
        <v>0</v>
      </c>
      <c r="E6" s="14" t="s">
        <v>781</v>
      </c>
    </row>
    <row r="7" spans="2:5" ht="25">
      <c r="B7" s="2" t="s">
        <v>772</v>
      </c>
      <c r="C7" s="4" t="s">
        <v>782</v>
      </c>
      <c r="D7" s="4">
        <v>0</v>
      </c>
      <c r="E7" s="14" t="s">
        <v>782</v>
      </c>
    </row>
    <row r="8" spans="2:5" ht="25">
      <c r="B8" s="2" t="s">
        <v>773</v>
      </c>
      <c r="C8" s="4" t="s">
        <v>783</v>
      </c>
      <c r="D8" s="4">
        <v>0</v>
      </c>
      <c r="E8" s="14" t="s">
        <v>783</v>
      </c>
    </row>
    <row r="9" spans="2:5" ht="25">
      <c r="B9" s="2" t="s">
        <v>774</v>
      </c>
      <c r="C9" s="4" t="s">
        <v>784</v>
      </c>
      <c r="D9" s="4">
        <v>0</v>
      </c>
      <c r="E9" s="14" t="s">
        <v>784</v>
      </c>
    </row>
    <row r="10" spans="2:5" ht="37.5">
      <c r="B10" s="2" t="s">
        <v>775</v>
      </c>
      <c r="C10" s="4" t="s">
        <v>785</v>
      </c>
      <c r="D10" s="4">
        <v>0</v>
      </c>
      <c r="E10" s="14" t="s">
        <v>785</v>
      </c>
    </row>
    <row r="11" spans="2:5" ht="25">
      <c r="B11" s="2" t="s">
        <v>776</v>
      </c>
      <c r="C11" s="4" t="s">
        <v>786</v>
      </c>
      <c r="D11" s="4">
        <v>0</v>
      </c>
      <c r="E11" s="14" t="s">
        <v>786</v>
      </c>
    </row>
    <row r="12" spans="2:5" ht="25">
      <c r="B12" s="2" t="s">
        <v>777</v>
      </c>
      <c r="C12" s="4" t="s">
        <v>787</v>
      </c>
      <c r="D12" s="4">
        <v>0</v>
      </c>
      <c r="E12" s="14" t="s">
        <v>787</v>
      </c>
    </row>
    <row r="13" spans="2:5" ht="14.5">
      <c r="B13" s="2" t="s">
        <v>778</v>
      </c>
      <c r="C13" s="4" t="s">
        <v>788</v>
      </c>
      <c r="D13" s="4">
        <v>0</v>
      </c>
      <c r="E13" s="14" t="s">
        <v>788</v>
      </c>
    </row>
    <row r="14" spans="2:5" ht="14.5">
      <c r="B14" s="3" t="s">
        <v>3</v>
      </c>
      <c r="C14" s="5" t="s">
        <v>789</v>
      </c>
      <c r="D14" s="5">
        <v>0</v>
      </c>
      <c r="E14" s="5" t="s">
        <v>789</v>
      </c>
    </row>
  </sheetData>
  <mergeCells count="1">
    <mergeCell ref="B2:E2"/>
  </mergeCells>
  <pageMargins left="0.7" right="0.7" top="0.75" bottom="0.75" header="0.3" footer="0.3"/>
  <pageSetup horizontalDpi="300" verticalDpi="300" orientation="portrait" paperSize="9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D32"/>
  <sheetViews>
    <sheetView showGridLines="0" workbookViewId="0" topLeftCell="A1">
      <selection pane="topLeft" activeCell="C25" sqref="C25"/>
    </sheetView>
  </sheetViews>
  <sheetFormatPr defaultColWidth="11.424285714285714" defaultRowHeight="14.5"/>
  <cols>
    <col min="2" max="2" width="55.714285714285715" customWidth="1"/>
    <col min="3" max="3" width="15.714285714285714" customWidth="1"/>
    <col min="4" max="4" width="22.714285714285715" customWidth="1"/>
  </cols>
  <sheetData>
    <row r="2" spans="2:4" ht="14.5">
      <c r="B2" s="35" t="s">
        <v>1698</v>
      </c>
      <c r="C2" s="36"/>
      <c r="D2" s="36"/>
    </row>
    <row r="3" spans="2:4" ht="14.5">
      <c r="B3" s="1" t="s">
        <v>308</v>
      </c>
      <c r="C3" s="1" t="s">
        <v>317</v>
      </c>
      <c r="D3" s="1" t="s">
        <v>4</v>
      </c>
    </row>
    <row r="4" spans="2:4" ht="14.5">
      <c r="B4" s="6" t="s">
        <v>768</v>
      </c>
      <c r="C4" s="15" t="s">
        <v>318</v>
      </c>
      <c r="D4" s="8" t="s">
        <v>789</v>
      </c>
    </row>
    <row r="5" spans="2:4" ht="14.5">
      <c r="B5" s="11" t="s">
        <v>309</v>
      </c>
      <c r="C5" s="16" t="s">
        <v>318</v>
      </c>
      <c r="D5" s="13" t="s">
        <v>1545</v>
      </c>
    </row>
    <row r="6" spans="2:4" ht="14.5">
      <c r="B6" s="7" t="s">
        <v>1519</v>
      </c>
      <c r="C6" s="17" t="s">
        <v>318</v>
      </c>
      <c r="D6" s="9" t="s">
        <v>1546</v>
      </c>
    </row>
    <row r="7" spans="2:4" ht="25">
      <c r="B7" s="2" t="s">
        <v>1520</v>
      </c>
      <c r="C7" s="18" t="s">
        <v>321</v>
      </c>
      <c r="D7" s="4" t="s">
        <v>1546</v>
      </c>
    </row>
    <row r="8" spans="2:4" ht="14.5">
      <c r="B8" s="7" t="s">
        <v>713</v>
      </c>
      <c r="C8" s="17" t="s">
        <v>318</v>
      </c>
      <c r="D8" s="9" t="s">
        <v>1547</v>
      </c>
    </row>
    <row r="9" spans="2:4" ht="25">
      <c r="B9" s="2" t="s">
        <v>1521</v>
      </c>
      <c r="C9" s="18" t="s">
        <v>319</v>
      </c>
      <c r="D9" s="4" t="s">
        <v>1548</v>
      </c>
    </row>
    <row r="10" spans="2:4" ht="25">
      <c r="B10" s="2" t="s">
        <v>1522</v>
      </c>
      <c r="C10" s="18" t="s">
        <v>321</v>
      </c>
      <c r="D10" s="4" t="s">
        <v>1549</v>
      </c>
    </row>
    <row r="11" spans="2:4" ht="14.5">
      <c r="B11" s="2" t="s">
        <v>1523</v>
      </c>
      <c r="C11" s="18" t="s">
        <v>321</v>
      </c>
      <c r="D11" s="4" t="s">
        <v>1550</v>
      </c>
    </row>
    <row r="12" spans="2:4" ht="14.5">
      <c r="B12" s="2" t="s">
        <v>1524</v>
      </c>
      <c r="C12" s="18" t="s">
        <v>321</v>
      </c>
      <c r="D12" s="4" t="s">
        <v>787</v>
      </c>
    </row>
    <row r="13" spans="2:4" ht="14.5">
      <c r="B13" s="2" t="s">
        <v>1525</v>
      </c>
      <c r="C13" s="18" t="s">
        <v>321</v>
      </c>
      <c r="D13" s="4" t="s">
        <v>786</v>
      </c>
    </row>
    <row r="14" spans="2:4" ht="14.5">
      <c r="B14" s="2" t="s">
        <v>1526</v>
      </c>
      <c r="C14" s="18" t="s">
        <v>321</v>
      </c>
      <c r="D14" s="4" t="s">
        <v>1551</v>
      </c>
    </row>
    <row r="15" spans="2:4" ht="25">
      <c r="B15" s="7" t="s">
        <v>1527</v>
      </c>
      <c r="C15" s="17" t="s">
        <v>318</v>
      </c>
      <c r="D15" s="9" t="s">
        <v>784</v>
      </c>
    </row>
    <row r="16" spans="2:4" ht="14.5">
      <c r="B16" s="2" t="s">
        <v>1528</v>
      </c>
      <c r="C16" s="18" t="s">
        <v>321</v>
      </c>
      <c r="D16" s="4" t="s">
        <v>784</v>
      </c>
    </row>
    <row r="17" spans="2:4" ht="25">
      <c r="B17" s="7" t="s">
        <v>1529</v>
      </c>
      <c r="C17" s="17" t="s">
        <v>318</v>
      </c>
      <c r="D17" s="9" t="s">
        <v>1552</v>
      </c>
    </row>
    <row r="18" spans="2:4" ht="14.5">
      <c r="B18" s="2" t="s">
        <v>1530</v>
      </c>
      <c r="C18" s="18" t="s">
        <v>321</v>
      </c>
      <c r="D18" s="4" t="s">
        <v>1553</v>
      </c>
    </row>
    <row r="19" spans="2:4" ht="14.5">
      <c r="B19" s="2" t="s">
        <v>1531</v>
      </c>
      <c r="C19" s="18" t="s">
        <v>319</v>
      </c>
      <c r="D19" s="4" t="s">
        <v>1554</v>
      </c>
    </row>
    <row r="20" spans="2:4" ht="25">
      <c r="B20" s="2" t="s">
        <v>1532</v>
      </c>
      <c r="C20" s="18" t="s">
        <v>1544</v>
      </c>
      <c r="D20" s="4" t="s">
        <v>779</v>
      </c>
    </row>
    <row r="21" spans="2:4" ht="14.5">
      <c r="B21" s="7" t="s">
        <v>1533</v>
      </c>
      <c r="C21" s="17" t="s">
        <v>318</v>
      </c>
      <c r="D21" s="9" t="s">
        <v>785</v>
      </c>
    </row>
    <row r="22" spans="2:4" ht="25">
      <c r="B22" s="2" t="s">
        <v>1534</v>
      </c>
      <c r="C22" s="18" t="s">
        <v>321</v>
      </c>
      <c r="D22" s="4" t="s">
        <v>785</v>
      </c>
    </row>
    <row r="23" spans="2:4" ht="14.5">
      <c r="B23" s="11" t="s">
        <v>1535</v>
      </c>
      <c r="C23" s="16" t="s">
        <v>318</v>
      </c>
      <c r="D23" s="13" t="s">
        <v>788</v>
      </c>
    </row>
    <row r="24" spans="2:4" ht="14.5">
      <c r="B24" s="7" t="s">
        <v>1536</v>
      </c>
      <c r="C24" s="17" t="s">
        <v>318</v>
      </c>
      <c r="D24" s="9" t="s">
        <v>788</v>
      </c>
    </row>
    <row r="25" spans="2:4" ht="25">
      <c r="B25" s="2" t="s">
        <v>1537</v>
      </c>
      <c r="C25" s="18" t="s">
        <v>319</v>
      </c>
      <c r="D25" s="4" t="s">
        <v>1555</v>
      </c>
    </row>
    <row r="26" spans="2:4" ht="25">
      <c r="B26" s="2" t="s">
        <v>1538</v>
      </c>
      <c r="C26" s="18" t="s">
        <v>321</v>
      </c>
      <c r="D26" s="4" t="s">
        <v>1556</v>
      </c>
    </row>
    <row r="27" spans="2:4" ht="25">
      <c r="B27" s="2" t="s">
        <v>1539</v>
      </c>
      <c r="C27" s="18" t="s">
        <v>321</v>
      </c>
      <c r="D27" s="4" t="s">
        <v>1557</v>
      </c>
    </row>
    <row r="28" spans="2:4" ht="14.5">
      <c r="B28" s="11" t="s">
        <v>1540</v>
      </c>
      <c r="C28" s="16" t="s">
        <v>318</v>
      </c>
      <c r="D28" s="13" t="s">
        <v>780</v>
      </c>
    </row>
    <row r="29" spans="2:4" ht="14.5">
      <c r="B29" s="7" t="s">
        <v>1541</v>
      </c>
      <c r="C29" s="17" t="s">
        <v>318</v>
      </c>
      <c r="D29" s="9" t="s">
        <v>780</v>
      </c>
    </row>
    <row r="30" spans="2:4" ht="14.5">
      <c r="B30" s="2" t="s">
        <v>1542</v>
      </c>
      <c r="C30" s="18" t="s">
        <v>319</v>
      </c>
      <c r="D30" s="4" t="s">
        <v>1558</v>
      </c>
    </row>
    <row r="31" spans="2:4" ht="14.5">
      <c r="B31" s="2" t="s">
        <v>1543</v>
      </c>
      <c r="C31" s="18" t="s">
        <v>321</v>
      </c>
      <c r="D31" s="4" t="s">
        <v>1559</v>
      </c>
    </row>
    <row r="32" spans="2:4" ht="14.5">
      <c r="B32" s="3" t="s">
        <v>868</v>
      </c>
      <c r="C32" s="1" t="s">
        <v>318</v>
      </c>
      <c r="D32" s="5" t="s">
        <v>789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G71"/>
  <sheetViews>
    <sheetView showGridLines="0" zoomScale="91" zoomScaleNormal="91" workbookViewId="0" topLeftCell="A1">
      <selection pane="topLeft" activeCell="B2" sqref="B2:G2"/>
    </sheetView>
  </sheetViews>
  <sheetFormatPr defaultColWidth="11.424285714285714" defaultRowHeight="14.5"/>
  <cols>
    <col min="1" max="1" width="10.857142857142858" style="23"/>
    <col min="2" max="4" width="7.714285714285714" style="23" customWidth="1"/>
    <col min="5" max="5" width="105.71428571428571" style="23" customWidth="1"/>
    <col min="6" max="7" width="15.714285714285714" style="23" customWidth="1"/>
    <col min="8" max="16384" width="10.857142857142858" style="23"/>
  </cols>
  <sheetData>
    <row r="2" spans="2:7" ht="14.5">
      <c r="B2" s="35" t="s">
        <v>1700</v>
      </c>
      <c r="C2" s="36"/>
      <c r="D2" s="36"/>
      <c r="E2" s="36"/>
      <c r="F2" s="36"/>
      <c r="G2" s="36"/>
    </row>
    <row r="3" spans="2:7" ht="14.5">
      <c r="B3" s="37" t="s">
        <v>1561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24" t="s">
        <v>318</v>
      </c>
      <c r="C9" s="44" t="s">
        <v>342</v>
      </c>
      <c r="D9" s="44" t="s">
        <v>342</v>
      </c>
      <c r="E9" s="44" t="s">
        <v>342</v>
      </c>
      <c r="F9" s="14" t="s">
        <v>789</v>
      </c>
      <c r="G9" s="14" t="s">
        <v>1565</v>
      </c>
    </row>
    <row r="10" spans="2:7" ht="14.5">
      <c r="B10" s="25" t="s">
        <v>318</v>
      </c>
      <c r="C10" s="26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5" t="s">
        <v>318</v>
      </c>
      <c r="C11" s="26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5" t="s">
        <v>318</v>
      </c>
      <c r="C12" s="26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5" t="s">
        <v>318</v>
      </c>
      <c r="C13" s="26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5" t="s">
        <v>318</v>
      </c>
      <c r="C14" s="26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5" t="s">
        <v>318</v>
      </c>
      <c r="C15" s="26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5" t="s">
        <v>318</v>
      </c>
      <c r="C16" s="26" t="s">
        <v>318</v>
      </c>
      <c r="D16" s="43" t="s">
        <v>350</v>
      </c>
      <c r="E16" s="43" t="s">
        <v>350</v>
      </c>
      <c r="F16" s="4" t="s">
        <v>1562</v>
      </c>
      <c r="G16" s="4" t="s">
        <v>1566</v>
      </c>
    </row>
    <row r="17" spans="2:7" ht="14.5">
      <c r="B17" s="25" t="s">
        <v>318</v>
      </c>
      <c r="C17" s="26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5" t="s">
        <v>318</v>
      </c>
      <c r="C18" s="26" t="s">
        <v>318</v>
      </c>
      <c r="D18" s="43" t="s">
        <v>352</v>
      </c>
      <c r="E18" s="43" t="s">
        <v>352</v>
      </c>
      <c r="F18" s="4" t="s">
        <v>1563</v>
      </c>
      <c r="G18" s="4" t="s">
        <v>1567</v>
      </c>
    </row>
    <row r="19" spans="2:7" ht="14.5">
      <c r="B19" s="25" t="s">
        <v>318</v>
      </c>
      <c r="C19" s="26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24" t="s">
        <v>318</v>
      </c>
      <c r="C21" s="44" t="s">
        <v>343</v>
      </c>
      <c r="D21" s="44" t="s">
        <v>343</v>
      </c>
      <c r="E21" s="44" t="s">
        <v>343</v>
      </c>
      <c r="F21" s="14" t="s">
        <v>1898</v>
      </c>
      <c r="G21" s="14" t="s">
        <v>1568</v>
      </c>
    </row>
    <row r="22" spans="2:7" ht="14.5">
      <c r="B22" s="25" t="s">
        <v>318</v>
      </c>
      <c r="C22" s="26" t="s">
        <v>318</v>
      </c>
      <c r="D22" s="43" t="s">
        <v>354</v>
      </c>
      <c r="E22" s="43" t="s">
        <v>354</v>
      </c>
      <c r="F22" s="4" t="s">
        <v>1702</v>
      </c>
      <c r="G22" s="4" t="s">
        <v>1569</v>
      </c>
    </row>
    <row r="23" spans="2:7" ht="14.5">
      <c r="B23" s="25" t="s">
        <v>318</v>
      </c>
      <c r="C23" s="26" t="s">
        <v>318</v>
      </c>
      <c r="D23" s="43" t="s">
        <v>355</v>
      </c>
      <c r="E23" s="43" t="s">
        <v>355</v>
      </c>
      <c r="F23" s="4" t="s">
        <v>1717</v>
      </c>
      <c r="G23" s="4" t="s">
        <v>1570</v>
      </c>
    </row>
    <row r="24" spans="2:7" ht="14.5">
      <c r="B24" s="25" t="s">
        <v>318</v>
      </c>
      <c r="C24" s="26" t="s">
        <v>318</v>
      </c>
      <c r="D24" s="43" t="s">
        <v>356</v>
      </c>
      <c r="E24" s="43" t="s">
        <v>356</v>
      </c>
      <c r="F24" s="4" t="s">
        <v>1744</v>
      </c>
      <c r="G24" s="4" t="s">
        <v>1571</v>
      </c>
    </row>
    <row r="25" spans="2:7" ht="14.5">
      <c r="B25" s="25" t="s">
        <v>318</v>
      </c>
      <c r="C25" s="26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5" t="s">
        <v>318</v>
      </c>
      <c r="C26" s="26" t="s">
        <v>318</v>
      </c>
      <c r="D26" s="43" t="s">
        <v>358</v>
      </c>
      <c r="E26" s="43" t="s">
        <v>358</v>
      </c>
      <c r="F26" s="4">
        <v>0</v>
      </c>
      <c r="G26" s="4" t="s">
        <v>1572</v>
      </c>
    </row>
    <row r="27" spans="2:7" ht="14.5">
      <c r="B27" s="25" t="s">
        <v>318</v>
      </c>
      <c r="C27" s="26" t="s">
        <v>318</v>
      </c>
      <c r="D27" s="43" t="s">
        <v>359</v>
      </c>
      <c r="E27" s="43" t="s">
        <v>359</v>
      </c>
      <c r="F27" s="4" t="s">
        <v>919</v>
      </c>
      <c r="G27" s="4" t="s">
        <v>1573</v>
      </c>
    </row>
    <row r="28" spans="2:7" ht="14.5">
      <c r="B28" s="25" t="s">
        <v>318</v>
      </c>
      <c r="C28" s="26" t="s">
        <v>318</v>
      </c>
      <c r="D28" s="43" t="s">
        <v>360</v>
      </c>
      <c r="E28" s="43" t="s">
        <v>360</v>
      </c>
      <c r="F28" s="4" t="s">
        <v>1793</v>
      </c>
      <c r="G28" s="4" t="s">
        <v>1574</v>
      </c>
    </row>
    <row r="29" spans="2:7" ht="14.5">
      <c r="B29" s="25" t="s">
        <v>318</v>
      </c>
      <c r="C29" s="26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5" t="s">
        <v>318</v>
      </c>
      <c r="C30" s="26" t="s">
        <v>318</v>
      </c>
      <c r="D30" s="43" t="s">
        <v>362</v>
      </c>
      <c r="E30" s="43" t="s">
        <v>362</v>
      </c>
      <c r="F30" s="4" t="s">
        <v>924</v>
      </c>
      <c r="G30" s="4" t="s">
        <v>1575</v>
      </c>
    </row>
    <row r="31" spans="2:7" ht="14.5">
      <c r="B31" s="25" t="s">
        <v>318</v>
      </c>
      <c r="C31" s="26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5" t="s">
        <v>318</v>
      </c>
      <c r="C32" s="26" t="s">
        <v>318</v>
      </c>
      <c r="D32" s="43" t="s">
        <v>364</v>
      </c>
      <c r="E32" s="43" t="s">
        <v>364</v>
      </c>
      <c r="F32" s="4" t="s">
        <v>925</v>
      </c>
      <c r="G32" s="4" t="s">
        <v>1576</v>
      </c>
    </row>
    <row r="33" spans="2:7" ht="14.5">
      <c r="B33" s="25" t="s">
        <v>318</v>
      </c>
      <c r="C33" s="26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5" t="s">
        <v>318</v>
      </c>
      <c r="C34" s="26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5" t="s">
        <v>318</v>
      </c>
      <c r="C35" s="26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5" t="s">
        <v>318</v>
      </c>
      <c r="C36" s="26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5" t="s">
        <v>318</v>
      </c>
      <c r="C37" s="26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1899</v>
      </c>
      <c r="G38" s="14" t="s">
        <v>1577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24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5" t="s">
        <v>318</v>
      </c>
      <c r="C42" s="26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5" t="s">
        <v>318</v>
      </c>
      <c r="C43" s="26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5" t="s">
        <v>318</v>
      </c>
      <c r="C44" s="26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24" t="s">
        <v>318</v>
      </c>
      <c r="C46" s="44" t="s">
        <v>343</v>
      </c>
      <c r="D46" s="44" t="s">
        <v>343</v>
      </c>
      <c r="E46" s="44" t="s">
        <v>343</v>
      </c>
      <c r="F46" s="14" t="s">
        <v>1899</v>
      </c>
      <c r="G46" s="14" t="s">
        <v>1577</v>
      </c>
    </row>
    <row r="47" spans="2:7" ht="14.5">
      <c r="B47" s="25" t="s">
        <v>318</v>
      </c>
      <c r="C47" s="26" t="s">
        <v>318</v>
      </c>
      <c r="D47" s="43" t="s">
        <v>370</v>
      </c>
      <c r="E47" s="43" t="s">
        <v>370</v>
      </c>
      <c r="F47" s="4" t="s">
        <v>937</v>
      </c>
      <c r="G47" s="4" t="s">
        <v>1578</v>
      </c>
    </row>
    <row r="48" spans="2:7" ht="14.5">
      <c r="B48" s="25" t="s">
        <v>318</v>
      </c>
      <c r="C48" s="26" t="s">
        <v>318</v>
      </c>
      <c r="D48" s="43" t="s">
        <v>371</v>
      </c>
      <c r="E48" s="43" t="s">
        <v>371</v>
      </c>
      <c r="F48" s="4" t="s">
        <v>1900</v>
      </c>
      <c r="G48" s="4" t="s">
        <v>1579</v>
      </c>
    </row>
    <row r="49" spans="2:7" ht="14.5">
      <c r="B49" s="25" t="s">
        <v>318</v>
      </c>
      <c r="C49" s="26" t="s">
        <v>318</v>
      </c>
      <c r="D49" s="43" t="s">
        <v>373</v>
      </c>
      <c r="E49" s="43" t="s">
        <v>373</v>
      </c>
      <c r="F49" s="4" t="s">
        <v>1564</v>
      </c>
      <c r="G49" s="4" t="s">
        <v>1580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1901</v>
      </c>
      <c r="G50" s="14" t="s">
        <v>1581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24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5" t="s">
        <v>318</v>
      </c>
      <c r="C54" s="26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5" t="s">
        <v>318</v>
      </c>
      <c r="C55" s="26" t="s">
        <v>318</v>
      </c>
      <c r="D55" s="26" t="s">
        <v>318</v>
      </c>
      <c r="E55" s="22" t="s">
        <v>378</v>
      </c>
      <c r="F55" s="4">
        <v>0</v>
      </c>
      <c r="G55" s="4">
        <v>0</v>
      </c>
    </row>
    <row r="56" spans="2:7" ht="14.5">
      <c r="B56" s="25" t="s">
        <v>318</v>
      </c>
      <c r="C56" s="26" t="s">
        <v>318</v>
      </c>
      <c r="D56" s="26" t="s">
        <v>318</v>
      </c>
      <c r="E56" s="22" t="s">
        <v>379</v>
      </c>
      <c r="F56" s="4">
        <v>0</v>
      </c>
      <c r="G56" s="4">
        <v>0</v>
      </c>
    </row>
    <row r="57" spans="2:7" ht="14.5">
      <c r="B57" s="25" t="s">
        <v>318</v>
      </c>
      <c r="C57" s="26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24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5" t="s">
        <v>318</v>
      </c>
      <c r="C60" s="26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5" t="s">
        <v>318</v>
      </c>
      <c r="C61" s="26" t="s">
        <v>318</v>
      </c>
      <c r="D61" s="26" t="s">
        <v>318</v>
      </c>
      <c r="E61" s="22" t="s">
        <v>378</v>
      </c>
      <c r="F61" s="4">
        <v>0</v>
      </c>
      <c r="G61" s="4">
        <v>0</v>
      </c>
    </row>
    <row r="62" spans="2:7" ht="14.5">
      <c r="B62" s="25" t="s">
        <v>318</v>
      </c>
      <c r="C62" s="26" t="s">
        <v>318</v>
      </c>
      <c r="D62" s="26" t="s">
        <v>318</v>
      </c>
      <c r="E62" s="22" t="s">
        <v>379</v>
      </c>
      <c r="F62" s="4">
        <v>0</v>
      </c>
      <c r="G62" s="4">
        <v>0</v>
      </c>
    </row>
    <row r="63" spans="2:7" ht="14.5">
      <c r="B63" s="25" t="s">
        <v>318</v>
      </c>
      <c r="C63" s="26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7:E7"/>
    <mergeCell ref="B2:G2"/>
    <mergeCell ref="B3:G3"/>
    <mergeCell ref="B4:G4"/>
    <mergeCell ref="B5:G5"/>
    <mergeCell ref="B6:G6"/>
    <mergeCell ref="D19:E19"/>
    <mergeCell ref="B8:E8"/>
    <mergeCell ref="C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B20:E20"/>
    <mergeCell ref="C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3:E43"/>
    <mergeCell ref="D32:E32"/>
    <mergeCell ref="D33:E33"/>
    <mergeCell ref="D34:E34"/>
    <mergeCell ref="D35:E35"/>
    <mergeCell ref="D36:E36"/>
    <mergeCell ref="D37:E37"/>
    <mergeCell ref="B38:E38"/>
    <mergeCell ref="B39:E39"/>
    <mergeCell ref="B40:E40"/>
    <mergeCell ref="C41:E41"/>
    <mergeCell ref="D42:E42"/>
    <mergeCell ref="D57:E57"/>
    <mergeCell ref="D44:E44"/>
    <mergeCell ref="B45:E45"/>
    <mergeCell ref="C46:E46"/>
    <mergeCell ref="D47:E47"/>
    <mergeCell ref="D48:E48"/>
    <mergeCell ref="D49:E49"/>
    <mergeCell ref="B50:E50"/>
    <mergeCell ref="B51:E51"/>
    <mergeCell ref="B52:E52"/>
    <mergeCell ref="C53:E53"/>
    <mergeCell ref="D54:E54"/>
    <mergeCell ref="B71:E71"/>
    <mergeCell ref="B58:E58"/>
    <mergeCell ref="C59:E59"/>
    <mergeCell ref="D60:E60"/>
    <mergeCell ref="D63:E63"/>
    <mergeCell ref="B64:E64"/>
    <mergeCell ref="B65:E65"/>
    <mergeCell ref="B66:E66"/>
    <mergeCell ref="B67:E67"/>
    <mergeCell ref="B68:E68"/>
    <mergeCell ref="B69:E69"/>
    <mergeCell ref="B70:E70"/>
  </mergeCells>
  <pageMargins left="0.7" right="0.7" top="0.75" bottom="0.75" header="0.3" footer="0.3"/>
  <pageSetup horizontalDpi="300" verticalDpi="300" orientation="portrait" paperSize="9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D53"/>
  <sheetViews>
    <sheetView showGridLines="0" workbookViewId="0" topLeftCell="A24">
      <selection pane="topLeft" activeCell="C30" sqref="C30"/>
    </sheetView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35" t="s">
        <v>1699</v>
      </c>
      <c r="C2" s="36"/>
      <c r="D2" s="36"/>
    </row>
    <row r="3" spans="2:4" ht="25">
      <c r="B3" s="1" t="s">
        <v>308</v>
      </c>
      <c r="C3" s="1" t="s">
        <v>317</v>
      </c>
      <c r="D3" s="1" t="s">
        <v>4</v>
      </c>
    </row>
    <row r="4" spans="2:4" ht="25">
      <c r="B4" s="6" t="s">
        <v>769</v>
      </c>
      <c r="C4" s="15" t="s">
        <v>318</v>
      </c>
      <c r="D4" s="8" t="s">
        <v>779</v>
      </c>
    </row>
    <row r="5" spans="2:4" ht="14.5">
      <c r="B5" s="11" t="s">
        <v>309</v>
      </c>
      <c r="C5" s="16" t="s">
        <v>318</v>
      </c>
      <c r="D5" s="13" t="s">
        <v>779</v>
      </c>
    </row>
    <row r="6" spans="2:4" ht="25">
      <c r="B6" s="7" t="s">
        <v>1529</v>
      </c>
      <c r="C6" s="17" t="s">
        <v>318</v>
      </c>
      <c r="D6" s="9" t="s">
        <v>779</v>
      </c>
    </row>
    <row r="7" spans="2:4" ht="25">
      <c r="B7" s="2" t="s">
        <v>1532</v>
      </c>
      <c r="C7" s="18" t="s">
        <v>1544</v>
      </c>
      <c r="D7" s="4" t="s">
        <v>779</v>
      </c>
    </row>
    <row r="8" spans="2:4" ht="14.5">
      <c r="B8" s="6" t="s">
        <v>770</v>
      </c>
      <c r="C8" s="15" t="s">
        <v>318</v>
      </c>
      <c r="D8" s="8" t="s">
        <v>780</v>
      </c>
    </row>
    <row r="9" spans="2:4" ht="14.5">
      <c r="B9" s="11" t="s">
        <v>1540</v>
      </c>
      <c r="C9" s="16" t="s">
        <v>318</v>
      </c>
      <c r="D9" s="13" t="s">
        <v>780</v>
      </c>
    </row>
    <row r="10" spans="2:4" ht="14.5">
      <c r="B10" s="7" t="s">
        <v>1541</v>
      </c>
      <c r="C10" s="17" t="s">
        <v>318</v>
      </c>
      <c r="D10" s="9" t="s">
        <v>780</v>
      </c>
    </row>
    <row r="11" spans="2:4" ht="14.5">
      <c r="B11" s="2" t="s">
        <v>1542</v>
      </c>
      <c r="C11" s="18" t="s">
        <v>319</v>
      </c>
      <c r="D11" s="4" t="s">
        <v>1558</v>
      </c>
    </row>
    <row r="12" spans="2:4" ht="14.5">
      <c r="B12" s="2" t="s">
        <v>1543</v>
      </c>
      <c r="C12" s="18" t="s">
        <v>321</v>
      </c>
      <c r="D12" s="4" t="s">
        <v>1559</v>
      </c>
    </row>
    <row r="13" spans="2:4" ht="25">
      <c r="B13" s="6" t="s">
        <v>771</v>
      </c>
      <c r="C13" s="15" t="s">
        <v>318</v>
      </c>
      <c r="D13" s="8" t="s">
        <v>781</v>
      </c>
    </row>
    <row r="14" spans="2:4" ht="14.5">
      <c r="B14" s="11" t="s">
        <v>309</v>
      </c>
      <c r="C14" s="16" t="s">
        <v>318</v>
      </c>
      <c r="D14" s="13" t="s">
        <v>781</v>
      </c>
    </row>
    <row r="15" spans="2:4" ht="14.5">
      <c r="B15" s="7" t="s">
        <v>713</v>
      </c>
      <c r="C15" s="17" t="s">
        <v>318</v>
      </c>
      <c r="D15" s="9" t="s">
        <v>781</v>
      </c>
    </row>
    <row r="16" spans="2:4" ht="37.5">
      <c r="B16" s="2" t="s">
        <v>1521</v>
      </c>
      <c r="C16" s="18" t="s">
        <v>319</v>
      </c>
      <c r="D16" s="4" t="s">
        <v>1548</v>
      </c>
    </row>
    <row r="17" spans="2:4" ht="14.5">
      <c r="B17" s="2" t="s">
        <v>1526</v>
      </c>
      <c r="C17" s="18" t="s">
        <v>321</v>
      </c>
      <c r="D17" s="4" t="s">
        <v>1551</v>
      </c>
    </row>
    <row r="18" spans="2:4" ht="25">
      <c r="B18" s="6" t="s">
        <v>772</v>
      </c>
      <c r="C18" s="15" t="s">
        <v>318</v>
      </c>
      <c r="D18" s="8" t="s">
        <v>782</v>
      </c>
    </row>
    <row r="19" spans="2:4" ht="14.5">
      <c r="B19" s="11" t="s">
        <v>309</v>
      </c>
      <c r="C19" s="16" t="s">
        <v>318</v>
      </c>
      <c r="D19" s="13" t="s">
        <v>782</v>
      </c>
    </row>
    <row r="20" spans="2:4" ht="14.5">
      <c r="B20" s="7" t="s">
        <v>1519</v>
      </c>
      <c r="C20" s="17" t="s">
        <v>318</v>
      </c>
      <c r="D20" s="9" t="s">
        <v>1546</v>
      </c>
    </row>
    <row r="21" spans="2:4" ht="37.5">
      <c r="B21" s="2" t="s">
        <v>1520</v>
      </c>
      <c r="C21" s="18" t="s">
        <v>321</v>
      </c>
      <c r="D21" s="4" t="s">
        <v>1546</v>
      </c>
    </row>
    <row r="22" spans="2:4" ht="14.5">
      <c r="B22" s="7" t="s">
        <v>713</v>
      </c>
      <c r="C22" s="17" t="s">
        <v>318</v>
      </c>
      <c r="D22" s="9" t="s">
        <v>1549</v>
      </c>
    </row>
    <row r="23" spans="2:4" ht="25">
      <c r="B23" s="2" t="s">
        <v>1522</v>
      </c>
      <c r="C23" s="18" t="s">
        <v>321</v>
      </c>
      <c r="D23" s="4" t="s">
        <v>1549</v>
      </c>
    </row>
    <row r="24" spans="2:4" ht="14.5">
      <c r="B24" s="6" t="s">
        <v>773</v>
      </c>
      <c r="C24" s="15" t="s">
        <v>318</v>
      </c>
      <c r="D24" s="8" t="s">
        <v>783</v>
      </c>
    </row>
    <row r="25" spans="2:4" ht="14.5">
      <c r="B25" s="11" t="s">
        <v>309</v>
      </c>
      <c r="C25" s="16" t="s">
        <v>318</v>
      </c>
      <c r="D25" s="13" t="s">
        <v>783</v>
      </c>
    </row>
    <row r="26" spans="2:4" ht="14.5">
      <c r="B26" s="7" t="s">
        <v>713</v>
      </c>
      <c r="C26" s="17" t="s">
        <v>318</v>
      </c>
      <c r="D26" s="9" t="s">
        <v>1550</v>
      </c>
    </row>
    <row r="27" spans="2:4" ht="14.5">
      <c r="B27" s="2" t="s">
        <v>1523</v>
      </c>
      <c r="C27" s="18" t="s">
        <v>321</v>
      </c>
      <c r="D27" s="4" t="s">
        <v>1550</v>
      </c>
    </row>
    <row r="28" spans="2:4" ht="25">
      <c r="B28" s="7" t="s">
        <v>1529</v>
      </c>
      <c r="C28" s="17" t="s">
        <v>318</v>
      </c>
      <c r="D28" s="9" t="s">
        <v>1560</v>
      </c>
    </row>
    <row r="29" spans="2:4" ht="25">
      <c r="B29" s="2" t="s">
        <v>1530</v>
      </c>
      <c r="C29" s="18" t="s">
        <v>321</v>
      </c>
      <c r="D29" s="4" t="s">
        <v>1553</v>
      </c>
    </row>
    <row r="30" spans="2:4" ht="14.5">
      <c r="B30" s="2" t="s">
        <v>1531</v>
      </c>
      <c r="C30" s="18" t="s">
        <v>319</v>
      </c>
      <c r="D30" s="4" t="s">
        <v>1554</v>
      </c>
    </row>
    <row r="31" spans="2:4" ht="25">
      <c r="B31" s="6" t="s">
        <v>774</v>
      </c>
      <c r="C31" s="15" t="s">
        <v>318</v>
      </c>
      <c r="D31" s="8" t="s">
        <v>784</v>
      </c>
    </row>
    <row r="32" spans="2:4" ht="14.5">
      <c r="B32" s="11" t="s">
        <v>309</v>
      </c>
      <c r="C32" s="16" t="s">
        <v>318</v>
      </c>
      <c r="D32" s="13" t="s">
        <v>784</v>
      </c>
    </row>
    <row r="33" spans="2:4" ht="25">
      <c r="B33" s="7" t="s">
        <v>1527</v>
      </c>
      <c r="C33" s="17" t="s">
        <v>318</v>
      </c>
      <c r="D33" s="9" t="s">
        <v>784</v>
      </c>
    </row>
    <row r="34" spans="2:4" ht="14.5">
      <c r="B34" s="2" t="s">
        <v>1528</v>
      </c>
      <c r="C34" s="18" t="s">
        <v>321</v>
      </c>
      <c r="D34" s="4" t="s">
        <v>784</v>
      </c>
    </row>
    <row r="35" spans="2:4" ht="37.5">
      <c r="B35" s="6" t="s">
        <v>775</v>
      </c>
      <c r="C35" s="15" t="s">
        <v>318</v>
      </c>
      <c r="D35" s="8" t="s">
        <v>785</v>
      </c>
    </row>
    <row r="36" spans="2:4" ht="14.5">
      <c r="B36" s="11" t="s">
        <v>309</v>
      </c>
      <c r="C36" s="16" t="s">
        <v>318</v>
      </c>
      <c r="D36" s="13" t="s">
        <v>785</v>
      </c>
    </row>
    <row r="37" spans="2:4" ht="14.5">
      <c r="B37" s="7" t="s">
        <v>1533</v>
      </c>
      <c r="C37" s="17" t="s">
        <v>318</v>
      </c>
      <c r="D37" s="9" t="s">
        <v>785</v>
      </c>
    </row>
    <row r="38" spans="2:4" ht="25">
      <c r="B38" s="2" t="s">
        <v>1534</v>
      </c>
      <c r="C38" s="18" t="s">
        <v>321</v>
      </c>
      <c r="D38" s="4" t="s">
        <v>785</v>
      </c>
    </row>
    <row r="39" spans="2:4" ht="25">
      <c r="B39" s="6" t="s">
        <v>776</v>
      </c>
      <c r="C39" s="15" t="s">
        <v>318</v>
      </c>
      <c r="D39" s="8" t="s">
        <v>786</v>
      </c>
    </row>
    <row r="40" spans="2:4" ht="14.5">
      <c r="B40" s="11" t="s">
        <v>309</v>
      </c>
      <c r="C40" s="16" t="s">
        <v>318</v>
      </c>
      <c r="D40" s="13" t="s">
        <v>786</v>
      </c>
    </row>
    <row r="41" spans="2:4" ht="14.5">
      <c r="B41" s="7" t="s">
        <v>713</v>
      </c>
      <c r="C41" s="17" t="s">
        <v>318</v>
      </c>
      <c r="D41" s="9" t="s">
        <v>786</v>
      </c>
    </row>
    <row r="42" spans="2:4" ht="14.5">
      <c r="B42" s="2" t="s">
        <v>1525</v>
      </c>
      <c r="C42" s="18" t="s">
        <v>321</v>
      </c>
      <c r="D42" s="4" t="s">
        <v>786</v>
      </c>
    </row>
    <row r="43" spans="2:4" ht="14.5">
      <c r="B43" s="6" t="s">
        <v>777</v>
      </c>
      <c r="C43" s="15" t="s">
        <v>318</v>
      </c>
      <c r="D43" s="8" t="s">
        <v>787</v>
      </c>
    </row>
    <row r="44" spans="2:4" ht="14.5">
      <c r="B44" s="11" t="s">
        <v>309</v>
      </c>
      <c r="C44" s="16" t="s">
        <v>318</v>
      </c>
      <c r="D44" s="13" t="s">
        <v>787</v>
      </c>
    </row>
    <row r="45" spans="2:4" ht="14.5">
      <c r="B45" s="7" t="s">
        <v>713</v>
      </c>
      <c r="C45" s="17" t="s">
        <v>318</v>
      </c>
      <c r="D45" s="9" t="s">
        <v>787</v>
      </c>
    </row>
    <row r="46" spans="2:4" ht="14.5">
      <c r="B46" s="2" t="s">
        <v>1524</v>
      </c>
      <c r="C46" s="18" t="s">
        <v>321</v>
      </c>
      <c r="D46" s="4" t="s">
        <v>787</v>
      </c>
    </row>
    <row r="47" spans="2:4" ht="14.5">
      <c r="B47" s="6" t="s">
        <v>778</v>
      </c>
      <c r="C47" s="15" t="s">
        <v>318</v>
      </c>
      <c r="D47" s="8" t="s">
        <v>788</v>
      </c>
    </row>
    <row r="48" spans="2:4" ht="14.5">
      <c r="B48" s="11" t="s">
        <v>1535</v>
      </c>
      <c r="C48" s="16" t="s">
        <v>318</v>
      </c>
      <c r="D48" s="13" t="s">
        <v>788</v>
      </c>
    </row>
    <row r="49" spans="2:4" ht="14.5">
      <c r="B49" s="7" t="s">
        <v>1536</v>
      </c>
      <c r="C49" s="17" t="s">
        <v>318</v>
      </c>
      <c r="D49" s="9" t="s">
        <v>788</v>
      </c>
    </row>
    <row r="50" spans="2:4" ht="37.5">
      <c r="B50" s="2" t="s">
        <v>1537</v>
      </c>
      <c r="C50" s="18" t="s">
        <v>319</v>
      </c>
      <c r="D50" s="4" t="s">
        <v>1555</v>
      </c>
    </row>
    <row r="51" spans="2:4" ht="25">
      <c r="B51" s="2" t="s">
        <v>1538</v>
      </c>
      <c r="C51" s="18" t="s">
        <v>321</v>
      </c>
      <c r="D51" s="4" t="s">
        <v>1556</v>
      </c>
    </row>
    <row r="52" spans="2:4" ht="25">
      <c r="B52" s="2" t="s">
        <v>1539</v>
      </c>
      <c r="C52" s="18" t="s">
        <v>321</v>
      </c>
      <c r="D52" s="4" t="s">
        <v>1557</v>
      </c>
    </row>
    <row r="53" spans="2:4" ht="14.5">
      <c r="B53" s="3" t="s">
        <v>868</v>
      </c>
      <c r="C53" s="1" t="s">
        <v>318</v>
      </c>
      <c r="D53" s="5" t="s">
        <v>789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769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779</v>
      </c>
      <c r="G9" s="29" t="s">
        <v>1585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779</v>
      </c>
      <c r="G18" s="33" t="s">
        <v>1585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1582</v>
      </c>
      <c r="G21" s="29" t="s">
        <v>1586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943</v>
      </c>
      <c r="G22" s="33" t="s">
        <v>1587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952</v>
      </c>
      <c r="G23" s="33" t="s">
        <v>996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958</v>
      </c>
      <c r="G24" s="33" t="s">
        <v>1588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1583</v>
      </c>
      <c r="G38" s="29" t="s">
        <v>1589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1583</v>
      </c>
      <c r="G46" s="29" t="s">
        <v>1589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 t="s">
        <v>938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>
        <v>0</v>
      </c>
      <c r="G48" s="33" t="s">
        <v>1589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 t="s">
        <v>978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1584</v>
      </c>
      <c r="G50" s="29" t="s">
        <v>1590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770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780</v>
      </c>
      <c r="G9" s="29" t="s">
        <v>1596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 t="s">
        <v>1591</v>
      </c>
      <c r="G16" s="33" t="s">
        <v>1597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1592</v>
      </c>
      <c r="G18" s="33" t="s">
        <v>1598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1593</v>
      </c>
      <c r="G21" s="29" t="s">
        <v>1599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979</v>
      </c>
      <c r="G22" s="33" t="s">
        <v>1600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990</v>
      </c>
      <c r="G23" s="33" t="s">
        <v>1601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1007</v>
      </c>
      <c r="G24" s="33" t="s">
        <v>1602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 t="s">
        <v>920</v>
      </c>
      <c r="G27" s="33" t="s">
        <v>954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1594</v>
      </c>
      <c r="G38" s="29" t="s">
        <v>1603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1594</v>
      </c>
      <c r="G46" s="29" t="s">
        <v>1603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1034</v>
      </c>
      <c r="G48" s="33" t="s">
        <v>1604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 t="s">
        <v>1036</v>
      </c>
      <c r="G49" s="33" t="s">
        <v>1605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1595</v>
      </c>
      <c r="G50" s="29" t="s">
        <v>1606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771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781</v>
      </c>
      <c r="G9" s="29" t="s">
        <v>1607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781</v>
      </c>
      <c r="G18" s="33" t="s">
        <v>1607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781</v>
      </c>
      <c r="G21" s="29" t="s">
        <v>1608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1037</v>
      </c>
      <c r="G22" s="33" t="s">
        <v>1609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1051</v>
      </c>
      <c r="G23" s="33" t="s">
        <v>1610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1067</v>
      </c>
      <c r="G24" s="33" t="s">
        <v>1611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 t="s">
        <v>923</v>
      </c>
      <c r="G28" s="33" t="s">
        <v>1612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>
        <v>0</v>
      </c>
      <c r="G38" s="29" t="s">
        <v>1613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>
        <v>0</v>
      </c>
      <c r="G46" s="29" t="s">
        <v>1613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>
        <v>0</v>
      </c>
      <c r="G48" s="33" t="s">
        <v>1613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>
        <v>0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>
        <v>0</v>
      </c>
      <c r="G50" s="29" t="s">
        <v>1614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772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782</v>
      </c>
      <c r="G9" s="29" t="s">
        <v>1616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782</v>
      </c>
      <c r="G18" s="33" t="s">
        <v>1616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1513</v>
      </c>
      <c r="G21" s="29" t="s">
        <v>1617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1105</v>
      </c>
      <c r="G22" s="33" t="s">
        <v>1618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1117</v>
      </c>
      <c r="G23" s="33" t="s">
        <v>1619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1129</v>
      </c>
      <c r="G24" s="33" t="s">
        <v>1620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960</v>
      </c>
      <c r="G38" s="29" t="s">
        <v>1621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960</v>
      </c>
      <c r="G46" s="29" t="s">
        <v>1621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969</v>
      </c>
      <c r="G48" s="33" t="s">
        <v>995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 t="s">
        <v>1147</v>
      </c>
      <c r="G49" s="33" t="s">
        <v>1622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1615</v>
      </c>
      <c r="G50" s="29" t="s">
        <v>1623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6"/>
  <sheetViews>
    <sheetView showGridLines="0" workbookViewId="0" topLeftCell="A1"/>
  </sheetViews>
  <sheetFormatPr defaultColWidth="11.424285714285714" defaultRowHeight="14.5"/>
  <cols>
    <col min="2" max="2" width="43.857142857142854" customWidth="1"/>
    <col min="3" max="3" width="15.142857142857142" customWidth="1"/>
  </cols>
  <sheetData>
    <row r="2" spans="2:3" ht="14.5">
      <c r="B2" s="35" t="s">
        <v>1672</v>
      </c>
      <c r="C2" s="36"/>
    </row>
    <row r="3" spans="2:3" ht="14.5">
      <c r="B3" s="1" t="s">
        <v>295</v>
      </c>
      <c r="C3" s="1" t="s">
        <v>4</v>
      </c>
    </row>
    <row r="4" spans="2:3" ht="14.5">
      <c r="B4" s="6" t="s">
        <v>0</v>
      </c>
      <c r="C4" s="8" t="s">
        <v>7</v>
      </c>
    </row>
    <row r="5" spans="2:3" ht="14.5">
      <c r="B5" s="2" t="s">
        <v>296</v>
      </c>
      <c r="C5" s="4" t="s">
        <v>298</v>
      </c>
    </row>
    <row r="6" spans="2:3" ht="14.5">
      <c r="B6" s="2" t="s">
        <v>297</v>
      </c>
      <c r="C6" s="4" t="s">
        <v>192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773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783</v>
      </c>
      <c r="G9" s="29" t="s">
        <v>1625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783</v>
      </c>
      <c r="G18" s="33" t="s">
        <v>1625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1514</v>
      </c>
      <c r="G21" s="29" t="s">
        <v>1626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1148</v>
      </c>
      <c r="G22" s="33" t="s">
        <v>1627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1163</v>
      </c>
      <c r="G23" s="33" t="s">
        <v>1163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1185</v>
      </c>
      <c r="G24" s="33" t="s">
        <v>1628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 t="s">
        <v>921</v>
      </c>
      <c r="G27" s="33" t="s">
        <v>921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1212</v>
      </c>
      <c r="G38" s="29" t="s">
        <v>1212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1212</v>
      </c>
      <c r="G46" s="29" t="s">
        <v>1212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1212</v>
      </c>
      <c r="G48" s="33" t="s">
        <v>1212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>
        <v>0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1624</v>
      </c>
      <c r="G50" s="29" t="s">
        <v>1624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G71"/>
  <sheetViews>
    <sheetView showGridLines="0" workbookViewId="0" topLeftCell="A1"/>
  </sheetViews>
  <sheetFormatPr defaultColWidth="11.424285714285714" defaultRowHeight="14.5"/>
  <cols>
    <col min="1" max="1" width="10.857142857142858" style="23"/>
    <col min="2" max="4" width="7.714285714285714" style="23" customWidth="1"/>
    <col min="5" max="5" width="105.71428571428571" style="23" customWidth="1"/>
    <col min="6" max="7" width="15.714285714285714" style="23" customWidth="1"/>
    <col min="8" max="16384" width="10.857142857142858" style="23"/>
  </cols>
  <sheetData>
    <row r="2" spans="2:7" ht="14.5">
      <c r="B2" s="35" t="s">
        <v>1701</v>
      </c>
      <c r="C2" s="36"/>
      <c r="D2" s="36"/>
      <c r="E2" s="36"/>
      <c r="F2" s="36"/>
      <c r="G2" s="36"/>
    </row>
    <row r="3" spans="2:7" ht="14.5">
      <c r="B3" s="37" t="s">
        <v>774</v>
      </c>
      <c r="C3" s="37" t="s">
        <v>341</v>
      </c>
      <c r="D3" s="37" t="s">
        <v>341</v>
      </c>
      <c r="E3" s="37" t="s">
        <v>341</v>
      </c>
      <c r="F3" s="37" t="s">
        <v>341</v>
      </c>
      <c r="G3" s="37" t="s">
        <v>341</v>
      </c>
    </row>
    <row r="4" spans="2:7" ht="14.5">
      <c r="B4" s="38" t="s">
        <v>328</v>
      </c>
      <c r="C4" s="38" t="s">
        <v>328</v>
      </c>
      <c r="D4" s="38" t="s">
        <v>328</v>
      </c>
      <c r="E4" s="38" t="s">
        <v>328</v>
      </c>
      <c r="F4" s="38" t="s">
        <v>328</v>
      </c>
      <c r="G4" s="38" t="s">
        <v>328</v>
      </c>
    </row>
    <row r="5" spans="2:7" ht="14.5">
      <c r="B5" s="38" t="s">
        <v>329</v>
      </c>
      <c r="C5" s="38" t="s">
        <v>329</v>
      </c>
      <c r="D5" s="38" t="s">
        <v>329</v>
      </c>
      <c r="E5" s="38" t="s">
        <v>329</v>
      </c>
      <c r="F5" s="38" t="s">
        <v>329</v>
      </c>
      <c r="G5" s="38" t="s">
        <v>329</v>
      </c>
    </row>
    <row r="6" spans="2:7" ht="14.5">
      <c r="B6" s="39" t="s">
        <v>330</v>
      </c>
      <c r="C6" s="39" t="s">
        <v>330</v>
      </c>
      <c r="D6" s="39" t="s">
        <v>330</v>
      </c>
      <c r="E6" s="39" t="s">
        <v>330</v>
      </c>
      <c r="F6" s="39" t="s">
        <v>330</v>
      </c>
      <c r="G6" s="39" t="s">
        <v>330</v>
      </c>
    </row>
    <row r="7" spans="2:7" ht="14.5">
      <c r="B7" s="40" t="s">
        <v>331</v>
      </c>
      <c r="C7" s="40" t="s">
        <v>331</v>
      </c>
      <c r="D7" s="40" t="s">
        <v>331</v>
      </c>
      <c r="E7" s="40" t="s">
        <v>331</v>
      </c>
      <c r="F7" s="17">
        <v>2025</v>
      </c>
      <c r="G7" s="17">
        <v>2024</v>
      </c>
    </row>
    <row r="8" spans="2:7" ht="14.5">
      <c r="B8" s="41" t="s">
        <v>332</v>
      </c>
      <c r="C8" s="41" t="s">
        <v>332</v>
      </c>
      <c r="D8" s="41" t="s">
        <v>332</v>
      </c>
      <c r="E8" s="41" t="s">
        <v>332</v>
      </c>
      <c r="F8" s="14" t="s">
        <v>318</v>
      </c>
      <c r="G8" s="14" t="s">
        <v>318</v>
      </c>
    </row>
    <row r="9" spans="2:7" ht="14.5">
      <c r="B9" s="24" t="s">
        <v>318</v>
      </c>
      <c r="C9" s="44" t="s">
        <v>342</v>
      </c>
      <c r="D9" s="44" t="s">
        <v>342</v>
      </c>
      <c r="E9" s="44" t="s">
        <v>342</v>
      </c>
      <c r="F9" s="14" t="s">
        <v>784</v>
      </c>
      <c r="G9" s="14" t="s">
        <v>1629</v>
      </c>
    </row>
    <row r="10" spans="2:7" ht="14.5">
      <c r="B10" s="25" t="s">
        <v>318</v>
      </c>
      <c r="C10" s="26" t="s">
        <v>318</v>
      </c>
      <c r="D10" s="43" t="s">
        <v>344</v>
      </c>
      <c r="E10" s="43" t="s">
        <v>344</v>
      </c>
      <c r="F10" s="4">
        <v>0</v>
      </c>
      <c r="G10" s="4">
        <v>0</v>
      </c>
    </row>
    <row r="11" spans="2:7" ht="14.5">
      <c r="B11" s="25" t="s">
        <v>318</v>
      </c>
      <c r="C11" s="26" t="s">
        <v>318</v>
      </c>
      <c r="D11" s="43" t="s">
        <v>345</v>
      </c>
      <c r="E11" s="43" t="s">
        <v>345</v>
      </c>
      <c r="F11" s="4">
        <v>0</v>
      </c>
      <c r="G11" s="4">
        <v>0</v>
      </c>
    </row>
    <row r="12" spans="2:7" ht="14.5">
      <c r="B12" s="25" t="s">
        <v>318</v>
      </c>
      <c r="C12" s="26" t="s">
        <v>318</v>
      </c>
      <c r="D12" s="43" t="s">
        <v>346</v>
      </c>
      <c r="E12" s="43" t="s">
        <v>346</v>
      </c>
      <c r="F12" s="4">
        <v>0</v>
      </c>
      <c r="G12" s="4">
        <v>0</v>
      </c>
    </row>
    <row r="13" spans="2:7" ht="14.5">
      <c r="B13" s="25" t="s">
        <v>318</v>
      </c>
      <c r="C13" s="26" t="s">
        <v>318</v>
      </c>
      <c r="D13" s="43" t="s">
        <v>347</v>
      </c>
      <c r="E13" s="43" t="s">
        <v>347</v>
      </c>
      <c r="F13" s="4">
        <v>0</v>
      </c>
      <c r="G13" s="4">
        <v>0</v>
      </c>
    </row>
    <row r="14" spans="2:7" ht="14.5">
      <c r="B14" s="25" t="s">
        <v>318</v>
      </c>
      <c r="C14" s="26" t="s">
        <v>318</v>
      </c>
      <c r="D14" s="43" t="s">
        <v>348</v>
      </c>
      <c r="E14" s="43" t="s">
        <v>348</v>
      </c>
      <c r="F14" s="4">
        <v>0</v>
      </c>
      <c r="G14" s="4">
        <v>0</v>
      </c>
    </row>
    <row r="15" spans="2:7" ht="14.5">
      <c r="B15" s="25" t="s">
        <v>318</v>
      </c>
      <c r="C15" s="26" t="s">
        <v>318</v>
      </c>
      <c r="D15" s="43" t="s">
        <v>349</v>
      </c>
      <c r="E15" s="43" t="s">
        <v>349</v>
      </c>
      <c r="F15" s="4">
        <v>0</v>
      </c>
      <c r="G15" s="4">
        <v>0</v>
      </c>
    </row>
    <row r="16" spans="2:7" ht="14.5">
      <c r="B16" s="25" t="s">
        <v>318</v>
      </c>
      <c r="C16" s="26" t="s">
        <v>318</v>
      </c>
      <c r="D16" s="43" t="s">
        <v>350</v>
      </c>
      <c r="E16" s="43" t="s">
        <v>350</v>
      </c>
      <c r="F16" s="4">
        <v>0</v>
      </c>
      <c r="G16" s="4">
        <v>0</v>
      </c>
    </row>
    <row r="17" spans="2:7" ht="14.5">
      <c r="B17" s="25" t="s">
        <v>318</v>
      </c>
      <c r="C17" s="26" t="s">
        <v>318</v>
      </c>
      <c r="D17" s="43" t="s">
        <v>351</v>
      </c>
      <c r="E17" s="43" t="s">
        <v>351</v>
      </c>
      <c r="F17" s="4">
        <v>0</v>
      </c>
      <c r="G17" s="4">
        <v>0</v>
      </c>
    </row>
    <row r="18" spans="2:7" ht="14.5">
      <c r="B18" s="25" t="s">
        <v>318</v>
      </c>
      <c r="C18" s="26" t="s">
        <v>318</v>
      </c>
      <c r="D18" s="43" t="s">
        <v>352</v>
      </c>
      <c r="E18" s="43" t="s">
        <v>352</v>
      </c>
      <c r="F18" s="4" t="s">
        <v>784</v>
      </c>
      <c r="G18" s="4" t="s">
        <v>1629</v>
      </c>
    </row>
    <row r="19" spans="2:7" ht="14.5">
      <c r="B19" s="25" t="s">
        <v>318</v>
      </c>
      <c r="C19" s="26" t="s">
        <v>318</v>
      </c>
      <c r="D19" s="43" t="s">
        <v>353</v>
      </c>
      <c r="E19" s="43" t="s">
        <v>353</v>
      </c>
      <c r="F19" s="4">
        <v>0</v>
      </c>
      <c r="G19" s="4">
        <v>0</v>
      </c>
    </row>
    <row r="20" spans="2:7" ht="14.5">
      <c r="B20" s="42" t="s">
        <v>318</v>
      </c>
      <c r="C20" s="42" t="s">
        <v>318</v>
      </c>
      <c r="D20" s="42" t="s">
        <v>318</v>
      </c>
      <c r="E20" s="42" t="s">
        <v>318</v>
      </c>
      <c r="F20" s="4" t="s">
        <v>318</v>
      </c>
      <c r="G20" s="4" t="s">
        <v>318</v>
      </c>
    </row>
    <row r="21" spans="2:7" ht="14.5">
      <c r="B21" s="24" t="s">
        <v>318</v>
      </c>
      <c r="C21" s="44" t="s">
        <v>343</v>
      </c>
      <c r="D21" s="44" t="s">
        <v>343</v>
      </c>
      <c r="E21" s="44" t="s">
        <v>343</v>
      </c>
      <c r="F21" s="14" t="s">
        <v>1897</v>
      </c>
      <c r="G21" s="14" t="s">
        <v>1629</v>
      </c>
    </row>
    <row r="22" spans="2:7" ht="14.5">
      <c r="B22" s="25" t="s">
        <v>318</v>
      </c>
      <c r="C22" s="26" t="s">
        <v>318</v>
      </c>
      <c r="D22" s="43" t="s">
        <v>354</v>
      </c>
      <c r="E22" s="43" t="s">
        <v>354</v>
      </c>
      <c r="F22" s="4" t="s">
        <v>1804</v>
      </c>
      <c r="G22" s="4" t="s">
        <v>1630</v>
      </c>
    </row>
    <row r="23" spans="2:7" ht="14.5">
      <c r="B23" s="25" t="s">
        <v>318</v>
      </c>
      <c r="C23" s="26" t="s">
        <v>318</v>
      </c>
      <c r="D23" s="43" t="s">
        <v>355</v>
      </c>
      <c r="E23" s="43" t="s">
        <v>355</v>
      </c>
      <c r="F23" s="4" t="s">
        <v>1818</v>
      </c>
      <c r="G23" s="4" t="s">
        <v>1631</v>
      </c>
    </row>
    <row r="24" spans="2:7" ht="14.5">
      <c r="B24" s="25" t="s">
        <v>318</v>
      </c>
      <c r="C24" s="26" t="s">
        <v>318</v>
      </c>
      <c r="D24" s="43" t="s">
        <v>356</v>
      </c>
      <c r="E24" s="43" t="s">
        <v>356</v>
      </c>
      <c r="F24" s="4" t="s">
        <v>1841</v>
      </c>
      <c r="G24" s="4" t="s">
        <v>1632</v>
      </c>
    </row>
    <row r="25" spans="2:7" ht="14.5">
      <c r="B25" s="25" t="s">
        <v>318</v>
      </c>
      <c r="C25" s="26" t="s">
        <v>318</v>
      </c>
      <c r="D25" s="43" t="s">
        <v>357</v>
      </c>
      <c r="E25" s="43" t="s">
        <v>357</v>
      </c>
      <c r="F25" s="4">
        <v>0</v>
      </c>
      <c r="G25" s="4">
        <v>0</v>
      </c>
    </row>
    <row r="26" spans="2:7" ht="14.5">
      <c r="B26" s="25" t="s">
        <v>318</v>
      </c>
      <c r="C26" s="26" t="s">
        <v>318</v>
      </c>
      <c r="D26" s="43" t="s">
        <v>358</v>
      </c>
      <c r="E26" s="43" t="s">
        <v>358</v>
      </c>
      <c r="F26" s="4">
        <v>0</v>
      </c>
      <c r="G26" s="4">
        <v>0</v>
      </c>
    </row>
    <row r="27" spans="2:7" ht="14.5">
      <c r="B27" s="25" t="s">
        <v>318</v>
      </c>
      <c r="C27" s="26" t="s">
        <v>318</v>
      </c>
      <c r="D27" s="43" t="s">
        <v>359</v>
      </c>
      <c r="E27" s="43" t="s">
        <v>359</v>
      </c>
      <c r="F27" s="4">
        <v>0</v>
      </c>
      <c r="G27" s="4">
        <v>0</v>
      </c>
    </row>
    <row r="28" spans="2:7" ht="14.5">
      <c r="B28" s="25" t="s">
        <v>318</v>
      </c>
      <c r="C28" s="26" t="s">
        <v>318</v>
      </c>
      <c r="D28" s="43" t="s">
        <v>360</v>
      </c>
      <c r="E28" s="43" t="s">
        <v>360</v>
      </c>
      <c r="F28" s="4" t="s">
        <v>1794</v>
      </c>
      <c r="G28" s="4" t="s">
        <v>1633</v>
      </c>
    </row>
    <row r="29" spans="2:7" ht="14.5">
      <c r="B29" s="25" t="s">
        <v>318</v>
      </c>
      <c r="C29" s="26" t="s">
        <v>318</v>
      </c>
      <c r="D29" s="43" t="s">
        <v>361</v>
      </c>
      <c r="E29" s="43" t="s">
        <v>361</v>
      </c>
      <c r="F29" s="4">
        <v>0</v>
      </c>
      <c r="G29" s="4">
        <v>0</v>
      </c>
    </row>
    <row r="30" spans="2:7" ht="14.5">
      <c r="B30" s="25" t="s">
        <v>318</v>
      </c>
      <c r="C30" s="26" t="s">
        <v>318</v>
      </c>
      <c r="D30" s="43" t="s">
        <v>362</v>
      </c>
      <c r="E30" s="43" t="s">
        <v>362</v>
      </c>
      <c r="F30" s="4">
        <v>0</v>
      </c>
      <c r="G30" s="4">
        <v>0</v>
      </c>
    </row>
    <row r="31" spans="2:7" ht="14.5">
      <c r="B31" s="25" t="s">
        <v>318</v>
      </c>
      <c r="C31" s="26" t="s">
        <v>318</v>
      </c>
      <c r="D31" s="43" t="s">
        <v>363</v>
      </c>
      <c r="E31" s="43" t="s">
        <v>363</v>
      </c>
      <c r="F31" s="4">
        <v>0</v>
      </c>
      <c r="G31" s="4">
        <v>0</v>
      </c>
    </row>
    <row r="32" spans="2:7" ht="14.5">
      <c r="B32" s="25" t="s">
        <v>318</v>
      </c>
      <c r="C32" s="26" t="s">
        <v>318</v>
      </c>
      <c r="D32" s="43" t="s">
        <v>364</v>
      </c>
      <c r="E32" s="43" t="s">
        <v>364</v>
      </c>
      <c r="F32" s="4">
        <v>0</v>
      </c>
      <c r="G32" s="4">
        <v>0</v>
      </c>
    </row>
    <row r="33" spans="2:7" ht="14.5">
      <c r="B33" s="25" t="s">
        <v>318</v>
      </c>
      <c r="C33" s="26" t="s">
        <v>318</v>
      </c>
      <c r="D33" s="43" t="s">
        <v>365</v>
      </c>
      <c r="E33" s="43" t="s">
        <v>365</v>
      </c>
      <c r="F33" s="4">
        <v>0</v>
      </c>
      <c r="G33" s="4">
        <v>0</v>
      </c>
    </row>
    <row r="34" spans="2:7" ht="14.5">
      <c r="B34" s="25" t="s">
        <v>318</v>
      </c>
      <c r="C34" s="26" t="s">
        <v>318</v>
      </c>
      <c r="D34" s="43" t="s">
        <v>366</v>
      </c>
      <c r="E34" s="43" t="s">
        <v>366</v>
      </c>
      <c r="F34" s="4">
        <v>0</v>
      </c>
      <c r="G34" s="4">
        <v>0</v>
      </c>
    </row>
    <row r="35" spans="2:7" ht="14.5">
      <c r="B35" s="25" t="s">
        <v>318</v>
      </c>
      <c r="C35" s="26" t="s">
        <v>318</v>
      </c>
      <c r="D35" s="43" t="s">
        <v>367</v>
      </c>
      <c r="E35" s="43" t="s">
        <v>367</v>
      </c>
      <c r="F35" s="4">
        <v>0</v>
      </c>
      <c r="G35" s="4">
        <v>0</v>
      </c>
    </row>
    <row r="36" spans="2:7" ht="14.5">
      <c r="B36" s="25" t="s">
        <v>318</v>
      </c>
      <c r="C36" s="26" t="s">
        <v>318</v>
      </c>
      <c r="D36" s="43" t="s">
        <v>368</v>
      </c>
      <c r="E36" s="43" t="s">
        <v>368</v>
      </c>
      <c r="F36" s="4">
        <v>0</v>
      </c>
      <c r="G36" s="4">
        <v>0</v>
      </c>
    </row>
    <row r="37" spans="2:7" ht="14.5">
      <c r="B37" s="25" t="s">
        <v>318</v>
      </c>
      <c r="C37" s="26" t="s">
        <v>318</v>
      </c>
      <c r="D37" s="43" t="s">
        <v>369</v>
      </c>
      <c r="E37" s="43" t="s">
        <v>369</v>
      </c>
      <c r="F37" s="4">
        <v>0</v>
      </c>
      <c r="G37" s="4">
        <v>0</v>
      </c>
    </row>
    <row r="38" spans="2:7" ht="14.5">
      <c r="B38" s="41" t="s">
        <v>333</v>
      </c>
      <c r="C38" s="41" t="s">
        <v>333</v>
      </c>
      <c r="D38" s="41" t="s">
        <v>333</v>
      </c>
      <c r="E38" s="41" t="s">
        <v>333</v>
      </c>
      <c r="F38" s="14" t="s">
        <v>1889</v>
      </c>
      <c r="G38" s="14">
        <v>0</v>
      </c>
    </row>
    <row r="39" spans="2:7" ht="14.5">
      <c r="B39" s="42" t="s">
        <v>318</v>
      </c>
      <c r="C39" s="42" t="s">
        <v>318</v>
      </c>
      <c r="D39" s="42" t="s">
        <v>318</v>
      </c>
      <c r="E39" s="42" t="s">
        <v>318</v>
      </c>
      <c r="F39" s="4" t="s">
        <v>318</v>
      </c>
      <c r="G39" s="4" t="s">
        <v>318</v>
      </c>
    </row>
    <row r="40" spans="2:7" ht="14.5">
      <c r="B40" s="41" t="s">
        <v>334</v>
      </c>
      <c r="C40" s="41" t="s">
        <v>334</v>
      </c>
      <c r="D40" s="41" t="s">
        <v>334</v>
      </c>
      <c r="E40" s="41" t="s">
        <v>334</v>
      </c>
      <c r="F40" s="14" t="s">
        <v>318</v>
      </c>
      <c r="G40" s="14" t="s">
        <v>318</v>
      </c>
    </row>
    <row r="41" spans="2:7" ht="14.5">
      <c r="B41" s="24" t="s">
        <v>318</v>
      </c>
      <c r="C41" s="44" t="s">
        <v>342</v>
      </c>
      <c r="D41" s="44" t="s">
        <v>342</v>
      </c>
      <c r="E41" s="44" t="s">
        <v>342</v>
      </c>
      <c r="F41" s="14">
        <v>0</v>
      </c>
      <c r="G41" s="14">
        <v>0</v>
      </c>
    </row>
    <row r="42" spans="2:7" ht="14.5">
      <c r="B42" s="25" t="s">
        <v>318</v>
      </c>
      <c r="C42" s="26" t="s">
        <v>318</v>
      </c>
      <c r="D42" s="43" t="s">
        <v>370</v>
      </c>
      <c r="E42" s="43" t="s">
        <v>370</v>
      </c>
      <c r="F42" s="4">
        <v>0</v>
      </c>
      <c r="G42" s="4">
        <v>0</v>
      </c>
    </row>
    <row r="43" spans="2:7" ht="14.5">
      <c r="B43" s="25" t="s">
        <v>318</v>
      </c>
      <c r="C43" s="26" t="s">
        <v>318</v>
      </c>
      <c r="D43" s="43" t="s">
        <v>371</v>
      </c>
      <c r="E43" s="43" t="s">
        <v>371</v>
      </c>
      <c r="F43" s="4">
        <v>0</v>
      </c>
      <c r="G43" s="4">
        <v>0</v>
      </c>
    </row>
    <row r="44" spans="2:7" ht="14.5">
      <c r="B44" s="25" t="s">
        <v>318</v>
      </c>
      <c r="C44" s="26" t="s">
        <v>318</v>
      </c>
      <c r="D44" s="43" t="s">
        <v>372</v>
      </c>
      <c r="E44" s="43" t="s">
        <v>372</v>
      </c>
      <c r="F44" s="4">
        <v>0</v>
      </c>
      <c r="G44" s="4">
        <v>0</v>
      </c>
    </row>
    <row r="45" spans="2:7" ht="14.5">
      <c r="B45" s="42" t="s">
        <v>318</v>
      </c>
      <c r="C45" s="42" t="s">
        <v>318</v>
      </c>
      <c r="D45" s="42" t="s">
        <v>318</v>
      </c>
      <c r="E45" s="42" t="s">
        <v>318</v>
      </c>
      <c r="F45" s="4" t="s">
        <v>318</v>
      </c>
      <c r="G45" s="4" t="s">
        <v>318</v>
      </c>
    </row>
    <row r="46" spans="2:7" ht="14.5">
      <c r="B46" s="24" t="s">
        <v>318</v>
      </c>
      <c r="C46" s="44" t="s">
        <v>343</v>
      </c>
      <c r="D46" s="44" t="s">
        <v>343</v>
      </c>
      <c r="E46" s="44" t="s">
        <v>343</v>
      </c>
      <c r="F46" s="14" t="s">
        <v>1889</v>
      </c>
      <c r="G46" s="14">
        <v>0</v>
      </c>
    </row>
    <row r="47" spans="2:7" ht="14.5">
      <c r="B47" s="25" t="s">
        <v>318</v>
      </c>
      <c r="C47" s="26" t="s">
        <v>318</v>
      </c>
      <c r="D47" s="43" t="s">
        <v>370</v>
      </c>
      <c r="E47" s="43" t="s">
        <v>370</v>
      </c>
      <c r="F47" s="4">
        <v>0</v>
      </c>
      <c r="G47" s="4">
        <v>0</v>
      </c>
    </row>
    <row r="48" spans="2:7" ht="14.5">
      <c r="B48" s="25" t="s">
        <v>318</v>
      </c>
      <c r="C48" s="26" t="s">
        <v>318</v>
      </c>
      <c r="D48" s="43" t="s">
        <v>371</v>
      </c>
      <c r="E48" s="43" t="s">
        <v>371</v>
      </c>
      <c r="F48" s="4" t="s">
        <v>1889</v>
      </c>
      <c r="G48" s="4">
        <v>0</v>
      </c>
    </row>
    <row r="49" spans="2:7" ht="14.5">
      <c r="B49" s="25" t="s">
        <v>318</v>
      </c>
      <c r="C49" s="26" t="s">
        <v>318</v>
      </c>
      <c r="D49" s="43" t="s">
        <v>373</v>
      </c>
      <c r="E49" s="43" t="s">
        <v>373</v>
      </c>
      <c r="F49" s="4">
        <v>0</v>
      </c>
      <c r="G49" s="4">
        <v>0</v>
      </c>
    </row>
    <row r="50" spans="2:7" ht="14.5">
      <c r="B50" s="41" t="s">
        <v>335</v>
      </c>
      <c r="C50" s="41" t="s">
        <v>335</v>
      </c>
      <c r="D50" s="41" t="s">
        <v>335</v>
      </c>
      <c r="E50" s="41" t="s">
        <v>335</v>
      </c>
      <c r="F50" s="14" t="s">
        <v>1902</v>
      </c>
      <c r="G50" s="14">
        <v>0</v>
      </c>
    </row>
    <row r="51" spans="2:7" ht="14.5">
      <c r="B51" s="42" t="s">
        <v>318</v>
      </c>
      <c r="C51" s="42" t="s">
        <v>318</v>
      </c>
      <c r="D51" s="42" t="s">
        <v>318</v>
      </c>
      <c r="E51" s="42" t="s">
        <v>318</v>
      </c>
      <c r="F51" s="4" t="s">
        <v>318</v>
      </c>
      <c r="G51" s="4" t="s">
        <v>318</v>
      </c>
    </row>
    <row r="52" spans="2:7" ht="14.5">
      <c r="B52" s="41" t="s">
        <v>336</v>
      </c>
      <c r="C52" s="41" t="s">
        <v>336</v>
      </c>
      <c r="D52" s="41" t="s">
        <v>336</v>
      </c>
      <c r="E52" s="41" t="s">
        <v>336</v>
      </c>
      <c r="F52" s="14" t="s">
        <v>318</v>
      </c>
      <c r="G52" s="14" t="s">
        <v>318</v>
      </c>
    </row>
    <row r="53" spans="2:7" ht="14.5">
      <c r="B53" s="24" t="s">
        <v>318</v>
      </c>
      <c r="C53" s="44" t="s">
        <v>342</v>
      </c>
      <c r="D53" s="44" t="s">
        <v>342</v>
      </c>
      <c r="E53" s="44" t="s">
        <v>342</v>
      </c>
      <c r="F53" s="14">
        <v>0</v>
      </c>
      <c r="G53" s="14">
        <v>0</v>
      </c>
    </row>
    <row r="54" spans="2:7" ht="14.5">
      <c r="B54" s="25" t="s">
        <v>318</v>
      </c>
      <c r="C54" s="26" t="s">
        <v>318</v>
      </c>
      <c r="D54" s="43" t="s">
        <v>374</v>
      </c>
      <c r="E54" s="43" t="s">
        <v>374</v>
      </c>
      <c r="F54" s="4">
        <v>0</v>
      </c>
      <c r="G54" s="4">
        <v>0</v>
      </c>
    </row>
    <row r="55" spans="2:7" ht="14.5">
      <c r="B55" s="25" t="s">
        <v>318</v>
      </c>
      <c r="C55" s="26" t="s">
        <v>318</v>
      </c>
      <c r="D55" s="26" t="s">
        <v>318</v>
      </c>
      <c r="E55" s="22" t="s">
        <v>378</v>
      </c>
      <c r="F55" s="4">
        <v>0</v>
      </c>
      <c r="G55" s="4">
        <v>0</v>
      </c>
    </row>
    <row r="56" spans="2:7" ht="14.5">
      <c r="B56" s="25" t="s">
        <v>318</v>
      </c>
      <c r="C56" s="26" t="s">
        <v>318</v>
      </c>
      <c r="D56" s="26" t="s">
        <v>318</v>
      </c>
      <c r="E56" s="22" t="s">
        <v>379</v>
      </c>
      <c r="F56" s="4">
        <v>0</v>
      </c>
      <c r="G56" s="4">
        <v>0</v>
      </c>
    </row>
    <row r="57" spans="2:7" ht="14.5">
      <c r="B57" s="25" t="s">
        <v>318</v>
      </c>
      <c r="C57" s="26" t="s">
        <v>318</v>
      </c>
      <c r="D57" s="43" t="s">
        <v>375</v>
      </c>
      <c r="E57" s="43" t="s">
        <v>375</v>
      </c>
      <c r="F57" s="4">
        <v>0</v>
      </c>
      <c r="G57" s="4">
        <v>0</v>
      </c>
    </row>
    <row r="58" spans="2:7" ht="14.5">
      <c r="B58" s="42" t="s">
        <v>318</v>
      </c>
      <c r="C58" s="42" t="s">
        <v>318</v>
      </c>
      <c r="D58" s="42" t="s">
        <v>318</v>
      </c>
      <c r="E58" s="42" t="s">
        <v>318</v>
      </c>
      <c r="F58" s="4" t="s">
        <v>318</v>
      </c>
      <c r="G58" s="4" t="s">
        <v>318</v>
      </c>
    </row>
    <row r="59" spans="2:7" ht="14.5">
      <c r="B59" s="24" t="s">
        <v>318</v>
      </c>
      <c r="C59" s="44" t="s">
        <v>343</v>
      </c>
      <c r="D59" s="44" t="s">
        <v>343</v>
      </c>
      <c r="E59" s="44" t="s">
        <v>343</v>
      </c>
      <c r="F59" s="14">
        <v>0</v>
      </c>
      <c r="G59" s="14">
        <v>0</v>
      </c>
    </row>
    <row r="60" spans="2:7" ht="14.5">
      <c r="B60" s="25" t="s">
        <v>318</v>
      </c>
      <c r="C60" s="26" t="s">
        <v>318</v>
      </c>
      <c r="D60" s="43" t="s">
        <v>376</v>
      </c>
      <c r="E60" s="43" t="s">
        <v>376</v>
      </c>
      <c r="F60" s="4">
        <v>0</v>
      </c>
      <c r="G60" s="4">
        <v>0</v>
      </c>
    </row>
    <row r="61" spans="2:7" ht="14.5">
      <c r="B61" s="25" t="s">
        <v>318</v>
      </c>
      <c r="C61" s="26" t="s">
        <v>318</v>
      </c>
      <c r="D61" s="26" t="s">
        <v>318</v>
      </c>
      <c r="E61" s="22" t="s">
        <v>378</v>
      </c>
      <c r="F61" s="4">
        <v>0</v>
      </c>
      <c r="G61" s="4">
        <v>0</v>
      </c>
    </row>
    <row r="62" spans="2:7" ht="14.5">
      <c r="B62" s="25" t="s">
        <v>318</v>
      </c>
      <c r="C62" s="26" t="s">
        <v>318</v>
      </c>
      <c r="D62" s="26" t="s">
        <v>318</v>
      </c>
      <c r="E62" s="22" t="s">
        <v>379</v>
      </c>
      <c r="F62" s="4">
        <v>0</v>
      </c>
      <c r="G62" s="4">
        <v>0</v>
      </c>
    </row>
    <row r="63" spans="2:7" ht="14.5">
      <c r="B63" s="25" t="s">
        <v>318</v>
      </c>
      <c r="C63" s="26" t="s">
        <v>318</v>
      </c>
      <c r="D63" s="43" t="s">
        <v>377</v>
      </c>
      <c r="E63" s="43" t="s">
        <v>377</v>
      </c>
      <c r="F63" s="4">
        <v>0</v>
      </c>
      <c r="G63" s="4">
        <v>0</v>
      </c>
    </row>
    <row r="64" spans="2:7" ht="14.5">
      <c r="B64" s="41" t="s">
        <v>337</v>
      </c>
      <c r="C64" s="41" t="s">
        <v>337</v>
      </c>
      <c r="D64" s="41" t="s">
        <v>337</v>
      </c>
      <c r="E64" s="41" t="s">
        <v>337</v>
      </c>
      <c r="F64" s="14">
        <v>0</v>
      </c>
      <c r="G64" s="14">
        <v>0</v>
      </c>
    </row>
    <row r="65" spans="2:7" ht="14.5">
      <c r="B65" s="42" t="s">
        <v>318</v>
      </c>
      <c r="C65" s="42" t="s">
        <v>318</v>
      </c>
      <c r="D65" s="42" t="s">
        <v>318</v>
      </c>
      <c r="E65" s="42" t="s">
        <v>318</v>
      </c>
      <c r="F65" s="4" t="s">
        <v>318</v>
      </c>
      <c r="G65" s="4" t="s">
        <v>318</v>
      </c>
    </row>
    <row r="66" spans="2:7" ht="14.5">
      <c r="B66" s="41" t="s">
        <v>338</v>
      </c>
      <c r="C66" s="41" t="s">
        <v>338</v>
      </c>
      <c r="D66" s="41" t="s">
        <v>338</v>
      </c>
      <c r="E66" s="41" t="s">
        <v>338</v>
      </c>
      <c r="F66" s="14">
        <v>0</v>
      </c>
      <c r="G66" s="14">
        <v>0</v>
      </c>
    </row>
    <row r="67" spans="2:7" ht="14.5">
      <c r="B67" s="42" t="s">
        <v>318</v>
      </c>
      <c r="C67" s="42" t="s">
        <v>318</v>
      </c>
      <c r="D67" s="42" t="s">
        <v>318</v>
      </c>
      <c r="E67" s="42" t="s">
        <v>318</v>
      </c>
      <c r="F67" s="4" t="s">
        <v>318</v>
      </c>
      <c r="G67" s="4" t="s">
        <v>318</v>
      </c>
    </row>
    <row r="68" spans="2:7" ht="14.5">
      <c r="B68" s="41" t="s">
        <v>339</v>
      </c>
      <c r="C68" s="41" t="s">
        <v>339</v>
      </c>
      <c r="D68" s="41" t="s">
        <v>339</v>
      </c>
      <c r="E68" s="41" t="s">
        <v>339</v>
      </c>
      <c r="F68" s="14">
        <v>0</v>
      </c>
      <c r="G68" s="14">
        <v>0</v>
      </c>
    </row>
    <row r="69" spans="2:7" ht="14.5">
      <c r="B69" s="42" t="s">
        <v>318</v>
      </c>
      <c r="C69" s="42" t="s">
        <v>318</v>
      </c>
      <c r="D69" s="42" t="s">
        <v>318</v>
      </c>
      <c r="E69" s="42" t="s">
        <v>318</v>
      </c>
      <c r="F69" s="4" t="s">
        <v>318</v>
      </c>
      <c r="G69" s="4" t="s">
        <v>318</v>
      </c>
    </row>
    <row r="70" spans="2:7" ht="14.5">
      <c r="B70" s="41" t="s">
        <v>340</v>
      </c>
      <c r="C70" s="41" t="s">
        <v>340</v>
      </c>
      <c r="D70" s="41" t="s">
        <v>340</v>
      </c>
      <c r="E70" s="41" t="s">
        <v>340</v>
      </c>
      <c r="F70" s="14">
        <v>0</v>
      </c>
      <c r="G70" s="14">
        <v>0</v>
      </c>
    </row>
    <row r="71" spans="2:7" ht="14.5">
      <c r="B71" s="42" t="s">
        <v>318</v>
      </c>
      <c r="C71" s="42" t="s">
        <v>318</v>
      </c>
      <c r="D71" s="42" t="s">
        <v>318</v>
      </c>
      <c r="E71" s="42" t="s">
        <v>318</v>
      </c>
      <c r="F71" s="4" t="s">
        <v>318</v>
      </c>
      <c r="G71" s="4" t="s">
        <v>318</v>
      </c>
    </row>
  </sheetData>
  <mergeCells count="66">
    <mergeCell ref="B7:E7"/>
    <mergeCell ref="B2:G2"/>
    <mergeCell ref="B3:G3"/>
    <mergeCell ref="B4:G4"/>
    <mergeCell ref="B5:G5"/>
    <mergeCell ref="B6:G6"/>
    <mergeCell ref="D19:E19"/>
    <mergeCell ref="B8:E8"/>
    <mergeCell ref="C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B20:E20"/>
    <mergeCell ref="C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43:E43"/>
    <mergeCell ref="D32:E32"/>
    <mergeCell ref="D33:E33"/>
    <mergeCell ref="D34:E34"/>
    <mergeCell ref="D35:E35"/>
    <mergeCell ref="D36:E36"/>
    <mergeCell ref="D37:E37"/>
    <mergeCell ref="B38:E38"/>
    <mergeCell ref="B39:E39"/>
    <mergeCell ref="B40:E40"/>
    <mergeCell ref="C41:E41"/>
    <mergeCell ref="D42:E42"/>
    <mergeCell ref="D57:E57"/>
    <mergeCell ref="D44:E44"/>
    <mergeCell ref="B45:E45"/>
    <mergeCell ref="C46:E46"/>
    <mergeCell ref="D47:E47"/>
    <mergeCell ref="D48:E48"/>
    <mergeCell ref="D49:E49"/>
    <mergeCell ref="B50:E50"/>
    <mergeCell ref="B51:E51"/>
    <mergeCell ref="B52:E52"/>
    <mergeCell ref="C53:E53"/>
    <mergeCell ref="D54:E54"/>
    <mergeCell ref="B71:E71"/>
    <mergeCell ref="B58:E58"/>
    <mergeCell ref="C59:E59"/>
    <mergeCell ref="D60:E60"/>
    <mergeCell ref="D63:E63"/>
    <mergeCell ref="B64:E64"/>
    <mergeCell ref="B65:E65"/>
    <mergeCell ref="B66:E66"/>
    <mergeCell ref="B67:E67"/>
    <mergeCell ref="B68:E68"/>
    <mergeCell ref="B69:E69"/>
    <mergeCell ref="B70:E70"/>
  </mergeCells>
  <pageMargins left="0.7" right="0.7" top="0.75" bottom="0.75" header="0.3" footer="0.3"/>
  <pageSetup horizontalDpi="300" verticalDpi="300" orientation="portrait" paperSize="9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775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785</v>
      </c>
      <c r="G9" s="29" t="s">
        <v>1637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 t="s">
        <v>1634</v>
      </c>
      <c r="G16" s="33" t="s">
        <v>1638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1635</v>
      </c>
      <c r="G18" s="33" t="s">
        <v>1635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1515</v>
      </c>
      <c r="G21" s="29" t="s">
        <v>1639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1217</v>
      </c>
      <c r="G22" s="33" t="s">
        <v>1640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1227</v>
      </c>
      <c r="G23" s="33" t="s">
        <v>1641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1244</v>
      </c>
      <c r="G24" s="33" t="s">
        <v>1642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 t="s">
        <v>922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1278</v>
      </c>
      <c r="G38" s="29" t="s">
        <v>1643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1278</v>
      </c>
      <c r="G46" s="29" t="s">
        <v>1643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1278</v>
      </c>
      <c r="G48" s="33" t="s">
        <v>1643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>
        <v>0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1636</v>
      </c>
      <c r="G50" s="29" t="s">
        <v>1644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776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786</v>
      </c>
      <c r="G9" s="29" t="s">
        <v>1645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786</v>
      </c>
      <c r="G18" s="33" t="s">
        <v>1645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786</v>
      </c>
      <c r="G21" s="29" t="s">
        <v>1645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1287</v>
      </c>
      <c r="G22" s="33" t="s">
        <v>1646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1297</v>
      </c>
      <c r="G23" s="33" t="s">
        <v>1647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1312</v>
      </c>
      <c r="G24" s="33" t="s">
        <v>1648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>
        <v>0</v>
      </c>
      <c r="G38" s="29">
        <v>0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>
        <v>0</v>
      </c>
      <c r="G46" s="29">
        <v>0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>
        <v>0</v>
      </c>
      <c r="G48" s="33">
        <v>0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>
        <v>0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>
        <v>0</v>
      </c>
      <c r="G50" s="29">
        <v>0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777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787</v>
      </c>
      <c r="G9" s="29" t="s">
        <v>1651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>
        <v>0</v>
      </c>
      <c r="G16" s="33">
        <v>0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787</v>
      </c>
      <c r="G18" s="33" t="s">
        <v>1651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1516</v>
      </c>
      <c r="G21" s="29" t="s">
        <v>1651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1323</v>
      </c>
      <c r="G22" s="33" t="s">
        <v>1652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1335</v>
      </c>
      <c r="G23" s="33" t="s">
        <v>1653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1349</v>
      </c>
      <c r="G24" s="33" t="s">
        <v>1654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>
        <v>0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>
        <v>0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>
        <v>0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>
        <v>0</v>
      </c>
      <c r="G30" s="33">
        <v>0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>
        <v>0</v>
      </c>
      <c r="G32" s="33">
        <v>0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1382</v>
      </c>
      <c r="G38" s="29">
        <v>0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1382</v>
      </c>
      <c r="G46" s="29">
        <v>0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>
        <v>0</v>
      </c>
      <c r="G47" s="33">
        <v>0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1649</v>
      </c>
      <c r="G48" s="33">
        <v>0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 t="s">
        <v>1389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1650</v>
      </c>
      <c r="G50" s="29">
        <v>0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G71"/>
  <sheetViews>
    <sheetView showGridLines="0" workbookViewId="0" topLeftCell="A1"/>
  </sheetViews>
  <sheetFormatPr defaultColWidth="11.424285714285714" defaultRowHeight="13"/>
  <cols>
    <col min="1" max="1" width="10.857142857142858" style="27"/>
    <col min="2" max="4" width="7.714285714285714" style="27" customWidth="1"/>
    <col min="5" max="5" width="105.71428571428571" style="27" customWidth="1"/>
    <col min="6" max="7" width="15.714285714285714" style="27" customWidth="1"/>
    <col min="8" max="16384" width="10.857142857142858" style="27"/>
  </cols>
  <sheetData>
    <row r="2" spans="2:7" ht="13">
      <c r="B2" s="53" t="s">
        <v>1701</v>
      </c>
      <c r="C2" s="54"/>
      <c r="D2" s="54"/>
      <c r="E2" s="54"/>
      <c r="F2" s="54"/>
      <c r="G2" s="54"/>
    </row>
    <row r="3" spans="2:7" ht="13">
      <c r="B3" s="45" t="s">
        <v>778</v>
      </c>
      <c r="C3" s="45" t="s">
        <v>341</v>
      </c>
      <c r="D3" s="45" t="s">
        <v>341</v>
      </c>
      <c r="E3" s="45" t="s">
        <v>341</v>
      </c>
      <c r="F3" s="45" t="s">
        <v>341</v>
      </c>
      <c r="G3" s="45" t="s">
        <v>341</v>
      </c>
    </row>
    <row r="4" spans="2:7" ht="13">
      <c r="B4" s="46" t="s">
        <v>328</v>
      </c>
      <c r="C4" s="46" t="s">
        <v>328</v>
      </c>
      <c r="D4" s="46" t="s">
        <v>328</v>
      </c>
      <c r="E4" s="46" t="s">
        <v>328</v>
      </c>
      <c r="F4" s="46" t="s">
        <v>328</v>
      </c>
      <c r="G4" s="46" t="s">
        <v>328</v>
      </c>
    </row>
    <row r="5" spans="2:7" ht="13">
      <c r="B5" s="46" t="s">
        <v>329</v>
      </c>
      <c r="C5" s="46" t="s">
        <v>329</v>
      </c>
      <c r="D5" s="46" t="s">
        <v>329</v>
      </c>
      <c r="E5" s="46" t="s">
        <v>329</v>
      </c>
      <c r="F5" s="46" t="s">
        <v>329</v>
      </c>
      <c r="G5" s="46" t="s">
        <v>329</v>
      </c>
    </row>
    <row r="6" spans="2:7" ht="13">
      <c r="B6" s="47" t="s">
        <v>330</v>
      </c>
      <c r="C6" s="47" t="s">
        <v>330</v>
      </c>
      <c r="D6" s="47" t="s">
        <v>330</v>
      </c>
      <c r="E6" s="47" t="s">
        <v>330</v>
      </c>
      <c r="F6" s="47" t="s">
        <v>330</v>
      </c>
      <c r="G6" s="47" t="s">
        <v>330</v>
      </c>
    </row>
    <row r="7" spans="2:7" ht="13">
      <c r="B7" s="48" t="s">
        <v>331</v>
      </c>
      <c r="C7" s="48" t="s">
        <v>331</v>
      </c>
      <c r="D7" s="48" t="s">
        <v>331</v>
      </c>
      <c r="E7" s="48" t="s">
        <v>331</v>
      </c>
      <c r="F7" s="28">
        <v>2025</v>
      </c>
      <c r="G7" s="28">
        <v>2024</v>
      </c>
    </row>
    <row r="8" spans="2:7" ht="13">
      <c r="B8" s="49" t="s">
        <v>332</v>
      </c>
      <c r="C8" s="49" t="s">
        <v>332</v>
      </c>
      <c r="D8" s="49" t="s">
        <v>332</v>
      </c>
      <c r="E8" s="49" t="s">
        <v>332</v>
      </c>
      <c r="F8" s="29" t="s">
        <v>318</v>
      </c>
      <c r="G8" s="29" t="s">
        <v>318</v>
      </c>
    </row>
    <row r="9" spans="2:7" ht="13">
      <c r="B9" s="30" t="s">
        <v>318</v>
      </c>
      <c r="C9" s="52" t="s">
        <v>342</v>
      </c>
      <c r="D9" s="52" t="s">
        <v>342</v>
      </c>
      <c r="E9" s="52" t="s">
        <v>342</v>
      </c>
      <c r="F9" s="29" t="s">
        <v>788</v>
      </c>
      <c r="G9" s="29" t="s">
        <v>1658</v>
      </c>
    </row>
    <row r="10" spans="2:7" ht="13">
      <c r="B10" s="31" t="s">
        <v>318</v>
      </c>
      <c r="C10" s="32" t="s">
        <v>318</v>
      </c>
      <c r="D10" s="51" t="s">
        <v>344</v>
      </c>
      <c r="E10" s="51" t="s">
        <v>344</v>
      </c>
      <c r="F10" s="33">
        <v>0</v>
      </c>
      <c r="G10" s="33">
        <v>0</v>
      </c>
    </row>
    <row r="11" spans="2:7" ht="13">
      <c r="B11" s="31" t="s">
        <v>318</v>
      </c>
      <c r="C11" s="32" t="s">
        <v>318</v>
      </c>
      <c r="D11" s="51" t="s">
        <v>345</v>
      </c>
      <c r="E11" s="51" t="s">
        <v>345</v>
      </c>
      <c r="F11" s="33">
        <v>0</v>
      </c>
      <c r="G11" s="33">
        <v>0</v>
      </c>
    </row>
    <row r="12" spans="2:7" ht="13">
      <c r="B12" s="31" t="s">
        <v>318</v>
      </c>
      <c r="C12" s="32" t="s">
        <v>318</v>
      </c>
      <c r="D12" s="51" t="s">
        <v>346</v>
      </c>
      <c r="E12" s="51" t="s">
        <v>346</v>
      </c>
      <c r="F12" s="33">
        <v>0</v>
      </c>
      <c r="G12" s="33">
        <v>0</v>
      </c>
    </row>
    <row r="13" spans="2:7" ht="13">
      <c r="B13" s="31" t="s">
        <v>318</v>
      </c>
      <c r="C13" s="32" t="s">
        <v>318</v>
      </c>
      <c r="D13" s="51" t="s">
        <v>347</v>
      </c>
      <c r="E13" s="51" t="s">
        <v>347</v>
      </c>
      <c r="F13" s="33">
        <v>0</v>
      </c>
      <c r="G13" s="33">
        <v>0</v>
      </c>
    </row>
    <row r="14" spans="2:7" ht="13">
      <c r="B14" s="31" t="s">
        <v>318</v>
      </c>
      <c r="C14" s="32" t="s">
        <v>318</v>
      </c>
      <c r="D14" s="51" t="s">
        <v>348</v>
      </c>
      <c r="E14" s="51" t="s">
        <v>348</v>
      </c>
      <c r="F14" s="33">
        <v>0</v>
      </c>
      <c r="G14" s="33">
        <v>0</v>
      </c>
    </row>
    <row r="15" spans="2:7" ht="13">
      <c r="B15" s="31" t="s">
        <v>318</v>
      </c>
      <c r="C15" s="32" t="s">
        <v>318</v>
      </c>
      <c r="D15" s="51" t="s">
        <v>349</v>
      </c>
      <c r="E15" s="51" t="s">
        <v>349</v>
      </c>
      <c r="F15" s="33">
        <v>0</v>
      </c>
      <c r="G15" s="33">
        <v>0</v>
      </c>
    </row>
    <row r="16" spans="2:7" ht="13">
      <c r="B16" s="31" t="s">
        <v>318</v>
      </c>
      <c r="C16" s="32" t="s">
        <v>318</v>
      </c>
      <c r="D16" s="51" t="s">
        <v>350</v>
      </c>
      <c r="E16" s="51" t="s">
        <v>350</v>
      </c>
      <c r="F16" s="33" t="s">
        <v>1655</v>
      </c>
      <c r="G16" s="33" t="s">
        <v>1659</v>
      </c>
    </row>
    <row r="17" spans="2:7" ht="13">
      <c r="B17" s="31" t="s">
        <v>318</v>
      </c>
      <c r="C17" s="32" t="s">
        <v>318</v>
      </c>
      <c r="D17" s="51" t="s">
        <v>351</v>
      </c>
      <c r="E17" s="51" t="s">
        <v>351</v>
      </c>
      <c r="F17" s="33">
        <v>0</v>
      </c>
      <c r="G17" s="33">
        <v>0</v>
      </c>
    </row>
    <row r="18" spans="2:7" ht="13">
      <c r="B18" s="31" t="s">
        <v>318</v>
      </c>
      <c r="C18" s="32" t="s">
        <v>318</v>
      </c>
      <c r="D18" s="51" t="s">
        <v>352</v>
      </c>
      <c r="E18" s="51" t="s">
        <v>352</v>
      </c>
      <c r="F18" s="33" t="s">
        <v>1656</v>
      </c>
      <c r="G18" s="33" t="s">
        <v>1660</v>
      </c>
    </row>
    <row r="19" spans="2:7" ht="13">
      <c r="B19" s="31" t="s">
        <v>318</v>
      </c>
      <c r="C19" s="32" t="s">
        <v>318</v>
      </c>
      <c r="D19" s="51" t="s">
        <v>353</v>
      </c>
      <c r="E19" s="51" t="s">
        <v>353</v>
      </c>
      <c r="F19" s="33">
        <v>0</v>
      </c>
      <c r="G19" s="33">
        <v>0</v>
      </c>
    </row>
    <row r="20" spans="2:7" ht="13">
      <c r="B20" s="50" t="s">
        <v>318</v>
      </c>
      <c r="C20" s="50" t="s">
        <v>318</v>
      </c>
      <c r="D20" s="50" t="s">
        <v>318</v>
      </c>
      <c r="E20" s="50" t="s">
        <v>318</v>
      </c>
      <c r="F20" s="33" t="s">
        <v>318</v>
      </c>
      <c r="G20" s="33" t="s">
        <v>318</v>
      </c>
    </row>
    <row r="21" spans="2:7" ht="13">
      <c r="B21" s="30" t="s">
        <v>318</v>
      </c>
      <c r="C21" s="52" t="s">
        <v>343</v>
      </c>
      <c r="D21" s="52" t="s">
        <v>343</v>
      </c>
      <c r="E21" s="52" t="s">
        <v>343</v>
      </c>
      <c r="F21" s="29" t="s">
        <v>1517</v>
      </c>
      <c r="G21" s="29" t="s">
        <v>1661</v>
      </c>
    </row>
    <row r="22" spans="2:7" ht="13">
      <c r="B22" s="31" t="s">
        <v>318</v>
      </c>
      <c r="C22" s="32" t="s">
        <v>318</v>
      </c>
      <c r="D22" s="51" t="s">
        <v>354</v>
      </c>
      <c r="E22" s="51" t="s">
        <v>354</v>
      </c>
      <c r="F22" s="33" t="s">
        <v>1390</v>
      </c>
      <c r="G22" s="33" t="s">
        <v>1662</v>
      </c>
    </row>
    <row r="23" spans="2:7" ht="13">
      <c r="B23" s="31" t="s">
        <v>318</v>
      </c>
      <c r="C23" s="32" t="s">
        <v>318</v>
      </c>
      <c r="D23" s="51" t="s">
        <v>355</v>
      </c>
      <c r="E23" s="51" t="s">
        <v>355</v>
      </c>
      <c r="F23" s="33" t="s">
        <v>1403</v>
      </c>
      <c r="G23" s="33" t="s">
        <v>1663</v>
      </c>
    </row>
    <row r="24" spans="2:7" ht="13">
      <c r="B24" s="31" t="s">
        <v>318</v>
      </c>
      <c r="C24" s="32" t="s">
        <v>318</v>
      </c>
      <c r="D24" s="51" t="s">
        <v>356</v>
      </c>
      <c r="E24" s="51" t="s">
        <v>356</v>
      </c>
      <c r="F24" s="33" t="s">
        <v>1443</v>
      </c>
      <c r="G24" s="33" t="s">
        <v>1664</v>
      </c>
    </row>
    <row r="25" spans="2:7" ht="13">
      <c r="B25" s="31" t="s">
        <v>318</v>
      </c>
      <c r="C25" s="32" t="s">
        <v>318</v>
      </c>
      <c r="D25" s="51" t="s">
        <v>357</v>
      </c>
      <c r="E25" s="51" t="s">
        <v>357</v>
      </c>
      <c r="F25" s="33">
        <v>0</v>
      </c>
      <c r="G25" s="33">
        <v>0</v>
      </c>
    </row>
    <row r="26" spans="2:7" ht="13">
      <c r="B26" s="31" t="s">
        <v>318</v>
      </c>
      <c r="C26" s="32" t="s">
        <v>318</v>
      </c>
      <c r="D26" s="51" t="s">
        <v>358</v>
      </c>
      <c r="E26" s="51" t="s">
        <v>358</v>
      </c>
      <c r="F26" s="33">
        <v>0</v>
      </c>
      <c r="G26" s="33" t="s">
        <v>1572</v>
      </c>
    </row>
    <row r="27" spans="2:7" ht="13">
      <c r="B27" s="31" t="s">
        <v>318</v>
      </c>
      <c r="C27" s="32" t="s">
        <v>318</v>
      </c>
      <c r="D27" s="51" t="s">
        <v>359</v>
      </c>
      <c r="E27" s="51" t="s">
        <v>359</v>
      </c>
      <c r="F27" s="33">
        <v>0</v>
      </c>
      <c r="G27" s="33" t="s">
        <v>915</v>
      </c>
    </row>
    <row r="28" spans="2:7" ht="13">
      <c r="B28" s="31" t="s">
        <v>318</v>
      </c>
      <c r="C28" s="32" t="s">
        <v>318</v>
      </c>
      <c r="D28" s="51" t="s">
        <v>360</v>
      </c>
      <c r="E28" s="51" t="s">
        <v>360</v>
      </c>
      <c r="F28" s="33">
        <v>0</v>
      </c>
      <c r="G28" s="33" t="s">
        <v>1665</v>
      </c>
    </row>
    <row r="29" spans="2:7" ht="13">
      <c r="B29" s="31" t="s">
        <v>318</v>
      </c>
      <c r="C29" s="32" t="s">
        <v>318</v>
      </c>
      <c r="D29" s="51" t="s">
        <v>361</v>
      </c>
      <c r="E29" s="51" t="s">
        <v>361</v>
      </c>
      <c r="F29" s="33">
        <v>0</v>
      </c>
      <c r="G29" s="33">
        <v>0</v>
      </c>
    </row>
    <row r="30" spans="2:7" ht="13">
      <c r="B30" s="31" t="s">
        <v>318</v>
      </c>
      <c r="C30" s="32" t="s">
        <v>318</v>
      </c>
      <c r="D30" s="51" t="s">
        <v>362</v>
      </c>
      <c r="E30" s="51" t="s">
        <v>362</v>
      </c>
      <c r="F30" s="33" t="s">
        <v>924</v>
      </c>
      <c r="G30" s="33" t="s">
        <v>1575</v>
      </c>
    </row>
    <row r="31" spans="2:7" ht="13">
      <c r="B31" s="31" t="s">
        <v>318</v>
      </c>
      <c r="C31" s="32" t="s">
        <v>318</v>
      </c>
      <c r="D31" s="51" t="s">
        <v>363</v>
      </c>
      <c r="E31" s="51" t="s">
        <v>363</v>
      </c>
      <c r="F31" s="33">
        <v>0</v>
      </c>
      <c r="G31" s="33">
        <v>0</v>
      </c>
    </row>
    <row r="32" spans="2:7" ht="13">
      <c r="B32" s="31" t="s">
        <v>318</v>
      </c>
      <c r="C32" s="32" t="s">
        <v>318</v>
      </c>
      <c r="D32" s="51" t="s">
        <v>364</v>
      </c>
      <c r="E32" s="51" t="s">
        <v>364</v>
      </c>
      <c r="F32" s="33" t="s">
        <v>925</v>
      </c>
      <c r="G32" s="33" t="s">
        <v>1576</v>
      </c>
    </row>
    <row r="33" spans="2:7" ht="13">
      <c r="B33" s="31" t="s">
        <v>318</v>
      </c>
      <c r="C33" s="32" t="s">
        <v>318</v>
      </c>
      <c r="D33" s="51" t="s">
        <v>365</v>
      </c>
      <c r="E33" s="51" t="s">
        <v>365</v>
      </c>
      <c r="F33" s="33">
        <v>0</v>
      </c>
      <c r="G33" s="33">
        <v>0</v>
      </c>
    </row>
    <row r="34" spans="2:7" ht="13">
      <c r="B34" s="31" t="s">
        <v>318</v>
      </c>
      <c r="C34" s="32" t="s">
        <v>318</v>
      </c>
      <c r="D34" s="51" t="s">
        <v>366</v>
      </c>
      <c r="E34" s="51" t="s">
        <v>366</v>
      </c>
      <c r="F34" s="33">
        <v>0</v>
      </c>
      <c r="G34" s="33">
        <v>0</v>
      </c>
    </row>
    <row r="35" spans="2:7" ht="13">
      <c r="B35" s="31" t="s">
        <v>318</v>
      </c>
      <c r="C35" s="32" t="s">
        <v>318</v>
      </c>
      <c r="D35" s="51" t="s">
        <v>367</v>
      </c>
      <c r="E35" s="51" t="s">
        <v>367</v>
      </c>
      <c r="F35" s="33">
        <v>0</v>
      </c>
      <c r="G35" s="33">
        <v>0</v>
      </c>
    </row>
    <row r="36" spans="2:7" ht="13">
      <c r="B36" s="31" t="s">
        <v>318</v>
      </c>
      <c r="C36" s="32" t="s">
        <v>318</v>
      </c>
      <c r="D36" s="51" t="s">
        <v>368</v>
      </c>
      <c r="E36" s="51" t="s">
        <v>368</v>
      </c>
      <c r="F36" s="33">
        <v>0</v>
      </c>
      <c r="G36" s="33">
        <v>0</v>
      </c>
    </row>
    <row r="37" spans="2:7" ht="13">
      <c r="B37" s="31" t="s">
        <v>318</v>
      </c>
      <c r="C37" s="32" t="s">
        <v>318</v>
      </c>
      <c r="D37" s="51" t="s">
        <v>369</v>
      </c>
      <c r="E37" s="51" t="s">
        <v>369</v>
      </c>
      <c r="F37" s="33">
        <v>0</v>
      </c>
      <c r="G37" s="33">
        <v>0</v>
      </c>
    </row>
    <row r="38" spans="2:7" ht="13">
      <c r="B38" s="49" t="s">
        <v>333</v>
      </c>
      <c r="C38" s="49" t="s">
        <v>333</v>
      </c>
      <c r="D38" s="49" t="s">
        <v>333</v>
      </c>
      <c r="E38" s="49" t="s">
        <v>333</v>
      </c>
      <c r="F38" s="29" t="s">
        <v>1518</v>
      </c>
      <c r="G38" s="29" t="s">
        <v>1666</v>
      </c>
    </row>
    <row r="39" spans="2:7" ht="13">
      <c r="B39" s="50" t="s">
        <v>318</v>
      </c>
      <c r="C39" s="50" t="s">
        <v>318</v>
      </c>
      <c r="D39" s="50" t="s">
        <v>318</v>
      </c>
      <c r="E39" s="50" t="s">
        <v>318</v>
      </c>
      <c r="F39" s="33" t="s">
        <v>318</v>
      </c>
      <c r="G39" s="33" t="s">
        <v>318</v>
      </c>
    </row>
    <row r="40" spans="2:7" ht="13">
      <c r="B40" s="49" t="s">
        <v>334</v>
      </c>
      <c r="C40" s="49" t="s">
        <v>334</v>
      </c>
      <c r="D40" s="49" t="s">
        <v>334</v>
      </c>
      <c r="E40" s="49" t="s">
        <v>334</v>
      </c>
      <c r="F40" s="29" t="s">
        <v>318</v>
      </c>
      <c r="G40" s="29" t="s">
        <v>318</v>
      </c>
    </row>
    <row r="41" spans="2:7" ht="13">
      <c r="B41" s="30" t="s">
        <v>318</v>
      </c>
      <c r="C41" s="52" t="s">
        <v>342</v>
      </c>
      <c r="D41" s="52" t="s">
        <v>342</v>
      </c>
      <c r="E41" s="52" t="s">
        <v>342</v>
      </c>
      <c r="F41" s="29">
        <v>0</v>
      </c>
      <c r="G41" s="29">
        <v>0</v>
      </c>
    </row>
    <row r="42" spans="2:7" ht="13">
      <c r="B42" s="31" t="s">
        <v>318</v>
      </c>
      <c r="C42" s="32" t="s">
        <v>318</v>
      </c>
      <c r="D42" s="51" t="s">
        <v>370</v>
      </c>
      <c r="E42" s="51" t="s">
        <v>370</v>
      </c>
      <c r="F42" s="33">
        <v>0</v>
      </c>
      <c r="G42" s="33">
        <v>0</v>
      </c>
    </row>
    <row r="43" spans="2:7" ht="13">
      <c r="B43" s="31" t="s">
        <v>318</v>
      </c>
      <c r="C43" s="32" t="s">
        <v>318</v>
      </c>
      <c r="D43" s="51" t="s">
        <v>371</v>
      </c>
      <c r="E43" s="51" t="s">
        <v>371</v>
      </c>
      <c r="F43" s="33">
        <v>0</v>
      </c>
      <c r="G43" s="33">
        <v>0</v>
      </c>
    </row>
    <row r="44" spans="2:7" ht="13">
      <c r="B44" s="31" t="s">
        <v>318</v>
      </c>
      <c r="C44" s="32" t="s">
        <v>318</v>
      </c>
      <c r="D44" s="51" t="s">
        <v>372</v>
      </c>
      <c r="E44" s="51" t="s">
        <v>372</v>
      </c>
      <c r="F44" s="33">
        <v>0</v>
      </c>
      <c r="G44" s="33">
        <v>0</v>
      </c>
    </row>
    <row r="45" spans="2:7" ht="13">
      <c r="B45" s="50" t="s">
        <v>318</v>
      </c>
      <c r="C45" s="50" t="s">
        <v>318</v>
      </c>
      <c r="D45" s="50" t="s">
        <v>318</v>
      </c>
      <c r="E45" s="50" t="s">
        <v>318</v>
      </c>
      <c r="F45" s="33" t="s">
        <v>318</v>
      </c>
      <c r="G45" s="33" t="s">
        <v>318</v>
      </c>
    </row>
    <row r="46" spans="2:7" ht="13">
      <c r="B46" s="30" t="s">
        <v>318</v>
      </c>
      <c r="C46" s="52" t="s">
        <v>343</v>
      </c>
      <c r="D46" s="52" t="s">
        <v>343</v>
      </c>
      <c r="E46" s="52" t="s">
        <v>343</v>
      </c>
      <c r="F46" s="29" t="s">
        <v>1518</v>
      </c>
      <c r="G46" s="29" t="s">
        <v>1666</v>
      </c>
    </row>
    <row r="47" spans="2:7" ht="13">
      <c r="B47" s="31" t="s">
        <v>318</v>
      </c>
      <c r="C47" s="32" t="s">
        <v>318</v>
      </c>
      <c r="D47" s="51" t="s">
        <v>370</v>
      </c>
      <c r="E47" s="51" t="s">
        <v>370</v>
      </c>
      <c r="F47" s="33" t="s">
        <v>939</v>
      </c>
      <c r="G47" s="33" t="s">
        <v>1578</v>
      </c>
    </row>
    <row r="48" spans="2:7" ht="13">
      <c r="B48" s="31" t="s">
        <v>318</v>
      </c>
      <c r="C48" s="32" t="s">
        <v>318</v>
      </c>
      <c r="D48" s="51" t="s">
        <v>371</v>
      </c>
      <c r="E48" s="51" t="s">
        <v>371</v>
      </c>
      <c r="F48" s="33" t="s">
        <v>1496</v>
      </c>
      <c r="G48" s="33" t="s">
        <v>1667</v>
      </c>
    </row>
    <row r="49" spans="2:7" ht="13">
      <c r="B49" s="31" t="s">
        <v>318</v>
      </c>
      <c r="C49" s="32" t="s">
        <v>318</v>
      </c>
      <c r="D49" s="51" t="s">
        <v>373</v>
      </c>
      <c r="E49" s="51" t="s">
        <v>373</v>
      </c>
      <c r="F49" s="33">
        <v>0</v>
      </c>
      <c r="G49" s="33">
        <v>0</v>
      </c>
    </row>
    <row r="50" spans="2:7" ht="13">
      <c r="B50" s="49" t="s">
        <v>335</v>
      </c>
      <c r="C50" s="49" t="s">
        <v>335</v>
      </c>
      <c r="D50" s="49" t="s">
        <v>335</v>
      </c>
      <c r="E50" s="49" t="s">
        <v>335</v>
      </c>
      <c r="F50" s="29" t="s">
        <v>1657</v>
      </c>
      <c r="G50" s="29" t="s">
        <v>1668</v>
      </c>
    </row>
    <row r="51" spans="2:7" ht="13">
      <c r="B51" s="50" t="s">
        <v>318</v>
      </c>
      <c r="C51" s="50" t="s">
        <v>318</v>
      </c>
      <c r="D51" s="50" t="s">
        <v>318</v>
      </c>
      <c r="E51" s="50" t="s">
        <v>318</v>
      </c>
      <c r="F51" s="33" t="s">
        <v>318</v>
      </c>
      <c r="G51" s="33" t="s">
        <v>318</v>
      </c>
    </row>
    <row r="52" spans="2:7" ht="13">
      <c r="B52" s="49" t="s">
        <v>336</v>
      </c>
      <c r="C52" s="49" t="s">
        <v>336</v>
      </c>
      <c r="D52" s="49" t="s">
        <v>336</v>
      </c>
      <c r="E52" s="49" t="s">
        <v>336</v>
      </c>
      <c r="F52" s="29" t="s">
        <v>318</v>
      </c>
      <c r="G52" s="29" t="s">
        <v>318</v>
      </c>
    </row>
    <row r="53" spans="2:7" ht="13">
      <c r="B53" s="30" t="s">
        <v>318</v>
      </c>
      <c r="C53" s="52" t="s">
        <v>342</v>
      </c>
      <c r="D53" s="52" t="s">
        <v>342</v>
      </c>
      <c r="E53" s="52" t="s">
        <v>342</v>
      </c>
      <c r="F53" s="29">
        <v>0</v>
      </c>
      <c r="G53" s="29">
        <v>0</v>
      </c>
    </row>
    <row r="54" spans="2:7" ht="13">
      <c r="B54" s="31" t="s">
        <v>318</v>
      </c>
      <c r="C54" s="32" t="s">
        <v>318</v>
      </c>
      <c r="D54" s="51" t="s">
        <v>374</v>
      </c>
      <c r="E54" s="51" t="s">
        <v>374</v>
      </c>
      <c r="F54" s="33">
        <v>0</v>
      </c>
      <c r="G54" s="33">
        <v>0</v>
      </c>
    </row>
    <row r="55" spans="2:7" ht="13">
      <c r="B55" s="31" t="s">
        <v>318</v>
      </c>
      <c r="C55" s="32" t="s">
        <v>318</v>
      </c>
      <c r="D55" s="32" t="s">
        <v>318</v>
      </c>
      <c r="E55" s="34" t="s">
        <v>378</v>
      </c>
      <c r="F55" s="33">
        <v>0</v>
      </c>
      <c r="G55" s="33">
        <v>0</v>
      </c>
    </row>
    <row r="56" spans="2:7" ht="13">
      <c r="B56" s="31" t="s">
        <v>318</v>
      </c>
      <c r="C56" s="32" t="s">
        <v>318</v>
      </c>
      <c r="D56" s="32" t="s">
        <v>318</v>
      </c>
      <c r="E56" s="34" t="s">
        <v>379</v>
      </c>
      <c r="F56" s="33">
        <v>0</v>
      </c>
      <c r="G56" s="33">
        <v>0</v>
      </c>
    </row>
    <row r="57" spans="2:7" ht="13">
      <c r="B57" s="31" t="s">
        <v>318</v>
      </c>
      <c r="C57" s="32" t="s">
        <v>318</v>
      </c>
      <c r="D57" s="51" t="s">
        <v>375</v>
      </c>
      <c r="E57" s="51" t="s">
        <v>375</v>
      </c>
      <c r="F57" s="33">
        <v>0</v>
      </c>
      <c r="G57" s="33">
        <v>0</v>
      </c>
    </row>
    <row r="58" spans="2:7" ht="13">
      <c r="B58" s="50" t="s">
        <v>318</v>
      </c>
      <c r="C58" s="50" t="s">
        <v>318</v>
      </c>
      <c r="D58" s="50" t="s">
        <v>318</v>
      </c>
      <c r="E58" s="50" t="s">
        <v>318</v>
      </c>
      <c r="F58" s="33" t="s">
        <v>318</v>
      </c>
      <c r="G58" s="33" t="s">
        <v>318</v>
      </c>
    </row>
    <row r="59" spans="2:7" ht="13">
      <c r="B59" s="30" t="s">
        <v>318</v>
      </c>
      <c r="C59" s="52" t="s">
        <v>343</v>
      </c>
      <c r="D59" s="52" t="s">
        <v>343</v>
      </c>
      <c r="E59" s="52" t="s">
        <v>343</v>
      </c>
      <c r="F59" s="29">
        <v>0</v>
      </c>
      <c r="G59" s="29">
        <v>0</v>
      </c>
    </row>
    <row r="60" spans="2:7" ht="13">
      <c r="B60" s="31" t="s">
        <v>318</v>
      </c>
      <c r="C60" s="32" t="s">
        <v>318</v>
      </c>
      <c r="D60" s="51" t="s">
        <v>376</v>
      </c>
      <c r="E60" s="51" t="s">
        <v>376</v>
      </c>
      <c r="F60" s="33">
        <v>0</v>
      </c>
      <c r="G60" s="33">
        <v>0</v>
      </c>
    </row>
    <row r="61" spans="2:7" ht="13">
      <c r="B61" s="31" t="s">
        <v>318</v>
      </c>
      <c r="C61" s="32" t="s">
        <v>318</v>
      </c>
      <c r="D61" s="32" t="s">
        <v>318</v>
      </c>
      <c r="E61" s="34" t="s">
        <v>378</v>
      </c>
      <c r="F61" s="33">
        <v>0</v>
      </c>
      <c r="G61" s="33">
        <v>0</v>
      </c>
    </row>
    <row r="62" spans="2:7" ht="13">
      <c r="B62" s="31" t="s">
        <v>318</v>
      </c>
      <c r="C62" s="32" t="s">
        <v>318</v>
      </c>
      <c r="D62" s="32" t="s">
        <v>318</v>
      </c>
      <c r="E62" s="34" t="s">
        <v>379</v>
      </c>
      <c r="F62" s="33">
        <v>0</v>
      </c>
      <c r="G62" s="33">
        <v>0</v>
      </c>
    </row>
    <row r="63" spans="2:7" ht="13">
      <c r="B63" s="31" t="s">
        <v>318</v>
      </c>
      <c r="C63" s="32" t="s">
        <v>318</v>
      </c>
      <c r="D63" s="51" t="s">
        <v>377</v>
      </c>
      <c r="E63" s="51" t="s">
        <v>377</v>
      </c>
      <c r="F63" s="33">
        <v>0</v>
      </c>
      <c r="G63" s="33">
        <v>0</v>
      </c>
    </row>
    <row r="64" spans="2:7" ht="13">
      <c r="B64" s="49" t="s">
        <v>337</v>
      </c>
      <c r="C64" s="49" t="s">
        <v>337</v>
      </c>
      <c r="D64" s="49" t="s">
        <v>337</v>
      </c>
      <c r="E64" s="49" t="s">
        <v>337</v>
      </c>
      <c r="F64" s="29">
        <v>0</v>
      </c>
      <c r="G64" s="29">
        <v>0</v>
      </c>
    </row>
    <row r="65" spans="2:7" ht="13">
      <c r="B65" s="50" t="s">
        <v>318</v>
      </c>
      <c r="C65" s="50" t="s">
        <v>318</v>
      </c>
      <c r="D65" s="50" t="s">
        <v>318</v>
      </c>
      <c r="E65" s="50" t="s">
        <v>318</v>
      </c>
      <c r="F65" s="33" t="s">
        <v>318</v>
      </c>
      <c r="G65" s="33" t="s">
        <v>318</v>
      </c>
    </row>
    <row r="66" spans="2:7" ht="13">
      <c r="B66" s="49" t="s">
        <v>338</v>
      </c>
      <c r="C66" s="49" t="s">
        <v>338</v>
      </c>
      <c r="D66" s="49" t="s">
        <v>338</v>
      </c>
      <c r="E66" s="49" t="s">
        <v>338</v>
      </c>
      <c r="F66" s="29">
        <v>0</v>
      </c>
      <c r="G66" s="29">
        <v>0</v>
      </c>
    </row>
    <row r="67" spans="2:7" ht="13">
      <c r="B67" s="50" t="s">
        <v>318</v>
      </c>
      <c r="C67" s="50" t="s">
        <v>318</v>
      </c>
      <c r="D67" s="50" t="s">
        <v>318</v>
      </c>
      <c r="E67" s="50" t="s">
        <v>318</v>
      </c>
      <c r="F67" s="33" t="s">
        <v>318</v>
      </c>
      <c r="G67" s="33" t="s">
        <v>318</v>
      </c>
    </row>
    <row r="68" spans="2:7" ht="13">
      <c r="B68" s="49" t="s">
        <v>339</v>
      </c>
      <c r="C68" s="49" t="s">
        <v>339</v>
      </c>
      <c r="D68" s="49" t="s">
        <v>339</v>
      </c>
      <c r="E68" s="49" t="s">
        <v>339</v>
      </c>
      <c r="F68" s="29">
        <v>0</v>
      </c>
      <c r="G68" s="29">
        <v>0</v>
      </c>
    </row>
    <row r="69" spans="2:7" ht="13">
      <c r="B69" s="50" t="s">
        <v>318</v>
      </c>
      <c r="C69" s="50" t="s">
        <v>318</v>
      </c>
      <c r="D69" s="50" t="s">
        <v>318</v>
      </c>
      <c r="E69" s="50" t="s">
        <v>318</v>
      </c>
      <c r="F69" s="33" t="s">
        <v>318</v>
      </c>
      <c r="G69" s="33" t="s">
        <v>318</v>
      </c>
    </row>
    <row r="70" spans="2:7" ht="13">
      <c r="B70" s="49" t="s">
        <v>340</v>
      </c>
      <c r="C70" s="49" t="s">
        <v>340</v>
      </c>
      <c r="D70" s="49" t="s">
        <v>340</v>
      </c>
      <c r="E70" s="49" t="s">
        <v>340</v>
      </c>
      <c r="F70" s="29">
        <v>0</v>
      </c>
      <c r="G70" s="29">
        <v>0</v>
      </c>
    </row>
    <row r="71" spans="2:7" ht="13">
      <c r="B71" s="50" t="s">
        <v>318</v>
      </c>
      <c r="C71" s="50" t="s">
        <v>318</v>
      </c>
      <c r="D71" s="50" t="s">
        <v>318</v>
      </c>
      <c r="E71" s="50" t="s">
        <v>318</v>
      </c>
      <c r="F71" s="33" t="s">
        <v>318</v>
      </c>
      <c r="G71" s="33" t="s">
        <v>318</v>
      </c>
    </row>
  </sheetData>
  <mergeCells count="66">
    <mergeCell ref="B2:G2"/>
    <mergeCell ref="D44:E44"/>
    <mergeCell ref="D47:E47"/>
    <mergeCell ref="D48:E48"/>
    <mergeCell ref="D49:E49"/>
    <mergeCell ref="D35:E35"/>
    <mergeCell ref="D36:E36"/>
    <mergeCell ref="D37:E37"/>
    <mergeCell ref="D42:E42"/>
    <mergeCell ref="D43:E43"/>
    <mergeCell ref="D30:E30"/>
    <mergeCell ref="D31:E31"/>
    <mergeCell ref="D32:E32"/>
    <mergeCell ref="D33:E33"/>
    <mergeCell ref="D34:E34"/>
    <mergeCell ref="B69:E69"/>
    <mergeCell ref="B70:E70"/>
    <mergeCell ref="B71:E71"/>
    <mergeCell ref="C59:E59"/>
    <mergeCell ref="B64:E64"/>
    <mergeCell ref="B65:E65"/>
    <mergeCell ref="B66:E66"/>
    <mergeCell ref="B67:E67"/>
    <mergeCell ref="B68:E68"/>
    <mergeCell ref="B58:E58"/>
    <mergeCell ref="D57:E57"/>
    <mergeCell ref="D60:E60"/>
    <mergeCell ref="D63:E63"/>
    <mergeCell ref="D54:E54"/>
    <mergeCell ref="C9:E9"/>
    <mergeCell ref="C21:E21"/>
    <mergeCell ref="C41:E41"/>
    <mergeCell ref="C46:E46"/>
    <mergeCell ref="C53:E53"/>
    <mergeCell ref="D10:E10"/>
    <mergeCell ref="D11:E11"/>
    <mergeCell ref="D12:E12"/>
    <mergeCell ref="D13:E13"/>
    <mergeCell ref="D14:E14"/>
    <mergeCell ref="D15:E15"/>
    <mergeCell ref="D16:E16"/>
    <mergeCell ref="B45:E45"/>
    <mergeCell ref="B50:E50"/>
    <mergeCell ref="B51:E51"/>
    <mergeCell ref="B52:E52"/>
    <mergeCell ref="B8:E8"/>
    <mergeCell ref="B20:E20"/>
    <mergeCell ref="B38:E38"/>
    <mergeCell ref="B39:E39"/>
    <mergeCell ref="B40:E40"/>
    <mergeCell ref="D17:E17"/>
    <mergeCell ref="D18:E18"/>
    <mergeCell ref="D19:E19"/>
    <mergeCell ref="D22:E22"/>
    <mergeCell ref="D23:E23"/>
    <mergeCell ref="D24:E24"/>
    <mergeCell ref="D25:E25"/>
    <mergeCell ref="D26:E26"/>
    <mergeCell ref="D27:E27"/>
    <mergeCell ref="D28:E28"/>
    <mergeCell ref="D29:E29"/>
    <mergeCell ref="B3:G3"/>
    <mergeCell ref="B4:G4"/>
    <mergeCell ref="B5:G5"/>
    <mergeCell ref="B6:G6"/>
    <mergeCell ref="B7:E7"/>
  </mergeCells>
  <pageMargins left="0.7" right="0.7" top="0.75" bottom="0.75" header="0.3" footer="0.3"/>
  <pageSetup horizontalDpi="300" verticalDpi="300" orientation="portrait" paperSize="9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33"/>
  <sheetViews>
    <sheetView showGridLines="0" zoomScale="80" zoomScaleNormal="80" zoomScaleSheetLayoutView="70" zoomScalePageLayoutView="55" workbookViewId="0" topLeftCell="A1">
      <selection pane="topLeft" activeCell="D13" sqref="D13"/>
    </sheetView>
  </sheetViews>
  <sheetFormatPr defaultColWidth="11.544285714285714" defaultRowHeight="14"/>
  <cols>
    <col min="1" max="1" width="12.428571428571429" style="56" bestFit="1" customWidth="1"/>
    <col min="2" max="2" width="86.42857142857143" style="56" customWidth="1"/>
    <col min="3" max="8" width="16.571428571428573" style="56" customWidth="1"/>
    <col min="9" max="16384" width="11.571428571428571" style="56"/>
  </cols>
  <sheetData>
    <row r="1" spans="1:8" ht="14">
      <c r="A1" s="55"/>
      <c r="B1" s="55"/>
      <c r="C1" s="55"/>
      <c r="D1" s="55"/>
      <c r="E1" s="55"/>
      <c r="F1" s="55"/>
      <c r="G1" s="55"/>
      <c r="H1" s="55"/>
    </row>
    <row r="2" spans="2:8" ht="15">
      <c r="B2" s="57" t="s">
        <v>1903</v>
      </c>
      <c r="C2" s="57"/>
      <c r="D2" s="57"/>
      <c r="E2" s="57"/>
      <c r="F2" s="57"/>
      <c r="G2" s="57"/>
      <c r="H2" s="57"/>
    </row>
    <row r="3" spans="2:8" ht="15">
      <c r="B3" s="57" t="s">
        <v>1904</v>
      </c>
      <c r="C3" s="57"/>
      <c r="D3" s="57"/>
      <c r="E3" s="57"/>
      <c r="F3" s="57"/>
      <c r="G3" s="57"/>
      <c r="H3" s="57"/>
    </row>
    <row r="4" spans="2:8" ht="15">
      <c r="B4" s="57" t="s">
        <v>1905</v>
      </c>
      <c r="C4" s="57"/>
      <c r="D4" s="57"/>
      <c r="E4" s="57"/>
      <c r="F4" s="57"/>
      <c r="G4" s="57"/>
      <c r="H4" s="57"/>
    </row>
    <row r="5" spans="1:8" ht="15.5">
      <c r="A5" s="58"/>
      <c r="B5" s="58"/>
      <c r="C5" s="58"/>
      <c r="D5" s="58"/>
      <c r="E5" s="58"/>
      <c r="F5" s="58"/>
      <c r="G5" s="58"/>
      <c r="H5" s="59"/>
    </row>
    <row r="6" spans="1:8" ht="13" customHeight="1">
      <c r="A6" s="60" t="s">
        <v>1906</v>
      </c>
      <c r="B6" s="61" t="s">
        <v>0</v>
      </c>
      <c r="C6" s="62" t="s">
        <v>1907</v>
      </c>
      <c r="D6" s="63"/>
      <c r="E6" s="63"/>
      <c r="F6" s="63"/>
      <c r="G6" s="64" t="s">
        <v>1908</v>
      </c>
      <c r="H6" s="65"/>
    </row>
    <row r="7" spans="1:8" ht="37.5">
      <c r="A7" s="66"/>
      <c r="B7" s="67"/>
      <c r="C7" s="68" t="s">
        <v>1909</v>
      </c>
      <c r="D7" s="68" t="s">
        <v>1910</v>
      </c>
      <c r="E7" s="68" t="s">
        <v>1911</v>
      </c>
      <c r="F7" s="68" t="s">
        <v>1912</v>
      </c>
      <c r="G7" s="68" t="s">
        <v>1913</v>
      </c>
      <c r="H7" s="69" t="s">
        <v>1914</v>
      </c>
    </row>
    <row r="8" spans="1:9" ht="20" customHeight="1">
      <c r="A8" s="70" t="s">
        <v>1915</v>
      </c>
      <c r="B8" s="70" t="s">
        <v>1</v>
      </c>
      <c r="C8" s="71">
        <v>170</v>
      </c>
      <c r="D8" s="71">
        <v>26</v>
      </c>
      <c r="E8" s="71">
        <v>0</v>
      </c>
      <c r="F8" s="71">
        <v>196</v>
      </c>
      <c r="G8" s="71">
        <v>30</v>
      </c>
      <c r="H8" s="71">
        <v>18</v>
      </c>
      <c r="I8" s="72"/>
    </row>
    <row r="9" spans="1:9" ht="20" customHeight="1">
      <c r="A9" s="70" t="s">
        <v>1916</v>
      </c>
      <c r="B9" s="70" t="s">
        <v>2</v>
      </c>
      <c r="C9" s="71">
        <v>204</v>
      </c>
      <c r="D9" s="71">
        <v>74</v>
      </c>
      <c r="E9" s="71">
        <v>0</v>
      </c>
      <c r="F9" s="71">
        <v>278</v>
      </c>
      <c r="G9" s="71">
        <v>5</v>
      </c>
      <c r="H9" s="71">
        <v>0</v>
      </c>
      <c r="I9" s="72"/>
    </row>
    <row r="10" spans="1:8" ht="20" customHeight="1">
      <c r="A10" s="73" t="s">
        <v>108</v>
      </c>
      <c r="B10" s="74"/>
      <c r="C10" s="75">
        <f>SUM(C8:C9)</f>
        <v>374</v>
      </c>
      <c r="D10" s="75">
        <f t="shared" si="0" ref="D10:H10">SUM(D8:D9)</f>
        <v>100</v>
      </c>
      <c r="E10" s="75">
        <f t="shared" si="0"/>
        <v>0</v>
      </c>
      <c r="F10" s="75">
        <f t="shared" si="0"/>
        <v>474</v>
      </c>
      <c r="G10" s="75">
        <f t="shared" si="0"/>
        <v>35</v>
      </c>
      <c r="H10" s="75">
        <f t="shared" si="0"/>
        <v>18</v>
      </c>
    </row>
    <row r="11" ht="20" customHeight="1"/>
    <row r="12" spans="1:8" ht="20" customHeight="1">
      <c r="A12" s="60" t="s">
        <v>1906</v>
      </c>
      <c r="B12" s="61" t="s">
        <v>409</v>
      </c>
      <c r="C12" s="62" t="s">
        <v>1907</v>
      </c>
      <c r="D12" s="63"/>
      <c r="E12" s="63"/>
      <c r="F12" s="63"/>
      <c r="G12" s="64" t="s">
        <v>1908</v>
      </c>
      <c r="H12" s="65"/>
    </row>
    <row r="13" spans="1:8" ht="40" customHeight="1">
      <c r="A13" s="76"/>
      <c r="B13" s="77"/>
      <c r="C13" s="78" t="s">
        <v>1909</v>
      </c>
      <c r="D13" s="78" t="s">
        <v>1910</v>
      </c>
      <c r="E13" s="78" t="s">
        <v>1911</v>
      </c>
      <c r="F13" s="78" t="s">
        <v>1912</v>
      </c>
      <c r="G13" s="78" t="s">
        <v>1913</v>
      </c>
      <c r="H13" s="79" t="s">
        <v>1914</v>
      </c>
    </row>
    <row r="14" spans="1:8" ht="20" customHeight="1">
      <c r="A14" s="70" t="s">
        <v>1917</v>
      </c>
      <c r="B14" s="70" t="s">
        <v>410</v>
      </c>
      <c r="C14" s="71">
        <v>654</v>
      </c>
      <c r="D14" s="71">
        <v>364</v>
      </c>
      <c r="E14" s="71">
        <v>0</v>
      </c>
      <c r="F14" s="71">
        <v>1018</v>
      </c>
      <c r="G14" s="71">
        <v>0</v>
      </c>
      <c r="H14" s="71">
        <v>0</v>
      </c>
    </row>
    <row r="15" spans="1:8" ht="20" customHeight="1">
      <c r="A15" s="70" t="s">
        <v>1918</v>
      </c>
      <c r="B15" s="70" t="s">
        <v>411</v>
      </c>
      <c r="C15" s="71">
        <v>37</v>
      </c>
      <c r="D15" s="71">
        <v>0</v>
      </c>
      <c r="E15" s="71">
        <v>0</v>
      </c>
      <c r="F15" s="71">
        <v>37</v>
      </c>
      <c r="G15" s="71">
        <v>2</v>
      </c>
      <c r="H15" s="71">
        <v>0</v>
      </c>
    </row>
    <row r="16" spans="1:8" ht="20" customHeight="1">
      <c r="A16" s="70" t="s">
        <v>1919</v>
      </c>
      <c r="B16" s="70" t="s">
        <v>412</v>
      </c>
      <c r="C16" s="71">
        <v>372</v>
      </c>
      <c r="D16" s="71">
        <v>40</v>
      </c>
      <c r="E16" s="71">
        <v>0</v>
      </c>
      <c r="F16" s="71">
        <v>412</v>
      </c>
      <c r="G16" s="71">
        <v>0</v>
      </c>
      <c r="H16" s="71">
        <v>0</v>
      </c>
    </row>
    <row r="17" spans="1:8" ht="20" customHeight="1">
      <c r="A17" s="73" t="s">
        <v>432</v>
      </c>
      <c r="B17" s="74"/>
      <c r="C17" s="75">
        <f>SUM(C14:C16)</f>
        <v>1063</v>
      </c>
      <c r="D17" s="75">
        <f t="shared" si="1" ref="D17:H17">SUM(D14:D16)</f>
        <v>404</v>
      </c>
      <c r="E17" s="75">
        <f t="shared" si="1"/>
        <v>0</v>
      </c>
      <c r="F17" s="75">
        <f t="shared" si="1"/>
        <v>1467</v>
      </c>
      <c r="G17" s="75">
        <f t="shared" si="1"/>
        <v>2</v>
      </c>
      <c r="H17" s="75">
        <f t="shared" si="1"/>
        <v>0</v>
      </c>
    </row>
    <row r="18" ht="20" customHeight="1"/>
    <row r="19" spans="1:8" ht="20" customHeight="1">
      <c r="A19" s="60" t="s">
        <v>1906</v>
      </c>
      <c r="B19" s="61" t="s">
        <v>768</v>
      </c>
      <c r="C19" s="62" t="s">
        <v>1907</v>
      </c>
      <c r="D19" s="63"/>
      <c r="E19" s="63"/>
      <c r="F19" s="63"/>
      <c r="G19" s="64" t="s">
        <v>1908</v>
      </c>
      <c r="H19" s="65"/>
    </row>
    <row r="20" spans="1:8" ht="40" customHeight="1">
      <c r="A20" s="66"/>
      <c r="B20" s="67"/>
      <c r="C20" s="68" t="s">
        <v>1909</v>
      </c>
      <c r="D20" s="68" t="s">
        <v>1910</v>
      </c>
      <c r="E20" s="68" t="s">
        <v>1911</v>
      </c>
      <c r="F20" s="68" t="s">
        <v>1912</v>
      </c>
      <c r="G20" s="68" t="s">
        <v>1913</v>
      </c>
      <c r="H20" s="69" t="s">
        <v>1914</v>
      </c>
    </row>
    <row r="21" spans="1:10" ht="20" customHeight="1">
      <c r="A21" s="70" t="s">
        <v>1920</v>
      </c>
      <c r="B21" s="70" t="s">
        <v>769</v>
      </c>
      <c r="C21" s="71">
        <v>25</v>
      </c>
      <c r="D21" s="71">
        <v>0</v>
      </c>
      <c r="E21" s="71">
        <v>0</v>
      </c>
      <c r="F21" s="71">
        <v>25</v>
      </c>
      <c r="G21" s="71">
        <v>0</v>
      </c>
      <c r="H21" s="71">
        <v>0</v>
      </c>
      <c r="J21" s="80"/>
    </row>
    <row r="22" spans="1:8" ht="20" customHeight="1">
      <c r="A22" s="70" t="s">
        <v>1921</v>
      </c>
      <c r="B22" s="70" t="s">
        <v>770</v>
      </c>
      <c r="C22" s="71">
        <v>214</v>
      </c>
      <c r="D22" s="71">
        <v>0</v>
      </c>
      <c r="E22" s="71">
        <v>0</v>
      </c>
      <c r="F22" s="71">
        <v>214</v>
      </c>
      <c r="G22" s="71">
        <v>0</v>
      </c>
      <c r="H22" s="71">
        <v>0</v>
      </c>
    </row>
    <row r="23" spans="1:8" ht="20" customHeight="1">
      <c r="A23" s="70" t="s">
        <v>1922</v>
      </c>
      <c r="B23" s="70" t="s">
        <v>771</v>
      </c>
      <c r="C23" s="71">
        <v>107</v>
      </c>
      <c r="D23" s="71">
        <v>0</v>
      </c>
      <c r="E23" s="71">
        <v>7</v>
      </c>
      <c r="F23" s="71">
        <v>114</v>
      </c>
      <c r="G23" s="71">
        <v>11</v>
      </c>
      <c r="H23" s="71">
        <v>0</v>
      </c>
    </row>
    <row r="24" spans="1:8" ht="20" customHeight="1">
      <c r="A24" s="70" t="s">
        <v>1923</v>
      </c>
      <c r="B24" s="70" t="str">
        <f>UPPER("Fiscalía Especializada en Combate a la Corrupción del Estado de Yucatán")</f>
        <v>FISCALÍA ESPECIALIZADA EN COMBATE A LA CORRUPCIÓN DEL ESTADO DE YUCATÁN</v>
      </c>
      <c r="C24" s="71">
        <v>45</v>
      </c>
      <c r="D24" s="71">
        <v>0</v>
      </c>
      <c r="E24" s="71">
        <v>0</v>
      </c>
      <c r="F24" s="71">
        <v>45</v>
      </c>
      <c r="G24" s="71">
        <v>1</v>
      </c>
      <c r="H24" s="71">
        <v>0</v>
      </c>
    </row>
    <row r="25" spans="1:8" ht="20" customHeight="1">
      <c r="A25" s="70" t="s">
        <v>1924</v>
      </c>
      <c r="B25" s="70" t="s">
        <v>773</v>
      </c>
      <c r="C25" s="71">
        <v>1315</v>
      </c>
      <c r="D25" s="71">
        <v>0</v>
      </c>
      <c r="E25" s="71">
        <v>0</v>
      </c>
      <c r="F25" s="71">
        <v>1315</v>
      </c>
      <c r="G25" s="71">
        <v>3</v>
      </c>
      <c r="H25" s="71">
        <v>0</v>
      </c>
    </row>
    <row r="26" spans="1:8" ht="20" customHeight="1">
      <c r="A26" s="70" t="s">
        <v>1925</v>
      </c>
      <c r="B26" s="70" t="s">
        <v>774</v>
      </c>
      <c r="C26" s="71">
        <v>150</v>
      </c>
      <c r="D26" s="71">
        <v>0</v>
      </c>
      <c r="E26" s="71">
        <v>0</v>
      </c>
      <c r="F26" s="71">
        <v>150</v>
      </c>
      <c r="G26" s="71">
        <v>14</v>
      </c>
      <c r="H26" s="71">
        <v>0</v>
      </c>
    </row>
    <row r="27" spans="1:8" ht="25">
      <c r="A27" s="70" t="s">
        <v>1926</v>
      </c>
      <c r="B27" s="70" t="s">
        <v>775</v>
      </c>
      <c r="C27" s="71">
        <v>4</v>
      </c>
      <c r="D27" s="71">
        <v>59</v>
      </c>
      <c r="E27" s="71">
        <v>0</v>
      </c>
      <c r="F27" s="71">
        <v>63</v>
      </c>
      <c r="G27" s="71">
        <v>0</v>
      </c>
      <c r="H27" s="71">
        <v>0</v>
      </c>
    </row>
    <row r="28" spans="1:8" ht="20" customHeight="1">
      <c r="A28" s="70" t="s">
        <v>1927</v>
      </c>
      <c r="B28" s="70" t="s">
        <v>777</v>
      </c>
      <c r="C28" s="71">
        <v>40</v>
      </c>
      <c r="D28" s="71">
        <v>0</v>
      </c>
      <c r="E28" s="71">
        <v>0</v>
      </c>
      <c r="F28" s="71">
        <v>40</v>
      </c>
      <c r="G28" s="71">
        <v>0</v>
      </c>
      <c r="H28" s="71">
        <v>0</v>
      </c>
    </row>
    <row r="29" spans="1:8" ht="20" customHeight="1">
      <c r="A29" s="70" t="s">
        <v>1928</v>
      </c>
      <c r="B29" s="70" t="s">
        <v>776</v>
      </c>
      <c r="C29" s="71">
        <v>15</v>
      </c>
      <c r="D29" s="71">
        <v>42</v>
      </c>
      <c r="E29" s="71">
        <v>0</v>
      </c>
      <c r="F29" s="71">
        <v>57</v>
      </c>
      <c r="G29" s="71">
        <v>0</v>
      </c>
      <c r="H29" s="71">
        <v>0</v>
      </c>
    </row>
    <row r="30" spans="1:8" ht="20" customHeight="1">
      <c r="A30" s="70" t="s">
        <v>1929</v>
      </c>
      <c r="B30" s="70" t="s">
        <v>778</v>
      </c>
      <c r="C30" s="71">
        <v>0</v>
      </c>
      <c r="D30" s="71">
        <v>2365</v>
      </c>
      <c r="E30" s="71">
        <v>1874</v>
      </c>
      <c r="F30" s="71">
        <v>4239</v>
      </c>
      <c r="G30" s="71">
        <v>0</v>
      </c>
      <c r="H30" s="71">
        <v>0</v>
      </c>
    </row>
    <row r="31" spans="1:8" ht="20" customHeight="1">
      <c r="A31" s="73" t="s">
        <v>868</v>
      </c>
      <c r="B31" s="74"/>
      <c r="C31" s="75">
        <f>SUM(C21:C30)</f>
        <v>1915</v>
      </c>
      <c r="D31" s="75">
        <f t="shared" si="2" ref="D31:H31">SUM(D21:D30)</f>
        <v>2466</v>
      </c>
      <c r="E31" s="75">
        <f t="shared" si="2"/>
        <v>1881</v>
      </c>
      <c r="F31" s="75">
        <f t="shared" si="2"/>
        <v>6262</v>
      </c>
      <c r="G31" s="75">
        <f t="shared" si="2"/>
        <v>29</v>
      </c>
      <c r="H31" s="75">
        <f t="shared" si="2"/>
        <v>0</v>
      </c>
    </row>
    <row r="32" spans="3:8" ht="20" customHeight="1">
      <c r="C32" s="81"/>
      <c r="D32" s="81"/>
      <c r="E32" s="81"/>
      <c r="F32" s="81"/>
      <c r="G32" s="81"/>
      <c r="H32" s="81"/>
    </row>
    <row r="33" spans="1:8" ht="20" customHeight="1">
      <c r="A33" s="82" t="s">
        <v>1930</v>
      </c>
      <c r="B33" s="83"/>
      <c r="C33" s="84">
        <f>C10+C17+C31</f>
        <v>3352</v>
      </c>
      <c r="D33" s="84">
        <f t="shared" si="3" ref="D33:H33">D10+D17+D31</f>
        <v>2970</v>
      </c>
      <c r="E33" s="84">
        <f t="shared" si="3"/>
        <v>1881</v>
      </c>
      <c r="F33" s="84">
        <f t="shared" si="3"/>
        <v>8203</v>
      </c>
      <c r="G33" s="84">
        <f t="shared" si="3"/>
        <v>66</v>
      </c>
      <c r="H33" s="85">
        <f t="shared" si="3"/>
        <v>18</v>
      </c>
    </row>
  </sheetData>
  <mergeCells count="19">
    <mergeCell ref="A19:A20"/>
    <mergeCell ref="B19:B20"/>
    <mergeCell ref="C19:F19"/>
    <mergeCell ref="G19:H19"/>
    <mergeCell ref="A31:B31"/>
    <mergeCell ref="A33:B33"/>
    <mergeCell ref="A10:B10"/>
    <mergeCell ref="A12:A13"/>
    <mergeCell ref="B12:B13"/>
    <mergeCell ref="C12:F12"/>
    <mergeCell ref="G12:H12"/>
    <mergeCell ref="A17:B17"/>
    <mergeCell ref="B2:H2"/>
    <mergeCell ref="B3:H3"/>
    <mergeCell ref="B4:H4"/>
    <mergeCell ref="A6:A7"/>
    <mergeCell ref="B6:B7"/>
    <mergeCell ref="C6:F6"/>
    <mergeCell ref="G6:H6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0"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P75"/>
  <sheetViews>
    <sheetView showGridLines="0" zoomScaleSheetLayoutView="70" zoomScalePageLayoutView="70" workbookViewId="0" topLeftCell="A1"/>
  </sheetViews>
  <sheetFormatPr defaultColWidth="11.454285714285714" defaultRowHeight="12.5"/>
  <cols>
    <col min="1" max="1" width="17.571428571428573" style="86" customWidth="1"/>
    <col min="2" max="2" width="52.57142857142857" style="86" customWidth="1"/>
    <col min="3" max="3" width="17.571428571428573" style="153" customWidth="1"/>
    <col min="4" max="5" width="17.571428571428573" style="86" customWidth="1"/>
    <col min="6" max="6" width="4.428571428571429" style="86" bestFit="1" customWidth="1"/>
    <col min="7" max="16384" width="11.428571428571429" style="86"/>
  </cols>
  <sheetData>
    <row r="1" spans="1:8" ht="14">
      <c r="A1" s="55"/>
      <c r="B1" s="55"/>
      <c r="C1" s="55"/>
      <c r="D1" s="55"/>
      <c r="E1" s="55"/>
      <c r="F1" s="55"/>
      <c r="G1" s="55"/>
      <c r="H1" s="55"/>
    </row>
    <row r="2" spans="1:5" ht="15" customHeight="1">
      <c r="A2" s="87" t="s">
        <v>0</v>
      </c>
      <c r="B2" s="87" t="s">
        <v>1931</v>
      </c>
      <c r="C2" s="87" t="s">
        <v>1931</v>
      </c>
      <c r="D2" s="87" t="s">
        <v>1931</v>
      </c>
      <c r="E2" s="87" t="s">
        <v>1931</v>
      </c>
    </row>
    <row r="3" spans="1:5" ht="15" customHeight="1">
      <c r="A3" s="87" t="s">
        <v>1</v>
      </c>
      <c r="B3" s="87" t="s">
        <v>1932</v>
      </c>
      <c r="C3" s="87" t="s">
        <v>1932</v>
      </c>
      <c r="D3" s="87" t="s">
        <v>1932</v>
      </c>
      <c r="E3" s="87" t="s">
        <v>1932</v>
      </c>
    </row>
    <row r="4" spans="1:5" ht="15" customHeight="1">
      <c r="A4" s="87" t="s">
        <v>1904</v>
      </c>
      <c r="B4" s="87" t="s">
        <v>1933</v>
      </c>
      <c r="C4" s="87" t="s">
        <v>1933</v>
      </c>
      <c r="D4" s="87" t="s">
        <v>1933</v>
      </c>
      <c r="E4" s="87" t="s">
        <v>1933</v>
      </c>
    </row>
    <row r="5" spans="1:5" ht="15" customHeight="1">
      <c r="A5" s="87" t="s">
        <v>1934</v>
      </c>
      <c r="B5" s="87" t="s">
        <v>1934</v>
      </c>
      <c r="C5" s="87" t="s">
        <v>1934</v>
      </c>
      <c r="D5" s="87" t="s">
        <v>1934</v>
      </c>
      <c r="E5" s="87" t="s">
        <v>1934</v>
      </c>
    </row>
    <row r="6" spans="1:5" ht="15" customHeight="1">
      <c r="A6" s="88" t="s">
        <v>1935</v>
      </c>
      <c r="B6" s="88" t="s">
        <v>1935</v>
      </c>
      <c r="C6" s="88" t="s">
        <v>1935</v>
      </c>
      <c r="D6" s="88" t="s">
        <v>1935</v>
      </c>
      <c r="E6" s="88" t="s">
        <v>1935</v>
      </c>
    </row>
    <row r="7" spans="1:5" ht="15" customHeight="1">
      <c r="A7" s="89" t="s">
        <v>318</v>
      </c>
      <c r="B7" s="89" t="s">
        <v>318</v>
      </c>
      <c r="C7" s="90" t="s">
        <v>318</v>
      </c>
      <c r="D7" s="89" t="s">
        <v>318</v>
      </c>
      <c r="E7" s="89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ht="15" customHeight="1">
      <c r="A12" s="99">
        <v>1</v>
      </c>
      <c r="B12" s="99" t="s">
        <v>1943</v>
      </c>
      <c r="C12" s="100">
        <v>1</v>
      </c>
      <c r="D12" s="101">
        <v>107070</v>
      </c>
      <c r="E12" s="101">
        <v>107070</v>
      </c>
    </row>
    <row r="13" spans="1:5" ht="15" customHeight="1">
      <c r="A13" s="99">
        <v>2</v>
      </c>
      <c r="B13" s="99" t="s">
        <v>1944</v>
      </c>
      <c r="C13" s="100">
        <v>2</v>
      </c>
      <c r="D13" s="101">
        <v>84300</v>
      </c>
      <c r="E13" s="101">
        <v>84300</v>
      </c>
    </row>
    <row r="14" spans="1:5" ht="15" customHeight="1">
      <c r="A14" s="99">
        <v>3</v>
      </c>
      <c r="B14" s="99" t="s">
        <v>1945</v>
      </c>
      <c r="C14" s="100">
        <v>1</v>
      </c>
      <c r="D14" s="101">
        <v>84300</v>
      </c>
      <c r="E14" s="101">
        <v>84300</v>
      </c>
    </row>
    <row r="15" spans="1:5" ht="15" customHeight="1">
      <c r="A15" s="99">
        <v>4</v>
      </c>
      <c r="B15" s="99" t="s">
        <v>1946</v>
      </c>
      <c r="C15" s="100">
        <v>1</v>
      </c>
      <c r="D15" s="101">
        <v>62580</v>
      </c>
      <c r="E15" s="101">
        <v>62580</v>
      </c>
    </row>
    <row r="16" spans="1:5" ht="15" customHeight="1">
      <c r="A16" s="99">
        <v>5</v>
      </c>
      <c r="B16" s="99" t="s">
        <v>1947</v>
      </c>
      <c r="C16" s="100">
        <v>10</v>
      </c>
      <c r="D16" s="101">
        <v>52380</v>
      </c>
      <c r="E16" s="101">
        <v>52380</v>
      </c>
    </row>
    <row r="17" spans="1:5" ht="15" customHeight="1">
      <c r="A17" s="99">
        <v>6</v>
      </c>
      <c r="B17" s="99" t="s">
        <v>1948</v>
      </c>
      <c r="C17" s="100">
        <v>2</v>
      </c>
      <c r="D17" s="101">
        <v>42436</v>
      </c>
      <c r="E17" s="101">
        <v>42436</v>
      </c>
    </row>
    <row r="18" spans="1:5" ht="15" customHeight="1">
      <c r="A18" s="99">
        <v>7</v>
      </c>
      <c r="B18" s="99" t="s">
        <v>1949</v>
      </c>
      <c r="C18" s="100">
        <v>16</v>
      </c>
      <c r="D18" s="101">
        <v>32167</v>
      </c>
      <c r="E18" s="101">
        <v>32167</v>
      </c>
    </row>
    <row r="19" spans="1:5" ht="15" customHeight="1">
      <c r="A19" s="99">
        <v>8</v>
      </c>
      <c r="B19" s="99" t="s">
        <v>1950</v>
      </c>
      <c r="C19" s="100">
        <v>12</v>
      </c>
      <c r="D19" s="101">
        <v>27914</v>
      </c>
      <c r="E19" s="101">
        <v>27914</v>
      </c>
    </row>
    <row r="20" spans="1:5" ht="15" customHeight="1">
      <c r="A20" s="99">
        <v>9</v>
      </c>
      <c r="B20" s="99" t="s">
        <v>1951</v>
      </c>
      <c r="C20" s="102">
        <v>23</v>
      </c>
      <c r="D20" s="101">
        <v>25438</v>
      </c>
      <c r="E20" s="101">
        <v>25438</v>
      </c>
    </row>
    <row r="21" spans="1:5" ht="15" customHeight="1">
      <c r="A21" s="99">
        <v>10</v>
      </c>
      <c r="B21" s="99" t="s">
        <v>1952</v>
      </c>
      <c r="C21" s="100">
        <v>26</v>
      </c>
      <c r="D21" s="101">
        <v>21326</v>
      </c>
      <c r="E21" s="101">
        <v>21326</v>
      </c>
    </row>
    <row r="22" spans="1:5" ht="15" customHeight="1">
      <c r="A22" s="99">
        <v>11</v>
      </c>
      <c r="B22" s="99" t="s">
        <v>1953</v>
      </c>
      <c r="C22" s="100">
        <v>3</v>
      </c>
      <c r="D22" s="101">
        <v>18980</v>
      </c>
      <c r="E22" s="101">
        <v>18980</v>
      </c>
    </row>
    <row r="23" spans="1:5" ht="15" customHeight="1">
      <c r="A23" s="99">
        <v>12</v>
      </c>
      <c r="B23" s="103" t="s">
        <v>1954</v>
      </c>
      <c r="C23" s="100">
        <v>7</v>
      </c>
      <c r="D23" s="101">
        <v>18569</v>
      </c>
      <c r="E23" s="101">
        <v>18569</v>
      </c>
    </row>
    <row r="24" spans="1:5" ht="15" customHeight="1">
      <c r="A24" s="99">
        <v>13</v>
      </c>
      <c r="B24" s="103" t="s">
        <v>1955</v>
      </c>
      <c r="C24" s="100">
        <v>24</v>
      </c>
      <c r="D24" s="101">
        <v>16017</v>
      </c>
      <c r="E24" s="101">
        <v>16017</v>
      </c>
    </row>
    <row r="25" spans="1:5" ht="15" customHeight="1">
      <c r="A25" s="99">
        <v>14</v>
      </c>
      <c r="B25" s="99" t="s">
        <v>1956</v>
      </c>
      <c r="C25" s="100">
        <v>11</v>
      </c>
      <c r="D25" s="101">
        <v>14572</v>
      </c>
      <c r="E25" s="101">
        <v>14572</v>
      </c>
    </row>
    <row r="26" spans="1:5" ht="15" customHeight="1">
      <c r="A26" s="99">
        <v>15</v>
      </c>
      <c r="B26" s="99" t="s">
        <v>1957</v>
      </c>
      <c r="C26" s="100">
        <v>5</v>
      </c>
      <c r="D26" s="101">
        <v>13108</v>
      </c>
      <c r="E26" s="101">
        <v>13108</v>
      </c>
    </row>
    <row r="27" spans="1:5" ht="15" customHeight="1">
      <c r="A27" s="99">
        <v>16</v>
      </c>
      <c r="B27" s="99" t="s">
        <v>1958</v>
      </c>
      <c r="C27" s="100">
        <v>2</v>
      </c>
      <c r="D27" s="101">
        <v>12853</v>
      </c>
      <c r="E27" s="101">
        <v>12853</v>
      </c>
    </row>
    <row r="28" spans="1:5" ht="15" customHeight="1">
      <c r="A28" s="99">
        <v>17</v>
      </c>
      <c r="B28" s="99" t="s">
        <v>1959</v>
      </c>
      <c r="C28" s="100">
        <v>3</v>
      </c>
      <c r="D28" s="101">
        <v>12009</v>
      </c>
      <c r="E28" s="101">
        <v>12009</v>
      </c>
    </row>
    <row r="29" spans="1:5" ht="15" customHeight="1">
      <c r="A29" s="99">
        <v>18</v>
      </c>
      <c r="B29" s="99" t="s">
        <v>1960</v>
      </c>
      <c r="C29" s="100">
        <v>3</v>
      </c>
      <c r="D29" s="101">
        <v>10919</v>
      </c>
      <c r="E29" s="101">
        <v>10919</v>
      </c>
    </row>
    <row r="30" spans="1:5" ht="15" customHeight="1">
      <c r="A30" s="99">
        <v>19</v>
      </c>
      <c r="B30" s="99" t="s">
        <v>1961</v>
      </c>
      <c r="C30" s="100">
        <v>8</v>
      </c>
      <c r="D30" s="101">
        <v>10868</v>
      </c>
      <c r="E30" s="101">
        <v>10868</v>
      </c>
    </row>
    <row r="31" spans="1:5" ht="15" customHeight="1">
      <c r="A31" s="99">
        <v>20</v>
      </c>
      <c r="B31" s="99" t="s">
        <v>1962</v>
      </c>
      <c r="C31" s="100">
        <v>2</v>
      </c>
      <c r="D31" s="101">
        <v>10400</v>
      </c>
      <c r="E31" s="101">
        <v>10400</v>
      </c>
    </row>
    <row r="32" spans="1:5" ht="15" customHeight="1">
      <c r="A32" s="99">
        <v>22</v>
      </c>
      <c r="B32" s="99" t="s">
        <v>1963</v>
      </c>
      <c r="C32" s="100">
        <v>3</v>
      </c>
      <c r="D32" s="101">
        <v>9577</v>
      </c>
      <c r="E32" s="101">
        <v>9577</v>
      </c>
    </row>
    <row r="33" spans="1:5" ht="15" customHeight="1">
      <c r="A33" s="99">
        <v>24</v>
      </c>
      <c r="B33" s="99" t="s">
        <v>1964</v>
      </c>
      <c r="C33" s="100">
        <v>1</v>
      </c>
      <c r="D33" s="101">
        <v>8836</v>
      </c>
      <c r="E33" s="101">
        <v>8836</v>
      </c>
    </row>
    <row r="34" spans="1:5" ht="15" customHeight="1">
      <c r="A34" s="99">
        <v>26</v>
      </c>
      <c r="B34" s="99" t="s">
        <v>1965</v>
      </c>
      <c r="C34" s="100">
        <v>2</v>
      </c>
      <c r="D34" s="101">
        <v>8347</v>
      </c>
      <c r="E34" s="101">
        <v>8347</v>
      </c>
    </row>
    <row r="35" spans="1:5" ht="15" customHeight="1">
      <c r="A35" s="99">
        <v>29</v>
      </c>
      <c r="B35" s="99" t="s">
        <v>1966</v>
      </c>
      <c r="C35" s="100">
        <v>2</v>
      </c>
      <c r="D35" s="101">
        <v>7824</v>
      </c>
      <c r="E35" s="101">
        <v>7824</v>
      </c>
    </row>
    <row r="36" spans="1:5" ht="15" customHeight="1">
      <c r="A36" s="104" t="s">
        <v>318</v>
      </c>
      <c r="B36" s="105" t="s">
        <v>1967</v>
      </c>
      <c r="C36" s="106">
        <f>SUM(C12:C35)</f>
        <v>170</v>
      </c>
      <c r="D36" s="107" t="s">
        <v>318</v>
      </c>
      <c r="E36" s="108" t="s">
        <v>318</v>
      </c>
    </row>
    <row r="37" spans="1:5" s="113" customFormat="1" ht="15" customHeight="1">
      <c r="A37" s="109"/>
      <c r="B37" s="110"/>
      <c r="C37" s="111"/>
      <c r="D37" s="112"/>
      <c r="E37" s="112"/>
    </row>
    <row r="38" spans="1:5" ht="15" customHeight="1">
      <c r="A38" s="114" t="s">
        <v>318</v>
      </c>
      <c r="B38" s="114" t="s">
        <v>318</v>
      </c>
      <c r="C38" s="115" t="s">
        <v>318</v>
      </c>
      <c r="D38" s="116" t="s">
        <v>318</v>
      </c>
      <c r="E38" s="116" t="s">
        <v>318</v>
      </c>
    </row>
    <row r="39" spans="1:5" ht="15" customHeight="1">
      <c r="A39" s="117" t="s">
        <v>1968</v>
      </c>
      <c r="B39" s="117" t="s">
        <v>1968</v>
      </c>
      <c r="C39" s="118"/>
      <c r="D39" s="119"/>
      <c r="E39" s="119" t="s">
        <v>318</v>
      </c>
    </row>
    <row r="40" spans="1:8" ht="15" customHeight="1">
      <c r="A40" s="70">
        <v>32</v>
      </c>
      <c r="B40" s="120" t="s">
        <v>1954</v>
      </c>
      <c r="C40" s="71">
        <v>2</v>
      </c>
      <c r="D40" s="121">
        <v>22140.781429</v>
      </c>
      <c r="E40" s="121">
        <v>22140.781429</v>
      </c>
      <c r="F40" s="122"/>
      <c r="G40" s="122"/>
      <c r="H40" s="122"/>
    </row>
    <row r="41" spans="1:8" ht="15" customHeight="1">
      <c r="A41" s="70">
        <v>33</v>
      </c>
      <c r="B41" s="120" t="s">
        <v>1955</v>
      </c>
      <c r="C41" s="71">
        <v>1</v>
      </c>
      <c r="D41" s="121">
        <v>19098.056575000002</v>
      </c>
      <c r="E41" s="121">
        <v>19098.056575000002</v>
      </c>
      <c r="F41" s="122"/>
      <c r="G41" s="122"/>
      <c r="H41" s="122"/>
    </row>
    <row r="42" spans="1:9" ht="15" customHeight="1">
      <c r="A42" s="70">
        <v>34</v>
      </c>
      <c r="B42" s="123" t="s">
        <v>1956</v>
      </c>
      <c r="C42" s="71">
        <v>1</v>
      </c>
      <c r="D42" s="121">
        <v>17374.762442</v>
      </c>
      <c r="E42" s="121">
        <v>17374.762442</v>
      </c>
      <c r="F42" s="122"/>
      <c r="G42" s="122"/>
      <c r="H42" s="122"/>
      <c r="I42" s="122"/>
    </row>
    <row r="43" spans="1:9" ht="15" customHeight="1">
      <c r="A43" s="70">
        <v>35</v>
      </c>
      <c r="B43" s="123" t="s">
        <v>1957</v>
      </c>
      <c r="C43" s="71">
        <v>2</v>
      </c>
      <c r="D43" s="121">
        <v>15628.913575000002</v>
      </c>
      <c r="E43" s="121">
        <v>15628.913575000002</v>
      </c>
      <c r="F43" s="122"/>
      <c r="G43" s="122"/>
      <c r="H43" s="122"/>
      <c r="I43" s="122"/>
    </row>
    <row r="44" spans="1:9" ht="15" customHeight="1">
      <c r="A44" s="70">
        <v>36</v>
      </c>
      <c r="B44" s="123" t="s">
        <v>1958</v>
      </c>
      <c r="C44" s="71">
        <v>1</v>
      </c>
      <c r="D44" s="121">
        <v>15324.859635</v>
      </c>
      <c r="E44" s="121">
        <v>15324.859635</v>
      </c>
      <c r="F44" s="122"/>
      <c r="G44" s="122"/>
      <c r="H44" s="122"/>
      <c r="I44" s="122"/>
    </row>
    <row r="45" spans="1:9" ht="15" customHeight="1">
      <c r="A45" s="70">
        <v>37</v>
      </c>
      <c r="B45" s="123" t="s">
        <v>1960</v>
      </c>
      <c r="C45" s="71">
        <v>1</v>
      </c>
      <c r="D45" s="121">
        <v>13018.484253</v>
      </c>
      <c r="E45" s="121">
        <v>13018.484253</v>
      </c>
      <c r="F45" s="122"/>
      <c r="G45" s="122"/>
      <c r="H45" s="122"/>
      <c r="I45" s="122"/>
    </row>
    <row r="46" spans="1:9" ht="15" customHeight="1">
      <c r="A46" s="70">
        <v>38</v>
      </c>
      <c r="B46" s="123" t="s">
        <v>1961</v>
      </c>
      <c r="C46" s="71">
        <v>1</v>
      </c>
      <c r="D46" s="121">
        <v>12958.225133000002</v>
      </c>
      <c r="E46" s="121">
        <v>12958.225133000002</v>
      </c>
      <c r="F46" s="122"/>
      <c r="G46" s="122"/>
      <c r="H46" s="122"/>
      <c r="I46" s="122"/>
    </row>
    <row r="47" spans="1:9" ht="15" customHeight="1">
      <c r="A47" s="70">
        <v>39</v>
      </c>
      <c r="B47" s="123" t="s">
        <v>1962</v>
      </c>
      <c r="C47" s="71">
        <v>1</v>
      </c>
      <c r="D47" s="121">
        <v>12400.785837000001</v>
      </c>
      <c r="E47" s="121">
        <v>12400.785837000001</v>
      </c>
      <c r="F47" s="122"/>
      <c r="G47" s="122"/>
      <c r="H47" s="122"/>
      <c r="I47" s="122"/>
    </row>
    <row r="48" spans="1:9" ht="15" customHeight="1">
      <c r="A48" s="70">
        <v>40</v>
      </c>
      <c r="B48" s="123" t="s">
        <v>1969</v>
      </c>
      <c r="C48" s="71">
        <v>2</v>
      </c>
      <c r="D48" s="121">
        <v>11720.367013000001</v>
      </c>
      <c r="E48" s="121">
        <v>11720.367013000001</v>
      </c>
      <c r="F48" s="122"/>
      <c r="G48" s="122"/>
      <c r="H48" s="122"/>
      <c r="I48" s="122"/>
    </row>
    <row r="49" spans="1:9" ht="15" customHeight="1">
      <c r="A49" s="70">
        <v>42</v>
      </c>
      <c r="B49" s="123" t="s">
        <v>1970</v>
      </c>
      <c r="C49" s="71">
        <v>1</v>
      </c>
      <c r="D49" s="121">
        <v>10855.171236</v>
      </c>
      <c r="E49" s="121">
        <v>10855.171236</v>
      </c>
      <c r="F49" s="122"/>
      <c r="G49" s="122"/>
      <c r="H49" s="122"/>
      <c r="I49" s="122"/>
    </row>
    <row r="50" spans="1:9" ht="15" customHeight="1">
      <c r="A50" s="70">
        <v>43</v>
      </c>
      <c r="B50" s="123" t="s">
        <v>1964</v>
      </c>
      <c r="C50" s="71">
        <v>1</v>
      </c>
      <c r="D50" s="121">
        <v>10534.737</v>
      </c>
      <c r="E50" s="121">
        <v>10534.737</v>
      </c>
      <c r="F50" s="122"/>
      <c r="G50" s="122"/>
      <c r="H50" s="122"/>
      <c r="I50" s="122"/>
    </row>
    <row r="51" spans="1:9" ht="15" customHeight="1">
      <c r="A51" s="70">
        <v>44</v>
      </c>
      <c r="B51" s="123" t="s">
        <v>1971</v>
      </c>
      <c r="C51" s="71">
        <v>1</v>
      </c>
      <c r="D51" s="121">
        <v>10415.460013000002</v>
      </c>
      <c r="E51" s="121">
        <v>10415.460013000002</v>
      </c>
      <c r="F51" s="122"/>
      <c r="G51" s="122"/>
      <c r="H51" s="122"/>
      <c r="I51" s="122"/>
    </row>
    <row r="52" spans="1:9" ht="15" customHeight="1">
      <c r="A52" s="70">
        <v>45</v>
      </c>
      <c r="B52" s="123" t="s">
        <v>1965</v>
      </c>
      <c r="C52" s="71">
        <v>1</v>
      </c>
      <c r="D52" s="121">
        <v>9952.271072999998</v>
      </c>
      <c r="E52" s="121">
        <v>9952.271072999998</v>
      </c>
      <c r="F52" s="122"/>
      <c r="G52" s="122"/>
      <c r="H52" s="122"/>
      <c r="I52" s="122"/>
    </row>
    <row r="53" spans="1:9" ht="15" customHeight="1">
      <c r="A53" s="70">
        <v>46</v>
      </c>
      <c r="B53" s="123" t="s">
        <v>1972</v>
      </c>
      <c r="C53" s="124">
        <v>4</v>
      </c>
      <c r="D53" s="121">
        <v>9673.243763999999</v>
      </c>
      <c r="E53" s="121">
        <v>9673.243763999999</v>
      </c>
      <c r="F53" s="122"/>
      <c r="G53" s="122"/>
      <c r="H53" s="122"/>
      <c r="I53" s="122"/>
    </row>
    <row r="54" spans="1:9" ht="15" customHeight="1">
      <c r="A54" s="70">
        <v>47</v>
      </c>
      <c r="B54" s="123" t="s">
        <v>1973</v>
      </c>
      <c r="C54" s="71">
        <v>2</v>
      </c>
      <c r="D54" s="121">
        <v>9328.705880000001</v>
      </c>
      <c r="E54" s="121">
        <v>9328.705880000001</v>
      </c>
      <c r="F54" s="122"/>
      <c r="G54" s="122"/>
      <c r="H54" s="122"/>
      <c r="I54" s="122"/>
    </row>
    <row r="55" spans="1:9" ht="15" customHeight="1">
      <c r="A55" s="70">
        <v>48</v>
      </c>
      <c r="B55" s="123" t="s">
        <v>1966</v>
      </c>
      <c r="C55" s="71">
        <v>1</v>
      </c>
      <c r="D55" s="121">
        <v>9328.746716693251</v>
      </c>
      <c r="E55" s="121">
        <v>9328.746716693251</v>
      </c>
      <c r="F55" s="122"/>
      <c r="G55" s="122"/>
      <c r="H55" s="122"/>
      <c r="I55" s="122"/>
    </row>
    <row r="56" spans="1:9" ht="15" customHeight="1">
      <c r="A56" s="70">
        <v>49</v>
      </c>
      <c r="B56" s="123" t="s">
        <v>1974</v>
      </c>
      <c r="C56" s="71">
        <v>2</v>
      </c>
      <c r="D56" s="121">
        <v>8956.361807000001</v>
      </c>
      <c r="E56" s="121">
        <v>8956.361807000001</v>
      </c>
      <c r="F56" s="122"/>
      <c r="G56" s="122"/>
      <c r="H56" s="122"/>
      <c r="I56" s="122"/>
    </row>
    <row r="57" spans="1:9" ht="15" customHeight="1">
      <c r="A57" s="70">
        <v>50</v>
      </c>
      <c r="B57" s="123" t="s">
        <v>1975</v>
      </c>
      <c r="C57" s="71">
        <v>1</v>
      </c>
      <c r="D57" s="121">
        <v>8956.361807000001</v>
      </c>
      <c r="E57" s="121">
        <v>8956.361807000001</v>
      </c>
      <c r="F57" s="122"/>
      <c r="G57" s="122"/>
      <c r="H57" s="122"/>
      <c r="I57" s="122"/>
    </row>
    <row r="58" spans="1:5" ht="15" customHeight="1">
      <c r="A58" s="125" t="s">
        <v>318</v>
      </c>
      <c r="B58" s="126" t="s">
        <v>1976</v>
      </c>
      <c r="C58" s="127">
        <f>SUM(C40:C57)</f>
        <v>26</v>
      </c>
      <c r="D58" s="128" t="s">
        <v>318</v>
      </c>
      <c r="E58" s="129" t="s">
        <v>318</v>
      </c>
    </row>
    <row r="59" spans="1:5" ht="15" customHeight="1">
      <c r="A59" s="130" t="s">
        <v>318</v>
      </c>
      <c r="B59" s="131"/>
      <c r="C59" s="131"/>
      <c r="D59" s="132" t="s">
        <v>318</v>
      </c>
      <c r="E59" s="132" t="s">
        <v>318</v>
      </c>
    </row>
    <row r="60" spans="1:5" ht="15" customHeight="1">
      <c r="A60" s="133" t="s">
        <v>318</v>
      </c>
      <c r="B60" s="133" t="s">
        <v>318</v>
      </c>
      <c r="C60" s="115" t="s">
        <v>318</v>
      </c>
      <c r="D60" s="116" t="s">
        <v>318</v>
      </c>
      <c r="E60" s="116" t="s">
        <v>318</v>
      </c>
    </row>
    <row r="61" spans="1:5" ht="15" customHeight="1">
      <c r="A61" s="134" t="s">
        <v>1977</v>
      </c>
      <c r="B61" s="134" t="s">
        <v>1968</v>
      </c>
      <c r="C61" s="135" t="s">
        <v>318</v>
      </c>
      <c r="D61" s="136" t="s">
        <v>318</v>
      </c>
      <c r="E61" s="136" t="s">
        <v>318</v>
      </c>
    </row>
    <row r="62" spans="1:5" ht="15" customHeight="1">
      <c r="A62" s="137" t="s">
        <v>1978</v>
      </c>
      <c r="B62" s="137" t="s">
        <v>1978</v>
      </c>
      <c r="C62" s="100">
        <v>0</v>
      </c>
      <c r="D62" s="138">
        <v>0</v>
      </c>
      <c r="E62" s="138">
        <v>0</v>
      </c>
    </row>
    <row r="63" spans="1:5" ht="15" customHeight="1">
      <c r="A63" s="104" t="s">
        <v>318</v>
      </c>
      <c r="B63" s="105" t="s">
        <v>1979</v>
      </c>
      <c r="C63" s="106">
        <f>SUM(C62:C62)</f>
        <v>0</v>
      </c>
      <c r="D63" s="107" t="s">
        <v>318</v>
      </c>
      <c r="E63" s="108" t="s">
        <v>318</v>
      </c>
    </row>
    <row r="64" spans="1:5" ht="15" customHeight="1">
      <c r="A64" s="114"/>
      <c r="B64" s="114"/>
      <c r="C64" s="115"/>
      <c r="D64" s="116"/>
      <c r="E64" s="116"/>
    </row>
    <row r="65" spans="1:5" ht="15" customHeight="1">
      <c r="A65" s="114"/>
      <c r="B65" s="139" t="s">
        <v>1912</v>
      </c>
      <c r="C65" s="140">
        <f>SUM(C58,C36,C63)</f>
        <v>196</v>
      </c>
      <c r="D65" s="116"/>
      <c r="E65" s="116"/>
    </row>
    <row r="66" spans="1:5" ht="15" customHeight="1">
      <c r="A66" s="114"/>
      <c r="B66" s="114"/>
      <c r="C66" s="115"/>
      <c r="D66" s="116"/>
      <c r="E66" s="116"/>
    </row>
    <row r="67" spans="1:5" ht="15" customHeight="1">
      <c r="A67" s="114"/>
      <c r="B67" s="114"/>
      <c r="C67" s="115"/>
      <c r="D67" s="116"/>
      <c r="E67" s="116"/>
    </row>
    <row r="68" spans="1:5" ht="15" customHeight="1">
      <c r="A68" s="141" t="s">
        <v>1908</v>
      </c>
      <c r="B68" s="141"/>
      <c r="C68" s="118" t="s">
        <v>318</v>
      </c>
      <c r="D68" s="119" t="s">
        <v>318</v>
      </c>
      <c r="E68" s="119" t="s">
        <v>318</v>
      </c>
    </row>
    <row r="69" spans="1:16" ht="15" customHeight="1">
      <c r="A69" s="134" t="s">
        <v>1980</v>
      </c>
      <c r="B69" s="134"/>
      <c r="C69" s="142"/>
      <c r="D69" s="142"/>
      <c r="E69" s="14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</row>
    <row r="70" spans="1:5" ht="15" customHeight="1">
      <c r="A70" s="137" t="s">
        <v>1978</v>
      </c>
      <c r="B70" s="143" t="s">
        <v>1981</v>
      </c>
      <c r="C70" s="124">
        <v>30</v>
      </c>
      <c r="D70" s="144">
        <v>4915.20</v>
      </c>
      <c r="E70" s="144">
        <v>17347.50</v>
      </c>
    </row>
    <row r="71" spans="1:5" ht="15" customHeight="1">
      <c r="A71" s="104" t="s">
        <v>318</v>
      </c>
      <c r="B71" s="105" t="s">
        <v>1982</v>
      </c>
      <c r="C71" s="106">
        <f>SUM(C70:C70)</f>
        <v>30</v>
      </c>
      <c r="D71" s="107" t="s">
        <v>318</v>
      </c>
      <c r="E71" s="108" t="s">
        <v>318</v>
      </c>
    </row>
    <row r="72" spans="1:5" ht="15" customHeight="1">
      <c r="A72" s="114" t="s">
        <v>318</v>
      </c>
      <c r="B72" s="145" t="s">
        <v>318</v>
      </c>
      <c r="C72" s="146"/>
      <c r="D72" s="131"/>
      <c r="E72" s="131"/>
    </row>
    <row r="73" spans="1:5" ht="15" customHeight="1">
      <c r="A73" s="147" t="s">
        <v>1983</v>
      </c>
      <c r="B73" s="148"/>
      <c r="C73" s="146"/>
      <c r="D73" s="131"/>
      <c r="E73" s="131"/>
    </row>
    <row r="74" spans="1:5" ht="15" customHeight="1">
      <c r="A74" s="137" t="s">
        <v>1978</v>
      </c>
      <c r="B74" s="99" t="s">
        <v>1984</v>
      </c>
      <c r="C74" s="102">
        <v>18</v>
      </c>
      <c r="D74" s="149">
        <v>6186.80</v>
      </c>
      <c r="E74" s="149">
        <v>18898.44</v>
      </c>
    </row>
    <row r="75" spans="1:5" ht="15" customHeight="1">
      <c r="A75" s="150" t="s">
        <v>318</v>
      </c>
      <c r="B75" s="151" t="s">
        <v>1985</v>
      </c>
      <c r="C75" s="152">
        <f>SUM(C74:C74)</f>
        <v>18</v>
      </c>
      <c r="D75" s="107" t="s">
        <v>318</v>
      </c>
      <c r="E75" s="108" t="s">
        <v>318</v>
      </c>
    </row>
    <row r="76" ht="13" customHeight="1"/>
    <row r="77" ht="13" customHeight="1"/>
  </sheetData>
  <mergeCells count="15">
    <mergeCell ref="A11:B11"/>
    <mergeCell ref="A39:B39"/>
    <mergeCell ref="A61:B61"/>
    <mergeCell ref="A68:B68"/>
    <mergeCell ref="A69:B69"/>
    <mergeCell ref="A73:B73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7" r:id="rId2"/>
  <rowBreaks count="1" manualBreakCount="1">
    <brk id="59" max="4" man="1"/>
  </rowBreaks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64"/>
  <sheetViews>
    <sheetView showGridLines="0" zoomScale="90" zoomScaleNormal="90" zoomScaleSheetLayoutView="100" workbookViewId="0" topLeftCell="A1"/>
  </sheetViews>
  <sheetFormatPr defaultColWidth="11.454285714285714" defaultRowHeight="12.5"/>
  <cols>
    <col min="1" max="1" width="5.571428571428571" style="131" customWidth="1"/>
    <col min="2" max="2" width="52.57142857142857" style="131" customWidth="1"/>
    <col min="3" max="4" width="11.571428571428571" style="131" customWidth="1"/>
    <col min="5" max="5" width="13.571428571428571" style="131" customWidth="1"/>
    <col min="6" max="6" width="11.571428571428571" style="131" customWidth="1"/>
    <col min="7" max="8" width="17.571428571428573" style="131" customWidth="1"/>
    <col min="9" max="11" width="11.571428571428571" style="131" customWidth="1"/>
    <col min="12" max="16384" width="11.428571428571429" style="86"/>
  </cols>
  <sheetData>
    <row r="1" spans="1:11" s="155" customFormat="1" ht="12.5">
      <c r="A1" s="131"/>
      <c r="B1" s="131"/>
      <c r="C1" s="146"/>
      <c r="D1" s="131"/>
      <c r="E1" s="131"/>
      <c r="F1" s="154"/>
      <c r="G1" s="154"/>
      <c r="H1" s="154"/>
      <c r="I1" s="154"/>
      <c r="J1" s="154"/>
      <c r="K1" s="154"/>
    </row>
    <row r="2" spans="1:11" s="155" customFormat="1" ht="14.5" customHeight="1">
      <c r="A2" s="156" t="s">
        <v>0</v>
      </c>
      <c r="B2" s="156" t="s">
        <v>1931</v>
      </c>
      <c r="C2" s="156" t="s">
        <v>1931</v>
      </c>
      <c r="D2" s="156" t="s">
        <v>1931</v>
      </c>
      <c r="E2" s="156" t="s">
        <v>1931</v>
      </c>
      <c r="F2" s="156" t="s">
        <v>1931</v>
      </c>
      <c r="G2" s="156" t="s">
        <v>1931</v>
      </c>
      <c r="H2" s="156" t="s">
        <v>1931</v>
      </c>
      <c r="I2" s="156" t="s">
        <v>1931</v>
      </c>
      <c r="J2" s="156" t="s">
        <v>1931</v>
      </c>
      <c r="K2" s="156" t="s">
        <v>1931</v>
      </c>
    </row>
    <row r="3" spans="1:11" s="155" customFormat="1" ht="14.5" customHeight="1">
      <c r="A3" s="156" t="s">
        <v>1</v>
      </c>
      <c r="B3" s="156" t="s">
        <v>1931</v>
      </c>
      <c r="C3" s="156" t="s">
        <v>1931</v>
      </c>
      <c r="D3" s="156" t="s">
        <v>1931</v>
      </c>
      <c r="E3" s="156" t="s">
        <v>1931</v>
      </c>
      <c r="F3" s="156" t="s">
        <v>1931</v>
      </c>
      <c r="G3" s="156" t="s">
        <v>1931</v>
      </c>
      <c r="H3" s="156" t="s">
        <v>1931</v>
      </c>
      <c r="I3" s="156" t="s">
        <v>1931</v>
      </c>
      <c r="J3" s="156" t="s">
        <v>1931</v>
      </c>
      <c r="K3" s="156" t="s">
        <v>1931</v>
      </c>
    </row>
    <row r="4" spans="1:11" s="155" customFormat="1" ht="14.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  <c r="F4" s="156" t="s">
        <v>1933</v>
      </c>
      <c r="G4" s="156" t="s">
        <v>1933</v>
      </c>
      <c r="H4" s="156" t="s">
        <v>1933</v>
      </c>
      <c r="I4" s="156" t="s">
        <v>1933</v>
      </c>
      <c r="J4" s="156" t="s">
        <v>1933</v>
      </c>
      <c r="K4" s="156" t="s">
        <v>1933</v>
      </c>
    </row>
    <row r="5" spans="1:11" s="155" customFormat="1" ht="14.5" customHeight="1">
      <c r="A5" s="156" t="s">
        <v>1986</v>
      </c>
      <c r="B5" s="156" t="s">
        <v>1986</v>
      </c>
      <c r="C5" s="156" t="s">
        <v>1986</v>
      </c>
      <c r="D5" s="156" t="s">
        <v>1986</v>
      </c>
      <c r="E5" s="156" t="s">
        <v>1986</v>
      </c>
      <c r="F5" s="156" t="s">
        <v>1986</v>
      </c>
      <c r="G5" s="156" t="s">
        <v>1986</v>
      </c>
      <c r="H5" s="156" t="s">
        <v>1986</v>
      </c>
      <c r="I5" s="156" t="s">
        <v>1986</v>
      </c>
      <c r="J5" s="156" t="s">
        <v>1986</v>
      </c>
      <c r="K5" s="156" t="s">
        <v>1986</v>
      </c>
    </row>
    <row r="6" spans="1:11" s="155" customFormat="1" ht="14.5" customHeight="1">
      <c r="A6" s="157" t="s">
        <v>1935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5" customHeight="1">
      <c r="A7" s="158" t="s">
        <v>1987</v>
      </c>
      <c r="B7" s="158"/>
      <c r="C7" s="158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5" customHeight="1">
      <c r="A9" s="164" t="s">
        <v>1988</v>
      </c>
      <c r="B9" s="162" t="s">
        <v>1991</v>
      </c>
      <c r="C9" s="165" t="s">
        <v>1992</v>
      </c>
      <c r="D9" s="165" t="s">
        <v>1993</v>
      </c>
      <c r="E9" s="165" t="s">
        <v>1994</v>
      </c>
      <c r="F9" s="165" t="s">
        <v>1995</v>
      </c>
      <c r="G9" s="165" t="s">
        <v>1996</v>
      </c>
      <c r="H9" s="165" t="s">
        <v>1997</v>
      </c>
      <c r="I9" s="165" t="s">
        <v>1998</v>
      </c>
      <c r="J9" s="165" t="s">
        <v>1999</v>
      </c>
      <c r="K9" s="166" t="s">
        <v>1995</v>
      </c>
    </row>
    <row r="10" spans="1:12" ht="15" customHeight="1">
      <c r="A10" s="167">
        <v>1</v>
      </c>
      <c r="B10" s="168" t="s">
        <v>1943</v>
      </c>
      <c r="C10" s="169">
        <v>107070</v>
      </c>
      <c r="D10" s="169">
        <v>30000</v>
      </c>
      <c r="E10" s="169">
        <v>0</v>
      </c>
      <c r="F10" s="169">
        <v>137070</v>
      </c>
      <c r="G10" s="169">
        <v>109656</v>
      </c>
      <c r="H10" s="169">
        <v>22845</v>
      </c>
      <c r="I10" s="169">
        <v>182760</v>
      </c>
      <c r="J10" s="169">
        <v>10937.984199999999</v>
      </c>
      <c r="K10" s="169">
        <v>326198.9842</v>
      </c>
      <c r="L10" s="113"/>
    </row>
    <row r="11" spans="1:11" ht="15" customHeight="1">
      <c r="A11" s="99">
        <v>2</v>
      </c>
      <c r="B11" s="170" t="s">
        <v>1944</v>
      </c>
      <c r="C11" s="169">
        <v>84300</v>
      </c>
      <c r="D11" s="169">
        <v>6080</v>
      </c>
      <c r="E11" s="169">
        <v>0</v>
      </c>
      <c r="F11" s="169">
        <v>90380</v>
      </c>
      <c r="G11" s="169">
        <v>72304</v>
      </c>
      <c r="H11" s="169">
        <v>15063.333333333332</v>
      </c>
      <c r="I11" s="169">
        <v>120506.66666666666</v>
      </c>
      <c r="J11" s="169">
        <v>10937.984199999999</v>
      </c>
      <c r="K11" s="169">
        <v>218811.9842</v>
      </c>
    </row>
    <row r="12" spans="1:11" ht="15" customHeight="1">
      <c r="A12" s="99">
        <v>3</v>
      </c>
      <c r="B12" s="170" t="s">
        <v>1945</v>
      </c>
      <c r="C12" s="169">
        <v>84300</v>
      </c>
      <c r="D12" s="169">
        <v>6080</v>
      </c>
      <c r="E12" s="169">
        <v>0</v>
      </c>
      <c r="F12" s="169">
        <v>90380</v>
      </c>
      <c r="G12" s="169">
        <v>72304</v>
      </c>
      <c r="H12" s="169">
        <v>15063.333333333332</v>
      </c>
      <c r="I12" s="169">
        <v>120506.66666666666</v>
      </c>
      <c r="J12" s="169">
        <v>10937.984199999999</v>
      </c>
      <c r="K12" s="169">
        <v>218811.9842</v>
      </c>
    </row>
    <row r="13" spans="1:11" ht="15" customHeight="1">
      <c r="A13" s="167">
        <v>4</v>
      </c>
      <c r="B13" s="170" t="s">
        <v>1946</v>
      </c>
      <c r="C13" s="169">
        <v>62580</v>
      </c>
      <c r="D13" s="169">
        <v>6000</v>
      </c>
      <c r="E13" s="169">
        <v>0</v>
      </c>
      <c r="F13" s="169">
        <v>68580</v>
      </c>
      <c r="G13" s="169">
        <v>54864</v>
      </c>
      <c r="H13" s="169">
        <v>11430</v>
      </c>
      <c r="I13" s="169">
        <v>91440</v>
      </c>
      <c r="J13" s="169">
        <v>10937.984199999999</v>
      </c>
      <c r="K13" s="169">
        <v>168671.9842</v>
      </c>
    </row>
    <row r="14" spans="1:11" ht="15" customHeight="1">
      <c r="A14" s="99">
        <v>5</v>
      </c>
      <c r="B14" s="170" t="s">
        <v>1947</v>
      </c>
      <c r="C14" s="169">
        <v>52380</v>
      </c>
      <c r="D14" s="169">
        <v>4000</v>
      </c>
      <c r="E14" s="169">
        <v>0</v>
      </c>
      <c r="F14" s="169">
        <v>56380</v>
      </c>
      <c r="G14" s="169">
        <v>45104</v>
      </c>
      <c r="H14" s="169">
        <v>9396.666666666666</v>
      </c>
      <c r="I14" s="169">
        <v>75173.33333333333</v>
      </c>
      <c r="J14" s="169">
        <v>10937.984199999999</v>
      </c>
      <c r="K14" s="169">
        <v>140611.9842</v>
      </c>
    </row>
    <row r="15" spans="1:11" ht="15" customHeight="1">
      <c r="A15" s="99">
        <v>6</v>
      </c>
      <c r="B15" s="170" t="s">
        <v>1948</v>
      </c>
      <c r="C15" s="169">
        <v>42436</v>
      </c>
      <c r="D15" s="171">
        <v>3696</v>
      </c>
      <c r="E15" s="169">
        <v>0</v>
      </c>
      <c r="F15" s="169">
        <v>46132</v>
      </c>
      <c r="G15" s="169">
        <v>36905.60</v>
      </c>
      <c r="H15" s="169">
        <v>7688.666666666667</v>
      </c>
      <c r="I15" s="169">
        <v>61509.333333333336</v>
      </c>
      <c r="J15" s="169">
        <v>10937.984199999999</v>
      </c>
      <c r="K15" s="169">
        <v>117041.58420000001</v>
      </c>
    </row>
    <row r="16" spans="1:11" ht="15" customHeight="1">
      <c r="A16" s="167">
        <v>7</v>
      </c>
      <c r="B16" s="170" t="s">
        <v>1949</v>
      </c>
      <c r="C16" s="169">
        <v>32167</v>
      </c>
      <c r="D16" s="171">
        <v>3696</v>
      </c>
      <c r="E16" s="169">
        <v>0</v>
      </c>
      <c r="F16" s="169">
        <v>35863</v>
      </c>
      <c r="G16" s="169">
        <v>28690.40</v>
      </c>
      <c r="H16" s="169">
        <v>5977.166666666667</v>
      </c>
      <c r="I16" s="169">
        <v>47817.333333333336</v>
      </c>
      <c r="J16" s="169">
        <v>10937.984199999999</v>
      </c>
      <c r="K16" s="169">
        <v>93422.8842</v>
      </c>
    </row>
    <row r="17" spans="1:11" ht="15" customHeight="1">
      <c r="A17" s="99">
        <v>8</v>
      </c>
      <c r="B17" s="170" t="s">
        <v>1950</v>
      </c>
      <c r="C17" s="169">
        <v>27914</v>
      </c>
      <c r="D17" s="171">
        <v>1420</v>
      </c>
      <c r="E17" s="169">
        <v>0</v>
      </c>
      <c r="F17" s="169">
        <v>29334</v>
      </c>
      <c r="G17" s="169">
        <v>23467.20</v>
      </c>
      <c r="H17" s="169">
        <v>4889</v>
      </c>
      <c r="I17" s="169">
        <v>39112</v>
      </c>
      <c r="J17" s="169">
        <v>10937.984199999999</v>
      </c>
      <c r="K17" s="169">
        <v>78406.18419999999</v>
      </c>
    </row>
    <row r="18" spans="1:11" ht="15" customHeight="1">
      <c r="A18" s="145" t="s">
        <v>318</v>
      </c>
      <c r="B18" s="145" t="s">
        <v>318</v>
      </c>
      <c r="C18" s="172" t="s">
        <v>318</v>
      </c>
      <c r="D18" s="172" t="s">
        <v>318</v>
      </c>
      <c r="E18" s="172" t="s">
        <v>318</v>
      </c>
      <c r="F18" s="172" t="s">
        <v>318</v>
      </c>
      <c r="G18" s="172" t="s">
        <v>318</v>
      </c>
      <c r="H18" s="172" t="s">
        <v>318</v>
      </c>
      <c r="I18" s="172" t="s">
        <v>318</v>
      </c>
      <c r="J18" s="172" t="s">
        <v>318</v>
      </c>
      <c r="K18" s="172" t="s">
        <v>318</v>
      </c>
    </row>
    <row r="19" spans="1:11" ht="15" customHeight="1">
      <c r="A19" s="114" t="s">
        <v>318</v>
      </c>
      <c r="B19" s="114" t="s">
        <v>318</v>
      </c>
      <c r="C19" s="116" t="s">
        <v>318</v>
      </c>
      <c r="D19" s="116" t="s">
        <v>318</v>
      </c>
      <c r="E19" s="116" t="s">
        <v>318</v>
      </c>
      <c r="F19" s="116" t="s">
        <v>318</v>
      </c>
      <c r="G19" s="116" t="s">
        <v>318</v>
      </c>
      <c r="H19" s="116" t="s">
        <v>318</v>
      </c>
      <c r="I19" s="116" t="s">
        <v>318</v>
      </c>
      <c r="J19" s="116" t="s">
        <v>318</v>
      </c>
      <c r="K19" s="116" t="s">
        <v>318</v>
      </c>
    </row>
    <row r="20" spans="1:11" ht="15" customHeight="1">
      <c r="A20" s="158" t="s">
        <v>2000</v>
      </c>
      <c r="B20" s="158"/>
      <c r="C20" s="158"/>
      <c r="D20" s="173" t="s">
        <v>318</v>
      </c>
      <c r="E20" s="173" t="s">
        <v>318</v>
      </c>
      <c r="F20" s="173" t="s">
        <v>318</v>
      </c>
      <c r="G20" s="173" t="s">
        <v>318</v>
      </c>
      <c r="H20" s="173" t="s">
        <v>318</v>
      </c>
      <c r="I20" s="173" t="s">
        <v>318</v>
      </c>
      <c r="J20" s="173" t="s">
        <v>318</v>
      </c>
      <c r="K20" s="173" t="s">
        <v>318</v>
      </c>
    </row>
    <row r="21" spans="1:11" ht="15" customHeight="1">
      <c r="A21" s="160" t="s">
        <v>1988</v>
      </c>
      <c r="B21" s="161" t="s">
        <v>1937</v>
      </c>
      <c r="C21" s="174" t="s">
        <v>1989</v>
      </c>
      <c r="D21" s="174" t="s">
        <v>1989</v>
      </c>
      <c r="E21" s="174" t="s">
        <v>1989</v>
      </c>
      <c r="F21" s="174" t="s">
        <v>1989</v>
      </c>
      <c r="G21" s="174" t="s">
        <v>1990</v>
      </c>
      <c r="H21" s="174" t="s">
        <v>1990</v>
      </c>
      <c r="I21" s="174" t="s">
        <v>1990</v>
      </c>
      <c r="J21" s="174" t="s">
        <v>1990</v>
      </c>
      <c r="K21" s="175" t="s">
        <v>1990</v>
      </c>
    </row>
    <row r="22" spans="1:11" ht="15" customHeight="1">
      <c r="A22" s="164" t="s">
        <v>1988</v>
      </c>
      <c r="B22" s="162" t="s">
        <v>1991</v>
      </c>
      <c r="C22" s="176" t="s">
        <v>1992</v>
      </c>
      <c r="D22" s="176" t="s">
        <v>1993</v>
      </c>
      <c r="E22" s="176" t="s">
        <v>1994</v>
      </c>
      <c r="F22" s="176" t="s">
        <v>1995</v>
      </c>
      <c r="G22" s="176" t="s">
        <v>1996</v>
      </c>
      <c r="H22" s="176" t="s">
        <v>1997</v>
      </c>
      <c r="I22" s="176" t="s">
        <v>1998</v>
      </c>
      <c r="J22" s="176" t="s">
        <v>1999</v>
      </c>
      <c r="K22" s="177" t="s">
        <v>1995</v>
      </c>
    </row>
    <row r="23" spans="1:11" ht="15" customHeight="1">
      <c r="A23" s="167">
        <v>9</v>
      </c>
      <c r="B23" s="103" t="s">
        <v>1951</v>
      </c>
      <c r="C23" s="171">
        <v>25438</v>
      </c>
      <c r="D23" s="171">
        <v>3696</v>
      </c>
      <c r="E23" s="169">
        <v>0</v>
      </c>
      <c r="F23" s="169">
        <v>29134</v>
      </c>
      <c r="G23" s="169">
        <v>23307.20</v>
      </c>
      <c r="H23" s="169">
        <v>4855.666666666667</v>
      </c>
      <c r="I23" s="169">
        <v>38845.333333333336</v>
      </c>
      <c r="J23" s="169">
        <v>10937.984199999999</v>
      </c>
      <c r="K23" s="169">
        <v>77946.18420000002</v>
      </c>
    </row>
    <row r="24" spans="1:11" ht="15" customHeight="1">
      <c r="A24" s="99">
        <v>10</v>
      </c>
      <c r="B24" s="103" t="s">
        <v>1952</v>
      </c>
      <c r="C24" s="171">
        <v>21326</v>
      </c>
      <c r="D24" s="171">
        <v>2500</v>
      </c>
      <c r="E24" s="169">
        <v>0</v>
      </c>
      <c r="F24" s="169">
        <v>23826</v>
      </c>
      <c r="G24" s="169">
        <v>19060.80</v>
      </c>
      <c r="H24" s="169">
        <v>3971</v>
      </c>
      <c r="I24" s="169">
        <v>31768</v>
      </c>
      <c r="J24" s="169">
        <v>10937.984199999999</v>
      </c>
      <c r="K24" s="169">
        <v>65737.7842</v>
      </c>
    </row>
    <row r="25" spans="1:11" ht="15" customHeight="1">
      <c r="A25" s="99">
        <v>11</v>
      </c>
      <c r="B25" s="99" t="s">
        <v>1953</v>
      </c>
      <c r="C25" s="169">
        <v>18980</v>
      </c>
      <c r="D25" s="169">
        <v>1420</v>
      </c>
      <c r="E25" s="169">
        <v>0</v>
      </c>
      <c r="F25" s="169">
        <v>20400</v>
      </c>
      <c r="G25" s="169">
        <v>16320</v>
      </c>
      <c r="H25" s="169">
        <v>3400</v>
      </c>
      <c r="I25" s="169">
        <v>27200</v>
      </c>
      <c r="J25" s="169">
        <v>10937.984199999999</v>
      </c>
      <c r="K25" s="169">
        <v>57857.9842</v>
      </c>
    </row>
    <row r="26" spans="1:11" ht="15" customHeight="1">
      <c r="A26" s="167">
        <v>12</v>
      </c>
      <c r="B26" s="99" t="s">
        <v>1954</v>
      </c>
      <c r="C26" s="169">
        <v>18569</v>
      </c>
      <c r="D26" s="169">
        <v>1420</v>
      </c>
      <c r="E26" s="169">
        <v>0</v>
      </c>
      <c r="F26" s="169">
        <v>19989</v>
      </c>
      <c r="G26" s="169">
        <v>15991.20</v>
      </c>
      <c r="H26" s="169">
        <v>3331.50</v>
      </c>
      <c r="I26" s="169">
        <v>26652</v>
      </c>
      <c r="J26" s="169">
        <v>10937.984199999999</v>
      </c>
      <c r="K26" s="169">
        <v>56912.684199999996</v>
      </c>
    </row>
    <row r="27" spans="1:11" ht="15" customHeight="1">
      <c r="A27" s="99">
        <v>13</v>
      </c>
      <c r="B27" s="99" t="s">
        <v>1955</v>
      </c>
      <c r="C27" s="169">
        <v>16017</v>
      </c>
      <c r="D27" s="171">
        <v>2920</v>
      </c>
      <c r="E27" s="169">
        <v>0</v>
      </c>
      <c r="F27" s="169">
        <v>18937</v>
      </c>
      <c r="G27" s="169">
        <v>15149.60</v>
      </c>
      <c r="H27" s="169">
        <v>3156.166666666667</v>
      </c>
      <c r="I27" s="169">
        <v>25249.333333333336</v>
      </c>
      <c r="J27" s="169">
        <v>10937.984199999999</v>
      </c>
      <c r="K27" s="169">
        <v>54493.084200000005</v>
      </c>
    </row>
    <row r="28" spans="1:11" ht="15" customHeight="1">
      <c r="A28" s="99">
        <v>14</v>
      </c>
      <c r="B28" s="99" t="s">
        <v>1956</v>
      </c>
      <c r="C28" s="169">
        <v>14572</v>
      </c>
      <c r="D28" s="171">
        <v>2920</v>
      </c>
      <c r="E28" s="169">
        <v>0</v>
      </c>
      <c r="F28" s="169">
        <v>17492</v>
      </c>
      <c r="G28" s="169">
        <v>13993.60</v>
      </c>
      <c r="H28" s="169">
        <v>2915.3333333333335</v>
      </c>
      <c r="I28" s="169">
        <v>23322.666666666668</v>
      </c>
      <c r="J28" s="169">
        <v>10937.984199999999</v>
      </c>
      <c r="K28" s="169">
        <v>51169.584200000005</v>
      </c>
    </row>
    <row r="29" spans="1:11" ht="15" customHeight="1">
      <c r="A29" s="167">
        <v>15</v>
      </c>
      <c r="B29" s="99" t="s">
        <v>1957</v>
      </c>
      <c r="C29" s="169">
        <v>13108</v>
      </c>
      <c r="D29" s="169">
        <v>1420</v>
      </c>
      <c r="E29" s="169">
        <v>0</v>
      </c>
      <c r="F29" s="169">
        <v>14528</v>
      </c>
      <c r="G29" s="169">
        <v>11622.40</v>
      </c>
      <c r="H29" s="169">
        <v>2421.333333333333</v>
      </c>
      <c r="I29" s="169">
        <v>19370.666666666664</v>
      </c>
      <c r="J29" s="169">
        <v>10937.984199999999</v>
      </c>
      <c r="K29" s="169">
        <v>44352.38419999999</v>
      </c>
    </row>
    <row r="30" spans="1:11" ht="15" customHeight="1">
      <c r="A30" s="99">
        <v>16</v>
      </c>
      <c r="B30" s="99" t="s">
        <v>1958</v>
      </c>
      <c r="C30" s="169">
        <v>12853</v>
      </c>
      <c r="D30" s="169">
        <v>1420</v>
      </c>
      <c r="E30" s="169">
        <v>0</v>
      </c>
      <c r="F30" s="169">
        <v>14273</v>
      </c>
      <c r="G30" s="169">
        <v>11418.40</v>
      </c>
      <c r="H30" s="169">
        <v>2378.833333333333</v>
      </c>
      <c r="I30" s="169">
        <v>19030.666666666664</v>
      </c>
      <c r="J30" s="169">
        <v>10937.984199999999</v>
      </c>
      <c r="K30" s="169">
        <v>43765.88419999999</v>
      </c>
    </row>
    <row r="31" spans="1:11" ht="15" customHeight="1">
      <c r="A31" s="99">
        <v>17</v>
      </c>
      <c r="B31" s="99" t="s">
        <v>1959</v>
      </c>
      <c r="C31" s="169">
        <v>12009</v>
      </c>
      <c r="D31" s="169">
        <v>1420</v>
      </c>
      <c r="E31" s="169">
        <v>0</v>
      </c>
      <c r="F31" s="169">
        <v>13429</v>
      </c>
      <c r="G31" s="169">
        <v>10743.20</v>
      </c>
      <c r="H31" s="169">
        <v>2238.1666666666665</v>
      </c>
      <c r="I31" s="169">
        <v>17905.333333333332</v>
      </c>
      <c r="J31" s="169">
        <v>10937.984199999999</v>
      </c>
      <c r="K31" s="169">
        <v>41824.684199999996</v>
      </c>
    </row>
    <row r="32" spans="1:11" ht="15" customHeight="1">
      <c r="A32" s="167">
        <v>18</v>
      </c>
      <c r="B32" s="99" t="s">
        <v>1960</v>
      </c>
      <c r="C32" s="169">
        <v>10919</v>
      </c>
      <c r="D32" s="169">
        <v>2420</v>
      </c>
      <c r="E32" s="169">
        <v>0</v>
      </c>
      <c r="F32" s="169">
        <v>13339</v>
      </c>
      <c r="G32" s="169">
        <v>10671.20</v>
      </c>
      <c r="H32" s="169">
        <v>2223.1666666666665</v>
      </c>
      <c r="I32" s="169">
        <v>17785.333333333332</v>
      </c>
      <c r="J32" s="169">
        <v>10937.984199999999</v>
      </c>
      <c r="K32" s="169">
        <v>41617.684199999996</v>
      </c>
    </row>
    <row r="33" spans="1:11" ht="15" customHeight="1">
      <c r="A33" s="99">
        <v>19</v>
      </c>
      <c r="B33" s="99" t="s">
        <v>1961</v>
      </c>
      <c r="C33" s="171">
        <v>10868</v>
      </c>
      <c r="D33" s="171">
        <v>1420</v>
      </c>
      <c r="E33" s="169">
        <v>0</v>
      </c>
      <c r="F33" s="169">
        <v>12288</v>
      </c>
      <c r="G33" s="169">
        <v>9830.400000000001</v>
      </c>
      <c r="H33" s="169">
        <v>2048</v>
      </c>
      <c r="I33" s="169">
        <v>16384</v>
      </c>
      <c r="J33" s="169">
        <v>10937.984199999999</v>
      </c>
      <c r="K33" s="169">
        <v>39200.3842</v>
      </c>
    </row>
    <row r="34" spans="1:11" ht="15" customHeight="1">
      <c r="A34" s="99">
        <v>20</v>
      </c>
      <c r="B34" s="99" t="s">
        <v>1962</v>
      </c>
      <c r="C34" s="171">
        <v>10400</v>
      </c>
      <c r="D34" s="171">
        <v>2420</v>
      </c>
      <c r="E34" s="169">
        <v>0</v>
      </c>
      <c r="F34" s="169">
        <v>12820</v>
      </c>
      <c r="G34" s="169">
        <v>10256</v>
      </c>
      <c r="H34" s="169">
        <v>2136.6666666666665</v>
      </c>
      <c r="I34" s="169">
        <v>17093.333333333332</v>
      </c>
      <c r="J34" s="169">
        <v>10937.984199999999</v>
      </c>
      <c r="K34" s="169">
        <v>40423.9842</v>
      </c>
    </row>
    <row r="35" spans="1:11" ht="15" customHeight="1">
      <c r="A35" s="167">
        <v>21</v>
      </c>
      <c r="B35" s="99" t="s">
        <v>1969</v>
      </c>
      <c r="C35" s="171">
        <v>9830</v>
      </c>
      <c r="D35" s="171">
        <v>1420</v>
      </c>
      <c r="E35" s="169">
        <v>0</v>
      </c>
      <c r="F35" s="169">
        <v>11250</v>
      </c>
      <c r="G35" s="169">
        <v>9000</v>
      </c>
      <c r="H35" s="169">
        <v>1875</v>
      </c>
      <c r="I35" s="169">
        <v>15000</v>
      </c>
      <c r="J35" s="169">
        <v>10937.984199999999</v>
      </c>
      <c r="K35" s="169">
        <v>36812.9842</v>
      </c>
    </row>
    <row r="36" spans="1:11" ht="15" customHeight="1">
      <c r="A36" s="99">
        <v>22</v>
      </c>
      <c r="B36" s="99" t="s">
        <v>1963</v>
      </c>
      <c r="C36" s="171">
        <v>9577</v>
      </c>
      <c r="D36" s="171">
        <v>1420</v>
      </c>
      <c r="E36" s="169">
        <v>0</v>
      </c>
      <c r="F36" s="169">
        <v>10997</v>
      </c>
      <c r="G36" s="169">
        <v>8797.60</v>
      </c>
      <c r="H36" s="169">
        <v>1832.8333333333333</v>
      </c>
      <c r="I36" s="169">
        <v>14662.666666666666</v>
      </c>
      <c r="J36" s="169">
        <v>10937.984199999999</v>
      </c>
      <c r="K36" s="169">
        <v>36231.0842</v>
      </c>
    </row>
    <row r="37" spans="1:11" ht="15" customHeight="1">
      <c r="A37" s="99">
        <v>23</v>
      </c>
      <c r="B37" s="99" t="s">
        <v>1970</v>
      </c>
      <c r="C37" s="171">
        <v>9104</v>
      </c>
      <c r="D37" s="171">
        <v>1420</v>
      </c>
      <c r="E37" s="169">
        <v>0</v>
      </c>
      <c r="F37" s="169">
        <v>10524</v>
      </c>
      <c r="G37" s="169">
        <v>8419.2</v>
      </c>
      <c r="H37" s="169">
        <v>1754</v>
      </c>
      <c r="I37" s="169">
        <v>14032</v>
      </c>
      <c r="J37" s="169">
        <v>10937.984199999999</v>
      </c>
      <c r="K37" s="169">
        <v>35143.1842</v>
      </c>
    </row>
    <row r="38" spans="1:11" ht="15" customHeight="1">
      <c r="A38" s="167">
        <v>24</v>
      </c>
      <c r="B38" s="99" t="s">
        <v>1964</v>
      </c>
      <c r="C38" s="171">
        <v>8836</v>
      </c>
      <c r="D38" s="171">
        <v>2000</v>
      </c>
      <c r="E38" s="169">
        <v>0</v>
      </c>
      <c r="F38" s="169">
        <v>10836</v>
      </c>
      <c r="G38" s="169">
        <v>8668.800000000001</v>
      </c>
      <c r="H38" s="169">
        <v>1806</v>
      </c>
      <c r="I38" s="169">
        <v>14448</v>
      </c>
      <c r="J38" s="169">
        <v>10937.984199999999</v>
      </c>
      <c r="K38" s="169">
        <v>35860.7842</v>
      </c>
    </row>
    <row r="39" spans="1:11" ht="15" customHeight="1">
      <c r="A39" s="99">
        <v>25</v>
      </c>
      <c r="B39" s="99" t="s">
        <v>1971</v>
      </c>
      <c r="C39" s="171">
        <v>8735</v>
      </c>
      <c r="D39" s="171">
        <v>1420</v>
      </c>
      <c r="E39" s="169">
        <v>0</v>
      </c>
      <c r="F39" s="169">
        <v>10155</v>
      </c>
      <c r="G39" s="169">
        <v>8124</v>
      </c>
      <c r="H39" s="169">
        <v>1692.50</v>
      </c>
      <c r="I39" s="169">
        <v>13540</v>
      </c>
      <c r="J39" s="169">
        <v>10937.984199999999</v>
      </c>
      <c r="K39" s="169">
        <v>34294.4842</v>
      </c>
    </row>
    <row r="40" spans="1:11" ht="15" customHeight="1">
      <c r="A40" s="99">
        <v>26</v>
      </c>
      <c r="B40" s="99" t="s">
        <v>1965</v>
      </c>
      <c r="C40" s="171">
        <v>8347</v>
      </c>
      <c r="D40" s="171">
        <v>1420</v>
      </c>
      <c r="E40" s="169">
        <v>0</v>
      </c>
      <c r="F40" s="169">
        <v>9767</v>
      </c>
      <c r="G40" s="169">
        <v>7813.60</v>
      </c>
      <c r="H40" s="169">
        <v>1627.8333333333333</v>
      </c>
      <c r="I40" s="169">
        <v>13022.666666666666</v>
      </c>
      <c r="J40" s="169">
        <v>10937.984199999999</v>
      </c>
      <c r="K40" s="169">
        <v>33402.0842</v>
      </c>
    </row>
    <row r="41" spans="1:11" ht="15" customHeight="1">
      <c r="A41" s="167">
        <v>27</v>
      </c>
      <c r="B41" s="99" t="s">
        <v>1972</v>
      </c>
      <c r="C41" s="171">
        <v>8113</v>
      </c>
      <c r="D41" s="171">
        <v>1420</v>
      </c>
      <c r="E41" s="169">
        <v>0</v>
      </c>
      <c r="F41" s="169">
        <v>9533</v>
      </c>
      <c r="G41" s="169">
        <v>7626.40</v>
      </c>
      <c r="H41" s="169">
        <v>1588.8333333333333</v>
      </c>
      <c r="I41" s="169">
        <v>12710.666666666666</v>
      </c>
      <c r="J41" s="169">
        <v>10937.984199999999</v>
      </c>
      <c r="K41" s="169">
        <v>32863.8842</v>
      </c>
    </row>
    <row r="42" spans="1:11" ht="15" customHeight="1">
      <c r="A42" s="99">
        <v>28</v>
      </c>
      <c r="B42" s="99" t="s">
        <v>1973</v>
      </c>
      <c r="C42" s="171">
        <v>7824</v>
      </c>
      <c r="D42" s="171">
        <v>1420</v>
      </c>
      <c r="E42" s="169">
        <v>0</v>
      </c>
      <c r="F42" s="169">
        <v>9244</v>
      </c>
      <c r="G42" s="169">
        <v>7395.200000000001</v>
      </c>
      <c r="H42" s="169">
        <v>1540.6666666666665</v>
      </c>
      <c r="I42" s="169">
        <v>12325.333333333332</v>
      </c>
      <c r="J42" s="169">
        <v>10937.984199999999</v>
      </c>
      <c r="K42" s="169">
        <v>32199.184199999996</v>
      </c>
    </row>
    <row r="43" spans="1:11" ht="15" customHeight="1">
      <c r="A43" s="178">
        <v>29</v>
      </c>
      <c r="B43" s="178" t="s">
        <v>1966</v>
      </c>
      <c r="C43" s="179">
        <v>7824</v>
      </c>
      <c r="D43" s="179">
        <v>2000</v>
      </c>
      <c r="E43" s="180">
        <v>0</v>
      </c>
      <c r="F43" s="180">
        <v>9824</v>
      </c>
      <c r="G43" s="180">
        <v>7859.200000000001</v>
      </c>
      <c r="H43" s="180">
        <v>1637.3333333333333</v>
      </c>
      <c r="I43" s="180">
        <v>13098.666666666666</v>
      </c>
      <c r="J43" s="180">
        <v>10937.984199999999</v>
      </c>
      <c r="K43" s="180">
        <v>33533.1842</v>
      </c>
    </row>
    <row r="44" spans="1:11" ht="15" customHeight="1">
      <c r="A44" s="70">
        <v>30</v>
      </c>
      <c r="B44" s="70" t="s">
        <v>1974</v>
      </c>
      <c r="C44" s="144">
        <v>7833</v>
      </c>
      <c r="D44" s="144">
        <v>1420</v>
      </c>
      <c r="E44" s="121">
        <v>0</v>
      </c>
      <c r="F44" s="121">
        <v>9253</v>
      </c>
      <c r="G44" s="121">
        <v>7402.40</v>
      </c>
      <c r="H44" s="121">
        <v>1542.1666666666667</v>
      </c>
      <c r="I44" s="121">
        <v>12337.333333333334</v>
      </c>
      <c r="J44" s="121">
        <v>10937.984199999999</v>
      </c>
      <c r="K44" s="121">
        <v>32219.8842</v>
      </c>
    </row>
    <row r="45" spans="1:11" ht="15" customHeight="1">
      <c r="A45" s="70">
        <v>31</v>
      </c>
      <c r="B45" s="70" t="s">
        <v>2001</v>
      </c>
      <c r="C45" s="144">
        <v>7511</v>
      </c>
      <c r="D45" s="144">
        <v>1420</v>
      </c>
      <c r="E45" s="121">
        <v>0</v>
      </c>
      <c r="F45" s="121">
        <v>8931</v>
      </c>
      <c r="G45" s="121">
        <v>7144.80</v>
      </c>
      <c r="H45" s="121">
        <v>1488.50</v>
      </c>
      <c r="I45" s="121">
        <v>11908</v>
      </c>
      <c r="J45" s="121">
        <v>10937.984199999999</v>
      </c>
      <c r="K45" s="121">
        <v>31479.2842</v>
      </c>
    </row>
    <row r="46" spans="1:11" s="113" customFormat="1" ht="15" customHeight="1">
      <c r="A46" s="70">
        <v>32</v>
      </c>
      <c r="B46" s="181" t="s">
        <v>1954</v>
      </c>
      <c r="C46" s="144">
        <v>22140.781429</v>
      </c>
      <c r="D46" s="144">
        <v>4480</v>
      </c>
      <c r="E46" s="144">
        <v>1415.62</v>
      </c>
      <c r="F46" s="144">
        <v>28036.401428999998</v>
      </c>
      <c r="G46" s="144">
        <v>22429.1211432</v>
      </c>
      <c r="H46" s="144">
        <v>4672.7335715</v>
      </c>
      <c r="I46" s="144">
        <v>37381.868572</v>
      </c>
      <c r="J46" s="144">
        <v>10937.984199999999</v>
      </c>
      <c r="K46" s="144">
        <v>75421.7074867</v>
      </c>
    </row>
    <row r="47" spans="1:11" ht="15" customHeight="1">
      <c r="A47" s="70">
        <v>33</v>
      </c>
      <c r="B47" s="70" t="s">
        <v>1955</v>
      </c>
      <c r="C47" s="144">
        <v>19098.056575000002</v>
      </c>
      <c r="D47" s="144">
        <v>4480</v>
      </c>
      <c r="E47" s="121">
        <v>657.88</v>
      </c>
      <c r="F47" s="121">
        <v>24235.936575000003</v>
      </c>
      <c r="G47" s="121">
        <v>19388.749260000004</v>
      </c>
      <c r="H47" s="121">
        <v>4039.3227625000004</v>
      </c>
      <c r="I47" s="121">
        <v>32314.582100000003</v>
      </c>
      <c r="J47" s="144">
        <v>10937.984199999999</v>
      </c>
      <c r="K47" s="121">
        <v>66680.63832250002</v>
      </c>
    </row>
    <row r="48" spans="1:11" ht="15" customHeight="1">
      <c r="A48" s="70">
        <v>34</v>
      </c>
      <c r="B48" s="70" t="s">
        <v>1956</v>
      </c>
      <c r="C48" s="121">
        <v>17374.762442</v>
      </c>
      <c r="D48" s="144">
        <v>4480</v>
      </c>
      <c r="E48" s="121">
        <v>0</v>
      </c>
      <c r="F48" s="121">
        <v>21854.762442</v>
      </c>
      <c r="G48" s="121">
        <v>17483.8099536</v>
      </c>
      <c r="H48" s="121">
        <v>3642.4604069999996</v>
      </c>
      <c r="I48" s="121">
        <v>29139.683255999997</v>
      </c>
      <c r="J48" s="121">
        <v>10937.984199999999</v>
      </c>
      <c r="K48" s="121">
        <v>61203.937816599995</v>
      </c>
    </row>
    <row r="49" spans="1:11" ht="15" customHeight="1">
      <c r="A49" s="70">
        <v>35</v>
      </c>
      <c r="B49" s="70" t="s">
        <v>1957</v>
      </c>
      <c r="C49" s="121">
        <v>15628.913575000002</v>
      </c>
      <c r="D49" s="144">
        <v>4480</v>
      </c>
      <c r="E49" s="121">
        <v>1132.50</v>
      </c>
      <c r="F49" s="121">
        <v>21241.413575000002</v>
      </c>
      <c r="G49" s="121">
        <v>16993.13086</v>
      </c>
      <c r="H49" s="121">
        <v>3540.2355958333337</v>
      </c>
      <c r="I49" s="121">
        <v>28321.88476666667</v>
      </c>
      <c r="J49" s="121">
        <v>10937.984199999999</v>
      </c>
      <c r="K49" s="121">
        <v>59793.2354225</v>
      </c>
    </row>
    <row r="50" spans="1:11" ht="15" customHeight="1">
      <c r="A50" s="70">
        <v>36</v>
      </c>
      <c r="B50" s="70" t="s">
        <v>1958</v>
      </c>
      <c r="C50" s="121">
        <v>15324.859635</v>
      </c>
      <c r="D50" s="144">
        <v>4480</v>
      </c>
      <c r="E50" s="121">
        <v>626.38</v>
      </c>
      <c r="F50" s="121">
        <v>20431.239635</v>
      </c>
      <c r="G50" s="121">
        <v>16344.991708000001</v>
      </c>
      <c r="H50" s="121">
        <v>3405.206605833334</v>
      </c>
      <c r="I50" s="121">
        <v>27241.65284666667</v>
      </c>
      <c r="J50" s="121">
        <v>10937.984199999999</v>
      </c>
      <c r="K50" s="121">
        <v>57929.83536050001</v>
      </c>
    </row>
    <row r="51" spans="1:11" ht="15" customHeight="1">
      <c r="A51" s="70">
        <v>37</v>
      </c>
      <c r="B51" s="70" t="s">
        <v>1960</v>
      </c>
      <c r="C51" s="121">
        <v>13018.484253</v>
      </c>
      <c r="D51" s="144">
        <v>4480</v>
      </c>
      <c r="E51" s="121">
        <v>626.38</v>
      </c>
      <c r="F51" s="121">
        <v>18124.864253000003</v>
      </c>
      <c r="G51" s="121">
        <v>14499.891402400004</v>
      </c>
      <c r="H51" s="121">
        <v>3020.8107088333336</v>
      </c>
      <c r="I51" s="121">
        <v>24166.48567066667</v>
      </c>
      <c r="J51" s="121">
        <v>10937.984199999999</v>
      </c>
      <c r="K51" s="121">
        <v>52625.171981900006</v>
      </c>
    </row>
    <row r="52" spans="1:11" ht="15" customHeight="1">
      <c r="A52" s="70">
        <v>38</v>
      </c>
      <c r="B52" s="70" t="s">
        <v>1961</v>
      </c>
      <c r="C52" s="121">
        <v>12958.225133000002</v>
      </c>
      <c r="D52" s="144">
        <v>4480</v>
      </c>
      <c r="E52" s="121">
        <v>1232.72</v>
      </c>
      <c r="F52" s="121">
        <v>18670.945133</v>
      </c>
      <c r="G52" s="121">
        <v>14936.756106400002</v>
      </c>
      <c r="H52" s="121">
        <v>3111.8241888333337</v>
      </c>
      <c r="I52" s="121">
        <v>24894.59351066667</v>
      </c>
      <c r="J52" s="121">
        <v>10937.984199999999</v>
      </c>
      <c r="K52" s="121">
        <v>53881.158005900004</v>
      </c>
    </row>
    <row r="53" spans="1:11" ht="15" customHeight="1">
      <c r="A53" s="182">
        <v>39</v>
      </c>
      <c r="B53" s="182" t="s">
        <v>1962</v>
      </c>
      <c r="C53" s="183">
        <v>12400.785837000001</v>
      </c>
      <c r="D53" s="184">
        <v>4480</v>
      </c>
      <c r="E53" s="183">
        <v>0</v>
      </c>
      <c r="F53" s="183">
        <v>16880.785837000003</v>
      </c>
      <c r="G53" s="183">
        <v>13504.628669600002</v>
      </c>
      <c r="H53" s="183">
        <v>2813.4643061666675</v>
      </c>
      <c r="I53" s="183">
        <v>22507.71444933334</v>
      </c>
      <c r="J53" s="183">
        <v>10937.984199999999</v>
      </c>
      <c r="K53" s="183">
        <v>49763.791625100006</v>
      </c>
    </row>
    <row r="54" spans="1:11" ht="15" customHeight="1">
      <c r="A54" s="70">
        <v>40</v>
      </c>
      <c r="B54" s="70" t="s">
        <v>1969</v>
      </c>
      <c r="C54" s="121">
        <v>11720.367013000001</v>
      </c>
      <c r="D54" s="144">
        <v>4480</v>
      </c>
      <c r="E54" s="144">
        <v>2910.36</v>
      </c>
      <c r="F54" s="121">
        <v>19110.727013</v>
      </c>
      <c r="G54" s="121">
        <v>15288.5816104</v>
      </c>
      <c r="H54" s="121">
        <v>3185.1211688333333</v>
      </c>
      <c r="I54" s="121">
        <v>25480.969350666666</v>
      </c>
      <c r="J54" s="121">
        <v>10937.984199999999</v>
      </c>
      <c r="K54" s="121">
        <v>54892.6563299</v>
      </c>
    </row>
    <row r="55" spans="1:11" ht="15" customHeight="1">
      <c r="A55" s="70">
        <v>41</v>
      </c>
      <c r="B55" s="70" t="s">
        <v>1963</v>
      </c>
      <c r="C55" s="121">
        <v>11419.543513499999</v>
      </c>
      <c r="D55" s="144">
        <v>4480</v>
      </c>
      <c r="E55" s="121">
        <v>0</v>
      </c>
      <c r="F55" s="121">
        <v>15899.543513499999</v>
      </c>
      <c r="G55" s="121">
        <v>12719.6348108</v>
      </c>
      <c r="H55" s="121">
        <v>2649.9239189166665</v>
      </c>
      <c r="I55" s="121">
        <v>21199.391351333332</v>
      </c>
      <c r="J55" s="121">
        <v>10937.984199999999</v>
      </c>
      <c r="K55" s="121">
        <v>47506.93428105</v>
      </c>
    </row>
    <row r="56" spans="1:11" ht="15" customHeight="1">
      <c r="A56" s="70">
        <v>42</v>
      </c>
      <c r="B56" s="70" t="s">
        <v>1970</v>
      </c>
      <c r="C56" s="121">
        <v>10855.171236</v>
      </c>
      <c r="D56" s="144">
        <v>4480</v>
      </c>
      <c r="E56" s="121">
        <v>0</v>
      </c>
      <c r="F56" s="121">
        <v>15335.171236</v>
      </c>
      <c r="G56" s="121">
        <v>12268.1369888</v>
      </c>
      <c r="H56" s="121">
        <v>2555.8618726666664</v>
      </c>
      <c r="I56" s="121">
        <v>20446.89498133333</v>
      </c>
      <c r="J56" s="121">
        <v>10937.984199999999</v>
      </c>
      <c r="K56" s="121">
        <v>46208.878042799995</v>
      </c>
    </row>
    <row r="57" spans="1:11" ht="15" customHeight="1">
      <c r="A57" s="70">
        <v>43</v>
      </c>
      <c r="B57" s="70" t="s">
        <v>1964</v>
      </c>
      <c r="C57" s="121">
        <v>10534.737</v>
      </c>
      <c r="D57" s="144">
        <v>4480</v>
      </c>
      <c r="E57" s="121">
        <v>0</v>
      </c>
      <c r="F57" s="121">
        <v>15014.737</v>
      </c>
      <c r="G57" s="121">
        <v>12011.7896</v>
      </c>
      <c r="H57" s="121">
        <v>2502.4561666666664</v>
      </c>
      <c r="I57" s="121">
        <v>20019.64933333333</v>
      </c>
      <c r="J57" s="121">
        <v>10937.984199999999</v>
      </c>
      <c r="K57" s="121">
        <v>45471.87929999999</v>
      </c>
    </row>
    <row r="58" spans="1:11" ht="15" customHeight="1">
      <c r="A58" s="70">
        <v>44</v>
      </c>
      <c r="B58" s="70" t="s">
        <v>1971</v>
      </c>
      <c r="C58" s="121">
        <v>10415.460013000002</v>
      </c>
      <c r="D58" s="144">
        <v>4480</v>
      </c>
      <c r="E58" s="121">
        <v>0</v>
      </c>
      <c r="F58" s="121">
        <v>14895.460013000002</v>
      </c>
      <c r="G58" s="121">
        <v>11916.368010400001</v>
      </c>
      <c r="H58" s="121">
        <v>2482.5766688333338</v>
      </c>
      <c r="I58" s="121">
        <v>19860.61335066667</v>
      </c>
      <c r="J58" s="121">
        <v>10937.984199999999</v>
      </c>
      <c r="K58" s="121">
        <v>45197.542229900006</v>
      </c>
    </row>
    <row r="59" spans="1:11" ht="15" customHeight="1">
      <c r="A59" s="70">
        <v>45</v>
      </c>
      <c r="B59" s="70" t="s">
        <v>1965</v>
      </c>
      <c r="C59" s="121">
        <v>9952.271072999998</v>
      </c>
      <c r="D59" s="144">
        <v>4480</v>
      </c>
      <c r="E59" s="121">
        <v>0</v>
      </c>
      <c r="F59" s="121">
        <v>14432.271072999998</v>
      </c>
      <c r="G59" s="121">
        <v>11545.8168584</v>
      </c>
      <c r="H59" s="121">
        <v>2405.3785121666665</v>
      </c>
      <c r="I59" s="121">
        <v>19243.028097333332</v>
      </c>
      <c r="J59" s="121">
        <v>10937.984199999999</v>
      </c>
      <c r="K59" s="121">
        <v>44132.207667899995</v>
      </c>
    </row>
    <row r="60" spans="1:11" ht="15" customHeight="1">
      <c r="A60" s="70">
        <v>46</v>
      </c>
      <c r="B60" s="70" t="s">
        <v>1972</v>
      </c>
      <c r="C60" s="121">
        <v>9673.243763999999</v>
      </c>
      <c r="D60" s="144">
        <v>4480</v>
      </c>
      <c r="E60" s="121">
        <v>616.38</v>
      </c>
      <c r="F60" s="121">
        <v>14769.623763999998</v>
      </c>
      <c r="G60" s="121">
        <v>11815.699011199998</v>
      </c>
      <c r="H60" s="121">
        <v>2461.6039606666664</v>
      </c>
      <c r="I60" s="121">
        <v>19692.83168533333</v>
      </c>
      <c r="J60" s="121">
        <v>10937.984199999999</v>
      </c>
      <c r="K60" s="121">
        <v>44908.118857199996</v>
      </c>
    </row>
    <row r="61" spans="1:11" ht="15" customHeight="1">
      <c r="A61" s="70">
        <v>47</v>
      </c>
      <c r="B61" s="70" t="s">
        <v>1973</v>
      </c>
      <c r="C61" s="121">
        <v>9328.705880000001</v>
      </c>
      <c r="D61" s="144">
        <v>4480</v>
      </c>
      <c r="E61" s="121">
        <v>0</v>
      </c>
      <c r="F61" s="121">
        <v>13808.705880000001</v>
      </c>
      <c r="G61" s="121">
        <v>11046.964704000002</v>
      </c>
      <c r="H61" s="121">
        <v>2301.45098</v>
      </c>
      <c r="I61" s="121">
        <v>18411.60784</v>
      </c>
      <c r="J61" s="121">
        <v>10937.984199999999</v>
      </c>
      <c r="K61" s="121">
        <v>42698.007724</v>
      </c>
    </row>
    <row r="62" spans="1:11" ht="15" customHeight="1">
      <c r="A62" s="70">
        <v>48</v>
      </c>
      <c r="B62" s="70" t="s">
        <v>1966</v>
      </c>
      <c r="C62" s="121">
        <v>9328.746716693251</v>
      </c>
      <c r="D62" s="144">
        <v>4480</v>
      </c>
      <c r="E62" s="121">
        <v>0</v>
      </c>
      <c r="F62" s="121">
        <v>13808.746716693251</v>
      </c>
      <c r="G62" s="121">
        <v>11046.997373354601</v>
      </c>
      <c r="H62" s="121">
        <v>2301.457786115542</v>
      </c>
      <c r="I62" s="121">
        <v>18411.662288924337</v>
      </c>
      <c r="J62" s="121">
        <v>10937.984199999999</v>
      </c>
      <c r="K62" s="121">
        <v>42698.101648394484</v>
      </c>
    </row>
    <row r="63" spans="1:11" ht="15" customHeight="1">
      <c r="A63" s="70">
        <v>49</v>
      </c>
      <c r="B63" s="70" t="s">
        <v>1974</v>
      </c>
      <c r="C63" s="121">
        <v>8956.361807000001</v>
      </c>
      <c r="D63" s="144">
        <v>4480</v>
      </c>
      <c r="E63" s="121">
        <v>0</v>
      </c>
      <c r="F63" s="121">
        <v>13436.361807000001</v>
      </c>
      <c r="G63" s="121">
        <v>10749.089445600002</v>
      </c>
      <c r="H63" s="121">
        <v>2239.3936345</v>
      </c>
      <c r="I63" s="121">
        <v>17915.149076</v>
      </c>
      <c r="J63" s="121">
        <v>10937.984199999999</v>
      </c>
      <c r="K63" s="121">
        <v>41841.6163561</v>
      </c>
    </row>
    <row r="64" spans="1:11" ht="15" customHeight="1">
      <c r="A64" s="70">
        <v>50</v>
      </c>
      <c r="B64" s="70" t="s">
        <v>1975</v>
      </c>
      <c r="C64" s="121">
        <v>8956.361807000001</v>
      </c>
      <c r="D64" s="144">
        <v>4480</v>
      </c>
      <c r="E64" s="121">
        <v>0</v>
      </c>
      <c r="F64" s="121">
        <v>13436.361807000001</v>
      </c>
      <c r="G64" s="121">
        <v>10749.089445600002</v>
      </c>
      <c r="H64" s="121">
        <v>2239.3936345</v>
      </c>
      <c r="I64" s="121">
        <v>17915.149076</v>
      </c>
      <c r="J64" s="121">
        <v>10937.984199999999</v>
      </c>
      <c r="K64" s="121">
        <v>41841.6163561</v>
      </c>
    </row>
    <row r="65" ht="13" customHeight="1"/>
  </sheetData>
  <mergeCells count="15">
    <mergeCell ref="A8:A9"/>
    <mergeCell ref="B8:B9"/>
    <mergeCell ref="C8:F8"/>
    <mergeCell ref="G8:K8"/>
    <mergeCell ref="A20:C20"/>
    <mergeCell ref="A21:A22"/>
    <mergeCell ref="B21:B22"/>
    <mergeCell ref="C21:F21"/>
    <mergeCell ref="G21:K21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7"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2:G108"/>
  <sheetViews>
    <sheetView showGridLines="0" zoomScaleSheetLayoutView="70" workbookViewId="0" topLeftCell="A1"/>
  </sheetViews>
  <sheetFormatPr defaultColWidth="11.454285714285714" defaultRowHeight="15" customHeight="1"/>
  <cols>
    <col min="1" max="1" width="30.857142857142858" style="199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16384" width="11.428571428571429" style="131"/>
  </cols>
  <sheetData>
    <row r="2" spans="1:5" ht="15" customHeight="1">
      <c r="A2" s="57" t="s">
        <v>0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5" customHeight="1">
      <c r="A3" s="57" t="s">
        <v>2</v>
      </c>
      <c r="B3" s="57" t="s">
        <v>1932</v>
      </c>
      <c r="C3" s="57" t="s">
        <v>1932</v>
      </c>
      <c r="D3" s="57" t="s">
        <v>1932</v>
      </c>
      <c r="E3" s="57" t="s">
        <v>1932</v>
      </c>
    </row>
    <row r="4" spans="1:5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5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5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188" t="s">
        <v>1942</v>
      </c>
      <c r="B11" s="188" t="s">
        <v>1942</v>
      </c>
      <c r="C11" s="189" t="s">
        <v>318</v>
      </c>
      <c r="D11" s="190" t="s">
        <v>318</v>
      </c>
      <c r="E11" s="190" t="s">
        <v>318</v>
      </c>
    </row>
    <row r="12" spans="1:5" ht="15" customHeight="1">
      <c r="A12" s="70" t="s">
        <v>2002</v>
      </c>
      <c r="B12" s="191" t="s">
        <v>2003</v>
      </c>
      <c r="C12" s="71">
        <v>2</v>
      </c>
      <c r="D12" s="121">
        <v>20009</v>
      </c>
      <c r="E12" s="121">
        <v>20009</v>
      </c>
    </row>
    <row r="13" spans="1:5" ht="15" customHeight="1">
      <c r="A13" s="70" t="s">
        <v>2004</v>
      </c>
      <c r="B13" s="191" t="s">
        <v>2005</v>
      </c>
      <c r="C13" s="71">
        <v>7</v>
      </c>
      <c r="D13" s="121">
        <v>46805</v>
      </c>
      <c r="E13" s="121">
        <v>46805</v>
      </c>
    </row>
    <row r="14" spans="1:5" ht="15" customHeight="1">
      <c r="A14" s="70" t="s">
        <v>2006</v>
      </c>
      <c r="B14" s="191" t="s">
        <v>2007</v>
      </c>
      <c r="C14" s="71">
        <v>1</v>
      </c>
      <c r="D14" s="121">
        <v>28549</v>
      </c>
      <c r="E14" s="121">
        <v>28549</v>
      </c>
    </row>
    <row r="15" spans="1:5" ht="15" customHeight="1">
      <c r="A15" s="70" t="s">
        <v>2008</v>
      </c>
      <c r="B15" s="191" t="s">
        <v>2009</v>
      </c>
      <c r="C15" s="71">
        <v>3</v>
      </c>
      <c r="D15" s="121">
        <v>22175</v>
      </c>
      <c r="E15" s="121">
        <v>22175</v>
      </c>
    </row>
    <row r="16" spans="1:5" ht="15" customHeight="1">
      <c r="A16" s="70" t="s">
        <v>2010</v>
      </c>
      <c r="B16" s="191" t="s">
        <v>2011</v>
      </c>
      <c r="C16" s="71">
        <v>1</v>
      </c>
      <c r="D16" s="121">
        <v>20009</v>
      </c>
      <c r="E16" s="121">
        <v>20009</v>
      </c>
    </row>
    <row r="17" spans="1:5" ht="15" customHeight="1">
      <c r="A17" s="70" t="s">
        <v>2012</v>
      </c>
      <c r="B17" s="191" t="s">
        <v>2013</v>
      </c>
      <c r="C17" s="71">
        <v>1</v>
      </c>
      <c r="D17" s="121">
        <v>17331</v>
      </c>
      <c r="E17" s="121">
        <v>17331</v>
      </c>
    </row>
    <row r="18" spans="1:5" ht="15" customHeight="1">
      <c r="A18" s="70" t="s">
        <v>2014</v>
      </c>
      <c r="B18" s="70" t="s">
        <v>2015</v>
      </c>
      <c r="C18" s="192">
        <v>3</v>
      </c>
      <c r="D18" s="121">
        <v>14526</v>
      </c>
      <c r="E18" s="121">
        <v>14526</v>
      </c>
    </row>
    <row r="19" spans="1:5" ht="15" customHeight="1">
      <c r="A19" s="70" t="s">
        <v>2016</v>
      </c>
      <c r="B19" s="70" t="s">
        <v>2017</v>
      </c>
      <c r="C19" s="192">
        <v>1</v>
      </c>
      <c r="D19" s="121">
        <v>13514</v>
      </c>
      <c r="E19" s="121">
        <v>13514</v>
      </c>
    </row>
    <row r="20" spans="1:5" ht="15" customHeight="1">
      <c r="A20" s="70" t="s">
        <v>2018</v>
      </c>
      <c r="B20" s="70" t="s">
        <v>2019</v>
      </c>
      <c r="C20" s="192">
        <v>1</v>
      </c>
      <c r="D20" s="121">
        <v>11653</v>
      </c>
      <c r="E20" s="121">
        <v>11653</v>
      </c>
    </row>
    <row r="21" spans="1:5" ht="15" customHeight="1">
      <c r="A21" s="70" t="s">
        <v>2020</v>
      </c>
      <c r="B21" s="70" t="s">
        <v>2021</v>
      </c>
      <c r="C21" s="192">
        <v>2</v>
      </c>
      <c r="D21" s="121">
        <v>9075</v>
      </c>
      <c r="E21" s="121">
        <v>9075</v>
      </c>
    </row>
    <row r="22" spans="1:5" ht="15" customHeight="1">
      <c r="A22" s="70" t="s">
        <v>2022</v>
      </c>
      <c r="B22" s="70" t="s">
        <v>2023</v>
      </c>
      <c r="C22" s="192">
        <v>34</v>
      </c>
      <c r="D22" s="121">
        <v>19854</v>
      </c>
      <c r="E22" s="121">
        <v>19854</v>
      </c>
    </row>
    <row r="23" spans="1:5" ht="15" customHeight="1">
      <c r="A23" s="70" t="s">
        <v>2024</v>
      </c>
      <c r="B23" s="70" t="s">
        <v>2025</v>
      </c>
      <c r="C23" s="192">
        <v>34</v>
      </c>
      <c r="D23" s="121">
        <v>9126</v>
      </c>
      <c r="E23" s="121">
        <v>9126</v>
      </c>
    </row>
    <row r="24" spans="1:5" ht="15" customHeight="1">
      <c r="A24" s="70" t="s">
        <v>2026</v>
      </c>
      <c r="B24" s="70" t="s">
        <v>1956</v>
      </c>
      <c r="C24" s="192">
        <v>1</v>
      </c>
      <c r="D24" s="121">
        <v>22737</v>
      </c>
      <c r="E24" s="121">
        <v>22737</v>
      </c>
    </row>
    <row r="25" spans="1:5" ht="15" customHeight="1">
      <c r="A25" s="70" t="s">
        <v>2027</v>
      </c>
      <c r="B25" s="70" t="s">
        <v>1957</v>
      </c>
      <c r="C25" s="192">
        <v>1</v>
      </c>
      <c r="D25" s="121">
        <v>21766</v>
      </c>
      <c r="E25" s="121">
        <v>21766</v>
      </c>
    </row>
    <row r="26" spans="1:5" ht="25">
      <c r="A26" s="70" t="s">
        <v>2028</v>
      </c>
      <c r="B26" s="70" t="s">
        <v>1961</v>
      </c>
      <c r="C26" s="192">
        <v>3</v>
      </c>
      <c r="D26" s="121">
        <v>19745</v>
      </c>
      <c r="E26" s="121">
        <v>19745</v>
      </c>
    </row>
    <row r="27" spans="1:5" ht="15" customHeight="1">
      <c r="A27" s="70" t="s">
        <v>2029</v>
      </c>
      <c r="B27" s="70" t="s">
        <v>1969</v>
      </c>
      <c r="C27" s="192">
        <v>1</v>
      </c>
      <c r="D27" s="121">
        <v>19166</v>
      </c>
      <c r="E27" s="121">
        <v>19166</v>
      </c>
    </row>
    <row r="28" spans="1:5" ht="15" customHeight="1">
      <c r="A28" s="70" t="s">
        <v>2030</v>
      </c>
      <c r="B28" s="70" t="s">
        <v>1972</v>
      </c>
      <c r="C28" s="192">
        <v>2</v>
      </c>
      <c r="D28" s="121">
        <v>18253</v>
      </c>
      <c r="E28" s="121">
        <v>18253</v>
      </c>
    </row>
    <row r="29" spans="1:5" ht="15" customHeight="1">
      <c r="A29" s="70" t="s">
        <v>2031</v>
      </c>
      <c r="B29" s="70" t="s">
        <v>2032</v>
      </c>
      <c r="C29" s="192">
        <v>1</v>
      </c>
      <c r="D29" s="121">
        <v>17331</v>
      </c>
      <c r="E29" s="121">
        <v>17331</v>
      </c>
    </row>
    <row r="30" spans="1:5" ht="15" customHeight="1">
      <c r="A30" s="70" t="s">
        <v>2033</v>
      </c>
      <c r="B30" s="70" t="s">
        <v>2034</v>
      </c>
      <c r="C30" s="192">
        <v>3</v>
      </c>
      <c r="D30" s="121">
        <v>15553</v>
      </c>
      <c r="E30" s="121">
        <v>15553</v>
      </c>
    </row>
    <row r="31" spans="1:5" ht="15" customHeight="1">
      <c r="A31" s="70" t="s">
        <v>2035</v>
      </c>
      <c r="B31" s="70" t="s">
        <v>2036</v>
      </c>
      <c r="C31" s="192">
        <v>1</v>
      </c>
      <c r="D31" s="121">
        <v>14957</v>
      </c>
      <c r="E31" s="121">
        <v>14957</v>
      </c>
    </row>
    <row r="32" spans="1:5" ht="15" customHeight="1">
      <c r="A32" s="70" t="s">
        <v>2037</v>
      </c>
      <c r="B32" s="70" t="s">
        <v>2038</v>
      </c>
      <c r="C32" s="192">
        <v>1</v>
      </c>
      <c r="D32" s="121">
        <v>14823</v>
      </c>
      <c r="E32" s="121">
        <v>14823</v>
      </c>
    </row>
    <row r="33" spans="1:5" ht="15" customHeight="1">
      <c r="A33" s="70" t="s">
        <v>2039</v>
      </c>
      <c r="B33" s="70" t="s">
        <v>2040</v>
      </c>
      <c r="C33" s="192">
        <v>1</v>
      </c>
      <c r="D33" s="121">
        <v>11062</v>
      </c>
      <c r="E33" s="121">
        <v>11062</v>
      </c>
    </row>
    <row r="34" spans="1:5" ht="15" customHeight="1">
      <c r="A34" s="70" t="s">
        <v>2041</v>
      </c>
      <c r="B34" s="70" t="s">
        <v>2042</v>
      </c>
      <c r="C34" s="192">
        <v>2</v>
      </c>
      <c r="D34" s="121">
        <v>9528</v>
      </c>
      <c r="E34" s="121">
        <v>9528</v>
      </c>
    </row>
    <row r="35" spans="1:5" ht="15" customHeight="1">
      <c r="A35" s="70" t="s">
        <v>2043</v>
      </c>
      <c r="B35" s="70" t="s">
        <v>2044</v>
      </c>
      <c r="C35" s="192">
        <v>1</v>
      </c>
      <c r="D35" s="121">
        <v>14957</v>
      </c>
      <c r="E35" s="121">
        <v>14957</v>
      </c>
    </row>
    <row r="36" spans="1:5" ht="15" customHeight="1">
      <c r="A36" s="70" t="s">
        <v>2045</v>
      </c>
      <c r="B36" s="70" t="s">
        <v>2046</v>
      </c>
      <c r="C36" s="192">
        <v>1</v>
      </c>
      <c r="D36" s="121">
        <v>16507</v>
      </c>
      <c r="E36" s="121">
        <v>16507</v>
      </c>
    </row>
    <row r="37" spans="1:5" ht="15" customHeight="1">
      <c r="A37" s="70" t="s">
        <v>2047</v>
      </c>
      <c r="B37" s="70" t="s">
        <v>2048</v>
      </c>
      <c r="C37" s="192">
        <v>1</v>
      </c>
      <c r="D37" s="121">
        <v>34903</v>
      </c>
      <c r="E37" s="121">
        <v>34903</v>
      </c>
    </row>
    <row r="38" spans="1:5" ht="15" customHeight="1">
      <c r="A38" s="70" t="s">
        <v>2049</v>
      </c>
      <c r="B38" s="70" t="s">
        <v>2050</v>
      </c>
      <c r="C38" s="192">
        <v>1</v>
      </c>
      <c r="D38" s="121">
        <v>24632</v>
      </c>
      <c r="E38" s="121">
        <v>24632</v>
      </c>
    </row>
    <row r="39" spans="1:7" ht="15" customHeight="1">
      <c r="A39" s="70" t="s">
        <v>2051</v>
      </c>
      <c r="B39" s="70" t="s">
        <v>2052</v>
      </c>
      <c r="C39" s="192">
        <v>1</v>
      </c>
      <c r="D39" s="121">
        <v>57041</v>
      </c>
      <c r="E39" s="121">
        <v>57041</v>
      </c>
      <c r="F39" s="142"/>
      <c r="G39" s="142"/>
    </row>
    <row r="40" spans="1:7" ht="15" customHeight="1">
      <c r="A40" s="70" t="s">
        <v>2053</v>
      </c>
      <c r="B40" s="70" t="s">
        <v>1946</v>
      </c>
      <c r="C40" s="192">
        <v>1</v>
      </c>
      <c r="D40" s="121">
        <v>57041</v>
      </c>
      <c r="E40" s="121">
        <v>57041</v>
      </c>
      <c r="F40" s="142"/>
      <c r="G40" s="142"/>
    </row>
    <row r="41" spans="1:7" ht="15" customHeight="1">
      <c r="A41" s="70" t="s">
        <v>2054</v>
      </c>
      <c r="B41" s="70" t="s">
        <v>1947</v>
      </c>
      <c r="C41" s="192">
        <v>2</v>
      </c>
      <c r="D41" s="121">
        <v>36800</v>
      </c>
      <c r="E41" s="121">
        <v>64220</v>
      </c>
      <c r="F41" s="142"/>
      <c r="G41" s="142"/>
    </row>
    <row r="42" spans="1:5" ht="15" customHeight="1">
      <c r="A42" s="70" t="s">
        <v>2055</v>
      </c>
      <c r="B42" s="70" t="s">
        <v>2056</v>
      </c>
      <c r="C42" s="192">
        <v>1</v>
      </c>
      <c r="D42" s="121">
        <v>30142</v>
      </c>
      <c r="E42" s="121">
        <v>30142</v>
      </c>
    </row>
    <row r="43" spans="1:5" ht="15" customHeight="1">
      <c r="A43" s="70" t="s">
        <v>2057</v>
      </c>
      <c r="B43" s="70" t="s">
        <v>1949</v>
      </c>
      <c r="C43" s="192">
        <v>4</v>
      </c>
      <c r="D43" s="121">
        <v>30700</v>
      </c>
      <c r="E43" s="121">
        <v>30700</v>
      </c>
    </row>
    <row r="44" spans="1:5" ht="15" customHeight="1">
      <c r="A44" s="70" t="s">
        <v>2058</v>
      </c>
      <c r="B44" s="70" t="s">
        <v>1950</v>
      </c>
      <c r="C44" s="192">
        <v>2</v>
      </c>
      <c r="D44" s="121">
        <v>26724</v>
      </c>
      <c r="E44" s="121">
        <v>26724</v>
      </c>
    </row>
    <row r="45" spans="1:5" ht="15" customHeight="1">
      <c r="A45" s="70" t="s">
        <v>2059</v>
      </c>
      <c r="B45" s="70" t="s">
        <v>2060</v>
      </c>
      <c r="C45" s="192">
        <v>2</v>
      </c>
      <c r="D45" s="121">
        <v>26036</v>
      </c>
      <c r="E45" s="121">
        <v>26036</v>
      </c>
    </row>
    <row r="46" spans="1:5" ht="15" customHeight="1">
      <c r="A46" s="70" t="s">
        <v>2061</v>
      </c>
      <c r="B46" s="70" t="s">
        <v>2062</v>
      </c>
      <c r="C46" s="192">
        <v>2</v>
      </c>
      <c r="D46" s="121">
        <v>21611</v>
      </c>
      <c r="E46" s="121">
        <v>21611</v>
      </c>
    </row>
    <row r="47" spans="1:5" ht="15" customHeight="1">
      <c r="A47" s="70" t="s">
        <v>2063</v>
      </c>
      <c r="B47" s="70" t="s">
        <v>2064</v>
      </c>
      <c r="C47" s="192">
        <v>3</v>
      </c>
      <c r="D47" s="121">
        <v>34809</v>
      </c>
      <c r="E47" s="121">
        <v>34809</v>
      </c>
    </row>
    <row r="48" spans="1:5" ht="15" customHeight="1">
      <c r="A48" s="70" t="s">
        <v>2065</v>
      </c>
      <c r="B48" s="70" t="s">
        <v>2066</v>
      </c>
      <c r="C48" s="192">
        <v>1</v>
      </c>
      <c r="D48" s="121">
        <v>21140</v>
      </c>
      <c r="E48" s="121">
        <v>21140</v>
      </c>
    </row>
    <row r="49" spans="1:5" ht="15" customHeight="1">
      <c r="A49" s="70" t="s">
        <v>2067</v>
      </c>
      <c r="B49" s="70" t="s">
        <v>2068</v>
      </c>
      <c r="C49" s="192">
        <v>1</v>
      </c>
      <c r="D49" s="121">
        <v>18804</v>
      </c>
      <c r="E49" s="121">
        <v>18804</v>
      </c>
    </row>
    <row r="50" spans="1:5" ht="15" customHeight="1">
      <c r="A50" s="70" t="s">
        <v>2069</v>
      </c>
      <c r="B50" s="70" t="s">
        <v>2070</v>
      </c>
      <c r="C50" s="192">
        <v>1</v>
      </c>
      <c r="D50" s="121">
        <v>57041</v>
      </c>
      <c r="E50" s="121">
        <v>57041</v>
      </c>
    </row>
    <row r="51" spans="1:5" ht="15" customHeight="1">
      <c r="A51" s="70" t="s">
        <v>2071</v>
      </c>
      <c r="B51" s="70" t="s">
        <v>2072</v>
      </c>
      <c r="C51" s="192">
        <v>1</v>
      </c>
      <c r="D51" s="121">
        <v>29765</v>
      </c>
      <c r="E51" s="121">
        <v>29765</v>
      </c>
    </row>
    <row r="52" spans="1:5" ht="15" customHeight="1">
      <c r="A52" s="70" t="s">
        <v>2073</v>
      </c>
      <c r="B52" s="70" t="s">
        <v>2074</v>
      </c>
      <c r="C52" s="192">
        <v>34</v>
      </c>
      <c r="D52" s="121">
        <v>30142</v>
      </c>
      <c r="E52" s="121">
        <v>30142</v>
      </c>
    </row>
    <row r="53" spans="1:5" ht="15" customHeight="1">
      <c r="A53" s="70" t="s">
        <v>2075</v>
      </c>
      <c r="B53" s="70" t="s">
        <v>2076</v>
      </c>
      <c r="C53" s="192">
        <v>35</v>
      </c>
      <c r="D53" s="121">
        <v>44880</v>
      </c>
      <c r="E53" s="121">
        <v>44880</v>
      </c>
    </row>
    <row r="54" spans="1:5" ht="15" customHeight="1">
      <c r="A54" s="70" t="s">
        <v>2077</v>
      </c>
      <c r="B54" s="70" t="s">
        <v>2078</v>
      </c>
      <c r="C54" s="192">
        <v>1</v>
      </c>
      <c r="D54" s="121">
        <v>27493</v>
      </c>
      <c r="E54" s="121">
        <v>27493</v>
      </c>
    </row>
    <row r="55" spans="1:5" ht="15" customHeight="1">
      <c r="A55" s="70" t="s">
        <v>2079</v>
      </c>
      <c r="B55" s="70" t="s">
        <v>2080</v>
      </c>
      <c r="C55" s="192">
        <v>1</v>
      </c>
      <c r="D55" s="121">
        <v>76468</v>
      </c>
      <c r="E55" s="121">
        <v>76468</v>
      </c>
    </row>
    <row r="56" spans="1:5" ht="15" customHeight="1">
      <c r="A56" s="125" t="s">
        <v>318</v>
      </c>
      <c r="B56" s="126" t="s">
        <v>1967</v>
      </c>
      <c r="C56" s="127">
        <f>SUM(C12:C55)</f>
        <v>204</v>
      </c>
      <c r="D56" s="128" t="s">
        <v>318</v>
      </c>
      <c r="E56" s="129" t="s">
        <v>318</v>
      </c>
    </row>
    <row r="57" spans="1:5" ht="15" customHeight="1">
      <c r="A57" s="193"/>
      <c r="B57" s="150"/>
      <c r="C57" s="194"/>
      <c r="D57" s="195"/>
      <c r="E57" s="195"/>
    </row>
    <row r="58" spans="1:5" ht="15" customHeight="1">
      <c r="A58" s="196" t="s">
        <v>318</v>
      </c>
      <c r="B58" s="196" t="s">
        <v>318</v>
      </c>
      <c r="C58" s="197" t="s">
        <v>318</v>
      </c>
      <c r="D58" s="198" t="s">
        <v>318</v>
      </c>
      <c r="E58" s="198" t="s">
        <v>318</v>
      </c>
    </row>
    <row r="59" spans="1:5" ht="15" customHeight="1">
      <c r="A59" s="117" t="s">
        <v>1968</v>
      </c>
      <c r="B59" s="117" t="s">
        <v>1968</v>
      </c>
      <c r="C59" s="118"/>
      <c r="D59" s="119" t="s">
        <v>318</v>
      </c>
      <c r="E59" s="119" t="s">
        <v>318</v>
      </c>
    </row>
    <row r="60" spans="1:5" ht="15" customHeight="1">
      <c r="A60" s="70" t="s">
        <v>2081</v>
      </c>
      <c r="B60" s="70" t="s">
        <v>1957</v>
      </c>
      <c r="C60" s="192">
        <v>1</v>
      </c>
      <c r="D60" s="121">
        <v>21766</v>
      </c>
      <c r="E60" s="121">
        <v>21766</v>
      </c>
    </row>
    <row r="61" spans="1:5" ht="15" customHeight="1">
      <c r="A61" s="70" t="s">
        <v>2082</v>
      </c>
      <c r="B61" s="70" t="s">
        <v>1961</v>
      </c>
      <c r="C61" s="192">
        <v>1</v>
      </c>
      <c r="D61" s="121">
        <v>19745</v>
      </c>
      <c r="E61" s="121">
        <v>19745</v>
      </c>
    </row>
    <row r="62" spans="1:5" ht="15" customHeight="1">
      <c r="A62" s="70" t="s">
        <v>2083</v>
      </c>
      <c r="B62" s="70" t="s">
        <v>1969</v>
      </c>
      <c r="C62" s="192">
        <v>1</v>
      </c>
      <c r="D62" s="121">
        <v>19166</v>
      </c>
      <c r="E62" s="121">
        <v>19166</v>
      </c>
    </row>
    <row r="63" spans="1:5" ht="15" customHeight="1">
      <c r="A63" s="70" t="s">
        <v>2084</v>
      </c>
      <c r="B63" s="70" t="s">
        <v>1963</v>
      </c>
      <c r="C63" s="192">
        <v>1</v>
      </c>
      <c r="D63" s="121">
        <v>18417</v>
      </c>
      <c r="E63" s="121">
        <v>18417</v>
      </c>
    </row>
    <row r="64" spans="1:5" ht="15" customHeight="1">
      <c r="A64" s="70" t="s">
        <v>2085</v>
      </c>
      <c r="B64" s="70" t="s">
        <v>2032</v>
      </c>
      <c r="C64" s="192">
        <v>2</v>
      </c>
      <c r="D64" s="121">
        <v>17331</v>
      </c>
      <c r="E64" s="121">
        <v>17331</v>
      </c>
    </row>
    <row r="65" spans="1:5" ht="15" customHeight="1">
      <c r="A65" s="70" t="s">
        <v>2086</v>
      </c>
      <c r="B65" s="70" t="s">
        <v>2034</v>
      </c>
      <c r="C65" s="192">
        <v>2</v>
      </c>
      <c r="D65" s="121">
        <v>15553</v>
      </c>
      <c r="E65" s="121">
        <v>15553</v>
      </c>
    </row>
    <row r="66" spans="1:5" ht="15" customHeight="1">
      <c r="A66" s="181" t="s">
        <v>2087</v>
      </c>
      <c r="B66" s="70" t="s">
        <v>2088</v>
      </c>
      <c r="C66" s="192">
        <v>1</v>
      </c>
      <c r="D66" s="121">
        <v>15309</v>
      </c>
      <c r="E66" s="121">
        <v>15309</v>
      </c>
    </row>
    <row r="67" spans="1:5" ht="15" customHeight="1">
      <c r="A67" s="70" t="s">
        <v>2089</v>
      </c>
      <c r="B67" s="70" t="s">
        <v>2036</v>
      </c>
      <c r="C67" s="192">
        <v>2</v>
      </c>
      <c r="D67" s="121">
        <v>14957</v>
      </c>
      <c r="E67" s="121">
        <v>14957</v>
      </c>
    </row>
    <row r="68" spans="1:5" ht="15" customHeight="1">
      <c r="A68" s="70" t="s">
        <v>2090</v>
      </c>
      <c r="B68" s="70" t="s">
        <v>2038</v>
      </c>
      <c r="C68" s="192">
        <v>3</v>
      </c>
      <c r="D68" s="121">
        <v>14823</v>
      </c>
      <c r="E68" s="121">
        <v>14823</v>
      </c>
    </row>
    <row r="69" spans="1:5" s="199" customFormat="1" ht="62.5">
      <c r="A69" s="70" t="s">
        <v>2091</v>
      </c>
      <c r="B69" s="70" t="s">
        <v>2092</v>
      </c>
      <c r="C69" s="192">
        <v>10</v>
      </c>
      <c r="D69" s="121">
        <v>12309</v>
      </c>
      <c r="E69" s="121">
        <v>12309</v>
      </c>
    </row>
    <row r="70" spans="1:5" ht="30" customHeight="1">
      <c r="A70" s="70" t="s">
        <v>2093</v>
      </c>
      <c r="B70" s="70" t="s">
        <v>2040</v>
      </c>
      <c r="C70" s="192">
        <v>10</v>
      </c>
      <c r="D70" s="121">
        <v>11062</v>
      </c>
      <c r="E70" s="121">
        <v>11062</v>
      </c>
    </row>
    <row r="71" spans="1:5" ht="15" customHeight="1">
      <c r="A71" s="70" t="s">
        <v>2094</v>
      </c>
      <c r="B71" s="70" t="s">
        <v>2095</v>
      </c>
      <c r="C71" s="192">
        <v>3</v>
      </c>
      <c r="D71" s="121">
        <v>10005</v>
      </c>
      <c r="E71" s="121">
        <v>10005</v>
      </c>
    </row>
    <row r="72" spans="1:5" ht="15" customHeight="1">
      <c r="A72" s="70" t="s">
        <v>2096</v>
      </c>
      <c r="B72" s="70" t="s">
        <v>2097</v>
      </c>
      <c r="C72" s="192">
        <v>7</v>
      </c>
      <c r="D72" s="121">
        <v>9584</v>
      </c>
      <c r="E72" s="121">
        <v>9584</v>
      </c>
    </row>
    <row r="73" spans="1:5" ht="15" customHeight="1">
      <c r="A73" s="70" t="s">
        <v>2098</v>
      </c>
      <c r="B73" s="70" t="s">
        <v>2099</v>
      </c>
      <c r="C73" s="192">
        <v>3</v>
      </c>
      <c r="D73" s="121">
        <v>9128</v>
      </c>
      <c r="E73" s="121">
        <v>9128</v>
      </c>
    </row>
    <row r="74" spans="1:5" ht="15" customHeight="1">
      <c r="A74" s="70" t="s">
        <v>2100</v>
      </c>
      <c r="B74" s="70" t="s">
        <v>2101</v>
      </c>
      <c r="C74" s="192">
        <v>1</v>
      </c>
      <c r="D74" s="121">
        <v>20010</v>
      </c>
      <c r="E74" s="121">
        <v>20010</v>
      </c>
    </row>
    <row r="75" spans="1:5" ht="15" customHeight="1">
      <c r="A75" s="70" t="s">
        <v>2043</v>
      </c>
      <c r="B75" s="70" t="s">
        <v>2044</v>
      </c>
      <c r="C75" s="192">
        <v>2</v>
      </c>
      <c r="D75" s="121">
        <v>14957</v>
      </c>
      <c r="E75" s="121">
        <v>14957</v>
      </c>
    </row>
    <row r="76" spans="1:5" ht="15" customHeight="1">
      <c r="A76" s="70" t="s">
        <v>2102</v>
      </c>
      <c r="B76" s="70" t="s">
        <v>2103</v>
      </c>
      <c r="C76" s="192">
        <v>1</v>
      </c>
      <c r="D76" s="121">
        <v>13156</v>
      </c>
      <c r="E76" s="121">
        <v>13156</v>
      </c>
    </row>
    <row r="77" spans="1:5" ht="15" customHeight="1">
      <c r="A77" s="70" t="s">
        <v>2104</v>
      </c>
      <c r="B77" s="70" t="s">
        <v>2105</v>
      </c>
      <c r="C77" s="192">
        <v>1</v>
      </c>
      <c r="D77" s="121">
        <v>11851</v>
      </c>
      <c r="E77" s="121">
        <v>11851</v>
      </c>
    </row>
    <row r="78" spans="1:5" ht="15" customHeight="1">
      <c r="A78" s="70" t="s">
        <v>2106</v>
      </c>
      <c r="B78" s="70" t="s">
        <v>2107</v>
      </c>
      <c r="C78" s="192">
        <v>1</v>
      </c>
      <c r="D78" s="121">
        <v>17734</v>
      </c>
      <c r="E78" s="121">
        <v>17734</v>
      </c>
    </row>
    <row r="79" spans="1:5" ht="15" customHeight="1">
      <c r="A79" s="70" t="s">
        <v>2108</v>
      </c>
      <c r="B79" s="70" t="s">
        <v>2109</v>
      </c>
      <c r="C79" s="192">
        <v>1</v>
      </c>
      <c r="D79" s="121">
        <v>17332</v>
      </c>
      <c r="E79" s="121">
        <v>17332</v>
      </c>
    </row>
    <row r="80" spans="1:5" ht="15" customHeight="1">
      <c r="A80" s="70" t="s">
        <v>2110</v>
      </c>
      <c r="B80" s="70" t="s">
        <v>2111</v>
      </c>
      <c r="C80" s="192">
        <v>1</v>
      </c>
      <c r="D80" s="121">
        <v>11062</v>
      </c>
      <c r="E80" s="121">
        <v>11062</v>
      </c>
    </row>
    <row r="81" spans="1:5" ht="15" customHeight="1">
      <c r="A81" s="70" t="s">
        <v>2112</v>
      </c>
      <c r="B81" s="70" t="s">
        <v>2113</v>
      </c>
      <c r="C81" s="192">
        <v>1</v>
      </c>
      <c r="D81" s="121">
        <v>16251</v>
      </c>
      <c r="E81" s="121">
        <v>16251</v>
      </c>
    </row>
    <row r="82" spans="1:5" ht="15" customHeight="1">
      <c r="A82" s="70" t="s">
        <v>2114</v>
      </c>
      <c r="B82" s="70" t="s">
        <v>2115</v>
      </c>
      <c r="C82" s="192">
        <v>2</v>
      </c>
      <c r="D82" s="121">
        <v>11062</v>
      </c>
      <c r="E82" s="121">
        <v>11062</v>
      </c>
    </row>
    <row r="83" spans="1:5" ht="15" customHeight="1">
      <c r="A83" s="70" t="s">
        <v>2116</v>
      </c>
      <c r="B83" s="70" t="s">
        <v>2048</v>
      </c>
      <c r="C83" s="192">
        <v>1</v>
      </c>
      <c r="D83" s="121">
        <v>34903</v>
      </c>
      <c r="E83" s="121">
        <v>34903</v>
      </c>
    </row>
    <row r="84" spans="1:5" ht="15" customHeight="1">
      <c r="A84" s="70" t="s">
        <v>2117</v>
      </c>
      <c r="B84" s="70" t="s">
        <v>2050</v>
      </c>
      <c r="C84" s="192">
        <v>1</v>
      </c>
      <c r="D84" s="121">
        <v>24632</v>
      </c>
      <c r="E84" s="121">
        <v>24632</v>
      </c>
    </row>
    <row r="85" spans="1:5" ht="15" customHeight="1">
      <c r="A85" s="70" t="s">
        <v>2118</v>
      </c>
      <c r="B85" s="70" t="s">
        <v>2119</v>
      </c>
      <c r="C85" s="192">
        <v>1</v>
      </c>
      <c r="D85" s="121">
        <v>11851</v>
      </c>
      <c r="E85" s="121">
        <v>11851</v>
      </c>
    </row>
    <row r="86" spans="1:5" ht="15" customHeight="1">
      <c r="A86" s="70" t="s">
        <v>2120</v>
      </c>
      <c r="B86" s="70" t="s">
        <v>2121</v>
      </c>
      <c r="C86" s="192">
        <v>2</v>
      </c>
      <c r="D86" s="121">
        <v>10936</v>
      </c>
      <c r="E86" s="121">
        <v>10936</v>
      </c>
    </row>
    <row r="87" spans="1:5" ht="15" customHeight="1">
      <c r="A87" s="70" t="s">
        <v>2122</v>
      </c>
      <c r="B87" s="70" t="s">
        <v>2123</v>
      </c>
      <c r="C87" s="192">
        <v>8</v>
      </c>
      <c r="D87" s="121">
        <v>9886</v>
      </c>
      <c r="E87" s="121">
        <v>9886</v>
      </c>
    </row>
    <row r="88" spans="1:5" ht="15" customHeight="1">
      <c r="A88" s="70" t="s">
        <v>2124</v>
      </c>
      <c r="B88" s="70" t="s">
        <v>2125</v>
      </c>
      <c r="C88" s="192">
        <v>1</v>
      </c>
      <c r="D88" s="121">
        <v>13673</v>
      </c>
      <c r="E88" s="121">
        <v>13673</v>
      </c>
    </row>
    <row r="89" spans="1:5" ht="15" customHeight="1">
      <c r="A89" s="70" t="s">
        <v>2126</v>
      </c>
      <c r="B89" s="70" t="s">
        <v>2127</v>
      </c>
      <c r="C89" s="192">
        <v>1</v>
      </c>
      <c r="D89" s="121">
        <v>11062</v>
      </c>
      <c r="E89" s="121">
        <v>11062</v>
      </c>
    </row>
    <row r="90" spans="1:5" ht="15" customHeight="1">
      <c r="A90" s="70" t="s">
        <v>2128</v>
      </c>
      <c r="B90" s="70" t="s">
        <v>2129</v>
      </c>
      <c r="C90" s="192">
        <v>1</v>
      </c>
      <c r="D90" s="121">
        <v>9422</v>
      </c>
      <c r="E90" s="121">
        <v>9422</v>
      </c>
    </row>
    <row r="91" spans="1:5" ht="15" customHeight="1">
      <c r="A91" s="125" t="s">
        <v>318</v>
      </c>
      <c r="B91" s="126" t="s">
        <v>1976</v>
      </c>
      <c r="C91" s="127">
        <f>SUM(C60:C90)</f>
        <v>74</v>
      </c>
      <c r="D91" s="128" t="s">
        <v>318</v>
      </c>
      <c r="E91" s="129" t="s">
        <v>318</v>
      </c>
    </row>
    <row r="92" spans="1:5" ht="15" customHeight="1">
      <c r="A92" s="200" t="s">
        <v>318</v>
      </c>
      <c r="C92" s="131"/>
      <c r="D92" s="201" t="s">
        <v>318</v>
      </c>
      <c r="E92" s="201" t="s">
        <v>318</v>
      </c>
    </row>
    <row r="93" spans="1:5" ht="15" customHeight="1">
      <c r="A93" s="133" t="s">
        <v>318</v>
      </c>
      <c r="B93" s="133" t="s">
        <v>318</v>
      </c>
      <c r="C93" s="197" t="s">
        <v>318</v>
      </c>
      <c r="D93" s="198" t="s">
        <v>318</v>
      </c>
      <c r="E93" s="198" t="s">
        <v>318</v>
      </c>
    </row>
    <row r="94" spans="1:5" ht="15" customHeight="1">
      <c r="A94" s="134" t="s">
        <v>1977</v>
      </c>
      <c r="B94" s="134" t="s">
        <v>1968</v>
      </c>
      <c r="C94" s="135" t="s">
        <v>318</v>
      </c>
      <c r="D94" s="136" t="s">
        <v>318</v>
      </c>
      <c r="E94" s="136" t="s">
        <v>318</v>
      </c>
    </row>
    <row r="95" spans="1:5" ht="15" customHeight="1">
      <c r="A95" s="137" t="s">
        <v>1978</v>
      </c>
      <c r="B95" s="137" t="s">
        <v>1978</v>
      </c>
      <c r="C95" s="100">
        <v>0</v>
      </c>
      <c r="D95" s="138">
        <v>0</v>
      </c>
      <c r="E95" s="138">
        <v>0</v>
      </c>
    </row>
    <row r="96" spans="1:5" ht="15" customHeight="1">
      <c r="A96" s="104" t="s">
        <v>318</v>
      </c>
      <c r="B96" s="105" t="s">
        <v>1979</v>
      </c>
      <c r="C96" s="106">
        <f>SUM(C95:C95)</f>
        <v>0</v>
      </c>
      <c r="D96" s="107" t="s">
        <v>318</v>
      </c>
      <c r="E96" s="108" t="s">
        <v>318</v>
      </c>
    </row>
    <row r="97" spans="1:5" ht="15" customHeight="1">
      <c r="A97" s="196"/>
      <c r="B97" s="196"/>
      <c r="C97" s="197"/>
      <c r="D97" s="198"/>
      <c r="E97" s="198"/>
    </row>
    <row r="98" spans="1:5" ht="15" customHeight="1">
      <c r="A98" s="196"/>
      <c r="B98" s="139" t="s">
        <v>1912</v>
      </c>
      <c r="C98" s="140">
        <f>SUM(C91,C56,C96)</f>
        <v>278</v>
      </c>
      <c r="D98" s="198"/>
      <c r="E98" s="198"/>
    </row>
    <row r="99" spans="1:5" ht="15" customHeight="1">
      <c r="A99" s="196"/>
      <c r="B99" s="196"/>
      <c r="C99" s="197"/>
      <c r="D99" s="198"/>
      <c r="E99" s="198"/>
    </row>
    <row r="100" spans="1:5" ht="15" customHeight="1">
      <c r="A100" s="196"/>
      <c r="B100" s="196"/>
      <c r="C100" s="197"/>
      <c r="D100" s="198"/>
      <c r="E100" s="198"/>
    </row>
    <row r="101" spans="1:5" ht="15" customHeight="1">
      <c r="A101" s="141" t="s">
        <v>1908</v>
      </c>
      <c r="B101" s="141"/>
      <c r="C101" s="202" t="s">
        <v>318</v>
      </c>
      <c r="D101" s="203" t="s">
        <v>318</v>
      </c>
      <c r="E101" s="203" t="s">
        <v>318</v>
      </c>
    </row>
    <row r="102" spans="1:5" ht="15" customHeight="1">
      <c r="A102" s="134" t="s">
        <v>1980</v>
      </c>
      <c r="B102" s="134"/>
      <c r="C102" s="131"/>
      <c r="D102" s="204"/>
      <c r="E102" s="204"/>
    </row>
    <row r="103" spans="1:5" ht="15" customHeight="1">
      <c r="A103" s="70" t="s">
        <v>1978</v>
      </c>
      <c r="B103" s="70" t="s">
        <v>2130</v>
      </c>
      <c r="C103" s="192">
        <v>5</v>
      </c>
      <c r="D103" s="138">
        <v>7000</v>
      </c>
      <c r="E103" s="138">
        <v>35491.799999999996</v>
      </c>
    </row>
    <row r="104" spans="1:5" ht="15" customHeight="1">
      <c r="A104" s="104" t="s">
        <v>318</v>
      </c>
      <c r="B104" s="105" t="s">
        <v>1982</v>
      </c>
      <c r="C104" s="106">
        <f>SUM(C103:C103)</f>
        <v>5</v>
      </c>
      <c r="D104" s="107" t="s">
        <v>318</v>
      </c>
      <c r="E104" s="108" t="s">
        <v>318</v>
      </c>
    </row>
    <row r="105" spans="1:5" ht="15" customHeight="1">
      <c r="A105" s="196" t="s">
        <v>318</v>
      </c>
      <c r="B105" s="145" t="s">
        <v>318</v>
      </c>
      <c r="D105" s="204"/>
      <c r="E105" s="204"/>
    </row>
    <row r="106" spans="1:5" ht="15" customHeight="1">
      <c r="A106" s="147" t="s">
        <v>1983</v>
      </c>
      <c r="B106" s="148"/>
      <c r="D106" s="204"/>
      <c r="E106" s="204"/>
    </row>
    <row r="107" spans="1:5" ht="15" customHeight="1">
      <c r="A107" s="137" t="s">
        <v>1978</v>
      </c>
      <c r="B107" s="137" t="s">
        <v>1978</v>
      </c>
      <c r="C107" s="100">
        <v>0</v>
      </c>
      <c r="D107" s="138">
        <v>0</v>
      </c>
      <c r="E107" s="138">
        <v>0</v>
      </c>
    </row>
    <row r="108" spans="1:5" ht="15" customHeight="1">
      <c r="A108" s="150" t="s">
        <v>318</v>
      </c>
      <c r="B108" s="151" t="s">
        <v>1985</v>
      </c>
      <c r="C108" s="152">
        <f>SUM(C107:C107)</f>
        <v>0</v>
      </c>
      <c r="D108" s="107" t="s">
        <v>318</v>
      </c>
      <c r="E108" s="108" t="s">
        <v>318</v>
      </c>
    </row>
  </sheetData>
  <mergeCells count="15">
    <mergeCell ref="A11:B11"/>
    <mergeCell ref="A59:B59"/>
    <mergeCell ref="A94:B94"/>
    <mergeCell ref="A101:B101"/>
    <mergeCell ref="A102:B102"/>
    <mergeCell ref="A106:B106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88" r:id="rId2"/>
  <rowBreaks count="3" manualBreakCount="3">
    <brk id="33" max="4" man="1"/>
    <brk id="67" max="4" man="1"/>
    <brk id="92" max="4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6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4" width="25.857142857142858" customWidth="1"/>
    <col min="5" max="5" width="30.857142857142858" customWidth="1"/>
    <col min="6" max="8" width="34.285714285714285" customWidth="1"/>
  </cols>
  <sheetData>
    <row r="2" spans="2:8" ht="14.5">
      <c r="B2" s="35" t="s">
        <v>1673</v>
      </c>
      <c r="C2" s="36"/>
      <c r="D2" s="36"/>
      <c r="E2" s="36"/>
      <c r="F2" s="36"/>
      <c r="G2" s="36"/>
      <c r="H2" s="36"/>
    </row>
    <row r="3" spans="2:8" ht="25">
      <c r="B3" s="1" t="s">
        <v>295</v>
      </c>
      <c r="C3" s="1" t="s">
        <v>296</v>
      </c>
      <c r="D3" s="1" t="s">
        <v>297</v>
      </c>
      <c r="E3" s="1" t="s">
        <v>301</v>
      </c>
      <c r="F3" s="1" t="s">
        <v>302</v>
      </c>
      <c r="G3" s="1" t="s">
        <v>303</v>
      </c>
      <c r="H3" s="1" t="s">
        <v>4</v>
      </c>
    </row>
    <row r="4" spans="2:8" ht="14.5">
      <c r="B4" s="2" t="s">
        <v>1</v>
      </c>
      <c r="C4" s="4" t="s">
        <v>299</v>
      </c>
      <c r="D4" s="4" t="s">
        <v>246</v>
      </c>
      <c r="E4" s="4">
        <v>0</v>
      </c>
      <c r="F4" s="4">
        <v>0</v>
      </c>
      <c r="G4" s="4">
        <v>0</v>
      </c>
      <c r="H4" s="14" t="s">
        <v>5</v>
      </c>
    </row>
    <row r="5" spans="2:8" ht="14.5">
      <c r="B5" s="2" t="s">
        <v>2</v>
      </c>
      <c r="C5" s="4" t="s">
        <v>300</v>
      </c>
      <c r="D5" s="4" t="s">
        <v>292</v>
      </c>
      <c r="E5" s="4">
        <v>0</v>
      </c>
      <c r="F5" s="4">
        <v>0</v>
      </c>
      <c r="G5" s="4">
        <v>0</v>
      </c>
      <c r="H5" s="14" t="s">
        <v>6</v>
      </c>
    </row>
    <row r="6" spans="2:8" ht="14.5">
      <c r="B6" s="3" t="s">
        <v>108</v>
      </c>
      <c r="C6" s="5" t="s">
        <v>298</v>
      </c>
      <c r="D6" s="5" t="s">
        <v>192</v>
      </c>
      <c r="E6" s="5">
        <v>0</v>
      </c>
      <c r="F6" s="5">
        <v>0</v>
      </c>
      <c r="G6" s="5">
        <v>0</v>
      </c>
      <c r="H6" s="5" t="s">
        <v>7</v>
      </c>
    </row>
  </sheetData>
  <mergeCells count="1">
    <mergeCell ref="B2:H2"/>
  </mergeCells>
  <pageMargins left="0.7" right="0.7" top="0.75" bottom="0.75" header="0.3" footer="0.3"/>
  <pageSetup horizontalDpi="300" verticalDpi="300" orientation="portrait" paperSize="9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2:K118"/>
  <sheetViews>
    <sheetView showGridLines="0" zoomScale="90" zoomScaleNormal="90" zoomScaleSheetLayoutView="70" workbookViewId="0" topLeftCell="A1"/>
  </sheetViews>
  <sheetFormatPr defaultColWidth="11.454285714285714" defaultRowHeight="15" customHeight="1"/>
  <cols>
    <col min="1" max="1" width="11.142857142857142" style="131" bestFit="1" customWidth="1"/>
    <col min="2" max="2" width="37.57142857142857" style="131" customWidth="1"/>
    <col min="3" max="3" width="13.428571428571429" style="131" customWidth="1"/>
    <col min="4" max="4" width="11.857142857142858" style="131" customWidth="1"/>
    <col min="5" max="5" width="19.428571428571427" style="131" customWidth="1"/>
    <col min="6" max="6" width="11.571428571428571" style="131" customWidth="1"/>
    <col min="7" max="7" width="17.428571428571427" style="131" customWidth="1"/>
    <col min="8" max="8" width="19.142857142857142" style="131" customWidth="1"/>
    <col min="9" max="9" width="10.714285714285714" style="131" customWidth="1"/>
    <col min="10" max="11" width="11.571428571428571" style="131" customWidth="1"/>
    <col min="12" max="16384" width="11.428571428571429" style="131"/>
  </cols>
  <sheetData>
    <row r="1" s="154" customFormat="1" ht="15" customHeight="1"/>
    <row r="2" spans="1:11" s="154" customFormat="1" ht="15" customHeight="1">
      <c r="A2" s="57" t="s">
        <v>0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 t="s">
        <v>1931</v>
      </c>
      <c r="K2" s="57" t="s">
        <v>1931</v>
      </c>
    </row>
    <row r="3" spans="1:11" s="154" customFormat="1" ht="15" customHeight="1">
      <c r="A3" s="57" t="s">
        <v>2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 t="s">
        <v>1931</v>
      </c>
      <c r="K3" s="57" t="s">
        <v>1931</v>
      </c>
    </row>
    <row r="4" spans="1:11" s="154" customFormat="1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 t="s">
        <v>1933</v>
      </c>
      <c r="K4" s="57" t="s">
        <v>1933</v>
      </c>
    </row>
    <row r="5" spans="1:11" s="154" customFormat="1" ht="15" customHeight="1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 t="s">
        <v>1986</v>
      </c>
      <c r="K5" s="57" t="s">
        <v>1986</v>
      </c>
    </row>
    <row r="6" spans="1:11" s="154" customFormat="1" ht="15" customHeight="1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customHeight="1">
      <c r="A7" s="206" t="s">
        <v>1987</v>
      </c>
      <c r="B7" s="206"/>
      <c r="C7" s="206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5" customHeight="1">
      <c r="A9" s="207" t="s">
        <v>1988</v>
      </c>
      <c r="B9" s="208" t="s">
        <v>1991</v>
      </c>
      <c r="C9" s="209" t="s">
        <v>1992</v>
      </c>
      <c r="D9" s="209" t="s">
        <v>1993</v>
      </c>
      <c r="E9" s="209" t="s">
        <v>1994</v>
      </c>
      <c r="F9" s="209" t="s">
        <v>1995</v>
      </c>
      <c r="G9" s="209" t="s">
        <v>1996</v>
      </c>
      <c r="H9" s="209" t="s">
        <v>1997</v>
      </c>
      <c r="I9" s="209" t="s">
        <v>1998</v>
      </c>
      <c r="J9" s="209" t="s">
        <v>1999</v>
      </c>
      <c r="K9" s="210" t="s">
        <v>1995</v>
      </c>
    </row>
    <row r="10" spans="1:11" ht="15" customHeight="1">
      <c r="A10" s="211" t="s">
        <v>2053</v>
      </c>
      <c r="B10" s="70" t="s">
        <v>1946</v>
      </c>
      <c r="C10" s="121">
        <v>57041</v>
      </c>
      <c r="D10" s="121">
        <v>2500</v>
      </c>
      <c r="E10" s="121">
        <v>40601</v>
      </c>
      <c r="F10" s="121">
        <v>100142</v>
      </c>
      <c r="G10" s="121">
        <v>45633</v>
      </c>
      <c r="H10" s="121">
        <v>7605</v>
      </c>
      <c r="I10" s="121">
        <v>76055</v>
      </c>
      <c r="J10" s="121">
        <v>0</v>
      </c>
      <c r="K10" s="121">
        <v>129293</v>
      </c>
    </row>
    <row r="11" spans="1:11" ht="15" customHeight="1">
      <c r="A11" s="211" t="s">
        <v>2131</v>
      </c>
      <c r="B11" s="70" t="s">
        <v>1947</v>
      </c>
      <c r="C11" s="121">
        <v>64220</v>
      </c>
      <c r="D11" s="121">
        <v>2500</v>
      </c>
      <c r="E11" s="121">
        <v>19000</v>
      </c>
      <c r="F11" s="121">
        <v>85720</v>
      </c>
      <c r="G11" s="121">
        <v>29440</v>
      </c>
      <c r="H11" s="121">
        <v>4907</v>
      </c>
      <c r="I11" s="121">
        <v>49067</v>
      </c>
      <c r="J11" s="121">
        <v>0</v>
      </c>
      <c r="K11" s="121">
        <v>83414</v>
      </c>
    </row>
    <row r="12" spans="1:11" ht="15" customHeight="1">
      <c r="A12" s="211" t="s">
        <v>2132</v>
      </c>
      <c r="B12" s="70" t="s">
        <v>1947</v>
      </c>
      <c r="C12" s="121">
        <v>36800</v>
      </c>
      <c r="D12" s="121">
        <v>2500</v>
      </c>
      <c r="E12" s="121">
        <v>19000</v>
      </c>
      <c r="F12" s="121">
        <v>58300</v>
      </c>
      <c r="G12" s="121">
        <v>29440</v>
      </c>
      <c r="H12" s="121">
        <v>4907</v>
      </c>
      <c r="I12" s="121">
        <v>49067</v>
      </c>
      <c r="J12" s="121">
        <v>0</v>
      </c>
      <c r="K12" s="121">
        <v>83414</v>
      </c>
    </row>
    <row r="13" spans="1:11" ht="15" customHeight="1">
      <c r="A13" s="211" t="s">
        <v>2051</v>
      </c>
      <c r="B13" s="70" t="s">
        <v>2052</v>
      </c>
      <c r="C13" s="121">
        <v>57041</v>
      </c>
      <c r="D13" s="121">
        <v>2500</v>
      </c>
      <c r="E13" s="121">
        <v>50000</v>
      </c>
      <c r="F13" s="121">
        <v>109541</v>
      </c>
      <c r="G13" s="121">
        <v>45633</v>
      </c>
      <c r="H13" s="121">
        <v>5704</v>
      </c>
      <c r="I13" s="121">
        <v>76055</v>
      </c>
      <c r="J13" s="121">
        <v>0</v>
      </c>
      <c r="K13" s="121">
        <v>127392</v>
      </c>
    </row>
    <row r="14" spans="1:11" ht="15" customHeight="1">
      <c r="A14" s="211" t="s">
        <v>2133</v>
      </c>
      <c r="B14" s="70" t="s">
        <v>1949</v>
      </c>
      <c r="C14" s="121">
        <v>30700</v>
      </c>
      <c r="D14" s="121">
        <v>2500</v>
      </c>
      <c r="E14" s="121">
        <v>13310</v>
      </c>
      <c r="F14" s="121">
        <v>46510</v>
      </c>
      <c r="G14" s="121">
        <v>24560</v>
      </c>
      <c r="H14" s="121">
        <v>4093</v>
      </c>
      <c r="I14" s="121">
        <v>40933</v>
      </c>
      <c r="J14" s="121">
        <v>0</v>
      </c>
      <c r="K14" s="121">
        <v>69586</v>
      </c>
    </row>
    <row r="15" spans="1:11" ht="15" customHeight="1">
      <c r="A15" s="211" t="s">
        <v>2134</v>
      </c>
      <c r="B15" s="70" t="s">
        <v>1949</v>
      </c>
      <c r="C15" s="121">
        <v>30700</v>
      </c>
      <c r="D15" s="121">
        <v>2500</v>
      </c>
      <c r="E15" s="121">
        <v>3503</v>
      </c>
      <c r="F15" s="121">
        <v>36703</v>
      </c>
      <c r="G15" s="121">
        <v>24560</v>
      </c>
      <c r="H15" s="121">
        <v>4093</v>
      </c>
      <c r="I15" s="121">
        <v>40933</v>
      </c>
      <c r="J15" s="121">
        <v>0</v>
      </c>
      <c r="K15" s="121">
        <v>69586</v>
      </c>
    </row>
    <row r="16" spans="1:11" ht="15" customHeight="1">
      <c r="A16" s="211" t="s">
        <v>2135</v>
      </c>
      <c r="B16" s="70" t="s">
        <v>1949</v>
      </c>
      <c r="C16" s="121">
        <v>30700</v>
      </c>
      <c r="D16" s="121">
        <v>2500</v>
      </c>
      <c r="E16" s="121">
        <v>9374</v>
      </c>
      <c r="F16" s="121">
        <v>42574</v>
      </c>
      <c r="G16" s="121">
        <v>24560</v>
      </c>
      <c r="H16" s="121">
        <v>3070</v>
      </c>
      <c r="I16" s="121">
        <v>40933</v>
      </c>
      <c r="J16" s="121">
        <v>0</v>
      </c>
      <c r="K16" s="121">
        <v>68563</v>
      </c>
    </row>
    <row r="17" spans="1:11" ht="15" customHeight="1">
      <c r="A17" s="211" t="s">
        <v>2136</v>
      </c>
      <c r="B17" s="70" t="s">
        <v>1950</v>
      </c>
      <c r="C17" s="121">
        <v>26724</v>
      </c>
      <c r="D17" s="121">
        <v>2500</v>
      </c>
      <c r="E17" s="121">
        <v>5000</v>
      </c>
      <c r="F17" s="121">
        <v>34224</v>
      </c>
      <c r="G17" s="121">
        <v>21379</v>
      </c>
      <c r="H17" s="121">
        <v>3563</v>
      </c>
      <c r="I17" s="121">
        <v>35632</v>
      </c>
      <c r="J17" s="121">
        <v>0</v>
      </c>
      <c r="K17" s="121">
        <v>60574</v>
      </c>
    </row>
    <row r="18" spans="1:11" ht="15" customHeight="1">
      <c r="A18" s="211" t="s">
        <v>2137</v>
      </c>
      <c r="B18" s="70" t="s">
        <v>1950</v>
      </c>
      <c r="C18" s="121">
        <v>26724</v>
      </c>
      <c r="D18" s="121">
        <v>2500</v>
      </c>
      <c r="E18" s="121">
        <v>0</v>
      </c>
      <c r="F18" s="121">
        <v>29224</v>
      </c>
      <c r="G18" s="121">
        <v>21379</v>
      </c>
      <c r="H18" s="121">
        <v>4454</v>
      </c>
      <c r="I18" s="121">
        <v>35632</v>
      </c>
      <c r="J18" s="121">
        <v>0</v>
      </c>
      <c r="K18" s="121">
        <v>61465</v>
      </c>
    </row>
    <row r="19" spans="1:11" ht="15" customHeight="1">
      <c r="A19" s="211" t="s">
        <v>2138</v>
      </c>
      <c r="B19" s="70" t="s">
        <v>2060</v>
      </c>
      <c r="C19" s="121">
        <v>26036</v>
      </c>
      <c r="D19" s="121">
        <v>2500</v>
      </c>
      <c r="E19" s="121">
        <v>0</v>
      </c>
      <c r="F19" s="121">
        <v>28536</v>
      </c>
      <c r="G19" s="121">
        <v>20829</v>
      </c>
      <c r="H19" s="121">
        <v>4339</v>
      </c>
      <c r="I19" s="121">
        <v>34715</v>
      </c>
      <c r="J19" s="121">
        <v>0</v>
      </c>
      <c r="K19" s="121">
        <v>59883</v>
      </c>
    </row>
    <row r="20" spans="1:11" ht="15" customHeight="1">
      <c r="A20" s="211" t="s">
        <v>2139</v>
      </c>
      <c r="B20" s="70" t="s">
        <v>2060</v>
      </c>
      <c r="C20" s="121">
        <v>26036</v>
      </c>
      <c r="D20" s="121">
        <v>2500</v>
      </c>
      <c r="E20" s="121">
        <v>5000</v>
      </c>
      <c r="F20" s="121">
        <v>33536</v>
      </c>
      <c r="G20" s="121">
        <v>20829</v>
      </c>
      <c r="H20" s="121">
        <v>4339</v>
      </c>
      <c r="I20" s="121">
        <v>34715</v>
      </c>
      <c r="J20" s="121">
        <v>0</v>
      </c>
      <c r="K20" s="121">
        <v>59883</v>
      </c>
    </row>
    <row r="21" spans="1:11" ht="15" customHeight="1">
      <c r="A21" s="211" t="s">
        <v>2061</v>
      </c>
      <c r="B21" s="70" t="s">
        <v>2062</v>
      </c>
      <c r="C21" s="121">
        <v>21611</v>
      </c>
      <c r="D21" s="121">
        <v>2500</v>
      </c>
      <c r="E21" s="121">
        <v>0</v>
      </c>
      <c r="F21" s="121">
        <v>24111</v>
      </c>
      <c r="G21" s="121">
        <v>17289</v>
      </c>
      <c r="H21" s="121">
        <v>2881</v>
      </c>
      <c r="I21" s="121">
        <v>28814</v>
      </c>
      <c r="J21" s="121">
        <v>0</v>
      </c>
      <c r="K21" s="121">
        <v>48984</v>
      </c>
    </row>
    <row r="22" spans="1:11" ht="15" customHeight="1">
      <c r="A22" s="211" t="s">
        <v>2063</v>
      </c>
      <c r="B22" s="70" t="s">
        <v>2064</v>
      </c>
      <c r="C22" s="121">
        <v>34809</v>
      </c>
      <c r="D22" s="121">
        <v>2500</v>
      </c>
      <c r="E22" s="121">
        <v>0</v>
      </c>
      <c r="F22" s="121">
        <v>37309</v>
      </c>
      <c r="G22" s="121">
        <v>27847</v>
      </c>
      <c r="H22" s="121">
        <v>4641</v>
      </c>
      <c r="I22" s="121">
        <v>46412</v>
      </c>
      <c r="J22" s="121">
        <v>0</v>
      </c>
      <c r="K22" s="121">
        <v>78900</v>
      </c>
    </row>
    <row r="23" spans="1:11" ht="15" customHeight="1">
      <c r="A23" s="211" t="s">
        <v>2065</v>
      </c>
      <c r="B23" s="70" t="s">
        <v>2066</v>
      </c>
      <c r="C23" s="121">
        <v>21140</v>
      </c>
      <c r="D23" s="121">
        <v>2500</v>
      </c>
      <c r="E23" s="121">
        <v>0</v>
      </c>
      <c r="F23" s="121">
        <v>23640</v>
      </c>
      <c r="G23" s="121">
        <v>16912</v>
      </c>
      <c r="H23" s="121">
        <v>3523</v>
      </c>
      <c r="I23" s="121">
        <v>28187</v>
      </c>
      <c r="J23" s="121">
        <v>0</v>
      </c>
      <c r="K23" s="121">
        <v>48622</v>
      </c>
    </row>
    <row r="24" spans="1:11" ht="15" customHeight="1">
      <c r="A24" s="211" t="s">
        <v>2067</v>
      </c>
      <c r="B24" s="70" t="s">
        <v>2068</v>
      </c>
      <c r="C24" s="121">
        <v>18804</v>
      </c>
      <c r="D24" s="121">
        <v>2500</v>
      </c>
      <c r="E24" s="121">
        <v>0</v>
      </c>
      <c r="F24" s="121">
        <v>21304</v>
      </c>
      <c r="G24" s="121">
        <v>15043</v>
      </c>
      <c r="H24" s="121">
        <v>2507</v>
      </c>
      <c r="I24" s="121">
        <v>25072</v>
      </c>
      <c r="J24" s="121">
        <v>0</v>
      </c>
      <c r="K24" s="121">
        <v>42622</v>
      </c>
    </row>
    <row r="25" spans="1:11" ht="15" customHeight="1">
      <c r="A25" s="211" t="s">
        <v>2069</v>
      </c>
      <c r="B25" s="70" t="s">
        <v>2070</v>
      </c>
      <c r="C25" s="121">
        <v>57041</v>
      </c>
      <c r="D25" s="121">
        <v>2500</v>
      </c>
      <c r="E25" s="121">
        <v>50000</v>
      </c>
      <c r="F25" s="121">
        <v>109541</v>
      </c>
      <c r="G25" s="121">
        <v>45633</v>
      </c>
      <c r="H25" s="121">
        <v>5704</v>
      </c>
      <c r="I25" s="121">
        <v>76055</v>
      </c>
      <c r="J25" s="121">
        <v>0</v>
      </c>
      <c r="K25" s="121">
        <v>127392</v>
      </c>
    </row>
    <row r="26" spans="1:11" ht="15" customHeight="1">
      <c r="A26" s="211" t="s">
        <v>2077</v>
      </c>
      <c r="B26" s="70" t="s">
        <v>2078</v>
      </c>
      <c r="C26" s="121">
        <v>27493</v>
      </c>
      <c r="D26" s="121">
        <v>2500</v>
      </c>
      <c r="E26" s="121">
        <v>11204</v>
      </c>
      <c r="F26" s="121">
        <v>41197</v>
      </c>
      <c r="G26" s="121">
        <v>21995</v>
      </c>
      <c r="H26" s="121">
        <v>3666</v>
      </c>
      <c r="I26" s="121">
        <v>36658</v>
      </c>
      <c r="J26" s="121">
        <v>0</v>
      </c>
      <c r="K26" s="121">
        <v>62319</v>
      </c>
    </row>
    <row r="27" spans="1:11" ht="15" customHeight="1">
      <c r="A27" s="211" t="s">
        <v>2079</v>
      </c>
      <c r="B27" s="70" t="s">
        <v>2080</v>
      </c>
      <c r="C27" s="121">
        <v>76468</v>
      </c>
      <c r="D27" s="121">
        <v>2500</v>
      </c>
      <c r="E27" s="121">
        <v>0</v>
      </c>
      <c r="F27" s="121">
        <v>78968</v>
      </c>
      <c r="G27" s="121">
        <v>61175</v>
      </c>
      <c r="H27" s="121">
        <v>12745</v>
      </c>
      <c r="I27" s="121">
        <v>101958</v>
      </c>
      <c r="J27" s="121">
        <v>0</v>
      </c>
      <c r="K27" s="121">
        <v>175878</v>
      </c>
    </row>
    <row r="28" spans="1:11" ht="15" customHeight="1">
      <c r="A28" s="70" t="s">
        <v>2075</v>
      </c>
      <c r="B28" s="70" t="s">
        <v>2076</v>
      </c>
      <c r="C28" s="121">
        <v>44880</v>
      </c>
      <c r="D28" s="121">
        <v>6000</v>
      </c>
      <c r="E28" s="121">
        <v>0</v>
      </c>
      <c r="F28" s="121">
        <v>50880</v>
      </c>
      <c r="G28" s="121">
        <v>0</v>
      </c>
      <c r="H28" s="121">
        <v>0</v>
      </c>
      <c r="I28" s="121">
        <v>59840</v>
      </c>
      <c r="J28" s="121">
        <v>0</v>
      </c>
      <c r="K28" s="121">
        <v>59840</v>
      </c>
    </row>
    <row r="29" spans="1:11" ht="15" customHeight="1">
      <c r="A29" s="114" t="s">
        <v>318</v>
      </c>
      <c r="B29" s="114" t="s">
        <v>318</v>
      </c>
      <c r="C29" s="116" t="s">
        <v>318</v>
      </c>
      <c r="D29" s="116" t="s">
        <v>318</v>
      </c>
      <c r="E29" s="116" t="s">
        <v>318</v>
      </c>
      <c r="F29" s="116" t="s">
        <v>318</v>
      </c>
      <c r="G29" s="116" t="s">
        <v>318</v>
      </c>
      <c r="H29" s="116" t="s">
        <v>318</v>
      </c>
      <c r="I29" s="116" t="s">
        <v>318</v>
      </c>
      <c r="J29" s="116" t="s">
        <v>318</v>
      </c>
      <c r="K29" s="116" t="s">
        <v>318</v>
      </c>
    </row>
    <row r="30" spans="1:11" ht="15" customHeight="1">
      <c r="A30" s="196" t="s">
        <v>318</v>
      </c>
      <c r="B30" s="196" t="s">
        <v>318</v>
      </c>
      <c r="C30" s="198" t="s">
        <v>318</v>
      </c>
      <c r="D30" s="198" t="s">
        <v>318</v>
      </c>
      <c r="E30" s="198" t="s">
        <v>318</v>
      </c>
      <c r="F30" s="198" t="s">
        <v>318</v>
      </c>
      <c r="G30" s="198" t="s">
        <v>318</v>
      </c>
      <c r="H30" s="198" t="s">
        <v>318</v>
      </c>
      <c r="I30" s="198" t="s">
        <v>318</v>
      </c>
      <c r="J30" s="198" t="s">
        <v>318</v>
      </c>
      <c r="K30" s="198" t="s">
        <v>318</v>
      </c>
    </row>
    <row r="31" spans="1:11" ht="15" customHeight="1">
      <c r="A31" s="206" t="s">
        <v>2000</v>
      </c>
      <c r="B31" s="206"/>
      <c r="C31" s="206"/>
      <c r="D31" s="173" t="s">
        <v>318</v>
      </c>
      <c r="E31" s="173" t="s">
        <v>318</v>
      </c>
      <c r="F31" s="173" t="s">
        <v>318</v>
      </c>
      <c r="G31" s="173" t="s">
        <v>318</v>
      </c>
      <c r="H31" s="173" t="s">
        <v>318</v>
      </c>
      <c r="I31" s="173" t="s">
        <v>318</v>
      </c>
      <c r="J31" s="173" t="s">
        <v>318</v>
      </c>
      <c r="K31" s="173" t="s">
        <v>318</v>
      </c>
    </row>
    <row r="32" spans="1:11" ht="15" customHeight="1">
      <c r="A32" s="160" t="s">
        <v>1988</v>
      </c>
      <c r="B32" s="161" t="s">
        <v>1937</v>
      </c>
      <c r="C32" s="174" t="s">
        <v>1989</v>
      </c>
      <c r="D32" s="174" t="s">
        <v>1989</v>
      </c>
      <c r="E32" s="174" t="s">
        <v>1989</v>
      </c>
      <c r="F32" s="174" t="s">
        <v>1989</v>
      </c>
      <c r="G32" s="174" t="s">
        <v>1990</v>
      </c>
      <c r="H32" s="174" t="s">
        <v>1990</v>
      </c>
      <c r="I32" s="174" t="s">
        <v>1990</v>
      </c>
      <c r="J32" s="174" t="s">
        <v>1990</v>
      </c>
      <c r="K32" s="175" t="s">
        <v>1990</v>
      </c>
    </row>
    <row r="33" spans="1:11" ht="15" customHeight="1">
      <c r="A33" s="207" t="s">
        <v>1988</v>
      </c>
      <c r="B33" s="208" t="s">
        <v>1991</v>
      </c>
      <c r="C33" s="212" t="s">
        <v>1992</v>
      </c>
      <c r="D33" s="212" t="s">
        <v>1993</v>
      </c>
      <c r="E33" s="212" t="s">
        <v>1994</v>
      </c>
      <c r="F33" s="212" t="s">
        <v>1995</v>
      </c>
      <c r="G33" s="212" t="s">
        <v>1996</v>
      </c>
      <c r="H33" s="212" t="s">
        <v>1997</v>
      </c>
      <c r="I33" s="212" t="s">
        <v>1998</v>
      </c>
      <c r="J33" s="212" t="s">
        <v>1999</v>
      </c>
      <c r="K33" s="213" t="s">
        <v>1995</v>
      </c>
    </row>
    <row r="34" spans="1:11" ht="15" customHeight="1">
      <c r="A34" s="211" t="s">
        <v>2140</v>
      </c>
      <c r="B34" s="70" t="s">
        <v>2003</v>
      </c>
      <c r="C34" s="121">
        <v>20009</v>
      </c>
      <c r="D34" s="121">
        <v>2500</v>
      </c>
      <c r="E34" s="121">
        <v>4094</v>
      </c>
      <c r="F34" s="121">
        <v>26603</v>
      </c>
      <c r="G34" s="121">
        <v>16007</v>
      </c>
      <c r="H34" s="121">
        <v>3335</v>
      </c>
      <c r="I34" s="121">
        <v>26678</v>
      </c>
      <c r="J34" s="121">
        <v>0</v>
      </c>
      <c r="K34" s="121">
        <v>46020</v>
      </c>
    </row>
    <row r="35" spans="1:11" ht="15" customHeight="1">
      <c r="A35" s="211" t="s">
        <v>2141</v>
      </c>
      <c r="B35" s="70" t="s">
        <v>2003</v>
      </c>
      <c r="C35" s="121">
        <v>20009</v>
      </c>
      <c r="D35" s="121">
        <v>2500</v>
      </c>
      <c r="E35" s="121">
        <v>0</v>
      </c>
      <c r="F35" s="121">
        <v>22509</v>
      </c>
      <c r="G35" s="121">
        <v>16007</v>
      </c>
      <c r="H35" s="121">
        <v>2668</v>
      </c>
      <c r="I35" s="121">
        <v>26678</v>
      </c>
      <c r="J35" s="121">
        <v>0</v>
      </c>
      <c r="K35" s="121">
        <v>45353</v>
      </c>
    </row>
    <row r="36" spans="1:11" ht="15" customHeight="1">
      <c r="A36" s="211" t="s">
        <v>2004</v>
      </c>
      <c r="B36" s="70" t="s">
        <v>2005</v>
      </c>
      <c r="C36" s="121">
        <v>46805</v>
      </c>
      <c r="D36" s="121">
        <v>2500</v>
      </c>
      <c r="E36" s="121">
        <v>0</v>
      </c>
      <c r="F36" s="121">
        <v>49305</v>
      </c>
      <c r="G36" s="121">
        <v>37444</v>
      </c>
      <c r="H36" s="121">
        <v>6241</v>
      </c>
      <c r="I36" s="121">
        <v>62407</v>
      </c>
      <c r="J36" s="121">
        <v>0</v>
      </c>
      <c r="K36" s="121">
        <v>106092</v>
      </c>
    </row>
    <row r="37" spans="1:11" ht="15" customHeight="1">
      <c r="A37" s="211" t="s">
        <v>2006</v>
      </c>
      <c r="B37" s="70" t="s">
        <v>2007</v>
      </c>
      <c r="C37" s="121">
        <v>28549</v>
      </c>
      <c r="D37" s="121">
        <v>2500</v>
      </c>
      <c r="E37" s="121">
        <v>12478</v>
      </c>
      <c r="F37" s="121">
        <v>43527</v>
      </c>
      <c r="G37" s="121">
        <v>22839</v>
      </c>
      <c r="H37" s="121">
        <v>3807</v>
      </c>
      <c r="I37" s="121">
        <v>38065</v>
      </c>
      <c r="J37" s="121">
        <v>0</v>
      </c>
      <c r="K37" s="121">
        <v>64711</v>
      </c>
    </row>
    <row r="38" spans="1:11" ht="15" customHeight="1">
      <c r="A38" s="211" t="s">
        <v>2008</v>
      </c>
      <c r="B38" s="70" t="s">
        <v>2009</v>
      </c>
      <c r="C38" s="121">
        <v>22175</v>
      </c>
      <c r="D38" s="121">
        <v>2500</v>
      </c>
      <c r="E38" s="121">
        <v>0</v>
      </c>
      <c r="F38" s="121">
        <v>24675</v>
      </c>
      <c r="G38" s="121">
        <v>17740</v>
      </c>
      <c r="H38" s="121">
        <v>3696</v>
      </c>
      <c r="I38" s="121">
        <v>29567</v>
      </c>
      <c r="J38" s="121">
        <v>0</v>
      </c>
      <c r="K38" s="121">
        <v>51003</v>
      </c>
    </row>
    <row r="39" spans="1:11" ht="15" customHeight="1">
      <c r="A39" s="211" t="s">
        <v>2010</v>
      </c>
      <c r="B39" s="70" t="s">
        <v>2011</v>
      </c>
      <c r="C39" s="121">
        <v>20009</v>
      </c>
      <c r="D39" s="121">
        <v>2500</v>
      </c>
      <c r="E39" s="121">
        <v>0</v>
      </c>
      <c r="F39" s="121">
        <v>22509</v>
      </c>
      <c r="G39" s="121">
        <v>16007</v>
      </c>
      <c r="H39" s="121">
        <v>2668</v>
      </c>
      <c r="I39" s="121">
        <v>26678</v>
      </c>
      <c r="J39" s="121">
        <v>0</v>
      </c>
      <c r="K39" s="121">
        <v>45353</v>
      </c>
    </row>
    <row r="40" spans="1:11" ht="15" customHeight="1">
      <c r="A40" s="211" t="s">
        <v>2012</v>
      </c>
      <c r="B40" s="70" t="s">
        <v>2013</v>
      </c>
      <c r="C40" s="121">
        <v>17331</v>
      </c>
      <c r="D40" s="121">
        <v>2500</v>
      </c>
      <c r="E40" s="121">
        <v>0</v>
      </c>
      <c r="F40" s="121">
        <v>19831</v>
      </c>
      <c r="G40" s="121">
        <v>13865</v>
      </c>
      <c r="H40" s="121">
        <v>2889</v>
      </c>
      <c r="I40" s="121">
        <v>23108</v>
      </c>
      <c r="J40" s="121">
        <v>0</v>
      </c>
      <c r="K40" s="121">
        <v>39862</v>
      </c>
    </row>
    <row r="41" spans="1:11" ht="15" customHeight="1">
      <c r="A41" s="211" t="s">
        <v>2142</v>
      </c>
      <c r="B41" s="70" t="s">
        <v>2015</v>
      </c>
      <c r="C41" s="121">
        <v>14526</v>
      </c>
      <c r="D41" s="121">
        <v>2500</v>
      </c>
      <c r="E41" s="121">
        <v>4368</v>
      </c>
      <c r="F41" s="121">
        <v>21394</v>
      </c>
      <c r="G41" s="121">
        <v>11621</v>
      </c>
      <c r="H41" s="121">
        <v>2421</v>
      </c>
      <c r="I41" s="121">
        <v>19368</v>
      </c>
      <c r="J41" s="121">
        <v>0</v>
      </c>
      <c r="K41" s="121">
        <v>33410</v>
      </c>
    </row>
    <row r="42" spans="1:11" ht="15" customHeight="1">
      <c r="A42" s="211" t="s">
        <v>2143</v>
      </c>
      <c r="B42" s="70" t="s">
        <v>2015</v>
      </c>
      <c r="C42" s="121">
        <v>14526</v>
      </c>
      <c r="D42" s="121">
        <v>2500</v>
      </c>
      <c r="E42" s="121">
        <v>4393</v>
      </c>
      <c r="F42" s="121">
        <v>21419</v>
      </c>
      <c r="G42" s="121">
        <v>11621</v>
      </c>
      <c r="H42" s="121">
        <v>2421</v>
      </c>
      <c r="I42" s="121">
        <v>19368</v>
      </c>
      <c r="J42" s="121">
        <v>0</v>
      </c>
      <c r="K42" s="121">
        <v>33410</v>
      </c>
    </row>
    <row r="43" spans="1:11" ht="15" customHeight="1">
      <c r="A43" s="211" t="s">
        <v>2016</v>
      </c>
      <c r="B43" s="70" t="s">
        <v>2017</v>
      </c>
      <c r="C43" s="121">
        <v>13514</v>
      </c>
      <c r="D43" s="121">
        <v>2500</v>
      </c>
      <c r="E43" s="121">
        <v>6465</v>
      </c>
      <c r="F43" s="121">
        <v>22479</v>
      </c>
      <c r="G43" s="121">
        <v>10812</v>
      </c>
      <c r="H43" s="121">
        <v>1802</v>
      </c>
      <c r="I43" s="121">
        <v>18019</v>
      </c>
      <c r="J43" s="121">
        <v>0</v>
      </c>
      <c r="K43" s="121">
        <v>30633</v>
      </c>
    </row>
    <row r="44" spans="1:11" ht="15" customHeight="1">
      <c r="A44" s="211" t="s">
        <v>2018</v>
      </c>
      <c r="B44" s="70" t="s">
        <v>2019</v>
      </c>
      <c r="C44" s="121">
        <v>11653</v>
      </c>
      <c r="D44" s="121">
        <v>2500</v>
      </c>
      <c r="E44" s="121">
        <v>4234</v>
      </c>
      <c r="F44" s="121">
        <v>18387</v>
      </c>
      <c r="G44" s="121">
        <v>9322</v>
      </c>
      <c r="H44" s="121">
        <v>1942</v>
      </c>
      <c r="I44" s="121">
        <v>15537</v>
      </c>
      <c r="J44" s="121">
        <v>0</v>
      </c>
      <c r="K44" s="121">
        <v>26801</v>
      </c>
    </row>
    <row r="45" spans="1:11" ht="15" customHeight="1">
      <c r="A45" s="211" t="s">
        <v>2144</v>
      </c>
      <c r="B45" s="70" t="s">
        <v>2021</v>
      </c>
      <c r="C45" s="121">
        <v>9075</v>
      </c>
      <c r="D45" s="121">
        <v>2500</v>
      </c>
      <c r="E45" s="121">
        <v>0</v>
      </c>
      <c r="F45" s="121">
        <v>11575</v>
      </c>
      <c r="G45" s="121">
        <v>7260</v>
      </c>
      <c r="H45" s="121">
        <v>1512</v>
      </c>
      <c r="I45" s="121">
        <v>12100</v>
      </c>
      <c r="J45" s="121">
        <v>0</v>
      </c>
      <c r="K45" s="121">
        <v>20872</v>
      </c>
    </row>
    <row r="46" spans="1:11" ht="15" customHeight="1">
      <c r="A46" s="211" t="s">
        <v>2145</v>
      </c>
      <c r="B46" s="70" t="s">
        <v>2021</v>
      </c>
      <c r="C46" s="121">
        <v>9075</v>
      </c>
      <c r="D46" s="121">
        <v>2500</v>
      </c>
      <c r="E46" s="121">
        <v>3764</v>
      </c>
      <c r="F46" s="121">
        <v>15339</v>
      </c>
      <c r="G46" s="121">
        <v>7260</v>
      </c>
      <c r="H46" s="121">
        <v>1210</v>
      </c>
      <c r="I46" s="121">
        <v>12100</v>
      </c>
      <c r="J46" s="121">
        <v>0</v>
      </c>
      <c r="K46" s="121">
        <v>20570</v>
      </c>
    </row>
    <row r="47" spans="1:11" ht="15" customHeight="1">
      <c r="A47" s="211" t="s">
        <v>2022</v>
      </c>
      <c r="B47" s="70" t="s">
        <v>2023</v>
      </c>
      <c r="C47" s="121">
        <v>19854</v>
      </c>
      <c r="D47" s="121">
        <v>2500</v>
      </c>
      <c r="E47" s="121">
        <v>0</v>
      </c>
      <c r="F47" s="121">
        <v>22354</v>
      </c>
      <c r="G47" s="121">
        <v>15883</v>
      </c>
      <c r="H47" s="121">
        <v>2647</v>
      </c>
      <c r="I47" s="121">
        <v>26472</v>
      </c>
      <c r="J47" s="121">
        <v>0</v>
      </c>
      <c r="K47" s="121">
        <v>45002</v>
      </c>
    </row>
    <row r="48" spans="1:11" ht="15" customHeight="1">
      <c r="A48" s="211" t="s">
        <v>2024</v>
      </c>
      <c r="B48" s="70" t="s">
        <v>2025</v>
      </c>
      <c r="C48" s="121">
        <v>9126</v>
      </c>
      <c r="D48" s="121">
        <v>2500</v>
      </c>
      <c r="E48" s="121">
        <v>0</v>
      </c>
      <c r="F48" s="121">
        <v>11626</v>
      </c>
      <c r="G48" s="121">
        <v>7301</v>
      </c>
      <c r="H48" s="121">
        <v>1217</v>
      </c>
      <c r="I48" s="121">
        <v>12168</v>
      </c>
      <c r="J48" s="121">
        <v>0</v>
      </c>
      <c r="K48" s="121">
        <v>20686</v>
      </c>
    </row>
    <row r="49" spans="1:11" ht="15" customHeight="1">
      <c r="A49" s="211" t="s">
        <v>2026</v>
      </c>
      <c r="B49" s="70" t="s">
        <v>1956</v>
      </c>
      <c r="C49" s="121">
        <v>22737</v>
      </c>
      <c r="D49" s="121">
        <v>2500</v>
      </c>
      <c r="E49" s="121">
        <v>3883</v>
      </c>
      <c r="F49" s="121">
        <v>29120</v>
      </c>
      <c r="G49" s="121">
        <v>18190</v>
      </c>
      <c r="H49" s="121">
        <v>3790</v>
      </c>
      <c r="I49" s="121">
        <v>30316</v>
      </c>
      <c r="J49" s="121">
        <v>0</v>
      </c>
      <c r="K49" s="121">
        <v>52296</v>
      </c>
    </row>
    <row r="50" spans="1:11" ht="15" customHeight="1">
      <c r="A50" s="211" t="s">
        <v>2027</v>
      </c>
      <c r="B50" s="70" t="s">
        <v>1957</v>
      </c>
      <c r="C50" s="121">
        <v>21766</v>
      </c>
      <c r="D50" s="121">
        <v>2500</v>
      </c>
      <c r="E50" s="121">
        <v>0</v>
      </c>
      <c r="F50" s="121">
        <v>24266</v>
      </c>
      <c r="G50" s="121">
        <v>17412</v>
      </c>
      <c r="H50" s="121">
        <v>2902</v>
      </c>
      <c r="I50" s="121">
        <v>29021</v>
      </c>
      <c r="J50" s="121">
        <v>0</v>
      </c>
      <c r="K50" s="121">
        <v>49335</v>
      </c>
    </row>
    <row r="51" spans="1:11" ht="15" customHeight="1">
      <c r="A51" s="211" t="s">
        <v>2081</v>
      </c>
      <c r="B51" s="70" t="s">
        <v>1957</v>
      </c>
      <c r="C51" s="121">
        <v>21766</v>
      </c>
      <c r="D51" s="121">
        <v>5376</v>
      </c>
      <c r="E51" s="121">
        <v>1272</v>
      </c>
      <c r="F51" s="121">
        <v>28414</v>
      </c>
      <c r="G51" s="121">
        <v>17412</v>
      </c>
      <c r="H51" s="121">
        <v>3628</v>
      </c>
      <c r="I51" s="121">
        <v>29021</v>
      </c>
      <c r="J51" s="121">
        <v>0</v>
      </c>
      <c r="K51" s="121">
        <v>50061</v>
      </c>
    </row>
    <row r="52" spans="1:11" ht="15" customHeight="1">
      <c r="A52" s="211" t="s">
        <v>2082</v>
      </c>
      <c r="B52" s="70" t="s">
        <v>1961</v>
      </c>
      <c r="C52" s="121">
        <v>19745</v>
      </c>
      <c r="D52" s="121">
        <v>5376</v>
      </c>
      <c r="E52" s="121">
        <v>1272</v>
      </c>
      <c r="F52" s="121">
        <v>26393</v>
      </c>
      <c r="G52" s="121">
        <v>15796</v>
      </c>
      <c r="H52" s="121">
        <v>3291</v>
      </c>
      <c r="I52" s="121">
        <v>26326</v>
      </c>
      <c r="J52" s="121">
        <v>0</v>
      </c>
      <c r="K52" s="121">
        <v>45413</v>
      </c>
    </row>
    <row r="53" spans="1:11" ht="15" customHeight="1">
      <c r="A53" s="70" t="s">
        <v>2146</v>
      </c>
      <c r="B53" s="70" t="s">
        <v>1961</v>
      </c>
      <c r="C53" s="121">
        <v>19745</v>
      </c>
      <c r="D53" s="121">
        <v>2500</v>
      </c>
      <c r="E53" s="121">
        <v>4000</v>
      </c>
      <c r="F53" s="121">
        <v>26245</v>
      </c>
      <c r="G53" s="121">
        <v>15796</v>
      </c>
      <c r="H53" s="121">
        <v>2633</v>
      </c>
      <c r="I53" s="121">
        <v>26326</v>
      </c>
      <c r="J53" s="121">
        <v>0</v>
      </c>
      <c r="K53" s="121">
        <v>44755</v>
      </c>
    </row>
    <row r="54" spans="1:11" ht="15" customHeight="1">
      <c r="A54" s="70" t="s">
        <v>2147</v>
      </c>
      <c r="B54" s="70" t="s">
        <v>1961</v>
      </c>
      <c r="C54" s="121">
        <v>19745</v>
      </c>
      <c r="D54" s="121">
        <v>2500</v>
      </c>
      <c r="E54" s="121">
        <v>0</v>
      </c>
      <c r="F54" s="121">
        <v>22245</v>
      </c>
      <c r="G54" s="121">
        <v>15796</v>
      </c>
      <c r="H54" s="121">
        <v>3291</v>
      </c>
      <c r="I54" s="121">
        <v>26326</v>
      </c>
      <c r="J54" s="121">
        <v>0</v>
      </c>
      <c r="K54" s="121">
        <v>45413</v>
      </c>
    </row>
    <row r="55" spans="1:11" ht="15" customHeight="1">
      <c r="A55" s="70" t="s">
        <v>2148</v>
      </c>
      <c r="B55" s="70" t="s">
        <v>1961</v>
      </c>
      <c r="C55" s="121">
        <v>19745</v>
      </c>
      <c r="D55" s="121">
        <v>2500</v>
      </c>
      <c r="E55" s="121">
        <v>4064</v>
      </c>
      <c r="F55" s="121">
        <v>26309</v>
      </c>
      <c r="G55" s="121">
        <v>15796</v>
      </c>
      <c r="H55" s="121">
        <v>2633</v>
      </c>
      <c r="I55" s="121">
        <v>26326</v>
      </c>
      <c r="J55" s="121">
        <v>0</v>
      </c>
      <c r="K55" s="121">
        <v>44755</v>
      </c>
    </row>
    <row r="56" spans="1:11" ht="15" customHeight="1">
      <c r="A56" s="211" t="s">
        <v>2083</v>
      </c>
      <c r="B56" s="70" t="s">
        <v>1969</v>
      </c>
      <c r="C56" s="121">
        <v>19166</v>
      </c>
      <c r="D56" s="121">
        <v>5376</v>
      </c>
      <c r="E56" s="121">
        <v>0</v>
      </c>
      <c r="F56" s="121">
        <v>24542</v>
      </c>
      <c r="G56" s="121">
        <v>15332</v>
      </c>
      <c r="H56" s="121">
        <v>3194</v>
      </c>
      <c r="I56" s="121">
        <v>25554</v>
      </c>
      <c r="J56" s="121">
        <v>0</v>
      </c>
      <c r="K56" s="121">
        <v>44080</v>
      </c>
    </row>
    <row r="57" spans="1:11" ht="15" customHeight="1">
      <c r="A57" s="211" t="s">
        <v>2029</v>
      </c>
      <c r="B57" s="70" t="s">
        <v>1969</v>
      </c>
      <c r="C57" s="121">
        <v>19166</v>
      </c>
      <c r="D57" s="121">
        <v>2500</v>
      </c>
      <c r="E57" s="121">
        <v>3195</v>
      </c>
      <c r="F57" s="121">
        <v>24861</v>
      </c>
      <c r="G57" s="121">
        <v>15332</v>
      </c>
      <c r="H57" s="121">
        <v>2555</v>
      </c>
      <c r="I57" s="121">
        <v>25554</v>
      </c>
      <c r="J57" s="121">
        <v>0</v>
      </c>
      <c r="K57" s="121">
        <v>43441</v>
      </c>
    </row>
    <row r="58" spans="1:11" ht="15" customHeight="1">
      <c r="A58" s="211" t="s">
        <v>2084</v>
      </c>
      <c r="B58" s="70" t="s">
        <v>1963</v>
      </c>
      <c r="C58" s="121">
        <v>18417</v>
      </c>
      <c r="D58" s="121">
        <v>5376</v>
      </c>
      <c r="E58" s="121">
        <v>1005</v>
      </c>
      <c r="F58" s="121">
        <v>24798</v>
      </c>
      <c r="G58" s="121">
        <v>14734</v>
      </c>
      <c r="H58" s="121">
        <v>3070</v>
      </c>
      <c r="I58" s="121">
        <v>24556</v>
      </c>
      <c r="J58" s="121">
        <v>0</v>
      </c>
      <c r="K58" s="121">
        <v>42360</v>
      </c>
    </row>
    <row r="59" spans="1:11" ht="15" customHeight="1">
      <c r="A59" s="211" t="s">
        <v>2030</v>
      </c>
      <c r="B59" s="70" t="s">
        <v>1972</v>
      </c>
      <c r="C59" s="121">
        <v>18253</v>
      </c>
      <c r="D59" s="121">
        <v>2500</v>
      </c>
      <c r="E59" s="121">
        <v>0</v>
      </c>
      <c r="F59" s="121">
        <v>20753</v>
      </c>
      <c r="G59" s="121">
        <v>14602</v>
      </c>
      <c r="H59" s="121">
        <v>2434</v>
      </c>
      <c r="I59" s="121">
        <v>24337</v>
      </c>
      <c r="J59" s="121">
        <v>0</v>
      </c>
      <c r="K59" s="121">
        <v>41373</v>
      </c>
    </row>
    <row r="60" spans="1:11" ht="15" customHeight="1">
      <c r="A60" s="211" t="s">
        <v>2031</v>
      </c>
      <c r="B60" s="70" t="s">
        <v>2032</v>
      </c>
      <c r="C60" s="121">
        <v>17331</v>
      </c>
      <c r="D60" s="121">
        <v>2500</v>
      </c>
      <c r="E60" s="121">
        <v>0</v>
      </c>
      <c r="F60" s="121">
        <v>19831</v>
      </c>
      <c r="G60" s="121">
        <v>13865</v>
      </c>
      <c r="H60" s="121">
        <v>2311</v>
      </c>
      <c r="I60" s="121">
        <v>23108</v>
      </c>
      <c r="J60" s="121">
        <v>0</v>
      </c>
      <c r="K60" s="121">
        <v>39284</v>
      </c>
    </row>
    <row r="61" spans="1:11" ht="15" customHeight="1">
      <c r="A61" s="211" t="s">
        <v>2149</v>
      </c>
      <c r="B61" s="70" t="s">
        <v>2032</v>
      </c>
      <c r="C61" s="121">
        <v>17331</v>
      </c>
      <c r="D61" s="121">
        <v>5376</v>
      </c>
      <c r="E61" s="121">
        <v>0</v>
      </c>
      <c r="F61" s="121">
        <v>22707</v>
      </c>
      <c r="G61" s="121">
        <v>13865</v>
      </c>
      <c r="H61" s="121">
        <v>2889</v>
      </c>
      <c r="I61" s="121">
        <v>23108</v>
      </c>
      <c r="J61" s="121">
        <v>0</v>
      </c>
      <c r="K61" s="121">
        <v>39862</v>
      </c>
    </row>
    <row r="62" spans="1:11" ht="15" customHeight="1">
      <c r="A62" s="211" t="s">
        <v>2150</v>
      </c>
      <c r="B62" s="70" t="s">
        <v>2032</v>
      </c>
      <c r="C62" s="121">
        <v>17331</v>
      </c>
      <c r="D62" s="121">
        <v>5376</v>
      </c>
      <c r="E62" s="121">
        <v>379</v>
      </c>
      <c r="F62" s="121">
        <v>23086</v>
      </c>
      <c r="G62" s="121">
        <v>13865</v>
      </c>
      <c r="H62" s="121">
        <v>2889</v>
      </c>
      <c r="I62" s="121">
        <v>23108</v>
      </c>
      <c r="J62" s="121">
        <v>0</v>
      </c>
      <c r="K62" s="121">
        <v>39862</v>
      </c>
    </row>
    <row r="63" spans="1:11" ht="15" customHeight="1">
      <c r="A63" s="211" t="s">
        <v>2151</v>
      </c>
      <c r="B63" s="70" t="s">
        <v>2034</v>
      </c>
      <c r="C63" s="121">
        <v>15553</v>
      </c>
      <c r="D63" s="121">
        <v>2500</v>
      </c>
      <c r="E63" s="121">
        <v>0</v>
      </c>
      <c r="F63" s="121">
        <v>18053</v>
      </c>
      <c r="G63" s="121">
        <v>12442</v>
      </c>
      <c r="H63" s="121">
        <v>2592</v>
      </c>
      <c r="I63" s="121">
        <v>20737</v>
      </c>
      <c r="J63" s="121">
        <v>0</v>
      </c>
      <c r="K63" s="121">
        <v>35771</v>
      </c>
    </row>
    <row r="64" spans="1:11" ht="15" customHeight="1">
      <c r="A64" s="211" t="s">
        <v>2152</v>
      </c>
      <c r="B64" s="70" t="s">
        <v>2034</v>
      </c>
      <c r="C64" s="121">
        <v>15553</v>
      </c>
      <c r="D64" s="121">
        <v>5376</v>
      </c>
      <c r="E64" s="121">
        <v>609</v>
      </c>
      <c r="F64" s="121">
        <v>21538</v>
      </c>
      <c r="G64" s="121">
        <v>12442</v>
      </c>
      <c r="H64" s="121">
        <v>2592</v>
      </c>
      <c r="I64" s="121">
        <v>20737</v>
      </c>
      <c r="J64" s="121">
        <v>0</v>
      </c>
      <c r="K64" s="121">
        <v>35771</v>
      </c>
    </row>
    <row r="65" spans="1:11" ht="15" customHeight="1">
      <c r="A65" s="211" t="s">
        <v>2153</v>
      </c>
      <c r="B65" s="70" t="s">
        <v>2034</v>
      </c>
      <c r="C65" s="121">
        <v>15553</v>
      </c>
      <c r="D65" s="121">
        <v>2500</v>
      </c>
      <c r="E65" s="121">
        <v>1264</v>
      </c>
      <c r="F65" s="121">
        <v>19317</v>
      </c>
      <c r="G65" s="121">
        <v>12442</v>
      </c>
      <c r="H65" s="121">
        <v>2592</v>
      </c>
      <c r="I65" s="121">
        <v>20737</v>
      </c>
      <c r="J65" s="121">
        <v>0</v>
      </c>
      <c r="K65" s="121">
        <v>35771</v>
      </c>
    </row>
    <row r="66" spans="1:11" ht="15" customHeight="1">
      <c r="A66" s="211" t="s">
        <v>2154</v>
      </c>
      <c r="B66" s="70" t="s">
        <v>2034</v>
      </c>
      <c r="C66" s="121">
        <v>15553</v>
      </c>
      <c r="D66" s="121">
        <v>5376</v>
      </c>
      <c r="E66" s="121">
        <v>1907</v>
      </c>
      <c r="F66" s="121">
        <v>22836</v>
      </c>
      <c r="G66" s="121">
        <v>12442</v>
      </c>
      <c r="H66" s="121">
        <v>2592</v>
      </c>
      <c r="I66" s="121">
        <v>20737</v>
      </c>
      <c r="J66" s="121">
        <v>0</v>
      </c>
      <c r="K66" s="121">
        <v>35771</v>
      </c>
    </row>
    <row r="67" spans="1:11" ht="15" customHeight="1">
      <c r="A67" s="211" t="s">
        <v>2155</v>
      </c>
      <c r="B67" s="70" t="s">
        <v>2034</v>
      </c>
      <c r="C67" s="121">
        <v>15553</v>
      </c>
      <c r="D67" s="121">
        <v>2500</v>
      </c>
      <c r="E67" s="121">
        <v>5073</v>
      </c>
      <c r="F67" s="121">
        <v>23126</v>
      </c>
      <c r="G67" s="121">
        <v>12442</v>
      </c>
      <c r="H67" s="121">
        <v>2592</v>
      </c>
      <c r="I67" s="121">
        <v>20737</v>
      </c>
      <c r="J67" s="121">
        <v>0</v>
      </c>
      <c r="K67" s="121">
        <v>35771</v>
      </c>
    </row>
    <row r="68" spans="1:11" ht="15" customHeight="1">
      <c r="A68" s="214" t="s">
        <v>2087</v>
      </c>
      <c r="B68" s="70" t="s">
        <v>2088</v>
      </c>
      <c r="C68" s="121">
        <v>15309</v>
      </c>
      <c r="D68" s="121">
        <v>5376</v>
      </c>
      <c r="E68" s="121">
        <v>0</v>
      </c>
      <c r="F68" s="121">
        <v>20685</v>
      </c>
      <c r="G68" s="121">
        <v>12247</v>
      </c>
      <c r="H68" s="121">
        <v>2551</v>
      </c>
      <c r="I68" s="121">
        <v>20412</v>
      </c>
      <c r="J68" s="121">
        <v>0</v>
      </c>
      <c r="K68" s="121">
        <v>35210</v>
      </c>
    </row>
    <row r="69" spans="1:11" ht="15" customHeight="1">
      <c r="A69" s="211" t="s">
        <v>2035</v>
      </c>
      <c r="B69" s="70" t="s">
        <v>2036</v>
      </c>
      <c r="C69" s="121">
        <v>14957</v>
      </c>
      <c r="D69" s="121">
        <v>5376</v>
      </c>
      <c r="E69" s="121">
        <v>420</v>
      </c>
      <c r="F69" s="121">
        <v>20753</v>
      </c>
      <c r="G69" s="121">
        <v>11966</v>
      </c>
      <c r="H69" s="121">
        <v>2493</v>
      </c>
      <c r="I69" s="121">
        <v>19943</v>
      </c>
      <c r="J69" s="121">
        <v>0</v>
      </c>
      <c r="K69" s="121">
        <v>34402</v>
      </c>
    </row>
    <row r="70" spans="1:11" ht="15" customHeight="1">
      <c r="A70" s="211" t="s">
        <v>2156</v>
      </c>
      <c r="B70" s="70" t="s">
        <v>2036</v>
      </c>
      <c r="C70" s="121">
        <v>14957</v>
      </c>
      <c r="D70" s="121">
        <v>5376</v>
      </c>
      <c r="E70" s="121">
        <v>2950</v>
      </c>
      <c r="F70" s="121">
        <v>23283</v>
      </c>
      <c r="G70" s="121">
        <v>11966</v>
      </c>
      <c r="H70" s="121">
        <v>2493</v>
      </c>
      <c r="I70" s="121">
        <v>19943</v>
      </c>
      <c r="J70" s="121">
        <v>0</v>
      </c>
      <c r="K70" s="121">
        <v>34402</v>
      </c>
    </row>
    <row r="71" spans="1:11" ht="15" customHeight="1">
      <c r="A71" s="211" t="s">
        <v>2157</v>
      </c>
      <c r="B71" s="70" t="s">
        <v>2036</v>
      </c>
      <c r="C71" s="121">
        <v>14957</v>
      </c>
      <c r="D71" s="121">
        <v>2500</v>
      </c>
      <c r="E71" s="121">
        <v>0</v>
      </c>
      <c r="F71" s="121">
        <v>17457</v>
      </c>
      <c r="G71" s="121">
        <v>11966</v>
      </c>
      <c r="H71" s="121">
        <v>2493</v>
      </c>
      <c r="I71" s="121">
        <v>19943</v>
      </c>
      <c r="J71" s="121">
        <v>0</v>
      </c>
      <c r="K71" s="121">
        <v>34402</v>
      </c>
    </row>
    <row r="72" spans="1:11" ht="15" customHeight="1">
      <c r="A72" s="211" t="s">
        <v>2090</v>
      </c>
      <c r="B72" s="70" t="s">
        <v>2038</v>
      </c>
      <c r="C72" s="121">
        <v>14823</v>
      </c>
      <c r="D72" s="121">
        <v>5376</v>
      </c>
      <c r="E72" s="121">
        <v>0</v>
      </c>
      <c r="F72" s="121">
        <v>20199</v>
      </c>
      <c r="G72" s="121">
        <v>11859</v>
      </c>
      <c r="H72" s="121">
        <v>2471</v>
      </c>
      <c r="I72" s="121">
        <v>19764</v>
      </c>
      <c r="J72" s="121">
        <v>0</v>
      </c>
      <c r="K72" s="121">
        <v>34094</v>
      </c>
    </row>
    <row r="73" spans="1:11" ht="15" customHeight="1">
      <c r="A73" s="211" t="s">
        <v>2037</v>
      </c>
      <c r="B73" s="70" t="s">
        <v>2038</v>
      </c>
      <c r="C73" s="121">
        <v>14823</v>
      </c>
      <c r="D73" s="121">
        <v>2500</v>
      </c>
      <c r="E73" s="121">
        <v>0</v>
      </c>
      <c r="F73" s="121">
        <v>17323</v>
      </c>
      <c r="G73" s="121">
        <v>11859</v>
      </c>
      <c r="H73" s="121">
        <v>1976</v>
      </c>
      <c r="I73" s="121">
        <v>19764</v>
      </c>
      <c r="J73" s="121">
        <v>0</v>
      </c>
      <c r="K73" s="121">
        <v>33599</v>
      </c>
    </row>
    <row r="74" spans="1:11" ht="15" customHeight="1">
      <c r="A74" s="211" t="s">
        <v>2158</v>
      </c>
      <c r="B74" s="70" t="s">
        <v>2092</v>
      </c>
      <c r="C74" s="121">
        <v>12309</v>
      </c>
      <c r="D74" s="121">
        <v>5376</v>
      </c>
      <c r="E74" s="121">
        <v>0</v>
      </c>
      <c r="F74" s="121">
        <v>17685</v>
      </c>
      <c r="G74" s="121">
        <v>9847</v>
      </c>
      <c r="H74" s="121">
        <v>2052</v>
      </c>
      <c r="I74" s="121">
        <v>16412</v>
      </c>
      <c r="J74" s="121">
        <v>0</v>
      </c>
      <c r="K74" s="121">
        <v>28311</v>
      </c>
    </row>
    <row r="75" spans="1:11" ht="15" customHeight="1">
      <c r="A75" s="211" t="s">
        <v>2159</v>
      </c>
      <c r="B75" s="70" t="s">
        <v>2092</v>
      </c>
      <c r="C75" s="121">
        <v>12309</v>
      </c>
      <c r="D75" s="121">
        <v>5376</v>
      </c>
      <c r="E75" s="121">
        <v>3265</v>
      </c>
      <c r="F75" s="121">
        <v>20950</v>
      </c>
      <c r="G75" s="121">
        <v>9847</v>
      </c>
      <c r="H75" s="121">
        <v>2052</v>
      </c>
      <c r="I75" s="121">
        <v>16412</v>
      </c>
      <c r="J75" s="121">
        <v>0</v>
      </c>
      <c r="K75" s="121">
        <v>28311</v>
      </c>
    </row>
    <row r="76" spans="1:11" ht="15" customHeight="1">
      <c r="A76" s="211" t="s">
        <v>2160</v>
      </c>
      <c r="B76" s="70" t="s">
        <v>2092</v>
      </c>
      <c r="C76" s="121">
        <v>12309</v>
      </c>
      <c r="D76" s="121">
        <v>5376</v>
      </c>
      <c r="E76" s="121">
        <v>1146</v>
      </c>
      <c r="F76" s="121">
        <v>18831</v>
      </c>
      <c r="G76" s="121">
        <v>9847</v>
      </c>
      <c r="H76" s="121">
        <v>2052</v>
      </c>
      <c r="I76" s="121">
        <v>16412</v>
      </c>
      <c r="J76" s="121">
        <v>0</v>
      </c>
      <c r="K76" s="121">
        <v>28311</v>
      </c>
    </row>
    <row r="77" spans="1:11" ht="15" customHeight="1">
      <c r="A77" s="211" t="s">
        <v>2161</v>
      </c>
      <c r="B77" s="70" t="s">
        <v>2092</v>
      </c>
      <c r="C77" s="121">
        <v>12309</v>
      </c>
      <c r="D77" s="121">
        <v>5376</v>
      </c>
      <c r="E77" s="121">
        <v>1217</v>
      </c>
      <c r="F77" s="121">
        <v>18902</v>
      </c>
      <c r="G77" s="121">
        <v>9847</v>
      </c>
      <c r="H77" s="121">
        <v>2052</v>
      </c>
      <c r="I77" s="121">
        <v>16412</v>
      </c>
      <c r="J77" s="121">
        <v>0</v>
      </c>
      <c r="K77" s="121">
        <v>28311</v>
      </c>
    </row>
    <row r="78" spans="1:11" ht="15" customHeight="1">
      <c r="A78" s="211" t="s">
        <v>2162</v>
      </c>
      <c r="B78" s="70" t="s">
        <v>2092</v>
      </c>
      <c r="C78" s="121">
        <v>12309</v>
      </c>
      <c r="D78" s="121">
        <v>5376</v>
      </c>
      <c r="E78" s="121">
        <v>1215</v>
      </c>
      <c r="F78" s="121">
        <v>18900</v>
      </c>
      <c r="G78" s="121">
        <v>9847</v>
      </c>
      <c r="H78" s="121">
        <v>2052</v>
      </c>
      <c r="I78" s="121">
        <v>16412</v>
      </c>
      <c r="J78" s="121">
        <v>0</v>
      </c>
      <c r="K78" s="121">
        <v>28311</v>
      </c>
    </row>
    <row r="79" spans="1:11" ht="15" customHeight="1">
      <c r="A79" s="211" t="s">
        <v>2163</v>
      </c>
      <c r="B79" s="70" t="s">
        <v>2092</v>
      </c>
      <c r="C79" s="121">
        <v>12309</v>
      </c>
      <c r="D79" s="121">
        <v>5376</v>
      </c>
      <c r="E79" s="121">
        <v>377</v>
      </c>
      <c r="F79" s="121">
        <v>18062</v>
      </c>
      <c r="G79" s="121">
        <v>9847</v>
      </c>
      <c r="H79" s="121">
        <v>2052</v>
      </c>
      <c r="I79" s="121">
        <v>16412</v>
      </c>
      <c r="J79" s="121">
        <v>0</v>
      </c>
      <c r="K79" s="121">
        <v>28311</v>
      </c>
    </row>
    <row r="80" spans="1:11" ht="15" customHeight="1">
      <c r="A80" s="211" t="s">
        <v>2164</v>
      </c>
      <c r="B80" s="70" t="s">
        <v>2092</v>
      </c>
      <c r="C80" s="121">
        <v>12309</v>
      </c>
      <c r="D80" s="121">
        <v>5376</v>
      </c>
      <c r="E80" s="121">
        <v>5017</v>
      </c>
      <c r="F80" s="121">
        <v>22702</v>
      </c>
      <c r="G80" s="121">
        <v>9847</v>
      </c>
      <c r="H80" s="121">
        <v>2052</v>
      </c>
      <c r="I80" s="121">
        <v>16412</v>
      </c>
      <c r="J80" s="121">
        <v>0</v>
      </c>
      <c r="K80" s="121">
        <v>28311</v>
      </c>
    </row>
    <row r="81" spans="1:11" ht="15" customHeight="1">
      <c r="A81" s="211" t="s">
        <v>2165</v>
      </c>
      <c r="B81" s="70" t="s">
        <v>2092</v>
      </c>
      <c r="C81" s="121">
        <v>12309</v>
      </c>
      <c r="D81" s="121">
        <v>5376</v>
      </c>
      <c r="E81" s="121">
        <v>9348</v>
      </c>
      <c r="F81" s="121">
        <v>27033</v>
      </c>
      <c r="G81" s="121">
        <v>9847</v>
      </c>
      <c r="H81" s="121">
        <v>2052</v>
      </c>
      <c r="I81" s="121">
        <v>16412</v>
      </c>
      <c r="J81" s="121">
        <v>0</v>
      </c>
      <c r="K81" s="121">
        <v>28311</v>
      </c>
    </row>
    <row r="82" spans="1:11" ht="15" customHeight="1">
      <c r="A82" s="211" t="s">
        <v>2166</v>
      </c>
      <c r="B82" s="70" t="s">
        <v>2092</v>
      </c>
      <c r="C82" s="121">
        <v>12309</v>
      </c>
      <c r="D82" s="121">
        <v>5376</v>
      </c>
      <c r="E82" s="121">
        <v>940</v>
      </c>
      <c r="F82" s="121">
        <v>18625</v>
      </c>
      <c r="G82" s="121">
        <v>9847</v>
      </c>
      <c r="H82" s="121">
        <v>2052</v>
      </c>
      <c r="I82" s="121">
        <v>16412</v>
      </c>
      <c r="J82" s="121">
        <v>0</v>
      </c>
      <c r="K82" s="121">
        <v>28311</v>
      </c>
    </row>
    <row r="83" spans="1:11" ht="15" customHeight="1">
      <c r="A83" s="211" t="s">
        <v>2039</v>
      </c>
      <c r="B83" s="70" t="s">
        <v>2040</v>
      </c>
      <c r="C83" s="121">
        <v>11062</v>
      </c>
      <c r="D83" s="121">
        <v>5376</v>
      </c>
      <c r="E83" s="121">
        <v>2931</v>
      </c>
      <c r="F83" s="121">
        <v>19369</v>
      </c>
      <c r="G83" s="121">
        <v>8850</v>
      </c>
      <c r="H83" s="121">
        <v>1844</v>
      </c>
      <c r="I83" s="121">
        <v>14750</v>
      </c>
      <c r="J83" s="121">
        <v>0</v>
      </c>
      <c r="K83" s="121">
        <v>25444</v>
      </c>
    </row>
    <row r="84" spans="1:11" ht="15" customHeight="1">
      <c r="A84" s="211" t="s">
        <v>2167</v>
      </c>
      <c r="B84" s="70" t="s">
        <v>2040</v>
      </c>
      <c r="C84" s="121">
        <v>11062</v>
      </c>
      <c r="D84" s="121">
        <v>5376</v>
      </c>
      <c r="E84" s="121">
        <v>995</v>
      </c>
      <c r="F84" s="121">
        <v>17433</v>
      </c>
      <c r="G84" s="121">
        <v>8850</v>
      </c>
      <c r="H84" s="121">
        <v>1844</v>
      </c>
      <c r="I84" s="121">
        <v>14750</v>
      </c>
      <c r="J84" s="121">
        <v>0</v>
      </c>
      <c r="K84" s="121">
        <v>25444</v>
      </c>
    </row>
    <row r="85" spans="1:11" ht="15" customHeight="1">
      <c r="A85" s="211" t="s">
        <v>2168</v>
      </c>
      <c r="B85" s="70" t="s">
        <v>2040</v>
      </c>
      <c r="C85" s="121">
        <v>11062</v>
      </c>
      <c r="D85" s="121">
        <v>5376</v>
      </c>
      <c r="E85" s="121">
        <v>0</v>
      </c>
      <c r="F85" s="121">
        <v>16438</v>
      </c>
      <c r="G85" s="121">
        <v>8850</v>
      </c>
      <c r="H85" s="121">
        <v>1844</v>
      </c>
      <c r="I85" s="121">
        <v>14750</v>
      </c>
      <c r="J85" s="121">
        <v>0</v>
      </c>
      <c r="K85" s="121">
        <v>25444</v>
      </c>
    </row>
    <row r="86" spans="1:11" ht="15" customHeight="1">
      <c r="A86" s="211" t="s">
        <v>2169</v>
      </c>
      <c r="B86" s="70" t="s">
        <v>2040</v>
      </c>
      <c r="C86" s="121">
        <v>11062</v>
      </c>
      <c r="D86" s="121">
        <v>2500</v>
      </c>
      <c r="E86" s="121">
        <v>7007</v>
      </c>
      <c r="F86" s="121">
        <v>20569</v>
      </c>
      <c r="G86" s="121">
        <v>8850</v>
      </c>
      <c r="H86" s="121">
        <v>1475</v>
      </c>
      <c r="I86" s="121">
        <v>14750</v>
      </c>
      <c r="J86" s="121">
        <v>0</v>
      </c>
      <c r="K86" s="121">
        <v>25075</v>
      </c>
    </row>
    <row r="87" spans="1:11" ht="15" customHeight="1">
      <c r="A87" s="211" t="s">
        <v>2170</v>
      </c>
      <c r="B87" s="70" t="s">
        <v>2040</v>
      </c>
      <c r="C87" s="121">
        <v>11062</v>
      </c>
      <c r="D87" s="121">
        <v>5376</v>
      </c>
      <c r="E87" s="121">
        <v>4499</v>
      </c>
      <c r="F87" s="121">
        <v>20937</v>
      </c>
      <c r="G87" s="121">
        <v>8850</v>
      </c>
      <c r="H87" s="121">
        <v>1844</v>
      </c>
      <c r="I87" s="121">
        <v>14750</v>
      </c>
      <c r="J87" s="121">
        <v>0</v>
      </c>
      <c r="K87" s="121">
        <v>25444</v>
      </c>
    </row>
    <row r="88" spans="1:11" ht="15" customHeight="1">
      <c r="A88" s="70" t="s">
        <v>2094</v>
      </c>
      <c r="B88" s="70" t="s">
        <v>2095</v>
      </c>
      <c r="C88" s="121">
        <v>10005</v>
      </c>
      <c r="D88" s="121">
        <v>5376</v>
      </c>
      <c r="E88" s="121">
        <v>0</v>
      </c>
      <c r="F88" s="121">
        <v>15381</v>
      </c>
      <c r="G88" s="121">
        <v>8004</v>
      </c>
      <c r="H88" s="121">
        <v>1668</v>
      </c>
      <c r="I88" s="121">
        <v>13340</v>
      </c>
      <c r="J88" s="121">
        <v>0</v>
      </c>
      <c r="K88" s="121">
        <v>23012</v>
      </c>
    </row>
    <row r="89" spans="1:11" ht="15" customHeight="1">
      <c r="A89" s="211" t="s">
        <v>2171</v>
      </c>
      <c r="B89" s="70" t="s">
        <v>2097</v>
      </c>
      <c r="C89" s="121">
        <v>9584</v>
      </c>
      <c r="D89" s="121">
        <v>5376</v>
      </c>
      <c r="E89" s="121">
        <v>0</v>
      </c>
      <c r="F89" s="121">
        <v>14960</v>
      </c>
      <c r="G89" s="121">
        <v>3834</v>
      </c>
      <c r="H89" s="121">
        <v>1597</v>
      </c>
      <c r="I89" s="121">
        <v>12779</v>
      </c>
      <c r="J89" s="121">
        <v>0</v>
      </c>
      <c r="K89" s="121">
        <v>18210</v>
      </c>
    </row>
    <row r="90" spans="1:11" ht="15" customHeight="1">
      <c r="A90" s="211" t="s">
        <v>2172</v>
      </c>
      <c r="B90" s="70" t="s">
        <v>2097</v>
      </c>
      <c r="C90" s="121">
        <v>9584</v>
      </c>
      <c r="D90" s="121">
        <v>5376</v>
      </c>
      <c r="E90" s="121">
        <v>272</v>
      </c>
      <c r="F90" s="121">
        <v>15232</v>
      </c>
      <c r="G90" s="121">
        <v>3834</v>
      </c>
      <c r="H90" s="121">
        <v>1597</v>
      </c>
      <c r="I90" s="121">
        <v>12779</v>
      </c>
      <c r="J90" s="121">
        <v>0</v>
      </c>
      <c r="K90" s="121">
        <v>18210</v>
      </c>
    </row>
    <row r="91" spans="1:11" ht="15" customHeight="1">
      <c r="A91" s="211" t="s">
        <v>2173</v>
      </c>
      <c r="B91" s="70" t="s">
        <v>2042</v>
      </c>
      <c r="C91" s="121">
        <v>9528</v>
      </c>
      <c r="D91" s="121">
        <v>2500</v>
      </c>
      <c r="E91" s="121">
        <v>1000</v>
      </c>
      <c r="F91" s="121">
        <v>13028</v>
      </c>
      <c r="G91" s="121">
        <v>7622</v>
      </c>
      <c r="H91" s="121">
        <v>1588</v>
      </c>
      <c r="I91" s="121">
        <v>12704</v>
      </c>
      <c r="J91" s="121">
        <v>0</v>
      </c>
      <c r="K91" s="121">
        <v>21914</v>
      </c>
    </row>
    <row r="92" spans="1:11" ht="15" customHeight="1">
      <c r="A92" s="211" t="s">
        <v>2174</v>
      </c>
      <c r="B92" s="70" t="s">
        <v>2042</v>
      </c>
      <c r="C92" s="121">
        <v>9528</v>
      </c>
      <c r="D92" s="121">
        <v>2500</v>
      </c>
      <c r="E92" s="121">
        <v>0</v>
      </c>
      <c r="F92" s="121">
        <v>12028</v>
      </c>
      <c r="G92" s="121">
        <v>7622</v>
      </c>
      <c r="H92" s="121">
        <v>1270</v>
      </c>
      <c r="I92" s="121">
        <v>12704</v>
      </c>
      <c r="J92" s="121">
        <v>0</v>
      </c>
      <c r="K92" s="121">
        <v>21596</v>
      </c>
    </row>
    <row r="93" spans="1:11" ht="15" customHeight="1">
      <c r="A93" s="211" t="s">
        <v>2175</v>
      </c>
      <c r="B93" s="70" t="s">
        <v>2099</v>
      </c>
      <c r="C93" s="121">
        <v>9128</v>
      </c>
      <c r="D93" s="121">
        <v>5376</v>
      </c>
      <c r="E93" s="121">
        <v>0</v>
      </c>
      <c r="F93" s="121">
        <v>14504</v>
      </c>
      <c r="G93" s="121">
        <v>7302</v>
      </c>
      <c r="H93" s="121">
        <v>1521</v>
      </c>
      <c r="I93" s="121">
        <v>12170</v>
      </c>
      <c r="J93" s="121">
        <v>0</v>
      </c>
      <c r="K93" s="121">
        <v>20993</v>
      </c>
    </row>
    <row r="94" spans="1:11" ht="15" customHeight="1">
      <c r="A94" s="211" t="s">
        <v>2176</v>
      </c>
      <c r="B94" s="70" t="s">
        <v>2099</v>
      </c>
      <c r="C94" s="121">
        <v>9128</v>
      </c>
      <c r="D94" s="121">
        <v>5376</v>
      </c>
      <c r="E94" s="121">
        <v>3890</v>
      </c>
      <c r="F94" s="121">
        <v>18394</v>
      </c>
      <c r="G94" s="121">
        <v>7302</v>
      </c>
      <c r="H94" s="121">
        <v>1521</v>
      </c>
      <c r="I94" s="121">
        <v>12170</v>
      </c>
      <c r="J94" s="121">
        <v>0</v>
      </c>
      <c r="K94" s="121">
        <v>20993</v>
      </c>
    </row>
    <row r="95" spans="1:11" ht="15" customHeight="1">
      <c r="A95" s="211" t="s">
        <v>2100</v>
      </c>
      <c r="B95" s="211" t="s">
        <v>2101</v>
      </c>
      <c r="C95" s="215">
        <v>20010</v>
      </c>
      <c r="D95" s="215">
        <v>5376</v>
      </c>
      <c r="E95" s="215">
        <v>0</v>
      </c>
      <c r="F95" s="215">
        <v>25386</v>
      </c>
      <c r="G95" s="215">
        <v>16008</v>
      </c>
      <c r="H95" s="215">
        <v>3335</v>
      </c>
      <c r="I95" s="215">
        <v>26680</v>
      </c>
      <c r="J95" s="215">
        <v>0</v>
      </c>
      <c r="K95" s="215">
        <v>46023</v>
      </c>
    </row>
    <row r="96" spans="1:11" ht="15" customHeight="1">
      <c r="A96" s="211" t="s">
        <v>2043</v>
      </c>
      <c r="B96" s="211" t="s">
        <v>2044</v>
      </c>
      <c r="C96" s="215">
        <v>14957</v>
      </c>
      <c r="D96" s="215">
        <v>2500</v>
      </c>
      <c r="E96" s="215">
        <v>1455</v>
      </c>
      <c r="F96" s="215">
        <v>18912</v>
      </c>
      <c r="G96" s="215">
        <v>11966</v>
      </c>
      <c r="H96" s="215">
        <v>2493</v>
      </c>
      <c r="I96" s="215">
        <v>19943</v>
      </c>
      <c r="J96" s="215">
        <v>0</v>
      </c>
      <c r="K96" s="215">
        <v>34402</v>
      </c>
    </row>
    <row r="97" spans="1:11" ht="15" customHeight="1">
      <c r="A97" s="211" t="s">
        <v>2102</v>
      </c>
      <c r="B97" s="70" t="s">
        <v>2103</v>
      </c>
      <c r="C97" s="121">
        <v>13156</v>
      </c>
      <c r="D97" s="121">
        <v>5376</v>
      </c>
      <c r="E97" s="121">
        <v>1218</v>
      </c>
      <c r="F97" s="121">
        <v>19750</v>
      </c>
      <c r="G97" s="121">
        <v>10524</v>
      </c>
      <c r="H97" s="121">
        <v>2193</v>
      </c>
      <c r="I97" s="121">
        <v>17541</v>
      </c>
      <c r="J97" s="121">
        <v>0</v>
      </c>
      <c r="K97" s="121">
        <v>30258</v>
      </c>
    </row>
    <row r="98" spans="1:11" ht="15" customHeight="1">
      <c r="A98" s="211" t="s">
        <v>2104</v>
      </c>
      <c r="B98" s="70" t="s">
        <v>2105</v>
      </c>
      <c r="C98" s="121">
        <v>11851</v>
      </c>
      <c r="D98" s="121">
        <v>5376</v>
      </c>
      <c r="E98" s="121">
        <v>0</v>
      </c>
      <c r="F98" s="121">
        <v>17227</v>
      </c>
      <c r="G98" s="121">
        <v>9480</v>
      </c>
      <c r="H98" s="121">
        <v>1975</v>
      </c>
      <c r="I98" s="121">
        <v>15801</v>
      </c>
      <c r="J98" s="121">
        <v>0</v>
      </c>
      <c r="K98" s="121">
        <v>27256</v>
      </c>
    </row>
    <row r="99" spans="1:11" ht="15" customHeight="1">
      <c r="A99" s="211" t="s">
        <v>2106</v>
      </c>
      <c r="B99" s="70" t="s">
        <v>2107</v>
      </c>
      <c r="C99" s="121">
        <v>17734</v>
      </c>
      <c r="D99" s="121">
        <v>5376</v>
      </c>
      <c r="E99" s="121">
        <v>0</v>
      </c>
      <c r="F99" s="121">
        <v>23110</v>
      </c>
      <c r="G99" s="121">
        <v>14187</v>
      </c>
      <c r="H99" s="121">
        <v>2956</v>
      </c>
      <c r="I99" s="121">
        <v>23646</v>
      </c>
      <c r="J99" s="121">
        <v>0</v>
      </c>
      <c r="K99" s="121">
        <v>40789</v>
      </c>
    </row>
    <row r="100" spans="1:11" ht="15" customHeight="1">
      <c r="A100" s="211" t="s">
        <v>2108</v>
      </c>
      <c r="B100" s="70" t="s">
        <v>2109</v>
      </c>
      <c r="C100" s="121">
        <v>17332</v>
      </c>
      <c r="D100" s="121">
        <v>5376</v>
      </c>
      <c r="E100" s="121">
        <v>1739</v>
      </c>
      <c r="F100" s="121">
        <v>24447</v>
      </c>
      <c r="G100" s="121">
        <v>13865</v>
      </c>
      <c r="H100" s="121">
        <v>2889</v>
      </c>
      <c r="I100" s="121">
        <v>23109</v>
      </c>
      <c r="J100" s="121">
        <v>0</v>
      </c>
      <c r="K100" s="121">
        <v>39863</v>
      </c>
    </row>
    <row r="101" spans="1:11" ht="15" customHeight="1">
      <c r="A101" s="211" t="s">
        <v>2045</v>
      </c>
      <c r="B101" s="70" t="s">
        <v>2046</v>
      </c>
      <c r="C101" s="121">
        <v>16507</v>
      </c>
      <c r="D101" s="121">
        <v>2500</v>
      </c>
      <c r="E101" s="121">
        <v>0</v>
      </c>
      <c r="F101" s="121">
        <v>19007</v>
      </c>
      <c r="G101" s="121">
        <v>13205</v>
      </c>
      <c r="H101" s="121">
        <v>2751</v>
      </c>
      <c r="I101" s="121">
        <v>22009</v>
      </c>
      <c r="J101" s="121">
        <v>0</v>
      </c>
      <c r="K101" s="121">
        <v>37965</v>
      </c>
    </row>
    <row r="102" spans="1:11" ht="15" customHeight="1">
      <c r="A102" s="211" t="s">
        <v>2110</v>
      </c>
      <c r="B102" s="70" t="s">
        <v>2111</v>
      </c>
      <c r="C102" s="121">
        <v>11062</v>
      </c>
      <c r="D102" s="121">
        <v>5376</v>
      </c>
      <c r="E102" s="121">
        <v>0</v>
      </c>
      <c r="F102" s="121">
        <v>16438</v>
      </c>
      <c r="G102" s="121">
        <v>8850</v>
      </c>
      <c r="H102" s="121">
        <v>1844</v>
      </c>
      <c r="I102" s="121">
        <v>14750</v>
      </c>
      <c r="J102" s="121">
        <v>0</v>
      </c>
      <c r="K102" s="121">
        <v>25444</v>
      </c>
    </row>
    <row r="103" spans="1:11" ht="15" customHeight="1">
      <c r="A103" s="211" t="s">
        <v>2112</v>
      </c>
      <c r="B103" s="70" t="s">
        <v>2113</v>
      </c>
      <c r="C103" s="121">
        <v>16251</v>
      </c>
      <c r="D103" s="121">
        <v>5376</v>
      </c>
      <c r="E103" s="121">
        <v>1272</v>
      </c>
      <c r="F103" s="121">
        <v>22899</v>
      </c>
      <c r="G103" s="121">
        <v>13001</v>
      </c>
      <c r="H103" s="121">
        <v>2709</v>
      </c>
      <c r="I103" s="121">
        <v>21668</v>
      </c>
      <c r="J103" s="121">
        <v>0</v>
      </c>
      <c r="K103" s="121">
        <v>37378</v>
      </c>
    </row>
    <row r="104" spans="1:11" ht="15" customHeight="1">
      <c r="A104" s="211" t="s">
        <v>2114</v>
      </c>
      <c r="B104" s="70" t="s">
        <v>2115</v>
      </c>
      <c r="C104" s="121">
        <v>11062</v>
      </c>
      <c r="D104" s="121">
        <v>5376</v>
      </c>
      <c r="E104" s="121">
        <v>0</v>
      </c>
      <c r="F104" s="121">
        <v>16438</v>
      </c>
      <c r="G104" s="121">
        <v>8850</v>
      </c>
      <c r="H104" s="121">
        <v>1844</v>
      </c>
      <c r="I104" s="121">
        <v>14750</v>
      </c>
      <c r="J104" s="121">
        <v>0</v>
      </c>
      <c r="K104" s="121">
        <v>25444</v>
      </c>
    </row>
    <row r="105" spans="1:11" ht="15" customHeight="1">
      <c r="A105" s="211" t="s">
        <v>2116</v>
      </c>
      <c r="B105" s="70" t="s">
        <v>2048</v>
      </c>
      <c r="C105" s="121">
        <v>34903</v>
      </c>
      <c r="D105" s="121">
        <v>5376</v>
      </c>
      <c r="E105" s="121">
        <v>0</v>
      </c>
      <c r="F105" s="121">
        <v>40279</v>
      </c>
      <c r="G105" s="121">
        <v>27922</v>
      </c>
      <c r="H105" s="121">
        <v>5817</v>
      </c>
      <c r="I105" s="121">
        <v>46537</v>
      </c>
      <c r="J105" s="121">
        <v>0</v>
      </c>
      <c r="K105" s="121">
        <v>80276</v>
      </c>
    </row>
    <row r="106" spans="1:11" ht="15" customHeight="1">
      <c r="A106" s="211" t="s">
        <v>2047</v>
      </c>
      <c r="B106" s="70" t="s">
        <v>2048</v>
      </c>
      <c r="C106" s="121">
        <v>34903</v>
      </c>
      <c r="D106" s="121">
        <v>2500</v>
      </c>
      <c r="E106" s="121">
        <v>5118</v>
      </c>
      <c r="F106" s="121">
        <v>42521</v>
      </c>
      <c r="G106" s="121">
        <v>27922</v>
      </c>
      <c r="H106" s="121">
        <v>5817</v>
      </c>
      <c r="I106" s="121">
        <v>46537</v>
      </c>
      <c r="J106" s="121">
        <v>0</v>
      </c>
      <c r="K106" s="121">
        <v>80276</v>
      </c>
    </row>
    <row r="107" spans="1:11" ht="15" customHeight="1">
      <c r="A107" s="211" t="s">
        <v>2049</v>
      </c>
      <c r="B107" s="70" t="s">
        <v>2050</v>
      </c>
      <c r="C107" s="121">
        <v>24632</v>
      </c>
      <c r="D107" s="121">
        <v>2500</v>
      </c>
      <c r="E107" s="121">
        <v>3820</v>
      </c>
      <c r="F107" s="121">
        <v>30952</v>
      </c>
      <c r="G107" s="121">
        <v>19705</v>
      </c>
      <c r="H107" s="121">
        <v>4105</v>
      </c>
      <c r="I107" s="121">
        <v>32842</v>
      </c>
      <c r="J107" s="121">
        <v>0</v>
      </c>
      <c r="K107" s="121">
        <v>56652</v>
      </c>
    </row>
    <row r="108" spans="1:11" ht="15" customHeight="1">
      <c r="A108" s="211" t="s">
        <v>2117</v>
      </c>
      <c r="B108" s="70" t="s">
        <v>2050</v>
      </c>
      <c r="C108" s="121">
        <v>24632</v>
      </c>
      <c r="D108" s="121">
        <v>5376</v>
      </c>
      <c r="E108" s="121">
        <v>1157</v>
      </c>
      <c r="F108" s="121">
        <v>31165</v>
      </c>
      <c r="G108" s="121">
        <v>19705</v>
      </c>
      <c r="H108" s="121">
        <v>4105</v>
      </c>
      <c r="I108" s="121">
        <v>32842</v>
      </c>
      <c r="J108" s="121">
        <v>0</v>
      </c>
      <c r="K108" s="121">
        <v>56652</v>
      </c>
    </row>
    <row r="109" spans="1:11" ht="15" customHeight="1">
      <c r="A109" s="211" t="s">
        <v>2118</v>
      </c>
      <c r="B109" s="70" t="s">
        <v>2119</v>
      </c>
      <c r="C109" s="121">
        <v>11851</v>
      </c>
      <c r="D109" s="121">
        <v>5376</v>
      </c>
      <c r="E109" s="121">
        <v>0</v>
      </c>
      <c r="F109" s="121">
        <v>17227</v>
      </c>
      <c r="G109" s="121">
        <v>9480</v>
      </c>
      <c r="H109" s="121">
        <v>1975</v>
      </c>
      <c r="I109" s="121">
        <v>15801</v>
      </c>
      <c r="J109" s="121">
        <v>0</v>
      </c>
      <c r="K109" s="121">
        <v>27256</v>
      </c>
    </row>
    <row r="110" spans="1:11" ht="15" customHeight="1">
      <c r="A110" s="211" t="s">
        <v>2120</v>
      </c>
      <c r="B110" s="70" t="s">
        <v>2121</v>
      </c>
      <c r="C110" s="121">
        <v>10936</v>
      </c>
      <c r="D110" s="121">
        <v>5376</v>
      </c>
      <c r="E110" s="121">
        <v>0</v>
      </c>
      <c r="F110" s="121">
        <v>16312</v>
      </c>
      <c r="G110" s="121">
        <v>8749</v>
      </c>
      <c r="H110" s="121">
        <v>1823</v>
      </c>
      <c r="I110" s="121">
        <v>14581</v>
      </c>
      <c r="J110" s="121">
        <v>0</v>
      </c>
      <c r="K110" s="121">
        <v>25153</v>
      </c>
    </row>
    <row r="111" spans="1:11" ht="15" customHeight="1">
      <c r="A111" s="211" t="s">
        <v>2122</v>
      </c>
      <c r="B111" s="70" t="s">
        <v>2123</v>
      </c>
      <c r="C111" s="121">
        <v>9886</v>
      </c>
      <c r="D111" s="121">
        <v>5376</v>
      </c>
      <c r="E111" s="121">
        <v>0</v>
      </c>
      <c r="F111" s="121">
        <v>15262</v>
      </c>
      <c r="G111" s="121">
        <v>7909</v>
      </c>
      <c r="H111" s="121">
        <v>1648</v>
      </c>
      <c r="I111" s="121">
        <v>13181</v>
      </c>
      <c r="J111" s="121">
        <v>0</v>
      </c>
      <c r="K111" s="121">
        <v>22738</v>
      </c>
    </row>
    <row r="112" spans="1:11" ht="15" customHeight="1">
      <c r="A112" s="211" t="s">
        <v>2055</v>
      </c>
      <c r="B112" s="70" t="s">
        <v>2056</v>
      </c>
      <c r="C112" s="121">
        <v>30142</v>
      </c>
      <c r="D112" s="121">
        <v>2500</v>
      </c>
      <c r="E112" s="121">
        <v>0</v>
      </c>
      <c r="F112" s="121">
        <v>32642</v>
      </c>
      <c r="G112" s="121">
        <v>24113</v>
      </c>
      <c r="H112" s="121">
        <v>5024</v>
      </c>
      <c r="I112" s="121">
        <v>40189</v>
      </c>
      <c r="J112" s="121">
        <v>0</v>
      </c>
      <c r="K112" s="121">
        <v>69326</v>
      </c>
    </row>
    <row r="113" spans="1:11" ht="15" customHeight="1">
      <c r="A113" s="211" t="s">
        <v>2124</v>
      </c>
      <c r="B113" s="70" t="s">
        <v>2125</v>
      </c>
      <c r="C113" s="121">
        <v>13673</v>
      </c>
      <c r="D113" s="121">
        <v>5376</v>
      </c>
      <c r="E113" s="121">
        <v>0</v>
      </c>
      <c r="F113" s="121">
        <v>19049</v>
      </c>
      <c r="G113" s="121">
        <v>10938</v>
      </c>
      <c r="H113" s="121">
        <v>2279</v>
      </c>
      <c r="I113" s="121">
        <v>18230</v>
      </c>
      <c r="J113" s="121">
        <v>0</v>
      </c>
      <c r="K113" s="121">
        <v>31447</v>
      </c>
    </row>
    <row r="114" spans="1:11" ht="15" customHeight="1">
      <c r="A114" s="211" t="s">
        <v>2126</v>
      </c>
      <c r="B114" s="70" t="s">
        <v>2127</v>
      </c>
      <c r="C114" s="121">
        <v>11062</v>
      </c>
      <c r="D114" s="121">
        <v>5376</v>
      </c>
      <c r="E114" s="121">
        <v>0</v>
      </c>
      <c r="F114" s="121">
        <v>16438</v>
      </c>
      <c r="G114" s="121">
        <v>8850</v>
      </c>
      <c r="H114" s="121">
        <v>1844</v>
      </c>
      <c r="I114" s="121">
        <v>14750</v>
      </c>
      <c r="J114" s="121">
        <v>0</v>
      </c>
      <c r="K114" s="121">
        <v>25444</v>
      </c>
    </row>
    <row r="115" spans="1:11" ht="15" customHeight="1">
      <c r="A115" s="211" t="s">
        <v>2128</v>
      </c>
      <c r="B115" s="70" t="s">
        <v>2129</v>
      </c>
      <c r="C115" s="121">
        <v>9422</v>
      </c>
      <c r="D115" s="121">
        <v>5376</v>
      </c>
      <c r="E115" s="121">
        <v>0</v>
      </c>
      <c r="F115" s="121">
        <v>14798</v>
      </c>
      <c r="G115" s="121">
        <v>7538</v>
      </c>
      <c r="H115" s="121">
        <v>1570</v>
      </c>
      <c r="I115" s="121">
        <v>12563</v>
      </c>
      <c r="J115" s="121">
        <v>0</v>
      </c>
      <c r="K115" s="121">
        <v>21671</v>
      </c>
    </row>
    <row r="116" spans="1:11" ht="15" customHeight="1">
      <c r="A116" s="211" t="s">
        <v>2071</v>
      </c>
      <c r="B116" s="70" t="s">
        <v>2072</v>
      </c>
      <c r="C116" s="121">
        <v>29765</v>
      </c>
      <c r="D116" s="121">
        <v>2500</v>
      </c>
      <c r="E116" s="121">
        <v>12745</v>
      </c>
      <c r="F116" s="121">
        <v>45010</v>
      </c>
      <c r="G116" s="121">
        <v>23812</v>
      </c>
      <c r="H116" s="121">
        <v>3969</v>
      </c>
      <c r="I116" s="121">
        <v>39687</v>
      </c>
      <c r="J116" s="121">
        <v>0</v>
      </c>
      <c r="K116" s="121">
        <v>67468</v>
      </c>
    </row>
    <row r="117" spans="1:11" ht="15" customHeight="1">
      <c r="A117" s="211" t="s">
        <v>2177</v>
      </c>
      <c r="B117" s="70" t="s">
        <v>2074</v>
      </c>
      <c r="C117" s="121">
        <v>30142</v>
      </c>
      <c r="D117" s="121">
        <v>2500</v>
      </c>
      <c r="E117" s="121">
        <v>10516</v>
      </c>
      <c r="F117" s="121">
        <v>43158</v>
      </c>
      <c r="G117" s="121">
        <v>24113</v>
      </c>
      <c r="H117" s="121">
        <v>4019</v>
      </c>
      <c r="I117" s="121">
        <v>40189</v>
      </c>
      <c r="J117" s="121">
        <v>0</v>
      </c>
      <c r="K117" s="121">
        <v>68321</v>
      </c>
    </row>
    <row r="118" spans="1:11" ht="15" customHeight="1">
      <c r="A118" s="211" t="s">
        <v>2178</v>
      </c>
      <c r="B118" s="70" t="s">
        <v>2074</v>
      </c>
      <c r="C118" s="121">
        <v>30142</v>
      </c>
      <c r="D118" s="121">
        <v>2500</v>
      </c>
      <c r="E118" s="121">
        <v>0</v>
      </c>
      <c r="F118" s="121">
        <v>32642</v>
      </c>
      <c r="G118" s="121">
        <v>24113</v>
      </c>
      <c r="H118" s="121">
        <v>4019</v>
      </c>
      <c r="I118" s="121">
        <v>40189</v>
      </c>
      <c r="J118" s="121">
        <v>0</v>
      </c>
      <c r="K118" s="121">
        <v>68321</v>
      </c>
    </row>
  </sheetData>
  <mergeCells count="15">
    <mergeCell ref="A8:A9"/>
    <mergeCell ref="B8:B9"/>
    <mergeCell ref="C8:F8"/>
    <mergeCell ref="G8:K8"/>
    <mergeCell ref="A31:C31"/>
    <mergeCell ref="A32:A33"/>
    <mergeCell ref="B32:B33"/>
    <mergeCell ref="C32:F32"/>
    <mergeCell ref="G32:K32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8"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2:M124"/>
  <sheetViews>
    <sheetView showGridLines="0" zoomScaleSheetLayoutView="70" workbookViewId="0" topLeftCell="A1"/>
  </sheetViews>
  <sheetFormatPr defaultColWidth="11.454285714285714" defaultRowHeight="15" customHeight="1"/>
  <cols>
    <col min="1" max="1" width="17.571428571428573" style="131" customWidth="1"/>
    <col min="2" max="2" width="70.57142857142857" style="131" customWidth="1"/>
    <col min="3" max="3" width="17.571428571428573" style="146" customWidth="1"/>
    <col min="4" max="4" width="17.571428571428573" style="232" customWidth="1"/>
    <col min="5" max="5" width="17.571428571428573" style="131" customWidth="1"/>
    <col min="6" max="6" width="4.428571428571429" style="131" bestFit="1" customWidth="1"/>
    <col min="7" max="16384" width="11.428571428571429" style="131"/>
  </cols>
  <sheetData>
    <row r="2" spans="1:13" ht="15" customHeight="1">
      <c r="A2" s="57" t="s">
        <v>409</v>
      </c>
      <c r="B2" s="57"/>
      <c r="C2" s="57"/>
      <c r="D2" s="57"/>
      <c r="E2" s="57"/>
      <c r="F2" s="216"/>
      <c r="G2" s="216"/>
      <c r="H2" s="216"/>
      <c r="I2" s="216"/>
      <c r="J2" s="216"/>
      <c r="K2" s="216"/>
      <c r="L2" s="216"/>
      <c r="M2" s="216"/>
    </row>
    <row r="3" spans="1:13" ht="15" customHeight="1">
      <c r="A3" s="57" t="s">
        <v>410</v>
      </c>
      <c r="B3" s="57"/>
      <c r="C3" s="57"/>
      <c r="D3" s="57"/>
      <c r="E3" s="57"/>
      <c r="F3" s="217"/>
      <c r="G3" s="216"/>
      <c r="H3" s="216"/>
      <c r="I3" s="216"/>
      <c r="J3" s="216"/>
      <c r="K3" s="216"/>
      <c r="L3" s="216"/>
      <c r="M3" s="216"/>
    </row>
    <row r="4" spans="1:5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5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5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5" customHeight="1">
      <c r="A7" s="186" t="s">
        <v>318</v>
      </c>
      <c r="B7" s="186" t="s">
        <v>318</v>
      </c>
      <c r="C7" s="187"/>
      <c r="D7" s="218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219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220" t="s">
        <v>318</v>
      </c>
      <c r="E10" s="95" t="s">
        <v>318</v>
      </c>
    </row>
    <row r="11" spans="1:5" ht="15" customHeight="1">
      <c r="A11" s="221" t="s">
        <v>1942</v>
      </c>
      <c r="B11" s="222"/>
      <c r="C11" s="189"/>
      <c r="D11" s="223" t="s">
        <v>318</v>
      </c>
      <c r="E11" s="190" t="s">
        <v>318</v>
      </c>
    </row>
    <row r="12" spans="1:8" ht="15" customHeight="1">
      <c r="A12" s="70" t="s">
        <v>2179</v>
      </c>
      <c r="B12" s="70" t="s">
        <v>2180</v>
      </c>
      <c r="C12" s="224">
        <v>4</v>
      </c>
      <c r="D12" s="225">
        <v>118658.48415749999</v>
      </c>
      <c r="E12" s="225">
        <v>118658.48415749999</v>
      </c>
      <c r="G12" s="226"/>
      <c r="H12" s="226"/>
    </row>
    <row r="13" spans="1:8" ht="15" customHeight="1">
      <c r="A13" s="70" t="s">
        <v>2181</v>
      </c>
      <c r="B13" s="70" t="s">
        <v>2182</v>
      </c>
      <c r="C13" s="224">
        <v>58</v>
      </c>
      <c r="D13" s="225">
        <v>90419.52062324998</v>
      </c>
      <c r="E13" s="225">
        <v>90419.52062324998</v>
      </c>
      <c r="G13" s="226"/>
      <c r="H13" s="226"/>
    </row>
    <row r="14" spans="1:8" ht="15" customHeight="1">
      <c r="A14" s="70" t="s">
        <v>2183</v>
      </c>
      <c r="B14" s="70" t="s">
        <v>2184</v>
      </c>
      <c r="C14" s="224">
        <v>1</v>
      </c>
      <c r="D14" s="225">
        <v>86024.50</v>
      </c>
      <c r="E14" s="225">
        <v>86024.50</v>
      </c>
      <c r="G14" s="226"/>
      <c r="H14" s="226"/>
    </row>
    <row r="15" spans="1:8" ht="15" customHeight="1">
      <c r="A15" s="70">
        <v>161</v>
      </c>
      <c r="B15" s="70" t="s">
        <v>2185</v>
      </c>
      <c r="C15" s="224">
        <v>1</v>
      </c>
      <c r="D15" s="225">
        <v>86024.50</v>
      </c>
      <c r="E15" s="225">
        <v>86024.50</v>
      </c>
      <c r="G15" s="226"/>
      <c r="H15" s="226"/>
    </row>
    <row r="16" spans="1:8" ht="15" customHeight="1">
      <c r="A16" s="70" t="s">
        <v>2186</v>
      </c>
      <c r="B16" s="70" t="s">
        <v>2187</v>
      </c>
      <c r="C16" s="224">
        <v>1</v>
      </c>
      <c r="D16" s="225">
        <v>86024.50</v>
      </c>
      <c r="E16" s="225">
        <v>86024.50</v>
      </c>
      <c r="G16" s="226"/>
      <c r="H16" s="226"/>
    </row>
    <row r="17" spans="1:8" ht="15" customHeight="1">
      <c r="A17" s="70" t="s">
        <v>2188</v>
      </c>
      <c r="B17" s="70" t="s">
        <v>2189</v>
      </c>
      <c r="C17" s="224">
        <v>3</v>
      </c>
      <c r="D17" s="225">
        <v>70308.87546059999</v>
      </c>
      <c r="E17" s="225">
        <v>70308.87546059999</v>
      </c>
      <c r="G17" s="226"/>
      <c r="H17" s="226"/>
    </row>
    <row r="18" spans="1:8" ht="15" customHeight="1">
      <c r="A18" s="70" t="s">
        <v>2190</v>
      </c>
      <c r="B18" s="70" t="s">
        <v>2191</v>
      </c>
      <c r="C18" s="224">
        <v>1</v>
      </c>
      <c r="D18" s="225">
        <v>70308.87546059999</v>
      </c>
      <c r="E18" s="225">
        <v>70308.87546059999</v>
      </c>
      <c r="G18" s="226"/>
      <c r="H18" s="226"/>
    </row>
    <row r="19" spans="1:8" ht="15" customHeight="1">
      <c r="A19" s="70" t="s">
        <v>2192</v>
      </c>
      <c r="B19" s="70" t="s">
        <v>2193</v>
      </c>
      <c r="C19" s="224">
        <v>1</v>
      </c>
      <c r="D19" s="225">
        <v>70308.87546059999</v>
      </c>
      <c r="E19" s="225">
        <v>70308.87546059999</v>
      </c>
      <c r="G19" s="226"/>
      <c r="H19" s="226"/>
    </row>
    <row r="20" spans="1:8" ht="15" customHeight="1">
      <c r="A20" s="70" t="s">
        <v>2194</v>
      </c>
      <c r="B20" s="70" t="s">
        <v>2195</v>
      </c>
      <c r="C20" s="224">
        <v>4</v>
      </c>
      <c r="D20" s="225">
        <v>52531.52</v>
      </c>
      <c r="E20" s="225">
        <v>52531.52</v>
      </c>
      <c r="H20" s="226"/>
    </row>
    <row r="21" spans="1:8" ht="15" customHeight="1">
      <c r="A21" s="70" t="s">
        <v>2196</v>
      </c>
      <c r="B21" s="70" t="s">
        <v>2197</v>
      </c>
      <c r="C21" s="224">
        <v>5</v>
      </c>
      <c r="D21" s="225">
        <v>50589.02</v>
      </c>
      <c r="E21" s="225">
        <v>50589.02</v>
      </c>
      <c r="H21" s="226"/>
    </row>
    <row r="22" spans="1:8" ht="15" customHeight="1">
      <c r="A22" s="70" t="s">
        <v>2198</v>
      </c>
      <c r="B22" s="70" t="s">
        <v>2199</v>
      </c>
      <c r="C22" s="224">
        <v>1</v>
      </c>
      <c r="D22" s="225">
        <v>46171.28</v>
      </c>
      <c r="E22" s="225">
        <v>46171.28</v>
      </c>
      <c r="H22" s="226"/>
    </row>
    <row r="23" spans="1:8" ht="15" customHeight="1">
      <c r="A23" s="70" t="s">
        <v>2200</v>
      </c>
      <c r="B23" s="70" t="s">
        <v>1949</v>
      </c>
      <c r="C23" s="224">
        <v>10</v>
      </c>
      <c r="D23" s="225">
        <v>46171.28</v>
      </c>
      <c r="E23" s="225">
        <v>46171.28</v>
      </c>
      <c r="H23" s="226"/>
    </row>
    <row r="24" spans="1:8" ht="15" customHeight="1">
      <c r="A24" s="70" t="s">
        <v>2201</v>
      </c>
      <c r="B24" s="70" t="s">
        <v>2202</v>
      </c>
      <c r="C24" s="224">
        <v>7</v>
      </c>
      <c r="D24" s="225">
        <v>43991.98</v>
      </c>
      <c r="E24" s="225">
        <v>43991.98</v>
      </c>
      <c r="H24" s="226"/>
    </row>
    <row r="25" spans="1:8" ht="15" customHeight="1">
      <c r="A25" s="70" t="s">
        <v>2203</v>
      </c>
      <c r="B25" s="70" t="s">
        <v>2204</v>
      </c>
      <c r="C25" s="224">
        <v>36</v>
      </c>
      <c r="D25" s="225">
        <v>43991.98</v>
      </c>
      <c r="E25" s="225">
        <v>43991.98</v>
      </c>
      <c r="H25" s="226"/>
    </row>
    <row r="26" spans="1:8" ht="15" customHeight="1">
      <c r="A26" s="70" t="s">
        <v>2205</v>
      </c>
      <c r="B26" s="70" t="s">
        <v>2206</v>
      </c>
      <c r="C26" s="224">
        <v>2</v>
      </c>
      <c r="D26" s="225">
        <v>43991.98</v>
      </c>
      <c r="E26" s="225">
        <v>43991.98</v>
      </c>
      <c r="H26" s="226"/>
    </row>
    <row r="27" spans="1:8" ht="15" customHeight="1">
      <c r="A27" s="70" t="s">
        <v>2207</v>
      </c>
      <c r="B27" s="70" t="s">
        <v>2208</v>
      </c>
      <c r="C27" s="224">
        <v>2</v>
      </c>
      <c r="D27" s="225">
        <v>43991.98</v>
      </c>
      <c r="E27" s="225">
        <v>43991.98</v>
      </c>
      <c r="H27" s="226"/>
    </row>
    <row r="28" spans="1:8" ht="15" customHeight="1">
      <c r="A28" s="70" t="s">
        <v>2209</v>
      </c>
      <c r="B28" s="70" t="s">
        <v>2210</v>
      </c>
      <c r="C28" s="224">
        <v>2</v>
      </c>
      <c r="D28" s="225">
        <v>43145.98</v>
      </c>
      <c r="E28" s="225">
        <v>43145.98</v>
      </c>
      <c r="G28" s="226"/>
      <c r="H28" s="226"/>
    </row>
    <row r="29" spans="1:8" ht="15" customHeight="1">
      <c r="A29" s="70" t="s">
        <v>2211</v>
      </c>
      <c r="B29" s="70" t="s">
        <v>2212</v>
      </c>
      <c r="C29" s="224">
        <v>5</v>
      </c>
      <c r="D29" s="225">
        <v>42181.7607225</v>
      </c>
      <c r="E29" s="225">
        <v>42181.7607225</v>
      </c>
      <c r="H29" s="226"/>
    </row>
    <row r="30" spans="1:8" ht="15" customHeight="1">
      <c r="A30" s="70" t="s">
        <v>2213</v>
      </c>
      <c r="B30" s="70" t="s">
        <v>2214</v>
      </c>
      <c r="C30" s="224">
        <v>5</v>
      </c>
      <c r="D30" s="225">
        <v>42181.7607225</v>
      </c>
      <c r="E30" s="225">
        <v>42181.7607225</v>
      </c>
      <c r="H30" s="226"/>
    </row>
    <row r="31" spans="1:8" ht="15" customHeight="1">
      <c r="A31" s="70" t="s">
        <v>2215</v>
      </c>
      <c r="B31" s="70" t="s">
        <v>1950</v>
      </c>
      <c r="C31" s="224">
        <v>3</v>
      </c>
      <c r="D31" s="225">
        <v>42181.7607225</v>
      </c>
      <c r="E31" s="225">
        <v>42181.7607225</v>
      </c>
      <c r="H31" s="226"/>
    </row>
    <row r="32" spans="1:8" ht="15" customHeight="1">
      <c r="A32" s="70" t="s">
        <v>2216</v>
      </c>
      <c r="B32" s="70" t="s">
        <v>2217</v>
      </c>
      <c r="C32" s="224">
        <v>49</v>
      </c>
      <c r="D32" s="225">
        <v>42181.7607225</v>
      </c>
      <c r="E32" s="225">
        <v>42181.7607225</v>
      </c>
      <c r="H32" s="226"/>
    </row>
    <row r="33" spans="1:8" ht="15" customHeight="1">
      <c r="A33" s="70" t="s">
        <v>2218</v>
      </c>
      <c r="B33" s="70" t="s">
        <v>2219</v>
      </c>
      <c r="C33" s="224">
        <v>1</v>
      </c>
      <c r="D33" s="225">
        <v>37654.197</v>
      </c>
      <c r="E33" s="225">
        <v>37654.197</v>
      </c>
      <c r="H33" s="226"/>
    </row>
    <row r="34" spans="1:8" ht="15" customHeight="1">
      <c r="A34" s="70" t="s">
        <v>2220</v>
      </c>
      <c r="B34" s="70" t="s">
        <v>2221</v>
      </c>
      <c r="C34" s="224">
        <v>2</v>
      </c>
      <c r="D34" s="225">
        <v>37654.195294799996</v>
      </c>
      <c r="E34" s="225">
        <v>37654.195294799996</v>
      </c>
      <c r="H34" s="226"/>
    </row>
    <row r="35" spans="1:8" ht="15" customHeight="1">
      <c r="A35" s="70" t="s">
        <v>2222</v>
      </c>
      <c r="B35" s="70" t="s">
        <v>2223</v>
      </c>
      <c r="C35" s="224">
        <v>16</v>
      </c>
      <c r="D35" s="225">
        <v>37654.195294799996</v>
      </c>
      <c r="E35" s="225">
        <v>37654.195294799996</v>
      </c>
      <c r="H35" s="226"/>
    </row>
    <row r="36" spans="1:8" ht="15" customHeight="1">
      <c r="A36" s="70" t="s">
        <v>2224</v>
      </c>
      <c r="B36" s="70" t="s">
        <v>2225</v>
      </c>
      <c r="C36" s="224">
        <v>6</v>
      </c>
      <c r="D36" s="225">
        <v>37654.195294799996</v>
      </c>
      <c r="E36" s="225">
        <v>37654.195294799996</v>
      </c>
      <c r="H36" s="226"/>
    </row>
    <row r="37" spans="1:8" ht="15" customHeight="1">
      <c r="A37" s="70" t="s">
        <v>2226</v>
      </c>
      <c r="B37" s="70" t="s">
        <v>2227</v>
      </c>
      <c r="C37" s="224">
        <v>7</v>
      </c>
      <c r="D37" s="225">
        <v>37654.195294799996</v>
      </c>
      <c r="E37" s="225">
        <v>37654.195294799996</v>
      </c>
      <c r="H37" s="226"/>
    </row>
    <row r="38" spans="1:8" ht="15" customHeight="1">
      <c r="A38" s="70" t="s">
        <v>2228</v>
      </c>
      <c r="B38" s="70" t="s">
        <v>2229</v>
      </c>
      <c r="C38" s="224">
        <v>1</v>
      </c>
      <c r="D38" s="225">
        <v>37654.195294799996</v>
      </c>
      <c r="E38" s="225">
        <v>37654.195294799996</v>
      </c>
      <c r="H38" s="226"/>
    </row>
    <row r="39" spans="1:8" ht="15" customHeight="1">
      <c r="A39" s="70" t="s">
        <v>2230</v>
      </c>
      <c r="B39" s="70" t="s">
        <v>2231</v>
      </c>
      <c r="C39" s="224">
        <v>1</v>
      </c>
      <c r="D39" s="225">
        <v>34717.2330141</v>
      </c>
      <c r="E39" s="225">
        <v>34717.2330141</v>
      </c>
      <c r="H39" s="226"/>
    </row>
    <row r="40" spans="1:8" ht="15" customHeight="1">
      <c r="A40" s="70" t="s">
        <v>2232</v>
      </c>
      <c r="B40" s="70" t="s">
        <v>2233</v>
      </c>
      <c r="C40" s="224">
        <v>1</v>
      </c>
      <c r="D40" s="225">
        <v>34717.2330141</v>
      </c>
      <c r="E40" s="225">
        <v>34717.2330141</v>
      </c>
      <c r="H40" s="226"/>
    </row>
    <row r="41" spans="1:8" ht="15" customHeight="1">
      <c r="A41" s="70" t="s">
        <v>2234</v>
      </c>
      <c r="B41" s="70" t="s">
        <v>2235</v>
      </c>
      <c r="C41" s="224">
        <v>1</v>
      </c>
      <c r="D41" s="225">
        <v>34717.2330141</v>
      </c>
      <c r="E41" s="225">
        <v>34717.2330141</v>
      </c>
      <c r="H41" s="226"/>
    </row>
    <row r="42" spans="1:8" ht="15" customHeight="1">
      <c r="A42" s="70" t="s">
        <v>2236</v>
      </c>
      <c r="B42" s="70" t="s">
        <v>2237</v>
      </c>
      <c r="C42" s="224">
        <v>1</v>
      </c>
      <c r="D42" s="225">
        <v>34717.2330141</v>
      </c>
      <c r="E42" s="225">
        <v>34717.2330141</v>
      </c>
      <c r="H42" s="226"/>
    </row>
    <row r="43" spans="1:8" ht="15" customHeight="1">
      <c r="A43" s="70" t="s">
        <v>2238</v>
      </c>
      <c r="B43" s="70" t="s">
        <v>2239</v>
      </c>
      <c r="C43" s="224">
        <v>1</v>
      </c>
      <c r="D43" s="225">
        <v>34717.2330141</v>
      </c>
      <c r="E43" s="225">
        <v>34717.2330141</v>
      </c>
      <c r="H43" s="226"/>
    </row>
    <row r="44" spans="1:8" ht="15" customHeight="1">
      <c r="A44" s="70" t="s">
        <v>2240</v>
      </c>
      <c r="B44" s="70" t="s">
        <v>2241</v>
      </c>
      <c r="C44" s="224">
        <v>4</v>
      </c>
      <c r="D44" s="225">
        <v>34717.24</v>
      </c>
      <c r="E44" s="225">
        <v>34717.24</v>
      </c>
      <c r="H44" s="226"/>
    </row>
    <row r="45" spans="1:8" ht="15" customHeight="1">
      <c r="A45" s="70" t="s">
        <v>2242</v>
      </c>
      <c r="B45" s="70" t="s">
        <v>2243</v>
      </c>
      <c r="C45" s="224">
        <v>1</v>
      </c>
      <c r="D45" s="225">
        <v>34717.24</v>
      </c>
      <c r="E45" s="225">
        <v>34717.24</v>
      </c>
      <c r="H45" s="226"/>
    </row>
    <row r="46" spans="1:8" ht="15" customHeight="1">
      <c r="A46" s="70" t="s">
        <v>2244</v>
      </c>
      <c r="B46" s="70" t="s">
        <v>2245</v>
      </c>
      <c r="C46" s="224">
        <v>53</v>
      </c>
      <c r="D46" s="225">
        <v>30062.68</v>
      </c>
      <c r="E46" s="225">
        <v>30062.68</v>
      </c>
      <c r="H46" s="226"/>
    </row>
    <row r="47" spans="1:8" ht="15" customHeight="1">
      <c r="A47" s="70" t="s">
        <v>2246</v>
      </c>
      <c r="B47" s="70" t="s">
        <v>2247</v>
      </c>
      <c r="C47" s="224">
        <v>22</v>
      </c>
      <c r="D47" s="225">
        <v>30062.675260800002</v>
      </c>
      <c r="E47" s="225">
        <v>30062.675260800002</v>
      </c>
      <c r="H47" s="226"/>
    </row>
    <row r="48" spans="1:8" ht="15" customHeight="1">
      <c r="A48" s="70" t="s">
        <v>2248</v>
      </c>
      <c r="B48" s="70" t="s">
        <v>2249</v>
      </c>
      <c r="C48" s="224">
        <v>1</v>
      </c>
      <c r="D48" s="225">
        <v>27252.5839614</v>
      </c>
      <c r="E48" s="225">
        <v>27252.5839614</v>
      </c>
      <c r="H48" s="226"/>
    </row>
    <row r="49" spans="1:8" ht="15" customHeight="1">
      <c r="A49" s="70" t="s">
        <v>2250</v>
      </c>
      <c r="B49" s="70" t="s">
        <v>2251</v>
      </c>
      <c r="C49" s="224">
        <v>3</v>
      </c>
      <c r="D49" s="225">
        <v>27252.5839614</v>
      </c>
      <c r="E49" s="225">
        <v>27252.5839614</v>
      </c>
      <c r="H49" s="226"/>
    </row>
    <row r="50" spans="1:8" ht="15" customHeight="1">
      <c r="A50" s="70" t="s">
        <v>2252</v>
      </c>
      <c r="B50" s="70" t="s">
        <v>2253</v>
      </c>
      <c r="C50" s="224">
        <v>10</v>
      </c>
      <c r="D50" s="225">
        <v>25304.64</v>
      </c>
      <c r="E50" s="225">
        <v>25304.64</v>
      </c>
      <c r="H50" s="226"/>
    </row>
    <row r="51" spans="1:8" ht="15" customHeight="1">
      <c r="A51" s="70" t="s">
        <v>2254</v>
      </c>
      <c r="B51" s="70" t="s">
        <v>2255</v>
      </c>
      <c r="C51" s="224">
        <v>6</v>
      </c>
      <c r="D51" s="225">
        <v>25252.30</v>
      </c>
      <c r="E51" s="225">
        <v>25252.30</v>
      </c>
      <c r="H51" s="226"/>
    </row>
    <row r="52" spans="1:8" ht="15" customHeight="1">
      <c r="A52" s="70" t="s">
        <v>2256</v>
      </c>
      <c r="B52" s="70" t="s">
        <v>2257</v>
      </c>
      <c r="C52" s="224">
        <v>1</v>
      </c>
      <c r="D52" s="225">
        <v>25252.30</v>
      </c>
      <c r="E52" s="225">
        <v>25252.30</v>
      </c>
      <c r="H52" s="226"/>
    </row>
    <row r="53" spans="1:8" ht="15" customHeight="1">
      <c r="A53" s="70" t="s">
        <v>2258</v>
      </c>
      <c r="B53" s="70" t="s">
        <v>2259</v>
      </c>
      <c r="C53" s="224">
        <v>2</v>
      </c>
      <c r="D53" s="225">
        <v>25252.30</v>
      </c>
      <c r="E53" s="225">
        <v>25252.30</v>
      </c>
      <c r="H53" s="226"/>
    </row>
    <row r="54" spans="1:8" ht="15" customHeight="1">
      <c r="A54" s="70" t="s">
        <v>2260</v>
      </c>
      <c r="B54" s="70" t="s">
        <v>2261</v>
      </c>
      <c r="C54" s="224">
        <v>2</v>
      </c>
      <c r="D54" s="225">
        <v>25252.30</v>
      </c>
      <c r="E54" s="225">
        <v>25252.30</v>
      </c>
      <c r="H54" s="226"/>
    </row>
    <row r="55" spans="1:8" ht="15" customHeight="1">
      <c r="A55" s="70" t="s">
        <v>2262</v>
      </c>
      <c r="B55" s="70" t="s">
        <v>2263</v>
      </c>
      <c r="C55" s="224">
        <v>9</v>
      </c>
      <c r="D55" s="225">
        <v>23935.88</v>
      </c>
      <c r="E55" s="225">
        <v>23935.88</v>
      </c>
      <c r="H55" s="226"/>
    </row>
    <row r="56" spans="1:8" ht="15" customHeight="1">
      <c r="A56" s="70" t="s">
        <v>2264</v>
      </c>
      <c r="B56" s="70" t="s">
        <v>2265</v>
      </c>
      <c r="C56" s="224">
        <v>3</v>
      </c>
      <c r="D56" s="225">
        <v>23935.88</v>
      </c>
      <c r="E56" s="225">
        <v>23935.88</v>
      </c>
      <c r="H56" s="226"/>
    </row>
    <row r="57" spans="1:8" ht="15" customHeight="1">
      <c r="A57" s="70" t="s">
        <v>2266</v>
      </c>
      <c r="B57" s="70" t="s">
        <v>2267</v>
      </c>
      <c r="C57" s="224">
        <v>7</v>
      </c>
      <c r="D57" s="225">
        <v>23935.88</v>
      </c>
      <c r="E57" s="225">
        <v>23935.88</v>
      </c>
      <c r="H57" s="226"/>
    </row>
    <row r="58" spans="1:8" ht="15" customHeight="1">
      <c r="A58" s="70" t="s">
        <v>2268</v>
      </c>
      <c r="B58" s="70" t="s">
        <v>2269</v>
      </c>
      <c r="C58" s="224">
        <v>6</v>
      </c>
      <c r="D58" s="225">
        <v>23623.26452325</v>
      </c>
      <c r="E58" s="225">
        <v>23623.26452325</v>
      </c>
      <c r="H58" s="226"/>
    </row>
    <row r="59" spans="1:8" ht="15" customHeight="1">
      <c r="A59" s="70" t="s">
        <v>2270</v>
      </c>
      <c r="B59" s="70" t="s">
        <v>2271</v>
      </c>
      <c r="C59" s="224">
        <v>7</v>
      </c>
      <c r="D59" s="225">
        <v>23623.26452325</v>
      </c>
      <c r="E59" s="225">
        <v>23623.26452325</v>
      </c>
      <c r="H59" s="226"/>
    </row>
    <row r="60" spans="1:8" ht="15" customHeight="1">
      <c r="A60" s="70" t="s">
        <v>2272</v>
      </c>
      <c r="B60" s="70" t="s">
        <v>2273</v>
      </c>
      <c r="C60" s="224">
        <v>9</v>
      </c>
      <c r="D60" s="225">
        <v>20400.36</v>
      </c>
      <c r="E60" s="225">
        <v>20400.36</v>
      </c>
      <c r="H60" s="226"/>
    </row>
    <row r="61" spans="1:8" ht="15" customHeight="1">
      <c r="A61" s="70" t="s">
        <v>2274</v>
      </c>
      <c r="B61" s="70" t="s">
        <v>2275</v>
      </c>
      <c r="C61" s="224">
        <v>1</v>
      </c>
      <c r="D61" s="225">
        <v>19958.26</v>
      </c>
      <c r="E61" s="225">
        <v>19958.26</v>
      </c>
      <c r="H61" s="226"/>
    </row>
    <row r="62" spans="1:8" ht="15" customHeight="1">
      <c r="A62" s="70" t="s">
        <v>2276</v>
      </c>
      <c r="B62" s="70" t="s">
        <v>2277</v>
      </c>
      <c r="C62" s="224">
        <v>150</v>
      </c>
      <c r="D62" s="225">
        <v>18358.92</v>
      </c>
      <c r="E62" s="225">
        <v>18358.92</v>
      </c>
      <c r="H62" s="226"/>
    </row>
    <row r="63" spans="1:8" ht="15" customHeight="1">
      <c r="A63" s="70" t="s">
        <v>2278</v>
      </c>
      <c r="B63" s="70" t="s">
        <v>2279</v>
      </c>
      <c r="C63" s="224">
        <v>14</v>
      </c>
      <c r="D63" s="225">
        <v>18358.92</v>
      </c>
      <c r="E63" s="225">
        <v>18358.92</v>
      </c>
      <c r="H63" s="226"/>
    </row>
    <row r="64" spans="1:8" ht="15" customHeight="1">
      <c r="A64" s="70" t="s">
        <v>2280</v>
      </c>
      <c r="B64" s="70" t="s">
        <v>2281</v>
      </c>
      <c r="C64" s="224">
        <v>1</v>
      </c>
      <c r="D64" s="225">
        <v>18358.92</v>
      </c>
      <c r="E64" s="225">
        <v>18358.92</v>
      </c>
      <c r="H64" s="226"/>
    </row>
    <row r="65" spans="1:8" ht="15" customHeight="1">
      <c r="A65" s="70" t="s">
        <v>2282</v>
      </c>
      <c r="B65" s="70" t="s">
        <v>2283</v>
      </c>
      <c r="C65" s="224">
        <v>9</v>
      </c>
      <c r="D65" s="225">
        <v>18358.92</v>
      </c>
      <c r="E65" s="225">
        <v>18358.92</v>
      </c>
      <c r="H65" s="226"/>
    </row>
    <row r="66" spans="1:8" ht="15" customHeight="1">
      <c r="A66" s="70" t="s">
        <v>2284</v>
      </c>
      <c r="B66" s="70" t="s">
        <v>2285</v>
      </c>
      <c r="C66" s="224">
        <v>14</v>
      </c>
      <c r="D66" s="225">
        <v>18194.62</v>
      </c>
      <c r="E66" s="225">
        <v>18194.62</v>
      </c>
      <c r="H66" s="226"/>
    </row>
    <row r="67" spans="1:8" ht="15" customHeight="1">
      <c r="A67" s="70" t="s">
        <v>2286</v>
      </c>
      <c r="B67" s="70" t="s">
        <v>2287</v>
      </c>
      <c r="C67" s="224">
        <v>5</v>
      </c>
      <c r="D67" s="225">
        <v>16372.14</v>
      </c>
      <c r="E67" s="225">
        <v>16372.14</v>
      </c>
      <c r="H67" s="226"/>
    </row>
    <row r="68" spans="1:8" ht="15" customHeight="1">
      <c r="A68" s="70" t="s">
        <v>2288</v>
      </c>
      <c r="B68" s="70" t="s">
        <v>2289</v>
      </c>
      <c r="C68" s="224">
        <v>1</v>
      </c>
      <c r="D68" s="225">
        <v>16372.14</v>
      </c>
      <c r="E68" s="225">
        <v>16372.14</v>
      </c>
      <c r="H68" s="226"/>
    </row>
    <row r="69" spans="1:8" ht="15" customHeight="1">
      <c r="A69" s="70" t="s">
        <v>2290</v>
      </c>
      <c r="B69" s="70" t="s">
        <v>2291</v>
      </c>
      <c r="C69" s="224">
        <v>22</v>
      </c>
      <c r="D69" s="225">
        <v>16372.14</v>
      </c>
      <c r="E69" s="225">
        <v>16372.14</v>
      </c>
      <c r="H69" s="226"/>
    </row>
    <row r="70" spans="1:8" ht="15" customHeight="1">
      <c r="A70" s="70" t="s">
        <v>2292</v>
      </c>
      <c r="B70" s="70" t="s">
        <v>2293</v>
      </c>
      <c r="C70" s="224">
        <v>1</v>
      </c>
      <c r="D70" s="225">
        <v>16372.14</v>
      </c>
      <c r="E70" s="225">
        <v>16372.14</v>
      </c>
      <c r="H70" s="226"/>
    </row>
    <row r="71" spans="1:8" ht="15" customHeight="1">
      <c r="A71" s="70" t="s">
        <v>2294</v>
      </c>
      <c r="B71" s="70" t="s">
        <v>2295</v>
      </c>
      <c r="C71" s="224">
        <v>23</v>
      </c>
      <c r="D71" s="225">
        <v>16372.14</v>
      </c>
      <c r="E71" s="225">
        <v>16372.14</v>
      </c>
      <c r="H71" s="226"/>
    </row>
    <row r="72" spans="1:8" ht="15" customHeight="1">
      <c r="A72" s="70" t="s">
        <v>2296</v>
      </c>
      <c r="B72" s="70" t="s">
        <v>2297</v>
      </c>
      <c r="C72" s="224">
        <v>10</v>
      </c>
      <c r="D72" s="225">
        <v>16372.14</v>
      </c>
      <c r="E72" s="225">
        <v>16372.14</v>
      </c>
      <c r="H72" s="226"/>
    </row>
    <row r="73" spans="1:8" ht="15" customHeight="1">
      <c r="A73" s="70" t="s">
        <v>2298</v>
      </c>
      <c r="B73" s="70" t="s">
        <v>2299</v>
      </c>
      <c r="C73" s="224">
        <v>1</v>
      </c>
      <c r="D73" s="225">
        <v>16372.14</v>
      </c>
      <c r="E73" s="225">
        <v>16372.14</v>
      </c>
      <c r="H73" s="226"/>
    </row>
    <row r="74" spans="1:8" ht="15" customHeight="1">
      <c r="A74" s="70" t="s">
        <v>2300</v>
      </c>
      <c r="B74" s="70" t="s">
        <v>2301</v>
      </c>
      <c r="C74" s="224">
        <v>17</v>
      </c>
      <c r="D74" s="225">
        <v>16372.14</v>
      </c>
      <c r="E74" s="225">
        <v>16372.14</v>
      </c>
      <c r="H74" s="226"/>
    </row>
    <row r="75" spans="1:5" ht="15" customHeight="1">
      <c r="A75" s="125" t="s">
        <v>318</v>
      </c>
      <c r="B75" s="126" t="s">
        <v>1967</v>
      </c>
      <c r="C75" s="127">
        <f>SUM(C12:C74)</f>
        <v>654</v>
      </c>
      <c r="D75" s="227" t="s">
        <v>318</v>
      </c>
      <c r="E75" s="129" t="s">
        <v>318</v>
      </c>
    </row>
    <row r="76" spans="1:5" ht="15" customHeight="1">
      <c r="A76" s="193"/>
      <c r="B76" s="150"/>
      <c r="C76" s="194"/>
      <c r="D76" s="228"/>
      <c r="E76" s="195"/>
    </row>
    <row r="77" spans="1:5" ht="15" customHeight="1">
      <c r="A77" s="196" t="s">
        <v>318</v>
      </c>
      <c r="B77" s="196" t="s">
        <v>318</v>
      </c>
      <c r="C77" s="197" t="s">
        <v>318</v>
      </c>
      <c r="D77" s="229" t="s">
        <v>318</v>
      </c>
      <c r="E77" s="198" t="s">
        <v>318</v>
      </c>
    </row>
    <row r="78" spans="1:5" ht="15" customHeight="1">
      <c r="A78" s="117" t="s">
        <v>1968</v>
      </c>
      <c r="B78" s="117" t="s">
        <v>1968</v>
      </c>
      <c r="C78" s="118"/>
      <c r="D78" s="223" t="s">
        <v>318</v>
      </c>
      <c r="E78" s="119" t="s">
        <v>318</v>
      </c>
    </row>
    <row r="79" spans="1:5" ht="15" customHeight="1">
      <c r="A79" s="70" t="s">
        <v>2302</v>
      </c>
      <c r="B79" s="70" t="s">
        <v>2303</v>
      </c>
      <c r="C79" s="224">
        <v>5</v>
      </c>
      <c r="D79" s="225">
        <v>15158.404579500002</v>
      </c>
      <c r="E79" s="225">
        <v>15158.404579500002</v>
      </c>
    </row>
    <row r="80" spans="1:5" ht="15" customHeight="1">
      <c r="A80" s="70" t="s">
        <v>2304</v>
      </c>
      <c r="B80" s="70" t="s">
        <v>2305</v>
      </c>
      <c r="C80" s="224">
        <v>6</v>
      </c>
      <c r="D80" s="225">
        <v>14114.515905</v>
      </c>
      <c r="E80" s="225">
        <v>14114.515905</v>
      </c>
    </row>
    <row r="81" spans="1:5" ht="15" customHeight="1">
      <c r="A81" s="70" t="s">
        <v>2306</v>
      </c>
      <c r="B81" s="70" t="s">
        <v>2307</v>
      </c>
      <c r="C81" s="224">
        <v>2</v>
      </c>
      <c r="D81" s="225">
        <v>14114.515905</v>
      </c>
      <c r="E81" s="225">
        <v>14114.515905</v>
      </c>
    </row>
    <row r="82" spans="1:5" ht="15" customHeight="1">
      <c r="A82" s="70" t="s">
        <v>2308</v>
      </c>
      <c r="B82" s="70" t="s">
        <v>2309</v>
      </c>
      <c r="C82" s="224">
        <v>5</v>
      </c>
      <c r="D82" s="225">
        <v>13811.760254250003</v>
      </c>
      <c r="E82" s="225">
        <v>13811.760254250003</v>
      </c>
    </row>
    <row r="83" spans="1:5" ht="15" customHeight="1">
      <c r="A83" s="70" t="s">
        <v>2310</v>
      </c>
      <c r="B83" s="70" t="s">
        <v>2311</v>
      </c>
      <c r="C83" s="224">
        <v>5</v>
      </c>
      <c r="D83" s="225">
        <v>13811.760254250003</v>
      </c>
      <c r="E83" s="225">
        <v>13811.760254250003</v>
      </c>
    </row>
    <row r="84" spans="1:5" ht="15" customHeight="1">
      <c r="A84" s="70" t="s">
        <v>2312</v>
      </c>
      <c r="B84" s="70" t="s">
        <v>2313</v>
      </c>
      <c r="C84" s="224">
        <v>20</v>
      </c>
      <c r="D84" s="225">
        <v>12428.08</v>
      </c>
      <c r="E84" s="225">
        <v>12428.08</v>
      </c>
    </row>
    <row r="85" spans="1:5" ht="15" customHeight="1">
      <c r="A85" s="70" t="s">
        <v>2314</v>
      </c>
      <c r="B85" s="70" t="s">
        <v>2315</v>
      </c>
      <c r="C85" s="224">
        <v>2</v>
      </c>
      <c r="D85" s="225">
        <v>12428.062116750003</v>
      </c>
      <c r="E85" s="225">
        <v>12428.062116750003</v>
      </c>
    </row>
    <row r="86" spans="1:5" ht="15" customHeight="1">
      <c r="A86" s="70" t="s">
        <v>2316</v>
      </c>
      <c r="B86" s="70" t="s">
        <v>2317</v>
      </c>
      <c r="C86" s="224">
        <v>28</v>
      </c>
      <c r="D86" s="225">
        <v>12094.963902000001</v>
      </c>
      <c r="E86" s="225">
        <v>12094.963902000001</v>
      </c>
    </row>
    <row r="87" spans="1:5" ht="15" customHeight="1">
      <c r="A87" s="70" t="s">
        <v>2318</v>
      </c>
      <c r="B87" s="70" t="s">
        <v>2319</v>
      </c>
      <c r="C87" s="224">
        <v>3</v>
      </c>
      <c r="D87" s="225">
        <v>12094.98</v>
      </c>
      <c r="E87" s="225">
        <v>12094.98</v>
      </c>
    </row>
    <row r="88" spans="1:5" ht="15" customHeight="1">
      <c r="A88" s="70" t="s">
        <v>2320</v>
      </c>
      <c r="B88" s="70" t="s">
        <v>2321</v>
      </c>
      <c r="C88" s="224">
        <v>3</v>
      </c>
      <c r="D88" s="225">
        <v>11958.84252675</v>
      </c>
      <c r="E88" s="225">
        <v>11958.84252675</v>
      </c>
    </row>
    <row r="89" spans="1:5" ht="15" customHeight="1">
      <c r="A89" s="70" t="s">
        <v>2322</v>
      </c>
      <c r="B89" s="70" t="s">
        <v>2323</v>
      </c>
      <c r="C89" s="224">
        <v>3</v>
      </c>
      <c r="D89" s="225">
        <v>11958.84252675</v>
      </c>
      <c r="E89" s="225">
        <v>11958.84252675</v>
      </c>
    </row>
    <row r="90" spans="1:5" ht="15" customHeight="1">
      <c r="A90" s="70" t="s">
        <v>2324</v>
      </c>
      <c r="B90" s="70" t="s">
        <v>2325</v>
      </c>
      <c r="C90" s="224">
        <v>3</v>
      </c>
      <c r="D90" s="225">
        <v>11958.84252675</v>
      </c>
      <c r="E90" s="225">
        <v>11958.84252675</v>
      </c>
    </row>
    <row r="91" spans="1:5" ht="15" customHeight="1">
      <c r="A91" s="70" t="s">
        <v>2326</v>
      </c>
      <c r="B91" s="70" t="s">
        <v>2327</v>
      </c>
      <c r="C91" s="224">
        <v>1</v>
      </c>
      <c r="D91" s="225">
        <v>10830.42164925</v>
      </c>
      <c r="E91" s="225">
        <v>10830.42164925</v>
      </c>
    </row>
    <row r="92" spans="1:5" ht="15" customHeight="1">
      <c r="A92" s="70" t="s">
        <v>2328</v>
      </c>
      <c r="B92" s="70" t="s">
        <v>2329</v>
      </c>
      <c r="C92" s="224">
        <v>42</v>
      </c>
      <c r="D92" s="225">
        <v>10000</v>
      </c>
      <c r="E92" s="225">
        <v>10000</v>
      </c>
    </row>
    <row r="93" spans="1:5" ht="15" customHeight="1">
      <c r="A93" s="70" t="s">
        <v>2330</v>
      </c>
      <c r="B93" s="70" t="s">
        <v>2331</v>
      </c>
      <c r="C93" s="224">
        <v>128</v>
      </c>
      <c r="D93" s="225">
        <v>10000</v>
      </c>
      <c r="E93" s="225">
        <v>10000</v>
      </c>
    </row>
    <row r="94" spans="1:5" ht="15" customHeight="1">
      <c r="A94" s="70" t="s">
        <v>2332</v>
      </c>
      <c r="B94" s="70" t="s">
        <v>2333</v>
      </c>
      <c r="C94" s="224">
        <v>1</v>
      </c>
      <c r="D94" s="225">
        <v>9249.66</v>
      </c>
      <c r="E94" s="225">
        <v>9249.66</v>
      </c>
    </row>
    <row r="95" spans="1:5" ht="15" customHeight="1">
      <c r="A95" s="70" t="s">
        <v>2334</v>
      </c>
      <c r="B95" s="70" t="s">
        <v>2335</v>
      </c>
      <c r="C95" s="224">
        <v>1</v>
      </c>
      <c r="D95" s="225">
        <v>9088.92</v>
      </c>
      <c r="E95" s="225">
        <v>9088.92</v>
      </c>
    </row>
    <row r="96" spans="1:5" ht="15" customHeight="1">
      <c r="A96" s="70" t="s">
        <v>2336</v>
      </c>
      <c r="B96" s="70" t="s">
        <v>2337</v>
      </c>
      <c r="C96" s="224">
        <v>1</v>
      </c>
      <c r="D96" s="225">
        <v>9088.92</v>
      </c>
      <c r="E96" s="225">
        <v>9088.92</v>
      </c>
    </row>
    <row r="97" spans="1:5" ht="15" customHeight="1">
      <c r="A97" s="70" t="s">
        <v>2338</v>
      </c>
      <c r="B97" s="70" t="s">
        <v>2339</v>
      </c>
      <c r="C97" s="224">
        <v>9</v>
      </c>
      <c r="D97" s="225">
        <v>9088.92</v>
      </c>
      <c r="E97" s="225">
        <v>9088.92</v>
      </c>
    </row>
    <row r="98" spans="1:5" ht="15" customHeight="1">
      <c r="A98" s="70" t="s">
        <v>2340</v>
      </c>
      <c r="B98" s="70" t="s">
        <v>2341</v>
      </c>
      <c r="C98" s="224">
        <v>5</v>
      </c>
      <c r="D98" s="225">
        <v>9088.92</v>
      </c>
      <c r="E98" s="225">
        <v>9088.92</v>
      </c>
    </row>
    <row r="99" spans="1:5" ht="15" customHeight="1">
      <c r="A99" s="70" t="s">
        <v>2342</v>
      </c>
      <c r="B99" s="70" t="s">
        <v>2343</v>
      </c>
      <c r="C99" s="224">
        <v>8</v>
      </c>
      <c r="D99" s="225">
        <v>9088.92</v>
      </c>
      <c r="E99" s="225">
        <v>9088.92</v>
      </c>
    </row>
    <row r="100" spans="1:5" ht="15" customHeight="1">
      <c r="A100" s="70" t="s">
        <v>2344</v>
      </c>
      <c r="B100" s="70" t="s">
        <v>2345</v>
      </c>
      <c r="C100" s="224">
        <v>9</v>
      </c>
      <c r="D100" s="225">
        <v>9088.92</v>
      </c>
      <c r="E100" s="225">
        <v>9088.92</v>
      </c>
    </row>
    <row r="101" spans="1:5" ht="15" customHeight="1">
      <c r="A101" s="70" t="s">
        <v>2346</v>
      </c>
      <c r="B101" s="70" t="s">
        <v>2347</v>
      </c>
      <c r="C101" s="224">
        <v>15</v>
      </c>
      <c r="D101" s="225">
        <v>8778.04</v>
      </c>
      <c r="E101" s="225">
        <v>8778.04</v>
      </c>
    </row>
    <row r="102" spans="1:5" ht="15" customHeight="1">
      <c r="A102" s="70" t="s">
        <v>2348</v>
      </c>
      <c r="B102" s="70" t="s">
        <v>2349</v>
      </c>
      <c r="C102" s="224">
        <v>1</v>
      </c>
      <c r="D102" s="225">
        <v>8778.04</v>
      </c>
      <c r="E102" s="225">
        <v>8778.04</v>
      </c>
    </row>
    <row r="103" spans="1:5" ht="15" customHeight="1">
      <c r="A103" s="70" t="s">
        <v>2350</v>
      </c>
      <c r="B103" s="70" t="s">
        <v>2351</v>
      </c>
      <c r="C103" s="224">
        <v>1</v>
      </c>
      <c r="D103" s="225">
        <v>8778.04</v>
      </c>
      <c r="E103" s="225">
        <v>8778.04</v>
      </c>
    </row>
    <row r="104" spans="1:5" ht="15" customHeight="1">
      <c r="A104" s="70" t="s">
        <v>2352</v>
      </c>
      <c r="B104" s="70" t="s">
        <v>2353</v>
      </c>
      <c r="C104" s="224">
        <v>1</v>
      </c>
      <c r="D104" s="225">
        <v>8778.04</v>
      </c>
      <c r="E104" s="225">
        <v>8778.04</v>
      </c>
    </row>
    <row r="105" spans="1:5" ht="15" customHeight="1">
      <c r="A105" s="70" t="s">
        <v>2354</v>
      </c>
      <c r="B105" s="70" t="s">
        <v>2355</v>
      </c>
      <c r="C105" s="224">
        <v>3</v>
      </c>
      <c r="D105" s="225">
        <v>8778.04</v>
      </c>
      <c r="E105" s="225">
        <v>8778.04</v>
      </c>
    </row>
    <row r="106" spans="1:5" ht="15" customHeight="1">
      <c r="A106" s="70" t="s">
        <v>2356</v>
      </c>
      <c r="B106" s="70" t="s">
        <v>2357</v>
      </c>
      <c r="C106" s="224">
        <v>53</v>
      </c>
      <c r="D106" s="225">
        <v>8568.90132525</v>
      </c>
      <c r="E106" s="225">
        <v>8568.90132525</v>
      </c>
    </row>
    <row r="107" spans="1:5" ht="15" customHeight="1">
      <c r="A107" s="114"/>
      <c r="B107" s="126" t="s">
        <v>1976</v>
      </c>
      <c r="C107" s="127">
        <f>SUM(C79:C106)</f>
        <v>364</v>
      </c>
      <c r="D107" s="230"/>
      <c r="E107" s="230"/>
    </row>
    <row r="108" spans="1:5" ht="15" customHeight="1">
      <c r="A108" s="114"/>
      <c r="B108" s="114"/>
      <c r="C108" s="115"/>
      <c r="D108" s="230"/>
      <c r="E108" s="230"/>
    </row>
    <row r="109" spans="1:5" ht="15" customHeight="1">
      <c r="A109" s="114"/>
      <c r="B109" s="114"/>
      <c r="C109" s="115"/>
      <c r="D109" s="230"/>
      <c r="E109" s="230"/>
    </row>
    <row r="110" spans="1:5" ht="15" customHeight="1">
      <c r="A110" s="134" t="s">
        <v>1977</v>
      </c>
      <c r="B110" s="134" t="s">
        <v>1968</v>
      </c>
      <c r="C110" s="135" t="s">
        <v>318</v>
      </c>
      <c r="D110" s="136" t="s">
        <v>318</v>
      </c>
      <c r="E110" s="136" t="s">
        <v>318</v>
      </c>
    </row>
    <row r="111" spans="1:5" ht="15" customHeight="1">
      <c r="A111" s="137" t="s">
        <v>1978</v>
      </c>
      <c r="B111" s="137" t="s">
        <v>1978</v>
      </c>
      <c r="C111" s="100">
        <v>0</v>
      </c>
      <c r="D111" s="138">
        <v>0</v>
      </c>
      <c r="E111" s="138">
        <v>0</v>
      </c>
    </row>
    <row r="112" spans="1:5" ht="15" customHeight="1">
      <c r="A112" s="104" t="s">
        <v>318</v>
      </c>
      <c r="B112" s="105" t="s">
        <v>1979</v>
      </c>
      <c r="C112" s="106">
        <f>SUM(C111:C111)</f>
        <v>0</v>
      </c>
      <c r="D112" s="107" t="s">
        <v>318</v>
      </c>
      <c r="E112" s="108" t="s">
        <v>318</v>
      </c>
    </row>
    <row r="113" spans="1:5" ht="15" customHeight="1">
      <c r="A113" s="114"/>
      <c r="B113" s="114"/>
      <c r="C113" s="115"/>
      <c r="D113" s="230"/>
      <c r="E113" s="230"/>
    </row>
    <row r="114" spans="1:5" ht="15" customHeight="1">
      <c r="A114" s="196"/>
      <c r="B114" s="139" t="s">
        <v>1912</v>
      </c>
      <c r="C114" s="140">
        <f>C107+C75</f>
        <v>1018</v>
      </c>
      <c r="D114" s="229"/>
      <c r="E114" s="198"/>
    </row>
    <row r="115" spans="1:5" ht="15" customHeight="1">
      <c r="A115" s="196"/>
      <c r="B115" s="196"/>
      <c r="C115" s="197"/>
      <c r="D115" s="229"/>
      <c r="E115" s="198"/>
    </row>
    <row r="116" spans="1:5" ht="15" customHeight="1">
      <c r="A116" s="196"/>
      <c r="B116" s="196"/>
      <c r="C116" s="197"/>
      <c r="D116" s="229"/>
      <c r="E116" s="198"/>
    </row>
    <row r="117" spans="1:5" ht="15" customHeight="1">
      <c r="A117" s="141" t="s">
        <v>1908</v>
      </c>
      <c r="B117" s="141"/>
      <c r="C117" s="202" t="s">
        <v>318</v>
      </c>
      <c r="D117" s="231" t="s">
        <v>318</v>
      </c>
      <c r="E117" s="203" t="s">
        <v>318</v>
      </c>
    </row>
    <row r="118" spans="1:3" ht="15" customHeight="1">
      <c r="A118" s="134" t="s">
        <v>1980</v>
      </c>
      <c r="B118" s="134"/>
      <c r="C118" s="131"/>
    </row>
    <row r="119" spans="1:5" ht="15" customHeight="1">
      <c r="A119" s="137" t="s">
        <v>1978</v>
      </c>
      <c r="B119" s="137" t="s">
        <v>1978</v>
      </c>
      <c r="C119" s="100">
        <v>0</v>
      </c>
      <c r="D119" s="138">
        <v>0</v>
      </c>
      <c r="E119" s="138">
        <v>0</v>
      </c>
    </row>
    <row r="120" spans="1:5" ht="15" customHeight="1">
      <c r="A120" s="104" t="s">
        <v>318</v>
      </c>
      <c r="B120" s="105" t="s">
        <v>1982</v>
      </c>
      <c r="C120" s="106">
        <f>SUM(C119:C119)</f>
        <v>0</v>
      </c>
      <c r="D120" s="233" t="s">
        <v>318</v>
      </c>
      <c r="E120" s="108" t="s">
        <v>318</v>
      </c>
    </row>
    <row r="121" spans="1:2" ht="15" customHeight="1">
      <c r="A121" s="196" t="s">
        <v>318</v>
      </c>
      <c r="B121" s="145" t="s">
        <v>318</v>
      </c>
    </row>
    <row r="122" spans="1:2" ht="15" customHeight="1">
      <c r="A122" s="147" t="s">
        <v>1983</v>
      </c>
      <c r="B122" s="148"/>
    </row>
    <row r="123" spans="1:5" ht="15" customHeight="1">
      <c r="A123" s="137" t="s">
        <v>1978</v>
      </c>
      <c r="B123" s="137" t="s">
        <v>1978</v>
      </c>
      <c r="C123" s="100">
        <v>0</v>
      </c>
      <c r="D123" s="138">
        <v>0</v>
      </c>
      <c r="E123" s="138">
        <v>0</v>
      </c>
    </row>
    <row r="124" spans="1:5" ht="15" customHeight="1">
      <c r="A124" s="150" t="s">
        <v>318</v>
      </c>
      <c r="B124" s="151" t="s">
        <v>1985</v>
      </c>
      <c r="C124" s="152">
        <f>SUM(C123:C123)</f>
        <v>0</v>
      </c>
      <c r="D124" s="233" t="s">
        <v>318</v>
      </c>
      <c r="E124" s="108" t="s">
        <v>318</v>
      </c>
    </row>
  </sheetData>
  <mergeCells count="15">
    <mergeCell ref="A11:B11"/>
    <mergeCell ref="A78:B78"/>
    <mergeCell ref="A110:B110"/>
    <mergeCell ref="A117:B117"/>
    <mergeCell ref="A118:B118"/>
    <mergeCell ref="A122:B122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85" r:id="rId2"/>
  <rowBreaks count="2" manualBreakCount="2">
    <brk id="67" max="4" man="1"/>
    <brk id="102" max="4" man="1"/>
  </rowBreaks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M135"/>
  <sheetViews>
    <sheetView showGridLines="0" zoomScale="85" zoomScaleNormal="85" zoomScaleSheetLayoutView="55" workbookViewId="0" topLeftCell="A1"/>
  </sheetViews>
  <sheetFormatPr defaultColWidth="11.454285714285714" defaultRowHeight="15" customHeight="1"/>
  <cols>
    <col min="1" max="1" width="11.571428571428571" style="146" customWidth="1"/>
    <col min="2" max="2" width="65.42857142857143" style="131" bestFit="1" customWidth="1"/>
    <col min="3" max="3" width="13.571428571428571" style="232" bestFit="1" customWidth="1"/>
    <col min="4" max="4" width="11.571428571428571" style="232" customWidth="1"/>
    <col min="5" max="5" width="14.428571428571429" style="146" bestFit="1" customWidth="1"/>
    <col min="6" max="6" width="11.571428571428571" style="131" customWidth="1"/>
    <col min="7" max="7" width="16.428571428571427" style="257" bestFit="1" customWidth="1"/>
    <col min="8" max="8" width="17.142857142857142" style="131" bestFit="1" customWidth="1"/>
    <col min="9" max="9" width="11.571428571428571" style="232" customWidth="1"/>
    <col min="10" max="10" width="17.285714285714285" style="232" bestFit="1" customWidth="1"/>
    <col min="11" max="11" width="12.857142857142858" style="232" bestFit="1" customWidth="1"/>
    <col min="12" max="12" width="25" style="232" bestFit="1" customWidth="1"/>
    <col min="13" max="13" width="11.571428571428571" style="232" customWidth="1"/>
    <col min="14" max="14" width="11.428571428571429" style="131"/>
    <col min="15" max="15" width="39.714285714285715" style="131" customWidth="1"/>
    <col min="16" max="16384" width="11.428571428571429" style="131"/>
  </cols>
  <sheetData>
    <row r="1" spans="1:13" s="154" customFormat="1" ht="15" customHeight="1">
      <c r="A1" s="234"/>
      <c r="C1" s="235"/>
      <c r="D1" s="235"/>
      <c r="E1" s="234"/>
      <c r="G1" s="236"/>
      <c r="I1" s="235"/>
      <c r="J1" s="235"/>
      <c r="K1" s="235"/>
      <c r="L1" s="235"/>
      <c r="M1" s="235"/>
    </row>
    <row r="2" spans="1:13" s="154" customFormat="1" ht="15" customHeight="1">
      <c r="A2" s="57" t="s">
        <v>409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/>
      <c r="K2" s="57"/>
      <c r="L2" s="57" t="s">
        <v>1931</v>
      </c>
      <c r="M2" s="57" t="s">
        <v>1931</v>
      </c>
    </row>
    <row r="3" spans="1:13" s="154" customFormat="1" ht="15" customHeight="1">
      <c r="A3" s="57" t="s">
        <v>410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/>
      <c r="K3" s="57"/>
      <c r="L3" s="57" t="s">
        <v>1931</v>
      </c>
      <c r="M3" s="57" t="s">
        <v>1931</v>
      </c>
    </row>
    <row r="4" spans="1:13" s="154" customFormat="1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/>
      <c r="K4" s="57"/>
      <c r="L4" s="57"/>
      <c r="M4" s="57" t="s">
        <v>1933</v>
      </c>
    </row>
    <row r="5" spans="1:13" s="154" customFormat="1" ht="15" customHeight="1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/>
      <c r="K5" s="57"/>
      <c r="L5" s="57"/>
      <c r="M5" s="57" t="s">
        <v>1986</v>
      </c>
    </row>
    <row r="6" spans="1:13" s="154" customFormat="1" ht="15" customHeight="1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15" customHeight="1">
      <c r="A7" s="206" t="s">
        <v>1987</v>
      </c>
      <c r="B7" s="206"/>
      <c r="C7" s="206"/>
      <c r="D7" s="237" t="s">
        <v>318</v>
      </c>
      <c r="E7" s="238" t="s">
        <v>318</v>
      </c>
      <c r="F7" s="159" t="s">
        <v>318</v>
      </c>
      <c r="G7" s="239" t="s">
        <v>318</v>
      </c>
      <c r="H7" s="159" t="s">
        <v>318</v>
      </c>
      <c r="I7" s="237" t="s">
        <v>318</v>
      </c>
      <c r="J7" s="237"/>
      <c r="K7" s="237"/>
      <c r="L7" s="237"/>
      <c r="M7" s="237" t="s">
        <v>318</v>
      </c>
    </row>
    <row r="8" spans="1:13" ht="15" customHeight="1">
      <c r="A8" s="24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/>
      <c r="K8" s="162"/>
      <c r="L8" s="162"/>
      <c r="M8" s="163" t="s">
        <v>1990</v>
      </c>
    </row>
    <row r="9" spans="1:13" ht="12.5">
      <c r="A9" s="240"/>
      <c r="B9" s="208" t="s">
        <v>1991</v>
      </c>
      <c r="C9" s="241" t="s">
        <v>1992</v>
      </c>
      <c r="D9" s="241" t="s">
        <v>1993</v>
      </c>
      <c r="E9" s="209" t="s">
        <v>1994</v>
      </c>
      <c r="F9" s="209" t="s">
        <v>1995</v>
      </c>
      <c r="G9" s="209" t="s">
        <v>1996</v>
      </c>
      <c r="H9" s="209" t="s">
        <v>1997</v>
      </c>
      <c r="I9" s="241" t="s">
        <v>1998</v>
      </c>
      <c r="J9" s="242" t="s">
        <v>2358</v>
      </c>
      <c r="K9" s="241" t="s">
        <v>2359</v>
      </c>
      <c r="L9" s="242" t="s">
        <v>2360</v>
      </c>
      <c r="M9" s="243" t="s">
        <v>1995</v>
      </c>
    </row>
    <row r="10" spans="1:13" ht="15" customHeight="1">
      <c r="A10" s="70" t="s">
        <v>2179</v>
      </c>
      <c r="B10" s="70" t="s">
        <v>2180</v>
      </c>
      <c r="C10" s="244">
        <v>118658.48415749999</v>
      </c>
      <c r="D10" s="244">
        <v>4952</v>
      </c>
      <c r="E10" s="245">
        <v>0</v>
      </c>
      <c r="F10" s="244">
        <v>123610.48415749999</v>
      </c>
      <c r="G10" s="244">
        <v>39552.828052499994</v>
      </c>
      <c r="H10" s="244">
        <v>19776.414026249997</v>
      </c>
      <c r="I10" s="244">
        <v>158211.31220999997</v>
      </c>
      <c r="J10" s="244">
        <v>2930</v>
      </c>
      <c r="K10" s="244">
        <v>896</v>
      </c>
      <c r="L10" s="244">
        <v>1863</v>
      </c>
      <c r="M10" s="244">
        <v>223229.55428874996</v>
      </c>
    </row>
    <row r="11" spans="1:13" ht="15" customHeight="1">
      <c r="A11" s="70" t="s">
        <v>2181</v>
      </c>
      <c r="B11" s="70" t="s">
        <v>2182</v>
      </c>
      <c r="C11" s="244">
        <v>90419.52062324998</v>
      </c>
      <c r="D11" s="244">
        <v>1582</v>
      </c>
      <c r="E11" s="245">
        <v>0</v>
      </c>
      <c r="F11" s="244">
        <v>92001.52062324998</v>
      </c>
      <c r="G11" s="244">
        <v>30139.840207749992</v>
      </c>
      <c r="H11" s="244">
        <v>15069.920103874996</v>
      </c>
      <c r="I11" s="244">
        <v>120559.36083099997</v>
      </c>
      <c r="J11" s="244">
        <v>2930</v>
      </c>
      <c r="K11" s="244">
        <v>896</v>
      </c>
      <c r="L11" s="244">
        <v>1637</v>
      </c>
      <c r="M11" s="244">
        <v>171232.12114262496</v>
      </c>
    </row>
    <row r="12" spans="1:13" ht="15" customHeight="1">
      <c r="A12" s="70" t="s">
        <v>2183</v>
      </c>
      <c r="B12" s="211" t="s">
        <v>2184</v>
      </c>
      <c r="C12" s="244">
        <v>86024.50</v>
      </c>
      <c r="D12" s="244">
        <v>1569</v>
      </c>
      <c r="E12" s="245">
        <v>0</v>
      </c>
      <c r="F12" s="244">
        <v>87593.50</v>
      </c>
      <c r="G12" s="244">
        <v>28674.833333333332</v>
      </c>
      <c r="H12" s="244">
        <v>14337.416666666666</v>
      </c>
      <c r="I12" s="244">
        <v>114699.33333333333</v>
      </c>
      <c r="J12" s="244">
        <v>2930</v>
      </c>
      <c r="K12" s="244">
        <v>896</v>
      </c>
      <c r="L12" s="244">
        <v>1623</v>
      </c>
      <c r="M12" s="244">
        <v>163160.5833333333</v>
      </c>
    </row>
    <row r="13" spans="1:13" ht="15" customHeight="1">
      <c r="A13" s="70">
        <v>161</v>
      </c>
      <c r="B13" s="70" t="s">
        <v>2185</v>
      </c>
      <c r="C13" s="244">
        <v>86024.50</v>
      </c>
      <c r="D13" s="244">
        <v>1569</v>
      </c>
      <c r="E13" s="245">
        <v>0</v>
      </c>
      <c r="F13" s="244">
        <v>87593.50</v>
      </c>
      <c r="G13" s="244">
        <v>28674.833333333332</v>
      </c>
      <c r="H13" s="244">
        <v>14337.416666666666</v>
      </c>
      <c r="I13" s="244">
        <v>114699.33333333333</v>
      </c>
      <c r="J13" s="244">
        <v>2930</v>
      </c>
      <c r="K13" s="244">
        <v>896</v>
      </c>
      <c r="L13" s="244">
        <v>1623</v>
      </c>
      <c r="M13" s="244">
        <v>163160.5833333333</v>
      </c>
    </row>
    <row r="14" spans="1:13" ht="15" customHeight="1">
      <c r="A14" s="70" t="s">
        <v>2186</v>
      </c>
      <c r="B14" s="70" t="s">
        <v>2187</v>
      </c>
      <c r="C14" s="244">
        <v>86024.50</v>
      </c>
      <c r="D14" s="244">
        <v>1569</v>
      </c>
      <c r="E14" s="245">
        <v>0</v>
      </c>
      <c r="F14" s="244">
        <v>87593.50</v>
      </c>
      <c r="G14" s="244">
        <v>28674.833333333332</v>
      </c>
      <c r="H14" s="244">
        <v>14337.416666666666</v>
      </c>
      <c r="I14" s="244">
        <v>114699.33333333333</v>
      </c>
      <c r="J14" s="244">
        <v>2930</v>
      </c>
      <c r="K14" s="244">
        <v>896</v>
      </c>
      <c r="L14" s="244">
        <v>1623</v>
      </c>
      <c r="M14" s="244">
        <v>163160.5833333333</v>
      </c>
    </row>
    <row r="15" spans="1:13" ht="15" customHeight="1">
      <c r="A15" s="70" t="s">
        <v>2188</v>
      </c>
      <c r="B15" s="70" t="s">
        <v>2189</v>
      </c>
      <c r="C15" s="244">
        <v>70308.87546059999</v>
      </c>
      <c r="D15" s="244">
        <v>1328</v>
      </c>
      <c r="E15" s="245">
        <v>0</v>
      </c>
      <c r="F15" s="244">
        <v>71636.87546059999</v>
      </c>
      <c r="G15" s="244">
        <v>23436.291820199993</v>
      </c>
      <c r="H15" s="244">
        <v>11718.145910099996</v>
      </c>
      <c r="I15" s="244">
        <v>93745.16728079997</v>
      </c>
      <c r="J15" s="244">
        <v>2930</v>
      </c>
      <c r="K15" s="244">
        <v>896</v>
      </c>
      <c r="L15" s="244">
        <v>1373</v>
      </c>
      <c r="M15" s="244">
        <v>134098.60501109995</v>
      </c>
    </row>
    <row r="16" spans="1:13" ht="15" customHeight="1">
      <c r="A16" s="70" t="s">
        <v>2190</v>
      </c>
      <c r="B16" s="70" t="s">
        <v>2191</v>
      </c>
      <c r="C16" s="244">
        <v>70308.87546059999</v>
      </c>
      <c r="D16" s="244">
        <v>1328</v>
      </c>
      <c r="E16" s="245">
        <v>0</v>
      </c>
      <c r="F16" s="244">
        <v>71636.87546059999</v>
      </c>
      <c r="G16" s="244">
        <v>23436.291820199993</v>
      </c>
      <c r="H16" s="244">
        <v>11718.145910099996</v>
      </c>
      <c r="I16" s="244">
        <v>93745.16728079997</v>
      </c>
      <c r="J16" s="244">
        <v>2930</v>
      </c>
      <c r="K16" s="244">
        <v>896</v>
      </c>
      <c r="L16" s="244">
        <v>1373</v>
      </c>
      <c r="M16" s="244">
        <v>134098.60501109995</v>
      </c>
    </row>
    <row r="17" spans="1:13" ht="15" customHeight="1">
      <c r="A17" s="70" t="s">
        <v>2192</v>
      </c>
      <c r="B17" s="70" t="s">
        <v>2193</v>
      </c>
      <c r="C17" s="244">
        <v>70308.87546059999</v>
      </c>
      <c r="D17" s="244">
        <v>1328</v>
      </c>
      <c r="E17" s="245">
        <v>0</v>
      </c>
      <c r="F17" s="244">
        <v>71636.87546059999</v>
      </c>
      <c r="G17" s="244">
        <v>23436.291820199993</v>
      </c>
      <c r="H17" s="244">
        <v>11718.145910099996</v>
      </c>
      <c r="I17" s="244">
        <v>93745.16728079997</v>
      </c>
      <c r="J17" s="244">
        <v>2930</v>
      </c>
      <c r="K17" s="244">
        <v>896</v>
      </c>
      <c r="L17" s="244">
        <v>1373</v>
      </c>
      <c r="M17" s="244">
        <v>134098.60501109995</v>
      </c>
    </row>
    <row r="18" spans="1:13" ht="15" customHeight="1">
      <c r="A18" s="70">
        <v>112</v>
      </c>
      <c r="B18" s="70" t="s">
        <v>2361</v>
      </c>
      <c r="C18" s="244">
        <v>55850.031770137495</v>
      </c>
      <c r="D18" s="244">
        <v>1406</v>
      </c>
      <c r="E18" s="245">
        <v>0</v>
      </c>
      <c r="F18" s="244">
        <v>57256.031770137495</v>
      </c>
      <c r="G18" s="244">
        <v>18616.677256712497</v>
      </c>
      <c r="H18" s="244">
        <v>9308.338628356249</v>
      </c>
      <c r="I18" s="244">
        <v>74466.70902684999</v>
      </c>
      <c r="J18" s="244">
        <v>2930</v>
      </c>
      <c r="K18" s="244">
        <v>896</v>
      </c>
      <c r="L18" s="244">
        <v>1433</v>
      </c>
      <c r="M18" s="244">
        <v>107650.72491191873</v>
      </c>
    </row>
    <row r="19" spans="1:13" ht="15" customHeight="1">
      <c r="A19" s="70" t="s">
        <v>2362</v>
      </c>
      <c r="B19" s="70" t="s">
        <v>2363</v>
      </c>
      <c r="C19" s="244">
        <v>55850.031770137495</v>
      </c>
      <c r="D19" s="244">
        <v>1406</v>
      </c>
      <c r="E19" s="245">
        <v>0</v>
      </c>
      <c r="F19" s="244">
        <v>57256.031770137495</v>
      </c>
      <c r="G19" s="244">
        <v>18616.677256712497</v>
      </c>
      <c r="H19" s="244">
        <v>9308.338628356249</v>
      </c>
      <c r="I19" s="244">
        <v>74466.70902684999</v>
      </c>
      <c r="J19" s="244">
        <v>2930</v>
      </c>
      <c r="K19" s="244">
        <v>896</v>
      </c>
      <c r="L19" s="244">
        <v>1433</v>
      </c>
      <c r="M19" s="244">
        <v>107650.72491191873</v>
      </c>
    </row>
    <row r="20" spans="1:13" ht="15" customHeight="1">
      <c r="A20" s="70" t="s">
        <v>2194</v>
      </c>
      <c r="B20" s="70" t="s">
        <v>2195</v>
      </c>
      <c r="C20" s="244">
        <v>52531.52</v>
      </c>
      <c r="D20" s="244">
        <v>1406</v>
      </c>
      <c r="E20" s="245">
        <v>0</v>
      </c>
      <c r="F20" s="244">
        <v>53937.52</v>
      </c>
      <c r="G20" s="244">
        <v>17510.506666666664</v>
      </c>
      <c r="H20" s="244">
        <v>8755.253333333332</v>
      </c>
      <c r="I20" s="244">
        <v>70042.02666666666</v>
      </c>
      <c r="J20" s="244">
        <v>2930</v>
      </c>
      <c r="K20" s="244">
        <v>896</v>
      </c>
      <c r="L20" s="244">
        <v>1433</v>
      </c>
      <c r="M20" s="244">
        <v>101566.78666666665</v>
      </c>
    </row>
    <row r="21" spans="1:13" ht="15" customHeight="1">
      <c r="A21" s="70" t="s">
        <v>2196</v>
      </c>
      <c r="B21" s="70" t="s">
        <v>2197</v>
      </c>
      <c r="C21" s="244">
        <v>50589.02</v>
      </c>
      <c r="D21" s="244">
        <v>1406</v>
      </c>
      <c r="E21" s="245">
        <v>0</v>
      </c>
      <c r="F21" s="244">
        <v>51995.02</v>
      </c>
      <c r="G21" s="244">
        <v>16863.006666666664</v>
      </c>
      <c r="H21" s="244">
        <v>8431.503333333332</v>
      </c>
      <c r="I21" s="244">
        <v>67452.02666666666</v>
      </c>
      <c r="J21" s="244">
        <v>2930</v>
      </c>
      <c r="K21" s="244">
        <v>896</v>
      </c>
      <c r="L21" s="244">
        <v>1433</v>
      </c>
      <c r="M21" s="244">
        <v>98005.53666666665</v>
      </c>
    </row>
    <row r="22" spans="1:13" ht="15" customHeight="1">
      <c r="A22" s="70" t="s">
        <v>2198</v>
      </c>
      <c r="B22" s="70" t="s">
        <v>2199</v>
      </c>
      <c r="C22" s="244">
        <v>46171.28</v>
      </c>
      <c r="D22" s="244">
        <v>1406</v>
      </c>
      <c r="E22" s="245">
        <v>0</v>
      </c>
      <c r="F22" s="244">
        <v>47577.28</v>
      </c>
      <c r="G22" s="244">
        <v>15390.426666666666</v>
      </c>
      <c r="H22" s="244">
        <v>7695.213333333333</v>
      </c>
      <c r="I22" s="244">
        <v>61561.706666666665</v>
      </c>
      <c r="J22" s="244">
        <v>2930</v>
      </c>
      <c r="K22" s="244">
        <v>896</v>
      </c>
      <c r="L22" s="244">
        <v>1433</v>
      </c>
      <c r="M22" s="244">
        <v>89906.34666666666</v>
      </c>
    </row>
    <row r="23" spans="1:13" ht="15" customHeight="1">
      <c r="A23" s="70" t="s">
        <v>2200</v>
      </c>
      <c r="B23" s="70" t="s">
        <v>1949</v>
      </c>
      <c r="C23" s="244">
        <v>46171.28</v>
      </c>
      <c r="D23" s="244">
        <v>1406</v>
      </c>
      <c r="E23" s="245">
        <v>0</v>
      </c>
      <c r="F23" s="244">
        <v>47577.28</v>
      </c>
      <c r="G23" s="244">
        <v>15390.426666666666</v>
      </c>
      <c r="H23" s="244">
        <v>7695.213333333333</v>
      </c>
      <c r="I23" s="244">
        <v>61561.706666666665</v>
      </c>
      <c r="J23" s="244">
        <v>2930</v>
      </c>
      <c r="K23" s="244">
        <v>896</v>
      </c>
      <c r="L23" s="244">
        <v>1433</v>
      </c>
      <c r="M23" s="244">
        <v>89906.34666666666</v>
      </c>
    </row>
    <row r="24" spans="1:13" ht="15" customHeight="1">
      <c r="A24" s="70">
        <v>167</v>
      </c>
      <c r="B24" s="70" t="s">
        <v>2364</v>
      </c>
      <c r="C24" s="244">
        <v>46171.2744927</v>
      </c>
      <c r="D24" s="244">
        <v>1406</v>
      </c>
      <c r="E24" s="245">
        <v>0</v>
      </c>
      <c r="F24" s="244">
        <v>47577.2744927</v>
      </c>
      <c r="G24" s="244">
        <v>15390.424830900001</v>
      </c>
      <c r="H24" s="244">
        <v>7695.212415450001</v>
      </c>
      <c r="I24" s="244">
        <v>61561.699323600005</v>
      </c>
      <c r="J24" s="244">
        <v>2930</v>
      </c>
      <c r="K24" s="244">
        <v>896</v>
      </c>
      <c r="L24" s="244">
        <v>1433</v>
      </c>
      <c r="M24" s="244">
        <v>89906.33656995001</v>
      </c>
    </row>
    <row r="25" spans="1:13" ht="15" customHeight="1">
      <c r="A25" s="70" t="s">
        <v>2201</v>
      </c>
      <c r="B25" s="70" t="s">
        <v>2202</v>
      </c>
      <c r="C25" s="244">
        <v>43991.98</v>
      </c>
      <c r="D25" s="244">
        <v>1863</v>
      </c>
      <c r="E25" s="245">
        <v>0</v>
      </c>
      <c r="F25" s="244">
        <v>45854.98</v>
      </c>
      <c r="G25" s="244">
        <v>14663.993333333336</v>
      </c>
      <c r="H25" s="244">
        <v>7331.996666666668</v>
      </c>
      <c r="I25" s="244">
        <v>58655.97333333334</v>
      </c>
      <c r="J25" s="244">
        <v>2930</v>
      </c>
      <c r="K25" s="244">
        <v>896</v>
      </c>
      <c r="L25" s="244">
        <v>1863</v>
      </c>
      <c r="M25" s="244">
        <v>86340.96333333335</v>
      </c>
    </row>
    <row r="26" spans="1:13" ht="15" customHeight="1">
      <c r="A26" s="70" t="s">
        <v>2203</v>
      </c>
      <c r="B26" s="70" t="s">
        <v>2204</v>
      </c>
      <c r="C26" s="244">
        <v>43991.98</v>
      </c>
      <c r="D26" s="244">
        <v>1863</v>
      </c>
      <c r="E26" s="245">
        <v>0</v>
      </c>
      <c r="F26" s="244">
        <v>45854.98</v>
      </c>
      <c r="G26" s="244">
        <v>14663.993333333336</v>
      </c>
      <c r="H26" s="244">
        <v>7331.996666666668</v>
      </c>
      <c r="I26" s="244">
        <v>58655.97333333334</v>
      </c>
      <c r="J26" s="244">
        <v>2930</v>
      </c>
      <c r="K26" s="244">
        <v>896</v>
      </c>
      <c r="L26" s="244">
        <v>1863</v>
      </c>
      <c r="M26" s="244">
        <v>86340.96333333335</v>
      </c>
    </row>
    <row r="27" spans="1:13" ht="15" customHeight="1">
      <c r="A27" s="70" t="s">
        <v>2205</v>
      </c>
      <c r="B27" s="70" t="s">
        <v>2206</v>
      </c>
      <c r="C27" s="244">
        <v>43991.98</v>
      </c>
      <c r="D27" s="244">
        <v>1863</v>
      </c>
      <c r="E27" s="245">
        <v>0</v>
      </c>
      <c r="F27" s="244">
        <v>45854.98</v>
      </c>
      <c r="G27" s="244">
        <v>14663.993333333336</v>
      </c>
      <c r="H27" s="244">
        <v>7331.996666666668</v>
      </c>
      <c r="I27" s="244">
        <v>58655.97333333334</v>
      </c>
      <c r="J27" s="244">
        <v>2930</v>
      </c>
      <c r="K27" s="244">
        <v>896</v>
      </c>
      <c r="L27" s="244">
        <v>1863</v>
      </c>
      <c r="M27" s="244">
        <v>86340.96333333335</v>
      </c>
    </row>
    <row r="28" spans="1:13" ht="15" customHeight="1">
      <c r="A28" s="70" t="s">
        <v>2207</v>
      </c>
      <c r="B28" s="70" t="s">
        <v>2208</v>
      </c>
      <c r="C28" s="244">
        <v>43991.98</v>
      </c>
      <c r="D28" s="244">
        <v>1863</v>
      </c>
      <c r="E28" s="245">
        <v>0</v>
      </c>
      <c r="F28" s="244">
        <v>45854.98</v>
      </c>
      <c r="G28" s="244">
        <v>14663.993333333336</v>
      </c>
      <c r="H28" s="244">
        <v>7331.996666666668</v>
      </c>
      <c r="I28" s="244">
        <v>58655.97333333334</v>
      </c>
      <c r="J28" s="244">
        <v>2930</v>
      </c>
      <c r="K28" s="244">
        <v>896</v>
      </c>
      <c r="L28" s="244">
        <v>1863</v>
      </c>
      <c r="M28" s="244">
        <v>86340.96333333335</v>
      </c>
    </row>
    <row r="29" spans="1:13" ht="15" customHeight="1">
      <c r="A29" s="70" t="s">
        <v>2365</v>
      </c>
      <c r="B29" s="70" t="s">
        <v>2366</v>
      </c>
      <c r="C29" s="244">
        <v>43145.96253030001</v>
      </c>
      <c r="D29" s="244">
        <v>1863</v>
      </c>
      <c r="E29" s="245">
        <v>0</v>
      </c>
      <c r="F29" s="244">
        <v>45008.96253030001</v>
      </c>
      <c r="G29" s="244">
        <v>14381.987510100003</v>
      </c>
      <c r="H29" s="244">
        <v>7190.993755050002</v>
      </c>
      <c r="I29" s="244">
        <v>57527.950040400014</v>
      </c>
      <c r="J29" s="244">
        <v>2930</v>
      </c>
      <c r="K29" s="244">
        <v>896</v>
      </c>
      <c r="L29" s="244">
        <v>1863</v>
      </c>
      <c r="M29" s="244">
        <v>84789.93130555001</v>
      </c>
    </row>
    <row r="30" spans="1:13" ht="15" customHeight="1">
      <c r="A30" s="70">
        <v>168</v>
      </c>
      <c r="B30" s="70" t="s">
        <v>2367</v>
      </c>
      <c r="C30" s="244">
        <v>43145.96253030001</v>
      </c>
      <c r="D30" s="244">
        <v>1863</v>
      </c>
      <c r="E30" s="245">
        <v>0</v>
      </c>
      <c r="F30" s="244">
        <v>45008.96253030001</v>
      </c>
      <c r="G30" s="244">
        <v>14381.987510100003</v>
      </c>
      <c r="H30" s="244">
        <v>7190.993755050002</v>
      </c>
      <c r="I30" s="244">
        <v>57527.950040400014</v>
      </c>
      <c r="J30" s="244">
        <v>2930</v>
      </c>
      <c r="K30" s="244">
        <v>896</v>
      </c>
      <c r="L30" s="244">
        <v>1863</v>
      </c>
      <c r="M30" s="244">
        <v>84789.93130555001</v>
      </c>
    </row>
    <row r="31" spans="1:13" ht="15" customHeight="1">
      <c r="A31" s="70" t="s">
        <v>2209</v>
      </c>
      <c r="B31" s="70" t="s">
        <v>2210</v>
      </c>
      <c r="C31" s="244">
        <v>43145.98</v>
      </c>
      <c r="D31" s="244">
        <v>1863</v>
      </c>
      <c r="E31" s="245">
        <v>0</v>
      </c>
      <c r="F31" s="244">
        <v>45008.98</v>
      </c>
      <c r="G31" s="244">
        <v>14381.993333333336</v>
      </c>
      <c r="H31" s="244">
        <v>7190.996666666668</v>
      </c>
      <c r="I31" s="244">
        <v>57527.97333333334</v>
      </c>
      <c r="J31" s="244">
        <v>2930</v>
      </c>
      <c r="K31" s="244">
        <v>896</v>
      </c>
      <c r="L31" s="244">
        <v>1863</v>
      </c>
      <c r="M31" s="244">
        <v>84789.96333333335</v>
      </c>
    </row>
    <row r="32" spans="1:13" ht="15" customHeight="1">
      <c r="A32" s="70">
        <v>169</v>
      </c>
      <c r="B32" s="70" t="s">
        <v>2368</v>
      </c>
      <c r="C32" s="244">
        <v>42181.7607225</v>
      </c>
      <c r="D32" s="244">
        <v>1863</v>
      </c>
      <c r="E32" s="245">
        <v>0</v>
      </c>
      <c r="F32" s="244">
        <v>44044.7607225</v>
      </c>
      <c r="G32" s="244">
        <v>14060.586907500001</v>
      </c>
      <c r="H32" s="244">
        <v>7030.2934537500005</v>
      </c>
      <c r="I32" s="244">
        <v>56242.347630000004</v>
      </c>
      <c r="J32" s="244">
        <v>2930</v>
      </c>
      <c r="K32" s="244">
        <v>896</v>
      </c>
      <c r="L32" s="244">
        <v>1863</v>
      </c>
      <c r="M32" s="244">
        <v>83022.22799125001</v>
      </c>
    </row>
    <row r="33" spans="1:13" ht="15" customHeight="1">
      <c r="A33" s="70">
        <v>172</v>
      </c>
      <c r="B33" s="70" t="s">
        <v>2369</v>
      </c>
      <c r="C33" s="244">
        <v>42181.7607225</v>
      </c>
      <c r="D33" s="244">
        <v>1863</v>
      </c>
      <c r="E33" s="245">
        <v>0</v>
      </c>
      <c r="F33" s="244">
        <v>44044.7607225</v>
      </c>
      <c r="G33" s="244">
        <v>14060.586907500001</v>
      </c>
      <c r="H33" s="244">
        <v>7030.2934537500005</v>
      </c>
      <c r="I33" s="244">
        <v>56242.347630000004</v>
      </c>
      <c r="J33" s="244">
        <v>2930</v>
      </c>
      <c r="K33" s="244">
        <v>896</v>
      </c>
      <c r="L33" s="244">
        <v>1863</v>
      </c>
      <c r="M33" s="244">
        <v>83022.22799125001</v>
      </c>
    </row>
    <row r="34" spans="1:13" ht="15" customHeight="1">
      <c r="A34" s="70" t="s">
        <v>2211</v>
      </c>
      <c r="B34" s="70" t="s">
        <v>2212</v>
      </c>
      <c r="C34" s="244">
        <v>42181.7607225</v>
      </c>
      <c r="D34" s="244">
        <v>1863</v>
      </c>
      <c r="E34" s="245">
        <v>0</v>
      </c>
      <c r="F34" s="244">
        <v>44044.7607225</v>
      </c>
      <c r="G34" s="244">
        <v>14060.586907500001</v>
      </c>
      <c r="H34" s="244">
        <v>7030.2934537500005</v>
      </c>
      <c r="I34" s="244">
        <v>56242.347630000004</v>
      </c>
      <c r="J34" s="244">
        <v>2930</v>
      </c>
      <c r="K34" s="244">
        <v>896</v>
      </c>
      <c r="L34" s="244">
        <v>1863</v>
      </c>
      <c r="M34" s="244">
        <v>83022.22799125001</v>
      </c>
    </row>
    <row r="35" spans="1:13" ht="15" customHeight="1">
      <c r="A35" s="70" t="s">
        <v>2370</v>
      </c>
      <c r="B35" s="70" t="s">
        <v>2371</v>
      </c>
      <c r="C35" s="244">
        <v>42181.7607225</v>
      </c>
      <c r="D35" s="244">
        <v>1863</v>
      </c>
      <c r="E35" s="245">
        <v>0</v>
      </c>
      <c r="F35" s="244">
        <v>44044.7607225</v>
      </c>
      <c r="G35" s="244">
        <v>14060.586907500001</v>
      </c>
      <c r="H35" s="244">
        <v>7030.2934537500005</v>
      </c>
      <c r="I35" s="244">
        <v>56242.347630000004</v>
      </c>
      <c r="J35" s="244">
        <v>2930</v>
      </c>
      <c r="K35" s="244">
        <v>896</v>
      </c>
      <c r="L35" s="244">
        <v>1863</v>
      </c>
      <c r="M35" s="244">
        <v>83022.22799125001</v>
      </c>
    </row>
    <row r="36" spans="1:13" ht="15" customHeight="1">
      <c r="A36" s="70" t="s">
        <v>2213</v>
      </c>
      <c r="B36" s="70" t="s">
        <v>2214</v>
      </c>
      <c r="C36" s="244">
        <v>42181.7607225</v>
      </c>
      <c r="D36" s="244">
        <v>1863</v>
      </c>
      <c r="E36" s="245">
        <v>0</v>
      </c>
      <c r="F36" s="244">
        <v>44044.7607225</v>
      </c>
      <c r="G36" s="244">
        <v>14060.586907500001</v>
      </c>
      <c r="H36" s="244">
        <v>7030.2934537500005</v>
      </c>
      <c r="I36" s="244">
        <v>56242.347630000004</v>
      </c>
      <c r="J36" s="244">
        <v>2930</v>
      </c>
      <c r="K36" s="244">
        <v>896</v>
      </c>
      <c r="L36" s="244">
        <v>1863</v>
      </c>
      <c r="M36" s="244">
        <v>83022.22799125001</v>
      </c>
    </row>
    <row r="37" spans="1:13" ht="15" customHeight="1">
      <c r="A37" s="70" t="s">
        <v>2372</v>
      </c>
      <c r="B37" s="70" t="s">
        <v>2373</v>
      </c>
      <c r="C37" s="244">
        <v>42181.7607225</v>
      </c>
      <c r="D37" s="244">
        <v>1863</v>
      </c>
      <c r="E37" s="245">
        <v>0</v>
      </c>
      <c r="F37" s="244">
        <v>44044.7607225</v>
      </c>
      <c r="G37" s="244">
        <v>14060.586907500001</v>
      </c>
      <c r="H37" s="244">
        <v>7030.2934537500005</v>
      </c>
      <c r="I37" s="244">
        <v>56242.347630000004</v>
      </c>
      <c r="J37" s="244">
        <v>2930</v>
      </c>
      <c r="K37" s="244">
        <v>896</v>
      </c>
      <c r="L37" s="244">
        <v>1863</v>
      </c>
      <c r="M37" s="244">
        <v>83022.22799125001</v>
      </c>
    </row>
    <row r="38" spans="1:13" ht="15" customHeight="1">
      <c r="A38" s="70" t="s">
        <v>2374</v>
      </c>
      <c r="B38" s="70" t="s">
        <v>2375</v>
      </c>
      <c r="C38" s="244">
        <v>42181.7607225</v>
      </c>
      <c r="D38" s="244">
        <v>1863</v>
      </c>
      <c r="E38" s="245">
        <v>0</v>
      </c>
      <c r="F38" s="244">
        <v>44044.7607225</v>
      </c>
      <c r="G38" s="244">
        <v>14060.586907500001</v>
      </c>
      <c r="H38" s="244">
        <v>7030.2934537500005</v>
      </c>
      <c r="I38" s="244">
        <v>56242.347630000004</v>
      </c>
      <c r="J38" s="244">
        <v>2930</v>
      </c>
      <c r="K38" s="244">
        <v>896</v>
      </c>
      <c r="L38" s="244">
        <v>1863</v>
      </c>
      <c r="M38" s="244">
        <v>83022.22799125001</v>
      </c>
    </row>
    <row r="39" spans="1:13" ht="15" customHeight="1">
      <c r="A39" s="70" t="s">
        <v>2215</v>
      </c>
      <c r="B39" s="70" t="s">
        <v>1950</v>
      </c>
      <c r="C39" s="244">
        <v>42181.7607225</v>
      </c>
      <c r="D39" s="244">
        <v>1863</v>
      </c>
      <c r="E39" s="245">
        <v>0</v>
      </c>
      <c r="F39" s="244">
        <v>44044.7607225</v>
      </c>
      <c r="G39" s="244">
        <v>14060.586907500001</v>
      </c>
      <c r="H39" s="244">
        <v>7030.2934537500005</v>
      </c>
      <c r="I39" s="244">
        <v>56242.347630000004</v>
      </c>
      <c r="J39" s="244">
        <v>2930</v>
      </c>
      <c r="K39" s="244">
        <v>896</v>
      </c>
      <c r="L39" s="244">
        <v>1863</v>
      </c>
      <c r="M39" s="244">
        <v>83022.22799125001</v>
      </c>
    </row>
    <row r="40" spans="1:13" ht="15" customHeight="1">
      <c r="A40" s="70" t="s">
        <v>2376</v>
      </c>
      <c r="B40" s="70" t="s">
        <v>2377</v>
      </c>
      <c r="C40" s="244">
        <v>42181.7607225</v>
      </c>
      <c r="D40" s="244">
        <v>1863</v>
      </c>
      <c r="E40" s="245">
        <v>0</v>
      </c>
      <c r="F40" s="244">
        <v>44044.7607225</v>
      </c>
      <c r="G40" s="244">
        <v>14060.586907500001</v>
      </c>
      <c r="H40" s="244">
        <v>7030.2934537500005</v>
      </c>
      <c r="I40" s="244">
        <v>56242.347630000004</v>
      </c>
      <c r="J40" s="244">
        <v>2930</v>
      </c>
      <c r="K40" s="244">
        <v>896</v>
      </c>
      <c r="L40" s="244">
        <v>1863</v>
      </c>
      <c r="M40" s="244">
        <v>83022.22799125001</v>
      </c>
    </row>
    <row r="41" spans="1:13" ht="15" customHeight="1">
      <c r="A41" s="70" t="s">
        <v>2216</v>
      </c>
      <c r="B41" s="70" t="s">
        <v>2217</v>
      </c>
      <c r="C41" s="244">
        <v>42181.7607225</v>
      </c>
      <c r="D41" s="244">
        <v>1863</v>
      </c>
      <c r="E41" s="245">
        <v>0</v>
      </c>
      <c r="F41" s="244">
        <v>44044.7607225</v>
      </c>
      <c r="G41" s="244">
        <v>14060.586907500001</v>
      </c>
      <c r="H41" s="244">
        <v>7030.2934537500005</v>
      </c>
      <c r="I41" s="244">
        <v>56242.347630000004</v>
      </c>
      <c r="J41" s="244">
        <v>2930</v>
      </c>
      <c r="K41" s="244">
        <v>896</v>
      </c>
      <c r="L41" s="244">
        <v>1863</v>
      </c>
      <c r="M41" s="244">
        <v>83022.22799125001</v>
      </c>
    </row>
    <row r="42" spans="1:13" ht="15" customHeight="1">
      <c r="A42" s="70" t="s">
        <v>2378</v>
      </c>
      <c r="B42" s="70" t="s">
        <v>2379</v>
      </c>
      <c r="C42" s="244">
        <v>42181.7607225</v>
      </c>
      <c r="D42" s="244">
        <v>1863</v>
      </c>
      <c r="E42" s="245">
        <v>0</v>
      </c>
      <c r="F42" s="244">
        <v>44044.7607225</v>
      </c>
      <c r="G42" s="244">
        <v>14060.586907500001</v>
      </c>
      <c r="H42" s="244">
        <v>7030.2934537500005</v>
      </c>
      <c r="I42" s="244">
        <v>56242.347630000004</v>
      </c>
      <c r="J42" s="244">
        <v>2930</v>
      </c>
      <c r="K42" s="244">
        <v>896</v>
      </c>
      <c r="L42" s="244">
        <v>1863</v>
      </c>
      <c r="M42" s="244">
        <v>83022.22799125001</v>
      </c>
    </row>
    <row r="43" spans="1:13" ht="15" customHeight="1">
      <c r="A43" s="70" t="s">
        <v>2218</v>
      </c>
      <c r="B43" s="70" t="s">
        <v>2219</v>
      </c>
      <c r="C43" s="244">
        <v>37654.197</v>
      </c>
      <c r="D43" s="244">
        <v>1863</v>
      </c>
      <c r="E43" s="245">
        <v>0</v>
      </c>
      <c r="F43" s="244">
        <v>39517.197</v>
      </c>
      <c r="G43" s="244">
        <v>12551.399</v>
      </c>
      <c r="H43" s="244">
        <v>6275.6995</v>
      </c>
      <c r="I43" s="244">
        <v>50205.596</v>
      </c>
      <c r="J43" s="244">
        <v>2930</v>
      </c>
      <c r="K43" s="244">
        <v>896</v>
      </c>
      <c r="L43" s="244">
        <v>1863</v>
      </c>
      <c r="M43" s="244">
        <v>74721.6945</v>
      </c>
    </row>
    <row r="44" spans="1:13" ht="15" customHeight="1">
      <c r="A44" s="70">
        <v>170</v>
      </c>
      <c r="B44" s="70" t="s">
        <v>2380</v>
      </c>
      <c r="C44" s="244">
        <v>37654.195294799996</v>
      </c>
      <c r="D44" s="244">
        <v>1863</v>
      </c>
      <c r="E44" s="245">
        <v>0</v>
      </c>
      <c r="F44" s="244">
        <v>39517.195294799996</v>
      </c>
      <c r="G44" s="244">
        <v>12551.398431599999</v>
      </c>
      <c r="H44" s="244">
        <v>6275.699215799999</v>
      </c>
      <c r="I44" s="244">
        <v>50205.593726399995</v>
      </c>
      <c r="J44" s="244">
        <v>2930</v>
      </c>
      <c r="K44" s="244">
        <v>896</v>
      </c>
      <c r="L44" s="244">
        <v>1863</v>
      </c>
      <c r="M44" s="244">
        <v>74721.69137379999</v>
      </c>
    </row>
    <row r="45" spans="1:13" ht="15" customHeight="1">
      <c r="A45" s="70" t="s">
        <v>2220</v>
      </c>
      <c r="B45" s="70" t="s">
        <v>2221</v>
      </c>
      <c r="C45" s="244">
        <v>37654.195294799996</v>
      </c>
      <c r="D45" s="244">
        <v>1863</v>
      </c>
      <c r="E45" s="245">
        <v>0</v>
      </c>
      <c r="F45" s="244">
        <v>39517.195294799996</v>
      </c>
      <c r="G45" s="244">
        <v>12551.398431599999</v>
      </c>
      <c r="H45" s="244">
        <v>6275.699215799999</v>
      </c>
      <c r="I45" s="244">
        <v>50205.593726399995</v>
      </c>
      <c r="J45" s="244">
        <v>2930</v>
      </c>
      <c r="K45" s="244">
        <v>896</v>
      </c>
      <c r="L45" s="244">
        <v>1863</v>
      </c>
      <c r="M45" s="244">
        <v>74721.69137379999</v>
      </c>
    </row>
    <row r="46" spans="1:13" ht="15" customHeight="1">
      <c r="A46" s="70" t="s">
        <v>2222</v>
      </c>
      <c r="B46" s="70" t="s">
        <v>2223</v>
      </c>
      <c r="C46" s="244">
        <v>37654.195294799996</v>
      </c>
      <c r="D46" s="244">
        <v>1863</v>
      </c>
      <c r="E46" s="245">
        <v>0</v>
      </c>
      <c r="F46" s="244">
        <v>39517.195294799996</v>
      </c>
      <c r="G46" s="244">
        <v>12551.398431599999</v>
      </c>
      <c r="H46" s="244">
        <v>6275.699215799999</v>
      </c>
      <c r="I46" s="244">
        <v>50205.593726399995</v>
      </c>
      <c r="J46" s="244">
        <v>2930</v>
      </c>
      <c r="K46" s="244">
        <v>896</v>
      </c>
      <c r="L46" s="244">
        <v>1863</v>
      </c>
      <c r="M46" s="244">
        <v>74721.69137379999</v>
      </c>
    </row>
    <row r="47" spans="1:13" ht="15" customHeight="1">
      <c r="A47" s="70" t="s">
        <v>2224</v>
      </c>
      <c r="B47" s="70" t="s">
        <v>2225</v>
      </c>
      <c r="C47" s="244">
        <v>37654.195294799996</v>
      </c>
      <c r="D47" s="244">
        <v>1863</v>
      </c>
      <c r="E47" s="245">
        <v>0</v>
      </c>
      <c r="F47" s="244">
        <v>39517.195294799996</v>
      </c>
      <c r="G47" s="244">
        <v>12551.398431599999</v>
      </c>
      <c r="H47" s="244">
        <v>6275.699215799999</v>
      </c>
      <c r="I47" s="244">
        <v>50205.593726399995</v>
      </c>
      <c r="J47" s="244">
        <v>2930</v>
      </c>
      <c r="K47" s="244">
        <v>896</v>
      </c>
      <c r="L47" s="244">
        <v>1863</v>
      </c>
      <c r="M47" s="244">
        <v>74721.69137379999</v>
      </c>
    </row>
    <row r="48" spans="1:13" ht="15" customHeight="1">
      <c r="A48" s="70" t="s">
        <v>2226</v>
      </c>
      <c r="B48" s="70" t="s">
        <v>2227</v>
      </c>
      <c r="C48" s="244">
        <v>37654.195294799996</v>
      </c>
      <c r="D48" s="244">
        <v>1863</v>
      </c>
      <c r="E48" s="245">
        <v>0</v>
      </c>
      <c r="F48" s="244">
        <v>39517.195294799996</v>
      </c>
      <c r="G48" s="244">
        <v>12551.398431599999</v>
      </c>
      <c r="H48" s="244">
        <v>6275.699215799999</v>
      </c>
      <c r="I48" s="244">
        <v>50205.593726399995</v>
      </c>
      <c r="J48" s="244">
        <v>2930</v>
      </c>
      <c r="K48" s="244">
        <v>896</v>
      </c>
      <c r="L48" s="244">
        <v>1863</v>
      </c>
      <c r="M48" s="244">
        <v>74721.69137379999</v>
      </c>
    </row>
    <row r="49" spans="1:13" ht="15" customHeight="1">
      <c r="A49" s="70" t="s">
        <v>2228</v>
      </c>
      <c r="B49" s="70" t="s">
        <v>2229</v>
      </c>
      <c r="C49" s="244">
        <v>37654.195294799996</v>
      </c>
      <c r="D49" s="244">
        <v>1863</v>
      </c>
      <c r="E49" s="245">
        <v>0</v>
      </c>
      <c r="F49" s="244">
        <v>39517.195294799996</v>
      </c>
      <c r="G49" s="244">
        <v>12551.398431599999</v>
      </c>
      <c r="H49" s="244">
        <v>6275.699215799999</v>
      </c>
      <c r="I49" s="244">
        <v>50205.593726399995</v>
      </c>
      <c r="J49" s="244">
        <v>2930</v>
      </c>
      <c r="K49" s="244">
        <v>896</v>
      </c>
      <c r="L49" s="244">
        <v>1863</v>
      </c>
      <c r="M49" s="244">
        <v>74721.69137379999</v>
      </c>
    </row>
    <row r="50" spans="1:13" ht="15" customHeight="1">
      <c r="A50" s="70" t="s">
        <v>2381</v>
      </c>
      <c r="B50" s="70" t="s">
        <v>2382</v>
      </c>
      <c r="C50" s="244">
        <v>34717.2330141</v>
      </c>
      <c r="D50" s="244">
        <v>1863</v>
      </c>
      <c r="E50" s="245">
        <v>0</v>
      </c>
      <c r="F50" s="244">
        <v>36580.2330141</v>
      </c>
      <c r="G50" s="244">
        <v>11572.4110047</v>
      </c>
      <c r="H50" s="244">
        <v>5786.20550235</v>
      </c>
      <c r="I50" s="244">
        <v>46289.6440188</v>
      </c>
      <c r="J50" s="244">
        <v>2930</v>
      </c>
      <c r="K50" s="244">
        <v>896</v>
      </c>
      <c r="L50" s="244">
        <v>1863</v>
      </c>
      <c r="M50" s="244">
        <v>69337.26052585</v>
      </c>
    </row>
    <row r="51" spans="1:13" ht="15" customHeight="1">
      <c r="A51" s="70" t="s">
        <v>2383</v>
      </c>
      <c r="B51" s="70" t="s">
        <v>2384</v>
      </c>
      <c r="C51" s="244">
        <v>34717.2330141</v>
      </c>
      <c r="D51" s="244">
        <v>1863</v>
      </c>
      <c r="E51" s="245">
        <v>0</v>
      </c>
      <c r="F51" s="244">
        <v>36580.2330141</v>
      </c>
      <c r="G51" s="244">
        <v>11572.4110047</v>
      </c>
      <c r="H51" s="244">
        <v>5786.20550235</v>
      </c>
      <c r="I51" s="244">
        <v>46289.6440188</v>
      </c>
      <c r="J51" s="244">
        <v>2930</v>
      </c>
      <c r="K51" s="244">
        <v>896</v>
      </c>
      <c r="L51" s="244">
        <v>1863</v>
      </c>
      <c r="M51" s="244">
        <v>69337.26052585</v>
      </c>
    </row>
    <row r="52" spans="1:13" ht="15" customHeight="1">
      <c r="A52" s="70" t="s">
        <v>2230</v>
      </c>
      <c r="B52" s="70" t="s">
        <v>2231</v>
      </c>
      <c r="C52" s="244">
        <v>34717.2330141</v>
      </c>
      <c r="D52" s="244">
        <v>1863</v>
      </c>
      <c r="E52" s="245">
        <v>0</v>
      </c>
      <c r="F52" s="244">
        <v>36580.2330141</v>
      </c>
      <c r="G52" s="244">
        <v>11572.4110047</v>
      </c>
      <c r="H52" s="244">
        <v>5786.20550235</v>
      </c>
      <c r="I52" s="244">
        <v>46289.6440188</v>
      </c>
      <c r="J52" s="244">
        <v>2930</v>
      </c>
      <c r="K52" s="244">
        <v>896</v>
      </c>
      <c r="L52" s="244">
        <v>1863</v>
      </c>
      <c r="M52" s="244">
        <v>69337.26052585</v>
      </c>
    </row>
    <row r="53" spans="1:13" ht="15" customHeight="1">
      <c r="A53" s="70" t="s">
        <v>2232</v>
      </c>
      <c r="B53" s="70" t="s">
        <v>2233</v>
      </c>
      <c r="C53" s="244">
        <v>34717.2330141</v>
      </c>
      <c r="D53" s="244">
        <v>1863</v>
      </c>
      <c r="E53" s="245">
        <v>0</v>
      </c>
      <c r="F53" s="244">
        <v>36580.2330141</v>
      </c>
      <c r="G53" s="244">
        <v>11572.4110047</v>
      </c>
      <c r="H53" s="244">
        <v>5786.20550235</v>
      </c>
      <c r="I53" s="244">
        <v>46289.6440188</v>
      </c>
      <c r="J53" s="244">
        <v>2930</v>
      </c>
      <c r="K53" s="244">
        <v>896</v>
      </c>
      <c r="L53" s="244">
        <v>1863</v>
      </c>
      <c r="M53" s="244">
        <v>69337.26052585</v>
      </c>
    </row>
    <row r="54" spans="1:13" ht="15" customHeight="1">
      <c r="A54" s="70" t="s">
        <v>2234</v>
      </c>
      <c r="B54" s="70" t="s">
        <v>2235</v>
      </c>
      <c r="C54" s="244">
        <v>34717.2330141</v>
      </c>
      <c r="D54" s="244">
        <v>1863</v>
      </c>
      <c r="E54" s="245">
        <v>0</v>
      </c>
      <c r="F54" s="244">
        <v>36580.2330141</v>
      </c>
      <c r="G54" s="244">
        <v>11572.4110047</v>
      </c>
      <c r="H54" s="244">
        <v>5786.20550235</v>
      </c>
      <c r="I54" s="244">
        <v>46289.6440188</v>
      </c>
      <c r="J54" s="244">
        <v>2930</v>
      </c>
      <c r="K54" s="244">
        <v>896</v>
      </c>
      <c r="L54" s="244">
        <v>1863</v>
      </c>
      <c r="M54" s="244">
        <v>69337.26052585</v>
      </c>
    </row>
    <row r="55" spans="1:13" ht="15" customHeight="1">
      <c r="A55" s="70" t="s">
        <v>2236</v>
      </c>
      <c r="B55" s="70" t="s">
        <v>2237</v>
      </c>
      <c r="C55" s="244">
        <v>34717.2330141</v>
      </c>
      <c r="D55" s="244">
        <v>1863</v>
      </c>
      <c r="E55" s="245">
        <v>0</v>
      </c>
      <c r="F55" s="244">
        <v>36580.2330141</v>
      </c>
      <c r="G55" s="244">
        <v>11572.4110047</v>
      </c>
      <c r="H55" s="244">
        <v>5786.20550235</v>
      </c>
      <c r="I55" s="244">
        <v>46289.6440188</v>
      </c>
      <c r="J55" s="244">
        <v>2930</v>
      </c>
      <c r="K55" s="244">
        <v>896</v>
      </c>
      <c r="L55" s="244">
        <v>1863</v>
      </c>
      <c r="M55" s="244">
        <v>69337.26052585</v>
      </c>
    </row>
    <row r="56" spans="1:13" ht="15" customHeight="1">
      <c r="A56" s="70" t="s">
        <v>2238</v>
      </c>
      <c r="B56" s="70" t="s">
        <v>2239</v>
      </c>
      <c r="C56" s="244">
        <v>34717.2330141</v>
      </c>
      <c r="D56" s="244">
        <v>1863</v>
      </c>
      <c r="E56" s="245">
        <v>0</v>
      </c>
      <c r="F56" s="244">
        <v>36580.2330141</v>
      </c>
      <c r="G56" s="244">
        <v>11572.4110047</v>
      </c>
      <c r="H56" s="244">
        <v>5786.20550235</v>
      </c>
      <c r="I56" s="244">
        <v>46289.6440188</v>
      </c>
      <c r="J56" s="244">
        <v>2930</v>
      </c>
      <c r="K56" s="244">
        <v>896</v>
      </c>
      <c r="L56" s="244">
        <v>1863</v>
      </c>
      <c r="M56" s="244">
        <v>69337.26052585</v>
      </c>
    </row>
    <row r="57" spans="1:13" ht="15" customHeight="1">
      <c r="A57" s="70" t="s">
        <v>2240</v>
      </c>
      <c r="B57" s="70" t="s">
        <v>2241</v>
      </c>
      <c r="C57" s="244">
        <v>34717.24</v>
      </c>
      <c r="D57" s="244">
        <v>1863</v>
      </c>
      <c r="E57" s="245">
        <v>0</v>
      </c>
      <c r="F57" s="244">
        <v>36580.24</v>
      </c>
      <c r="G57" s="244">
        <v>11572.413333333332</v>
      </c>
      <c r="H57" s="244">
        <v>5786.206666666666</v>
      </c>
      <c r="I57" s="244">
        <v>46289.65333333333</v>
      </c>
      <c r="J57" s="244">
        <v>2930</v>
      </c>
      <c r="K57" s="244">
        <v>896</v>
      </c>
      <c r="L57" s="244">
        <v>1863</v>
      </c>
      <c r="M57" s="244">
        <v>69337.27333333333</v>
      </c>
    </row>
    <row r="58" spans="1:13" ht="15" customHeight="1">
      <c r="A58" s="70" t="s">
        <v>2242</v>
      </c>
      <c r="B58" s="70" t="s">
        <v>2243</v>
      </c>
      <c r="C58" s="244">
        <v>34717.24</v>
      </c>
      <c r="D58" s="244">
        <v>1863</v>
      </c>
      <c r="E58" s="245">
        <v>0</v>
      </c>
      <c r="F58" s="244">
        <v>36580.24</v>
      </c>
      <c r="G58" s="244">
        <v>11572.413333333332</v>
      </c>
      <c r="H58" s="244">
        <v>5786.206666666666</v>
      </c>
      <c r="I58" s="244">
        <v>46289.65333333333</v>
      </c>
      <c r="J58" s="244">
        <v>2930</v>
      </c>
      <c r="K58" s="244">
        <v>896</v>
      </c>
      <c r="L58" s="244">
        <v>1863</v>
      </c>
      <c r="M58" s="244">
        <v>69337.27333333333</v>
      </c>
    </row>
    <row r="59" spans="1:13" ht="15" customHeight="1">
      <c r="A59" s="70" t="s">
        <v>2244</v>
      </c>
      <c r="B59" s="70" t="s">
        <v>2245</v>
      </c>
      <c r="C59" s="244">
        <v>30062.68</v>
      </c>
      <c r="D59" s="244">
        <v>1863</v>
      </c>
      <c r="E59" s="245">
        <v>0</v>
      </c>
      <c r="F59" s="244">
        <v>31925.68</v>
      </c>
      <c r="G59" s="244">
        <v>10020.893333333333</v>
      </c>
      <c r="H59" s="244">
        <v>5010.446666666667</v>
      </c>
      <c r="I59" s="244">
        <v>40083.573333333334</v>
      </c>
      <c r="J59" s="244">
        <v>2930</v>
      </c>
      <c r="K59" s="244">
        <v>896</v>
      </c>
      <c r="L59" s="244">
        <v>1863</v>
      </c>
      <c r="M59" s="244">
        <v>60803.91333333333</v>
      </c>
    </row>
    <row r="60" spans="1:13" ht="15" customHeight="1">
      <c r="A60" s="70" t="s">
        <v>2246</v>
      </c>
      <c r="B60" s="70" t="s">
        <v>2247</v>
      </c>
      <c r="C60" s="244">
        <v>30062.675260800002</v>
      </c>
      <c r="D60" s="244">
        <v>1863</v>
      </c>
      <c r="E60" s="245">
        <v>0</v>
      </c>
      <c r="F60" s="244">
        <v>31925.675260800002</v>
      </c>
      <c r="G60" s="244">
        <v>10020.8917536</v>
      </c>
      <c r="H60" s="244">
        <v>5010.4458768</v>
      </c>
      <c r="I60" s="244">
        <v>40083.5670144</v>
      </c>
      <c r="J60" s="244">
        <v>2930</v>
      </c>
      <c r="K60" s="244">
        <v>896</v>
      </c>
      <c r="L60" s="244">
        <v>1863</v>
      </c>
      <c r="M60" s="244">
        <v>60803.9046448</v>
      </c>
    </row>
    <row r="61" spans="1:13" ht="15" customHeight="1">
      <c r="A61" s="70" t="s">
        <v>2248</v>
      </c>
      <c r="B61" s="70" t="s">
        <v>2249</v>
      </c>
      <c r="C61" s="244">
        <v>27252.5839614</v>
      </c>
      <c r="D61" s="244">
        <v>1863</v>
      </c>
      <c r="E61" s="245">
        <v>0</v>
      </c>
      <c r="F61" s="244">
        <v>29115.5839614</v>
      </c>
      <c r="G61" s="244">
        <v>9084.194653800001</v>
      </c>
      <c r="H61" s="244">
        <v>4542.097326900001</v>
      </c>
      <c r="I61" s="244">
        <v>36336.778615200004</v>
      </c>
      <c r="J61" s="244">
        <v>2930</v>
      </c>
      <c r="K61" s="244">
        <v>896</v>
      </c>
      <c r="L61" s="244">
        <v>1863</v>
      </c>
      <c r="M61" s="244">
        <v>55652.070595900004</v>
      </c>
    </row>
    <row r="62" spans="1:13" ht="15" customHeight="1">
      <c r="A62" s="70" t="s">
        <v>2250</v>
      </c>
      <c r="B62" s="70" t="s">
        <v>2251</v>
      </c>
      <c r="C62" s="244">
        <v>27252.5839614</v>
      </c>
      <c r="D62" s="244">
        <v>1863</v>
      </c>
      <c r="E62" s="245">
        <v>0</v>
      </c>
      <c r="F62" s="244">
        <v>29115.5839614</v>
      </c>
      <c r="G62" s="244">
        <v>9084.194653800001</v>
      </c>
      <c r="H62" s="244">
        <v>4542.097326900001</v>
      </c>
      <c r="I62" s="244">
        <v>36336.778615200004</v>
      </c>
      <c r="J62" s="244">
        <v>2930</v>
      </c>
      <c r="K62" s="244">
        <v>896</v>
      </c>
      <c r="L62" s="244">
        <v>1863</v>
      </c>
      <c r="M62" s="244">
        <v>55652.070595900004</v>
      </c>
    </row>
    <row r="63" spans="1:13" ht="15" customHeight="1">
      <c r="A63" s="70" t="s">
        <v>2385</v>
      </c>
      <c r="B63" s="70" t="s">
        <v>2386</v>
      </c>
      <c r="C63" s="244">
        <v>27252.5839614</v>
      </c>
      <c r="D63" s="244">
        <v>1863</v>
      </c>
      <c r="E63" s="245">
        <v>0</v>
      </c>
      <c r="F63" s="244">
        <v>29115.5839614</v>
      </c>
      <c r="G63" s="244">
        <v>9084.194653800001</v>
      </c>
      <c r="H63" s="244">
        <v>4542.097326900001</v>
      </c>
      <c r="I63" s="244">
        <v>36336.778615200004</v>
      </c>
      <c r="J63" s="244">
        <v>2930</v>
      </c>
      <c r="K63" s="244">
        <v>896</v>
      </c>
      <c r="L63" s="244">
        <v>1863</v>
      </c>
      <c r="M63" s="244">
        <v>55652.070595900004</v>
      </c>
    </row>
    <row r="64" spans="1:13" ht="15" customHeight="1">
      <c r="A64" s="70" t="s">
        <v>2252</v>
      </c>
      <c r="B64" s="70" t="s">
        <v>2253</v>
      </c>
      <c r="C64" s="244">
        <v>25304.64</v>
      </c>
      <c r="D64" s="244">
        <v>1863</v>
      </c>
      <c r="E64" s="245">
        <v>0</v>
      </c>
      <c r="F64" s="244">
        <v>27167.64</v>
      </c>
      <c r="G64" s="244">
        <v>8434.88</v>
      </c>
      <c r="H64" s="244">
        <v>4217.44</v>
      </c>
      <c r="I64" s="244">
        <v>33739.52</v>
      </c>
      <c r="J64" s="244">
        <v>2930</v>
      </c>
      <c r="K64" s="244">
        <v>896</v>
      </c>
      <c r="L64" s="244">
        <v>1863</v>
      </c>
      <c r="M64" s="244">
        <v>52080.84</v>
      </c>
    </row>
    <row r="65" spans="1:13" ht="15" customHeight="1">
      <c r="A65" s="70" t="s">
        <v>2254</v>
      </c>
      <c r="B65" s="70" t="s">
        <v>2255</v>
      </c>
      <c r="C65" s="244">
        <v>25252.30</v>
      </c>
      <c r="D65" s="244">
        <v>1863</v>
      </c>
      <c r="E65" s="245">
        <v>0</v>
      </c>
      <c r="F65" s="244">
        <v>27115.30</v>
      </c>
      <c r="G65" s="244">
        <v>8417.433333333334</v>
      </c>
      <c r="H65" s="244">
        <v>4208.716666666667</v>
      </c>
      <c r="I65" s="244">
        <v>33669.73333333334</v>
      </c>
      <c r="J65" s="244">
        <v>2930</v>
      </c>
      <c r="K65" s="244">
        <v>896</v>
      </c>
      <c r="L65" s="244">
        <v>1863</v>
      </c>
      <c r="M65" s="244">
        <v>51984.88333333334</v>
      </c>
    </row>
    <row r="66" spans="1:13" ht="15" customHeight="1">
      <c r="A66" s="70" t="s">
        <v>2256</v>
      </c>
      <c r="B66" s="70" t="s">
        <v>2257</v>
      </c>
      <c r="C66" s="244">
        <v>25252.30</v>
      </c>
      <c r="D66" s="244">
        <v>1863</v>
      </c>
      <c r="E66" s="245">
        <v>0</v>
      </c>
      <c r="F66" s="244">
        <v>27115.30</v>
      </c>
      <c r="G66" s="244">
        <v>8417.433333333334</v>
      </c>
      <c r="H66" s="244">
        <v>4208.716666666667</v>
      </c>
      <c r="I66" s="244">
        <v>33669.73333333334</v>
      </c>
      <c r="J66" s="244">
        <v>2930</v>
      </c>
      <c r="K66" s="244">
        <v>896</v>
      </c>
      <c r="L66" s="244">
        <v>1863</v>
      </c>
      <c r="M66" s="244">
        <v>51984.88333333334</v>
      </c>
    </row>
    <row r="67" spans="1:13" ht="15" customHeight="1">
      <c r="A67" s="70" t="s">
        <v>2387</v>
      </c>
      <c r="B67" s="70" t="s">
        <v>2388</v>
      </c>
      <c r="C67" s="244">
        <v>25252.30</v>
      </c>
      <c r="D67" s="244">
        <v>1863</v>
      </c>
      <c r="E67" s="245">
        <v>0</v>
      </c>
      <c r="F67" s="244">
        <v>27115.30</v>
      </c>
      <c r="G67" s="244">
        <v>8417.433333333334</v>
      </c>
      <c r="H67" s="244">
        <v>4208.716666666667</v>
      </c>
      <c r="I67" s="244">
        <v>33669.73333333334</v>
      </c>
      <c r="J67" s="244">
        <v>2930</v>
      </c>
      <c r="K67" s="244">
        <v>896</v>
      </c>
      <c r="L67" s="244">
        <v>1863</v>
      </c>
      <c r="M67" s="244">
        <v>51984.88333333334</v>
      </c>
    </row>
    <row r="68" spans="1:13" ht="15" customHeight="1">
      <c r="A68" s="70" t="s">
        <v>2258</v>
      </c>
      <c r="B68" s="70" t="s">
        <v>2259</v>
      </c>
      <c r="C68" s="244">
        <v>25252.30</v>
      </c>
      <c r="D68" s="244">
        <v>1863</v>
      </c>
      <c r="E68" s="245">
        <v>0</v>
      </c>
      <c r="F68" s="244">
        <v>27115.30</v>
      </c>
      <c r="G68" s="244">
        <v>8417.433333333334</v>
      </c>
      <c r="H68" s="244">
        <v>4208.716666666667</v>
      </c>
      <c r="I68" s="244">
        <v>33669.73333333334</v>
      </c>
      <c r="J68" s="244">
        <v>2930</v>
      </c>
      <c r="K68" s="244">
        <v>896</v>
      </c>
      <c r="L68" s="244">
        <v>1863</v>
      </c>
      <c r="M68" s="244">
        <v>51984.88333333334</v>
      </c>
    </row>
    <row r="69" spans="1:13" ht="15" customHeight="1">
      <c r="A69" s="70" t="s">
        <v>2260</v>
      </c>
      <c r="B69" s="70" t="s">
        <v>2261</v>
      </c>
      <c r="C69" s="244">
        <v>25252.30</v>
      </c>
      <c r="D69" s="244">
        <v>1863</v>
      </c>
      <c r="E69" s="245">
        <v>0</v>
      </c>
      <c r="F69" s="244">
        <v>27115.30</v>
      </c>
      <c r="G69" s="244">
        <v>8417.433333333334</v>
      </c>
      <c r="H69" s="244">
        <v>4208.716666666667</v>
      </c>
      <c r="I69" s="244">
        <v>33669.73333333334</v>
      </c>
      <c r="J69" s="244">
        <v>2930</v>
      </c>
      <c r="K69" s="244">
        <v>896</v>
      </c>
      <c r="L69" s="244">
        <v>1863</v>
      </c>
      <c r="M69" s="244">
        <v>51984.88333333334</v>
      </c>
    </row>
    <row r="70" spans="1:13" ht="15" customHeight="1">
      <c r="A70" s="70" t="s">
        <v>2262</v>
      </c>
      <c r="B70" s="70" t="s">
        <v>2263</v>
      </c>
      <c r="C70" s="244">
        <v>23935.88</v>
      </c>
      <c r="D70" s="244">
        <v>1863</v>
      </c>
      <c r="E70" s="245">
        <v>0</v>
      </c>
      <c r="F70" s="244">
        <v>25798.88</v>
      </c>
      <c r="G70" s="244">
        <v>7978.626666666667</v>
      </c>
      <c r="H70" s="244">
        <v>3989.3133333333335</v>
      </c>
      <c r="I70" s="244">
        <v>31914.506666666668</v>
      </c>
      <c r="J70" s="244">
        <v>2930</v>
      </c>
      <c r="K70" s="244">
        <v>896</v>
      </c>
      <c r="L70" s="244">
        <v>1863</v>
      </c>
      <c r="M70" s="244">
        <v>49571.44666666667</v>
      </c>
    </row>
    <row r="71" spans="1:13" ht="15" customHeight="1">
      <c r="A71" s="70" t="s">
        <v>2264</v>
      </c>
      <c r="B71" s="70" t="s">
        <v>2265</v>
      </c>
      <c r="C71" s="244">
        <v>23935.88</v>
      </c>
      <c r="D71" s="244">
        <v>1863</v>
      </c>
      <c r="E71" s="245">
        <v>0</v>
      </c>
      <c r="F71" s="244">
        <v>25798.88</v>
      </c>
      <c r="G71" s="244">
        <v>7978.626666666667</v>
      </c>
      <c r="H71" s="244">
        <v>3989.3133333333335</v>
      </c>
      <c r="I71" s="244">
        <v>31914.506666666668</v>
      </c>
      <c r="J71" s="244">
        <v>2930</v>
      </c>
      <c r="K71" s="244">
        <v>896</v>
      </c>
      <c r="L71" s="244">
        <v>1863</v>
      </c>
      <c r="M71" s="244">
        <v>49571.44666666667</v>
      </c>
    </row>
    <row r="72" spans="1:13" ht="15" customHeight="1">
      <c r="A72" s="70" t="s">
        <v>2266</v>
      </c>
      <c r="B72" s="70" t="s">
        <v>2267</v>
      </c>
      <c r="C72" s="244">
        <v>23935.88</v>
      </c>
      <c r="D72" s="244">
        <v>1863</v>
      </c>
      <c r="E72" s="245">
        <v>0</v>
      </c>
      <c r="F72" s="244">
        <v>25798.88</v>
      </c>
      <c r="G72" s="244">
        <v>7978.626666666667</v>
      </c>
      <c r="H72" s="244">
        <v>3989.3133333333335</v>
      </c>
      <c r="I72" s="244">
        <v>31914.506666666668</v>
      </c>
      <c r="J72" s="244">
        <v>2930</v>
      </c>
      <c r="K72" s="244">
        <v>896</v>
      </c>
      <c r="L72" s="244">
        <v>1863</v>
      </c>
      <c r="M72" s="244">
        <v>49571.44666666667</v>
      </c>
    </row>
    <row r="73" spans="1:13" ht="15" customHeight="1">
      <c r="A73" s="70" t="s">
        <v>2268</v>
      </c>
      <c r="B73" s="70" t="s">
        <v>2269</v>
      </c>
      <c r="C73" s="244">
        <v>23623.26452325</v>
      </c>
      <c r="D73" s="244">
        <v>1863</v>
      </c>
      <c r="E73" s="245">
        <v>0</v>
      </c>
      <c r="F73" s="244">
        <v>25486.26452325</v>
      </c>
      <c r="G73" s="244">
        <v>7874.421507749999</v>
      </c>
      <c r="H73" s="244">
        <v>3937.2107538749997</v>
      </c>
      <c r="I73" s="244">
        <v>31497.686030999997</v>
      </c>
      <c r="J73" s="244">
        <v>2930</v>
      </c>
      <c r="K73" s="244">
        <v>896</v>
      </c>
      <c r="L73" s="244">
        <v>1863</v>
      </c>
      <c r="M73" s="244">
        <v>48998.318292625</v>
      </c>
    </row>
    <row r="74" spans="1:13" ht="15" customHeight="1">
      <c r="A74" s="70" t="s">
        <v>2270</v>
      </c>
      <c r="B74" s="70" t="s">
        <v>2271</v>
      </c>
      <c r="C74" s="244">
        <v>23623.26452325</v>
      </c>
      <c r="D74" s="244">
        <v>1863</v>
      </c>
      <c r="E74" s="245">
        <v>0</v>
      </c>
      <c r="F74" s="244">
        <v>25486.26452325</v>
      </c>
      <c r="G74" s="244">
        <v>7874.421507749999</v>
      </c>
      <c r="H74" s="244">
        <v>3937.2107538749997</v>
      </c>
      <c r="I74" s="244">
        <v>31497.686030999997</v>
      </c>
      <c r="J74" s="244">
        <v>2930</v>
      </c>
      <c r="K74" s="244">
        <v>896</v>
      </c>
      <c r="L74" s="244">
        <v>1863</v>
      </c>
      <c r="M74" s="244">
        <v>48998.318292625</v>
      </c>
    </row>
    <row r="75" spans="1:13" ht="15" customHeight="1">
      <c r="A75" s="70" t="s">
        <v>2272</v>
      </c>
      <c r="B75" s="70" t="s">
        <v>2273</v>
      </c>
      <c r="C75" s="244">
        <v>20400.36</v>
      </c>
      <c r="D75" s="244">
        <v>1863</v>
      </c>
      <c r="E75" s="245">
        <v>0</v>
      </c>
      <c r="F75" s="244">
        <v>22263.36</v>
      </c>
      <c r="G75" s="244">
        <v>6800.120000000001</v>
      </c>
      <c r="H75" s="244">
        <v>3400.0600000000004</v>
      </c>
      <c r="I75" s="244">
        <v>27200.480000000003</v>
      </c>
      <c r="J75" s="244">
        <v>2930</v>
      </c>
      <c r="K75" s="244">
        <v>896</v>
      </c>
      <c r="L75" s="244">
        <v>1863</v>
      </c>
      <c r="M75" s="244">
        <v>43089.66</v>
      </c>
    </row>
    <row r="76" spans="1:13" ht="15" customHeight="1">
      <c r="A76" s="70" t="s">
        <v>2274</v>
      </c>
      <c r="B76" s="70" t="s">
        <v>2275</v>
      </c>
      <c r="C76" s="244">
        <v>19958.26</v>
      </c>
      <c r="D76" s="244">
        <v>1863</v>
      </c>
      <c r="E76" s="245">
        <v>0</v>
      </c>
      <c r="F76" s="244">
        <v>21821.26</v>
      </c>
      <c r="G76" s="244">
        <v>6652.753333333332</v>
      </c>
      <c r="H76" s="244">
        <v>3326.376666666666</v>
      </c>
      <c r="I76" s="244">
        <v>26611.01333333333</v>
      </c>
      <c r="J76" s="244">
        <v>2930</v>
      </c>
      <c r="K76" s="244">
        <v>896</v>
      </c>
      <c r="L76" s="244">
        <v>1863</v>
      </c>
      <c r="M76" s="244">
        <v>42279.143333333326</v>
      </c>
    </row>
    <row r="77" spans="1:13" ht="15" customHeight="1">
      <c r="A77" s="70" t="s">
        <v>2276</v>
      </c>
      <c r="B77" s="70" t="s">
        <v>2277</v>
      </c>
      <c r="C77" s="244">
        <v>18358.92</v>
      </c>
      <c r="D77" s="244">
        <v>1863</v>
      </c>
      <c r="E77" s="245">
        <v>0</v>
      </c>
      <c r="F77" s="244">
        <v>20221.92</v>
      </c>
      <c r="G77" s="244">
        <v>6119.639999999999</v>
      </c>
      <c r="H77" s="244">
        <v>3059.8199999999997</v>
      </c>
      <c r="I77" s="244">
        <v>24478.56</v>
      </c>
      <c r="J77" s="244">
        <v>2930</v>
      </c>
      <c r="K77" s="244">
        <v>896</v>
      </c>
      <c r="L77" s="244">
        <v>1863</v>
      </c>
      <c r="M77" s="244">
        <v>39347.02</v>
      </c>
    </row>
    <row r="78" spans="1:13" ht="15" customHeight="1">
      <c r="A78" s="70" t="s">
        <v>2278</v>
      </c>
      <c r="B78" s="70" t="s">
        <v>2279</v>
      </c>
      <c r="C78" s="244">
        <v>18358.92</v>
      </c>
      <c r="D78" s="244">
        <v>1863</v>
      </c>
      <c r="E78" s="245">
        <v>0</v>
      </c>
      <c r="F78" s="244">
        <v>20221.92</v>
      </c>
      <c r="G78" s="244">
        <v>6119.639999999999</v>
      </c>
      <c r="H78" s="244">
        <v>3059.8199999999997</v>
      </c>
      <c r="I78" s="244">
        <v>24478.56</v>
      </c>
      <c r="J78" s="244">
        <v>2930</v>
      </c>
      <c r="K78" s="244">
        <v>896</v>
      </c>
      <c r="L78" s="244">
        <v>1863</v>
      </c>
      <c r="M78" s="244">
        <v>39347.02</v>
      </c>
    </row>
    <row r="79" spans="1:13" ht="15" customHeight="1">
      <c r="A79" s="70" t="s">
        <v>2280</v>
      </c>
      <c r="B79" s="70" t="s">
        <v>2281</v>
      </c>
      <c r="C79" s="244">
        <v>18358.92</v>
      </c>
      <c r="D79" s="244">
        <v>1863</v>
      </c>
      <c r="E79" s="245">
        <v>0</v>
      </c>
      <c r="F79" s="244">
        <v>20221.92</v>
      </c>
      <c r="G79" s="244">
        <v>6119.639999999999</v>
      </c>
      <c r="H79" s="244">
        <v>3059.8199999999997</v>
      </c>
      <c r="I79" s="244">
        <v>24478.56</v>
      </c>
      <c r="J79" s="244">
        <v>2930</v>
      </c>
      <c r="K79" s="244">
        <v>896</v>
      </c>
      <c r="L79" s="244">
        <v>1863</v>
      </c>
      <c r="M79" s="244">
        <v>39347.02</v>
      </c>
    </row>
    <row r="80" spans="1:13" ht="15" customHeight="1">
      <c r="A80" s="70" t="s">
        <v>2282</v>
      </c>
      <c r="B80" s="70" t="s">
        <v>2283</v>
      </c>
      <c r="C80" s="244">
        <v>18358.92</v>
      </c>
      <c r="D80" s="244">
        <v>1863</v>
      </c>
      <c r="E80" s="245">
        <v>0</v>
      </c>
      <c r="F80" s="244">
        <v>20221.92</v>
      </c>
      <c r="G80" s="244">
        <v>6119.639999999999</v>
      </c>
      <c r="H80" s="244">
        <v>3059.8199999999997</v>
      </c>
      <c r="I80" s="244">
        <v>24478.56</v>
      </c>
      <c r="J80" s="244">
        <v>2930</v>
      </c>
      <c r="K80" s="244">
        <v>896</v>
      </c>
      <c r="L80" s="244">
        <v>1863</v>
      </c>
      <c r="M80" s="244">
        <v>39347.02</v>
      </c>
    </row>
    <row r="81" spans="1:13" ht="15" customHeight="1">
      <c r="A81" s="70" t="s">
        <v>2284</v>
      </c>
      <c r="B81" s="70" t="s">
        <v>2285</v>
      </c>
      <c r="C81" s="244">
        <v>18194.62</v>
      </c>
      <c r="D81" s="244">
        <v>1863</v>
      </c>
      <c r="E81" s="245">
        <v>0</v>
      </c>
      <c r="F81" s="244">
        <v>20057.62</v>
      </c>
      <c r="G81" s="244">
        <v>6064.873333333333</v>
      </c>
      <c r="H81" s="244">
        <v>3032.4366666666665</v>
      </c>
      <c r="I81" s="244">
        <v>24259.493333333332</v>
      </c>
      <c r="J81" s="244">
        <v>2930</v>
      </c>
      <c r="K81" s="244">
        <v>896</v>
      </c>
      <c r="L81" s="244">
        <v>1863</v>
      </c>
      <c r="M81" s="244">
        <v>39045.80333333333</v>
      </c>
    </row>
    <row r="82" spans="1:13" ht="15" customHeight="1">
      <c r="A82" s="70" t="s">
        <v>2389</v>
      </c>
      <c r="B82" s="70" t="s">
        <v>2390</v>
      </c>
      <c r="C82" s="244">
        <v>18194.614168500004</v>
      </c>
      <c r="D82" s="244">
        <v>1863</v>
      </c>
      <c r="E82" s="245">
        <v>0</v>
      </c>
      <c r="F82" s="244">
        <v>20057.614168500004</v>
      </c>
      <c r="G82" s="244">
        <v>6064.871389500002</v>
      </c>
      <c r="H82" s="244">
        <v>3032.435694750001</v>
      </c>
      <c r="I82" s="244">
        <v>24259.485558000008</v>
      </c>
      <c r="J82" s="244">
        <v>2930</v>
      </c>
      <c r="K82" s="244">
        <v>896</v>
      </c>
      <c r="L82" s="244">
        <v>1863</v>
      </c>
      <c r="M82" s="244">
        <v>39045.79264225001</v>
      </c>
    </row>
    <row r="83" spans="1:13" ht="15" customHeight="1">
      <c r="A83" s="70" t="s">
        <v>2286</v>
      </c>
      <c r="B83" s="70" t="s">
        <v>2287</v>
      </c>
      <c r="C83" s="244">
        <v>16372.14</v>
      </c>
      <c r="D83" s="244">
        <v>1706</v>
      </c>
      <c r="E83" s="245">
        <v>0</v>
      </c>
      <c r="F83" s="244">
        <v>18078.14</v>
      </c>
      <c r="G83" s="244">
        <v>5457.379999999999</v>
      </c>
      <c r="H83" s="244">
        <v>2728.6899999999996</v>
      </c>
      <c r="I83" s="244">
        <v>21829.519999999997</v>
      </c>
      <c r="J83" s="244">
        <v>2930</v>
      </c>
      <c r="K83" s="244">
        <v>896</v>
      </c>
      <c r="L83" s="244">
        <v>1706</v>
      </c>
      <c r="M83" s="244">
        <v>35547.59</v>
      </c>
    </row>
    <row r="84" spans="1:13" ht="15" customHeight="1">
      <c r="A84" s="70" t="s">
        <v>2288</v>
      </c>
      <c r="B84" s="70" t="s">
        <v>2289</v>
      </c>
      <c r="C84" s="244">
        <v>16372.14</v>
      </c>
      <c r="D84" s="244">
        <v>1706</v>
      </c>
      <c r="E84" s="245">
        <v>0</v>
      </c>
      <c r="F84" s="244">
        <v>18078.14</v>
      </c>
      <c r="G84" s="244">
        <v>5457.379999999999</v>
      </c>
      <c r="H84" s="244">
        <v>2728.6899999999996</v>
      </c>
      <c r="I84" s="244">
        <v>21829.519999999997</v>
      </c>
      <c r="J84" s="244">
        <v>2930</v>
      </c>
      <c r="K84" s="244">
        <v>896</v>
      </c>
      <c r="L84" s="244">
        <v>1706</v>
      </c>
      <c r="M84" s="244">
        <v>35547.59</v>
      </c>
    </row>
    <row r="85" spans="1:13" ht="15" customHeight="1">
      <c r="A85" s="70" t="s">
        <v>2290</v>
      </c>
      <c r="B85" s="70" t="s">
        <v>2291</v>
      </c>
      <c r="C85" s="244">
        <v>16372.14</v>
      </c>
      <c r="D85" s="244">
        <v>1706</v>
      </c>
      <c r="E85" s="245">
        <v>0</v>
      </c>
      <c r="F85" s="244">
        <v>18078.14</v>
      </c>
      <c r="G85" s="244">
        <v>5457.379999999999</v>
      </c>
      <c r="H85" s="244">
        <v>2728.6899999999996</v>
      </c>
      <c r="I85" s="244">
        <v>21829.519999999997</v>
      </c>
      <c r="J85" s="244">
        <v>2930</v>
      </c>
      <c r="K85" s="244">
        <v>896</v>
      </c>
      <c r="L85" s="244">
        <v>1706</v>
      </c>
      <c r="M85" s="244">
        <v>35547.59</v>
      </c>
    </row>
    <row r="86" spans="1:13" ht="15" customHeight="1">
      <c r="A86" s="70" t="s">
        <v>2292</v>
      </c>
      <c r="B86" s="70" t="s">
        <v>2293</v>
      </c>
      <c r="C86" s="244">
        <v>16372.14</v>
      </c>
      <c r="D86" s="244">
        <v>1706</v>
      </c>
      <c r="E86" s="245">
        <v>0</v>
      </c>
      <c r="F86" s="244">
        <v>18078.14</v>
      </c>
      <c r="G86" s="244">
        <v>5457.379999999999</v>
      </c>
      <c r="H86" s="244">
        <v>2728.6899999999996</v>
      </c>
      <c r="I86" s="244">
        <v>21829.519999999997</v>
      </c>
      <c r="J86" s="244">
        <v>2930</v>
      </c>
      <c r="K86" s="244">
        <v>896</v>
      </c>
      <c r="L86" s="244">
        <v>1706</v>
      </c>
      <c r="M86" s="244">
        <v>35547.59</v>
      </c>
    </row>
    <row r="87" spans="1:13" ht="15" customHeight="1">
      <c r="A87" s="70" t="s">
        <v>2294</v>
      </c>
      <c r="B87" s="70" t="s">
        <v>2295</v>
      </c>
      <c r="C87" s="244">
        <v>16372.14</v>
      </c>
      <c r="D87" s="244">
        <v>1706</v>
      </c>
      <c r="E87" s="245">
        <v>0</v>
      </c>
      <c r="F87" s="244">
        <v>18078.14</v>
      </c>
      <c r="G87" s="244">
        <v>5457.379999999999</v>
      </c>
      <c r="H87" s="244">
        <v>2728.6899999999996</v>
      </c>
      <c r="I87" s="244">
        <v>21829.519999999997</v>
      </c>
      <c r="J87" s="244">
        <v>2930</v>
      </c>
      <c r="K87" s="244">
        <v>896</v>
      </c>
      <c r="L87" s="244">
        <v>1706</v>
      </c>
      <c r="M87" s="244">
        <v>35547.59</v>
      </c>
    </row>
    <row r="88" spans="1:13" ht="15" customHeight="1">
      <c r="A88" s="70" t="s">
        <v>2296</v>
      </c>
      <c r="B88" s="70" t="s">
        <v>2297</v>
      </c>
      <c r="C88" s="244">
        <v>16372.14</v>
      </c>
      <c r="D88" s="244">
        <v>1706</v>
      </c>
      <c r="E88" s="245">
        <v>0</v>
      </c>
      <c r="F88" s="244">
        <v>18078.14</v>
      </c>
      <c r="G88" s="244">
        <v>5457.379999999999</v>
      </c>
      <c r="H88" s="244">
        <v>2728.6899999999996</v>
      </c>
      <c r="I88" s="244">
        <v>21829.519999999997</v>
      </c>
      <c r="J88" s="244">
        <v>2930</v>
      </c>
      <c r="K88" s="244">
        <v>896</v>
      </c>
      <c r="L88" s="244">
        <v>1706</v>
      </c>
      <c r="M88" s="244">
        <v>35547.59</v>
      </c>
    </row>
    <row r="89" spans="1:13" ht="15" customHeight="1">
      <c r="A89" s="70" t="s">
        <v>2298</v>
      </c>
      <c r="B89" s="70" t="s">
        <v>2299</v>
      </c>
      <c r="C89" s="244">
        <v>16372.14</v>
      </c>
      <c r="D89" s="244">
        <v>1706</v>
      </c>
      <c r="E89" s="245">
        <v>0</v>
      </c>
      <c r="F89" s="244">
        <v>18078.14</v>
      </c>
      <c r="G89" s="244">
        <v>5457.379999999999</v>
      </c>
      <c r="H89" s="244">
        <v>2728.6899999999996</v>
      </c>
      <c r="I89" s="244">
        <v>21829.519999999997</v>
      </c>
      <c r="J89" s="244">
        <v>2930</v>
      </c>
      <c r="K89" s="244">
        <v>896</v>
      </c>
      <c r="L89" s="244">
        <v>1706</v>
      </c>
      <c r="M89" s="244">
        <v>35547.59</v>
      </c>
    </row>
    <row r="90" spans="1:13" ht="15" customHeight="1">
      <c r="A90" s="70" t="s">
        <v>2300</v>
      </c>
      <c r="B90" s="70" t="s">
        <v>2301</v>
      </c>
      <c r="C90" s="244">
        <v>16372.14</v>
      </c>
      <c r="D90" s="244">
        <v>1706</v>
      </c>
      <c r="E90" s="245">
        <v>0</v>
      </c>
      <c r="F90" s="244">
        <v>18078.14</v>
      </c>
      <c r="G90" s="244">
        <v>5457.379999999999</v>
      </c>
      <c r="H90" s="244">
        <v>2728.6899999999996</v>
      </c>
      <c r="I90" s="244">
        <v>21829.519999999997</v>
      </c>
      <c r="J90" s="244">
        <v>2930</v>
      </c>
      <c r="K90" s="244">
        <v>896</v>
      </c>
      <c r="L90" s="244">
        <v>1706</v>
      </c>
      <c r="M90" s="244">
        <v>35547.59</v>
      </c>
    </row>
    <row r="91" spans="1:13" ht="15" customHeight="1">
      <c r="A91" s="196" t="s">
        <v>318</v>
      </c>
      <c r="B91" s="196" t="s">
        <v>318</v>
      </c>
      <c r="C91" s="229"/>
      <c r="D91" s="229" t="s">
        <v>318</v>
      </c>
      <c r="E91" s="197" t="s">
        <v>318</v>
      </c>
      <c r="F91" s="198" t="s">
        <v>318</v>
      </c>
      <c r="G91" s="246" t="s">
        <v>318</v>
      </c>
      <c r="H91" s="198" t="s">
        <v>318</v>
      </c>
      <c r="I91" s="229" t="s">
        <v>318</v>
      </c>
      <c r="J91" s="229"/>
      <c r="K91" s="229"/>
      <c r="L91" s="229"/>
      <c r="M91" s="229" t="s">
        <v>318</v>
      </c>
    </row>
    <row r="92" spans="1:13" ht="15" customHeight="1">
      <c r="A92" s="206" t="s">
        <v>2000</v>
      </c>
      <c r="B92" s="206"/>
      <c r="C92" s="206"/>
      <c r="D92" s="237" t="s">
        <v>318</v>
      </c>
      <c r="E92" s="247" t="s">
        <v>318</v>
      </c>
      <c r="F92" s="173" t="s">
        <v>318</v>
      </c>
      <c r="G92" s="248" t="s">
        <v>318</v>
      </c>
      <c r="H92" s="173" t="s">
        <v>318</v>
      </c>
      <c r="I92" s="237" t="s">
        <v>318</v>
      </c>
      <c r="J92" s="237"/>
      <c r="K92" s="237"/>
      <c r="L92" s="237"/>
      <c r="M92" s="237" t="s">
        <v>318</v>
      </c>
    </row>
    <row r="93" spans="1:13" s="199" customFormat="1" ht="15" customHeight="1">
      <c r="A93" s="249" t="s">
        <v>1988</v>
      </c>
      <c r="B93" s="250" t="s">
        <v>1937</v>
      </c>
      <c r="C93" s="251" t="s">
        <v>1989</v>
      </c>
      <c r="D93" s="251" t="s">
        <v>1989</v>
      </c>
      <c r="E93" s="251" t="s">
        <v>1989</v>
      </c>
      <c r="F93" s="251" t="s">
        <v>1989</v>
      </c>
      <c r="G93" s="251" t="s">
        <v>1990</v>
      </c>
      <c r="H93" s="251" t="s">
        <v>1990</v>
      </c>
      <c r="I93" s="251" t="s">
        <v>1990</v>
      </c>
      <c r="J93" s="251"/>
      <c r="K93" s="251"/>
      <c r="L93" s="251"/>
      <c r="M93" s="252" t="s">
        <v>1990</v>
      </c>
    </row>
    <row r="94" spans="1:13" s="199" customFormat="1" ht="15" customHeight="1">
      <c r="A94" s="66" t="s">
        <v>1988</v>
      </c>
      <c r="B94" s="67" t="s">
        <v>1991</v>
      </c>
      <c r="C94" s="242" t="s">
        <v>1992</v>
      </c>
      <c r="D94" s="242" t="s">
        <v>1993</v>
      </c>
      <c r="E94" s="253" t="s">
        <v>1994</v>
      </c>
      <c r="F94" s="253" t="s">
        <v>1995</v>
      </c>
      <c r="G94" s="253" t="s">
        <v>1996</v>
      </c>
      <c r="H94" s="253" t="s">
        <v>1997</v>
      </c>
      <c r="I94" s="242" t="s">
        <v>1998</v>
      </c>
      <c r="J94" s="242" t="s">
        <v>2358</v>
      </c>
      <c r="K94" s="242" t="s">
        <v>2359</v>
      </c>
      <c r="L94" s="242" t="s">
        <v>2360</v>
      </c>
      <c r="M94" s="254" t="s">
        <v>1995</v>
      </c>
    </row>
    <row r="95" spans="1:13" ht="15" customHeight="1">
      <c r="A95" s="70">
        <v>171</v>
      </c>
      <c r="B95" s="70" t="s">
        <v>2391</v>
      </c>
      <c r="C95" s="255">
        <v>15317.78253075</v>
      </c>
      <c r="D95" s="255">
        <v>1706</v>
      </c>
      <c r="E95" s="71">
        <v>0</v>
      </c>
      <c r="F95" s="255">
        <v>17023.782530750002</v>
      </c>
      <c r="G95" s="255">
        <v>5105.9275102500005</v>
      </c>
      <c r="H95" s="255">
        <v>2552.9637551250003</v>
      </c>
      <c r="I95" s="255">
        <v>20423.710041000002</v>
      </c>
      <c r="J95" s="255">
        <v>2930</v>
      </c>
      <c r="K95" s="255">
        <v>896</v>
      </c>
      <c r="L95" s="255">
        <v>1706</v>
      </c>
      <c r="M95" s="255">
        <v>33614.601306375</v>
      </c>
    </row>
    <row r="96" spans="1:13" ht="15" customHeight="1">
      <c r="A96" s="70" t="s">
        <v>2392</v>
      </c>
      <c r="B96" s="70" t="s">
        <v>2393</v>
      </c>
      <c r="C96" s="255">
        <v>15158.404579500002</v>
      </c>
      <c r="D96" s="255">
        <v>1706</v>
      </c>
      <c r="E96" s="71">
        <v>0</v>
      </c>
      <c r="F96" s="255">
        <v>16864.404579500002</v>
      </c>
      <c r="G96" s="255">
        <v>5052.8015265</v>
      </c>
      <c r="H96" s="255">
        <v>2526.40076325</v>
      </c>
      <c r="I96" s="255">
        <v>20211.206106</v>
      </c>
      <c r="J96" s="255">
        <v>2930</v>
      </c>
      <c r="K96" s="255">
        <v>896</v>
      </c>
      <c r="L96" s="255">
        <v>1706</v>
      </c>
      <c r="M96" s="255">
        <v>33322.408395750004</v>
      </c>
    </row>
    <row r="97" spans="1:13" ht="15" customHeight="1">
      <c r="A97" s="70" t="s">
        <v>2394</v>
      </c>
      <c r="B97" s="70" t="s">
        <v>2395</v>
      </c>
      <c r="C97" s="255">
        <v>15158.404579500002</v>
      </c>
      <c r="D97" s="255">
        <v>1706</v>
      </c>
      <c r="E97" s="71">
        <v>0</v>
      </c>
      <c r="F97" s="255">
        <v>16864.404579500002</v>
      </c>
      <c r="G97" s="255">
        <v>5052.8015265</v>
      </c>
      <c r="H97" s="255">
        <v>2526.40076325</v>
      </c>
      <c r="I97" s="255">
        <v>20211.206106</v>
      </c>
      <c r="J97" s="255">
        <v>2930</v>
      </c>
      <c r="K97" s="255">
        <v>896</v>
      </c>
      <c r="L97" s="255">
        <v>1706</v>
      </c>
      <c r="M97" s="255">
        <v>33322.408395750004</v>
      </c>
    </row>
    <row r="98" spans="1:13" ht="15" customHeight="1">
      <c r="A98" s="70" t="s">
        <v>2302</v>
      </c>
      <c r="B98" s="70" t="s">
        <v>2303</v>
      </c>
      <c r="C98" s="255">
        <v>15158.404579500002</v>
      </c>
      <c r="D98" s="255">
        <v>1706</v>
      </c>
      <c r="E98" s="71">
        <v>0</v>
      </c>
      <c r="F98" s="255">
        <v>16864.404579500002</v>
      </c>
      <c r="G98" s="255">
        <v>5052.8015265</v>
      </c>
      <c r="H98" s="255">
        <v>2526.40076325</v>
      </c>
      <c r="I98" s="255">
        <v>20211.206106</v>
      </c>
      <c r="J98" s="255">
        <v>2930</v>
      </c>
      <c r="K98" s="255">
        <v>896</v>
      </c>
      <c r="L98" s="255">
        <v>1706</v>
      </c>
      <c r="M98" s="255">
        <v>33322.408395750004</v>
      </c>
    </row>
    <row r="99" spans="1:13" ht="15" customHeight="1">
      <c r="A99" s="70" t="s">
        <v>2304</v>
      </c>
      <c r="B99" s="70" t="s">
        <v>2305</v>
      </c>
      <c r="C99" s="255">
        <v>14114.515905</v>
      </c>
      <c r="D99" s="255">
        <v>1706</v>
      </c>
      <c r="E99" s="71">
        <v>0</v>
      </c>
      <c r="F99" s="255">
        <v>15820.515905</v>
      </c>
      <c r="G99" s="255">
        <v>4704.838635</v>
      </c>
      <c r="H99" s="255">
        <v>2352.4193175</v>
      </c>
      <c r="I99" s="255">
        <v>18819.35454</v>
      </c>
      <c r="J99" s="255">
        <v>2930</v>
      </c>
      <c r="K99" s="255">
        <v>896</v>
      </c>
      <c r="L99" s="255">
        <v>1706</v>
      </c>
      <c r="M99" s="255">
        <v>31408.6124925</v>
      </c>
    </row>
    <row r="100" spans="1:13" ht="15" customHeight="1">
      <c r="A100" s="70" t="s">
        <v>2306</v>
      </c>
      <c r="B100" s="70" t="s">
        <v>2307</v>
      </c>
      <c r="C100" s="255">
        <v>14114.515905</v>
      </c>
      <c r="D100" s="255">
        <v>1706</v>
      </c>
      <c r="E100" s="71">
        <v>0</v>
      </c>
      <c r="F100" s="255">
        <v>15820.515905</v>
      </c>
      <c r="G100" s="255">
        <v>4704.838635</v>
      </c>
      <c r="H100" s="255">
        <v>2352.4193175</v>
      </c>
      <c r="I100" s="255">
        <v>18819.35454</v>
      </c>
      <c r="J100" s="255">
        <v>2930</v>
      </c>
      <c r="K100" s="255">
        <v>896</v>
      </c>
      <c r="L100" s="255">
        <v>1706</v>
      </c>
      <c r="M100" s="255">
        <v>31408.6124925</v>
      </c>
    </row>
    <row r="101" spans="1:13" ht="15" customHeight="1">
      <c r="A101" s="70" t="s">
        <v>2308</v>
      </c>
      <c r="B101" s="70" t="s">
        <v>2309</v>
      </c>
      <c r="C101" s="255">
        <v>13811.760254250003</v>
      </c>
      <c r="D101" s="255">
        <v>1706</v>
      </c>
      <c r="E101" s="71">
        <v>0</v>
      </c>
      <c r="F101" s="255">
        <v>15517.760254250003</v>
      </c>
      <c r="G101" s="255">
        <v>4603.920084750001</v>
      </c>
      <c r="H101" s="255">
        <v>2301.9600423750003</v>
      </c>
      <c r="I101" s="255">
        <v>18415.680339000002</v>
      </c>
      <c r="J101" s="255">
        <v>2930</v>
      </c>
      <c r="K101" s="255">
        <v>896</v>
      </c>
      <c r="L101" s="255">
        <v>1706</v>
      </c>
      <c r="M101" s="255">
        <v>30853.560466125004</v>
      </c>
    </row>
    <row r="102" spans="1:13" ht="15" customHeight="1">
      <c r="A102" s="70" t="s">
        <v>2310</v>
      </c>
      <c r="B102" s="70" t="s">
        <v>2311</v>
      </c>
      <c r="C102" s="255">
        <v>13811.760254250003</v>
      </c>
      <c r="D102" s="255">
        <v>1706</v>
      </c>
      <c r="E102" s="71">
        <v>0</v>
      </c>
      <c r="F102" s="255">
        <v>15517.760254250003</v>
      </c>
      <c r="G102" s="255">
        <v>4603.920084750001</v>
      </c>
      <c r="H102" s="255">
        <v>2301.9600423750003</v>
      </c>
      <c r="I102" s="255">
        <v>18415.680339000002</v>
      </c>
      <c r="J102" s="255">
        <v>2930</v>
      </c>
      <c r="K102" s="255">
        <v>896</v>
      </c>
      <c r="L102" s="255">
        <v>1706</v>
      </c>
      <c r="M102" s="255">
        <v>30853.560466125004</v>
      </c>
    </row>
    <row r="103" spans="1:13" ht="15" customHeight="1">
      <c r="A103" s="70" t="s">
        <v>2312</v>
      </c>
      <c r="B103" s="70" t="s">
        <v>2313</v>
      </c>
      <c r="C103" s="255">
        <v>12428.08</v>
      </c>
      <c r="D103" s="255">
        <v>1706</v>
      </c>
      <c r="E103" s="71">
        <v>0</v>
      </c>
      <c r="F103" s="255">
        <v>14134.08</v>
      </c>
      <c r="G103" s="255">
        <v>4142.693333333334</v>
      </c>
      <c r="H103" s="255">
        <v>2071.346666666667</v>
      </c>
      <c r="I103" s="255">
        <v>16570.773333333334</v>
      </c>
      <c r="J103" s="255">
        <v>2930</v>
      </c>
      <c r="K103" s="255">
        <v>896</v>
      </c>
      <c r="L103" s="255">
        <v>1706</v>
      </c>
      <c r="M103" s="255">
        <v>28316.813333333335</v>
      </c>
    </row>
    <row r="104" spans="1:13" ht="15" customHeight="1">
      <c r="A104" s="70" t="s">
        <v>2314</v>
      </c>
      <c r="B104" s="70" t="s">
        <v>2315</v>
      </c>
      <c r="C104" s="255">
        <v>12428.062116750003</v>
      </c>
      <c r="D104" s="255">
        <v>1706</v>
      </c>
      <c r="E104" s="71">
        <v>0</v>
      </c>
      <c r="F104" s="255">
        <v>14134.062116750003</v>
      </c>
      <c r="G104" s="255">
        <v>4142.687372250001</v>
      </c>
      <c r="H104" s="255">
        <v>2071.3436861250007</v>
      </c>
      <c r="I104" s="255">
        <v>16570.749489000005</v>
      </c>
      <c r="J104" s="255">
        <v>2930</v>
      </c>
      <c r="K104" s="255">
        <v>896</v>
      </c>
      <c r="L104" s="255">
        <v>1706</v>
      </c>
      <c r="M104" s="255">
        <v>28316.780547375005</v>
      </c>
    </row>
    <row r="105" spans="1:13" ht="15" customHeight="1">
      <c r="A105" s="70" t="s">
        <v>2316</v>
      </c>
      <c r="B105" s="70" t="s">
        <v>2317</v>
      </c>
      <c r="C105" s="255">
        <v>12094.963902000001</v>
      </c>
      <c r="D105" s="255">
        <v>1706</v>
      </c>
      <c r="E105" s="71">
        <v>0</v>
      </c>
      <c r="F105" s="255">
        <v>13800.963902000001</v>
      </c>
      <c r="G105" s="255">
        <v>4031.6546340000004</v>
      </c>
      <c r="H105" s="255">
        <v>2015.8273170000002</v>
      </c>
      <c r="I105" s="255">
        <v>16126.618536000002</v>
      </c>
      <c r="J105" s="255">
        <v>2930</v>
      </c>
      <c r="K105" s="255">
        <v>896</v>
      </c>
      <c r="L105" s="255">
        <v>1706</v>
      </c>
      <c r="M105" s="255">
        <v>27706.100487000003</v>
      </c>
    </row>
    <row r="106" spans="1:13" ht="15" customHeight="1">
      <c r="A106" s="70" t="s">
        <v>2318</v>
      </c>
      <c r="B106" s="70" t="s">
        <v>2319</v>
      </c>
      <c r="C106" s="255">
        <v>12094.98</v>
      </c>
      <c r="D106" s="255">
        <v>1706</v>
      </c>
      <c r="E106" s="71">
        <v>0</v>
      </c>
      <c r="F106" s="255">
        <v>13800.98</v>
      </c>
      <c r="G106" s="255">
        <v>4031.66</v>
      </c>
      <c r="H106" s="255">
        <v>2015.83</v>
      </c>
      <c r="I106" s="255">
        <v>16126.64</v>
      </c>
      <c r="J106" s="255">
        <v>2930</v>
      </c>
      <c r="K106" s="255">
        <v>896</v>
      </c>
      <c r="L106" s="255">
        <v>1706</v>
      </c>
      <c r="M106" s="255">
        <v>27706.129999999997</v>
      </c>
    </row>
    <row r="107" spans="1:13" ht="15" customHeight="1">
      <c r="A107" s="70" t="s">
        <v>2396</v>
      </c>
      <c r="B107" s="211" t="s">
        <v>2397</v>
      </c>
      <c r="C107" s="256">
        <v>11958.84252675</v>
      </c>
      <c r="D107" s="255">
        <v>1706</v>
      </c>
      <c r="E107" s="71">
        <v>0</v>
      </c>
      <c r="F107" s="255">
        <v>13664.84252675</v>
      </c>
      <c r="G107" s="255">
        <v>3986.28084225</v>
      </c>
      <c r="H107" s="255">
        <v>1993.140421125</v>
      </c>
      <c r="I107" s="255">
        <v>15945.123369</v>
      </c>
      <c r="J107" s="255">
        <v>2930</v>
      </c>
      <c r="K107" s="255">
        <v>896</v>
      </c>
      <c r="L107" s="255">
        <v>1706</v>
      </c>
      <c r="M107" s="255">
        <v>27456.544632375</v>
      </c>
    </row>
    <row r="108" spans="1:13" ht="15" customHeight="1">
      <c r="A108" s="70" t="s">
        <v>2320</v>
      </c>
      <c r="B108" s="211" t="s">
        <v>2321</v>
      </c>
      <c r="C108" s="256">
        <v>11958.84252675</v>
      </c>
      <c r="D108" s="255">
        <v>1706</v>
      </c>
      <c r="E108" s="71">
        <v>0</v>
      </c>
      <c r="F108" s="255">
        <v>13664.84252675</v>
      </c>
      <c r="G108" s="255">
        <v>3986.28084225</v>
      </c>
      <c r="H108" s="255">
        <v>1993.140421125</v>
      </c>
      <c r="I108" s="255">
        <v>15945.123369</v>
      </c>
      <c r="J108" s="255">
        <v>2930</v>
      </c>
      <c r="K108" s="255">
        <v>896</v>
      </c>
      <c r="L108" s="255">
        <v>1706</v>
      </c>
      <c r="M108" s="255">
        <v>27456.544632375</v>
      </c>
    </row>
    <row r="109" spans="1:13" ht="15" customHeight="1">
      <c r="A109" s="70" t="s">
        <v>2322</v>
      </c>
      <c r="B109" s="211" t="s">
        <v>2323</v>
      </c>
      <c r="C109" s="256">
        <v>11958.84252675</v>
      </c>
      <c r="D109" s="255">
        <v>1706</v>
      </c>
      <c r="E109" s="71">
        <v>0</v>
      </c>
      <c r="F109" s="255">
        <v>13664.84252675</v>
      </c>
      <c r="G109" s="255">
        <v>3986.28084225</v>
      </c>
      <c r="H109" s="255">
        <v>1993.140421125</v>
      </c>
      <c r="I109" s="255">
        <v>15945.123369</v>
      </c>
      <c r="J109" s="255">
        <v>2930</v>
      </c>
      <c r="K109" s="255">
        <v>896</v>
      </c>
      <c r="L109" s="255">
        <v>1706</v>
      </c>
      <c r="M109" s="255">
        <v>27456.544632375</v>
      </c>
    </row>
    <row r="110" spans="1:13" ht="15" customHeight="1">
      <c r="A110" s="70" t="s">
        <v>2398</v>
      </c>
      <c r="B110" s="211" t="s">
        <v>2399</v>
      </c>
      <c r="C110" s="256">
        <v>11958.84252675</v>
      </c>
      <c r="D110" s="255">
        <v>1706</v>
      </c>
      <c r="E110" s="71">
        <v>0</v>
      </c>
      <c r="F110" s="255">
        <v>13664.84252675</v>
      </c>
      <c r="G110" s="255">
        <v>3986.28084225</v>
      </c>
      <c r="H110" s="255">
        <v>1993.140421125</v>
      </c>
      <c r="I110" s="255">
        <v>15945.123369</v>
      </c>
      <c r="J110" s="255">
        <v>2930</v>
      </c>
      <c r="K110" s="255">
        <v>896</v>
      </c>
      <c r="L110" s="255">
        <v>1706</v>
      </c>
      <c r="M110" s="255">
        <v>27456.544632375</v>
      </c>
    </row>
    <row r="111" spans="1:13" ht="15" customHeight="1">
      <c r="A111" s="70" t="s">
        <v>2400</v>
      </c>
      <c r="B111" s="211" t="s">
        <v>2401</v>
      </c>
      <c r="C111" s="256">
        <v>11958.84252675</v>
      </c>
      <c r="D111" s="255">
        <v>1706</v>
      </c>
      <c r="E111" s="71">
        <v>0</v>
      </c>
      <c r="F111" s="255">
        <v>13664.84252675</v>
      </c>
      <c r="G111" s="255">
        <v>3986.28084225</v>
      </c>
      <c r="H111" s="255">
        <v>1993.140421125</v>
      </c>
      <c r="I111" s="255">
        <v>15945.123369</v>
      </c>
      <c r="J111" s="255">
        <v>2930</v>
      </c>
      <c r="K111" s="255">
        <v>896</v>
      </c>
      <c r="L111" s="255">
        <v>1706</v>
      </c>
      <c r="M111" s="255">
        <v>27456.544632375</v>
      </c>
    </row>
    <row r="112" spans="1:13" ht="15" customHeight="1">
      <c r="A112" s="70" t="s">
        <v>2324</v>
      </c>
      <c r="B112" s="211" t="s">
        <v>2325</v>
      </c>
      <c r="C112" s="256">
        <v>11958.84252675</v>
      </c>
      <c r="D112" s="255">
        <v>1706</v>
      </c>
      <c r="E112" s="71">
        <v>0</v>
      </c>
      <c r="F112" s="255">
        <v>13664.84252675</v>
      </c>
      <c r="G112" s="255">
        <v>3986.28084225</v>
      </c>
      <c r="H112" s="255">
        <v>1993.140421125</v>
      </c>
      <c r="I112" s="255">
        <v>15945.123369</v>
      </c>
      <c r="J112" s="255">
        <v>2930</v>
      </c>
      <c r="K112" s="255">
        <v>896</v>
      </c>
      <c r="L112" s="255">
        <v>1706</v>
      </c>
      <c r="M112" s="255">
        <v>27456.544632375</v>
      </c>
    </row>
    <row r="113" spans="1:13" ht="15" customHeight="1">
      <c r="A113" s="70" t="s">
        <v>2326</v>
      </c>
      <c r="B113" s="211" t="s">
        <v>2327</v>
      </c>
      <c r="C113" s="256">
        <v>10830.42164925</v>
      </c>
      <c r="D113" s="255">
        <v>1706</v>
      </c>
      <c r="E113" s="71">
        <v>0</v>
      </c>
      <c r="F113" s="255">
        <v>12536.42164925</v>
      </c>
      <c r="G113" s="255">
        <v>3610.14054975</v>
      </c>
      <c r="H113" s="255">
        <v>1805.070274875</v>
      </c>
      <c r="I113" s="255">
        <v>14440.562199</v>
      </c>
      <c r="J113" s="255">
        <v>2930</v>
      </c>
      <c r="K113" s="255">
        <v>896</v>
      </c>
      <c r="L113" s="255">
        <v>1706</v>
      </c>
      <c r="M113" s="255">
        <v>25387.773023625</v>
      </c>
    </row>
    <row r="114" spans="1:13" ht="15" customHeight="1">
      <c r="A114" s="70" t="s">
        <v>2402</v>
      </c>
      <c r="B114" s="211" t="s">
        <v>2403</v>
      </c>
      <c r="C114" s="256">
        <v>10830.42164925</v>
      </c>
      <c r="D114" s="255">
        <v>1706</v>
      </c>
      <c r="E114" s="71">
        <v>0</v>
      </c>
      <c r="F114" s="255">
        <v>12536.42164925</v>
      </c>
      <c r="G114" s="255">
        <v>3610.14054975</v>
      </c>
      <c r="H114" s="255">
        <v>1805.070274875</v>
      </c>
      <c r="I114" s="255">
        <v>14440.562199</v>
      </c>
      <c r="J114" s="255">
        <v>2930</v>
      </c>
      <c r="K114" s="255">
        <v>896</v>
      </c>
      <c r="L114" s="255">
        <v>1706</v>
      </c>
      <c r="M114" s="255">
        <v>25387.773023625</v>
      </c>
    </row>
    <row r="115" spans="1:13" ht="15" customHeight="1">
      <c r="A115" s="70" t="s">
        <v>2404</v>
      </c>
      <c r="B115" s="211" t="s">
        <v>2405</v>
      </c>
      <c r="C115" s="256">
        <v>10084.25802825</v>
      </c>
      <c r="D115" s="255">
        <v>1706</v>
      </c>
      <c r="E115" s="71">
        <v>0</v>
      </c>
      <c r="F115" s="255">
        <v>11790.25802825</v>
      </c>
      <c r="G115" s="255">
        <v>3361.41934275</v>
      </c>
      <c r="H115" s="255">
        <v>1680.709671375</v>
      </c>
      <c r="I115" s="255">
        <v>13445.677371</v>
      </c>
      <c r="J115" s="255">
        <v>2930</v>
      </c>
      <c r="K115" s="255">
        <v>896</v>
      </c>
      <c r="L115" s="255">
        <v>1706</v>
      </c>
      <c r="M115" s="255">
        <v>24019.806385125</v>
      </c>
    </row>
    <row r="116" spans="1:13" ht="15" customHeight="1">
      <c r="A116" s="70" t="s">
        <v>2328</v>
      </c>
      <c r="B116" s="211" t="s">
        <v>2329</v>
      </c>
      <c r="C116" s="256">
        <v>10000</v>
      </c>
      <c r="D116" s="255">
        <v>1706</v>
      </c>
      <c r="E116" s="71">
        <v>0</v>
      </c>
      <c r="F116" s="255">
        <v>11706</v>
      </c>
      <c r="G116" s="255">
        <v>3333.333333333333</v>
      </c>
      <c r="H116" s="255">
        <v>1666.6666666666665</v>
      </c>
      <c r="I116" s="255">
        <v>13333.333333333332</v>
      </c>
      <c r="J116" s="255">
        <v>2930</v>
      </c>
      <c r="K116" s="255">
        <v>896</v>
      </c>
      <c r="L116" s="255">
        <v>1706</v>
      </c>
      <c r="M116" s="255">
        <v>23865.333333333332</v>
      </c>
    </row>
    <row r="117" spans="1:13" ht="15" customHeight="1">
      <c r="A117" s="70" t="s">
        <v>2330</v>
      </c>
      <c r="B117" s="211" t="s">
        <v>2331</v>
      </c>
      <c r="C117" s="256">
        <v>10000</v>
      </c>
      <c r="D117" s="255">
        <v>1706</v>
      </c>
      <c r="E117" s="71">
        <v>0</v>
      </c>
      <c r="F117" s="255">
        <v>11706</v>
      </c>
      <c r="G117" s="255">
        <v>3333.333333333333</v>
      </c>
      <c r="H117" s="255">
        <v>1666.6666666666665</v>
      </c>
      <c r="I117" s="255">
        <v>13333.333333333332</v>
      </c>
      <c r="J117" s="255">
        <v>2930</v>
      </c>
      <c r="K117" s="255">
        <v>896</v>
      </c>
      <c r="L117" s="255">
        <v>1706</v>
      </c>
      <c r="M117" s="255">
        <v>23865.333333333332</v>
      </c>
    </row>
    <row r="118" spans="1:13" ht="15" customHeight="1">
      <c r="A118" s="70" t="s">
        <v>2406</v>
      </c>
      <c r="B118" s="211" t="s">
        <v>2407</v>
      </c>
      <c r="C118" s="256">
        <v>9340.112006414454</v>
      </c>
      <c r="D118" s="255">
        <v>1706</v>
      </c>
      <c r="E118" s="71">
        <v>0</v>
      </c>
      <c r="F118" s="255">
        <v>11046.112006414454</v>
      </c>
      <c r="G118" s="255">
        <v>3113.3706688048183</v>
      </c>
      <c r="H118" s="255">
        <v>1556.6853344024091</v>
      </c>
      <c r="I118" s="255">
        <v>12453.482675219273</v>
      </c>
      <c r="J118" s="255">
        <v>2930</v>
      </c>
      <c r="K118" s="255">
        <v>896</v>
      </c>
      <c r="L118" s="255">
        <v>1706</v>
      </c>
      <c r="M118" s="255">
        <v>22655.5386784265</v>
      </c>
    </row>
    <row r="119" spans="1:13" ht="15" customHeight="1">
      <c r="A119" s="70" t="s">
        <v>2332</v>
      </c>
      <c r="B119" s="211" t="s">
        <v>2333</v>
      </c>
      <c r="C119" s="256">
        <v>9249.66</v>
      </c>
      <c r="D119" s="255">
        <v>1706</v>
      </c>
      <c r="E119" s="71">
        <v>0</v>
      </c>
      <c r="F119" s="255">
        <v>10955.66</v>
      </c>
      <c r="G119" s="255">
        <v>3083.2200000000003</v>
      </c>
      <c r="H119" s="255">
        <v>1541.61</v>
      </c>
      <c r="I119" s="255">
        <v>12332.88</v>
      </c>
      <c r="J119" s="255">
        <v>2930</v>
      </c>
      <c r="K119" s="255">
        <v>896</v>
      </c>
      <c r="L119" s="255">
        <v>1706</v>
      </c>
      <c r="M119" s="255">
        <v>22489.71</v>
      </c>
    </row>
    <row r="120" spans="1:13" ht="15" customHeight="1">
      <c r="A120" s="70" t="s">
        <v>2334</v>
      </c>
      <c r="B120" s="211" t="s">
        <v>2335</v>
      </c>
      <c r="C120" s="256">
        <v>9088.92</v>
      </c>
      <c r="D120" s="255">
        <v>1706</v>
      </c>
      <c r="E120" s="71">
        <v>0</v>
      </c>
      <c r="F120" s="255">
        <v>10794.92</v>
      </c>
      <c r="G120" s="255">
        <v>3029.64</v>
      </c>
      <c r="H120" s="255">
        <v>1514.82</v>
      </c>
      <c r="I120" s="255">
        <v>12118.56</v>
      </c>
      <c r="J120" s="255">
        <v>2930</v>
      </c>
      <c r="K120" s="255">
        <v>896</v>
      </c>
      <c r="L120" s="255">
        <v>1706</v>
      </c>
      <c r="M120" s="255">
        <v>22195.02</v>
      </c>
    </row>
    <row r="121" spans="1:13" ht="15" customHeight="1">
      <c r="A121" s="70" t="s">
        <v>2336</v>
      </c>
      <c r="B121" s="211" t="s">
        <v>2337</v>
      </c>
      <c r="C121" s="256">
        <v>9088.92</v>
      </c>
      <c r="D121" s="255">
        <v>1706</v>
      </c>
      <c r="E121" s="71">
        <v>0</v>
      </c>
      <c r="F121" s="255">
        <v>10794.92</v>
      </c>
      <c r="G121" s="255">
        <v>3029.64</v>
      </c>
      <c r="H121" s="255">
        <v>1514.82</v>
      </c>
      <c r="I121" s="255">
        <v>12118.56</v>
      </c>
      <c r="J121" s="255">
        <v>2930</v>
      </c>
      <c r="K121" s="255">
        <v>896</v>
      </c>
      <c r="L121" s="255">
        <v>1706</v>
      </c>
      <c r="M121" s="255">
        <v>22195.02</v>
      </c>
    </row>
    <row r="122" spans="1:13" ht="15" customHeight="1">
      <c r="A122" s="70" t="s">
        <v>2338</v>
      </c>
      <c r="B122" s="211" t="s">
        <v>2339</v>
      </c>
      <c r="C122" s="256">
        <v>9088.92</v>
      </c>
      <c r="D122" s="255">
        <v>1706</v>
      </c>
      <c r="E122" s="71">
        <v>0</v>
      </c>
      <c r="F122" s="255">
        <v>10794.92</v>
      </c>
      <c r="G122" s="255">
        <v>3029.64</v>
      </c>
      <c r="H122" s="255">
        <v>1514.82</v>
      </c>
      <c r="I122" s="255">
        <v>12118.56</v>
      </c>
      <c r="J122" s="255">
        <v>2930</v>
      </c>
      <c r="K122" s="255">
        <v>896</v>
      </c>
      <c r="L122" s="255">
        <v>1706</v>
      </c>
      <c r="M122" s="255">
        <v>22195.02</v>
      </c>
    </row>
    <row r="123" spans="1:13" ht="15" customHeight="1">
      <c r="A123" s="70" t="s">
        <v>2340</v>
      </c>
      <c r="B123" s="211" t="s">
        <v>2341</v>
      </c>
      <c r="C123" s="256">
        <v>9088.92</v>
      </c>
      <c r="D123" s="255">
        <v>1706</v>
      </c>
      <c r="E123" s="71">
        <v>0</v>
      </c>
      <c r="F123" s="255">
        <v>10794.92</v>
      </c>
      <c r="G123" s="255">
        <v>3029.64</v>
      </c>
      <c r="H123" s="255">
        <v>1514.82</v>
      </c>
      <c r="I123" s="255">
        <v>12118.56</v>
      </c>
      <c r="J123" s="255">
        <v>2930</v>
      </c>
      <c r="K123" s="255">
        <v>896</v>
      </c>
      <c r="L123" s="255">
        <v>1706</v>
      </c>
      <c r="M123" s="255">
        <v>22195.02</v>
      </c>
    </row>
    <row r="124" spans="1:13" ht="15" customHeight="1">
      <c r="A124" s="70" t="s">
        <v>2342</v>
      </c>
      <c r="B124" s="211" t="s">
        <v>2343</v>
      </c>
      <c r="C124" s="256">
        <v>9088.92</v>
      </c>
      <c r="D124" s="255">
        <v>1706</v>
      </c>
      <c r="E124" s="71">
        <v>0</v>
      </c>
      <c r="F124" s="255">
        <v>10794.92</v>
      </c>
      <c r="G124" s="255">
        <v>3029.64</v>
      </c>
      <c r="H124" s="255">
        <v>1514.82</v>
      </c>
      <c r="I124" s="255">
        <v>12118.56</v>
      </c>
      <c r="J124" s="255">
        <v>2930</v>
      </c>
      <c r="K124" s="255">
        <v>896</v>
      </c>
      <c r="L124" s="255">
        <v>1706</v>
      </c>
      <c r="M124" s="255">
        <v>22195.02</v>
      </c>
    </row>
    <row r="125" spans="1:13" ht="15" customHeight="1">
      <c r="A125" s="70" t="s">
        <v>2344</v>
      </c>
      <c r="B125" s="211" t="s">
        <v>2345</v>
      </c>
      <c r="C125" s="256">
        <v>9088.92</v>
      </c>
      <c r="D125" s="255">
        <v>1706</v>
      </c>
      <c r="E125" s="71">
        <v>0</v>
      </c>
      <c r="F125" s="255">
        <v>10794.92</v>
      </c>
      <c r="G125" s="255">
        <v>3029.64</v>
      </c>
      <c r="H125" s="255">
        <v>1514.82</v>
      </c>
      <c r="I125" s="255">
        <v>12118.56</v>
      </c>
      <c r="J125" s="255">
        <v>2930</v>
      </c>
      <c r="K125" s="255">
        <v>896</v>
      </c>
      <c r="L125" s="255">
        <v>1706</v>
      </c>
      <c r="M125" s="255">
        <v>22195.02</v>
      </c>
    </row>
    <row r="126" spans="1:13" ht="15" customHeight="1">
      <c r="A126" s="70" t="s">
        <v>2408</v>
      </c>
      <c r="B126" s="211" t="s">
        <v>2409</v>
      </c>
      <c r="C126" s="256">
        <v>8778.04</v>
      </c>
      <c r="D126" s="255">
        <v>1706</v>
      </c>
      <c r="E126" s="71">
        <v>0</v>
      </c>
      <c r="F126" s="255">
        <v>10484.04</v>
      </c>
      <c r="G126" s="255">
        <v>2926.0133333333333</v>
      </c>
      <c r="H126" s="255">
        <v>1463.0066666666667</v>
      </c>
      <c r="I126" s="255">
        <v>11704.053333333333</v>
      </c>
      <c r="J126" s="255">
        <v>2930</v>
      </c>
      <c r="K126" s="255">
        <v>896</v>
      </c>
      <c r="L126" s="255">
        <v>1706</v>
      </c>
      <c r="M126" s="255">
        <v>21625.073333333334</v>
      </c>
    </row>
    <row r="127" spans="1:13" ht="15" customHeight="1">
      <c r="A127" s="70" t="s">
        <v>2346</v>
      </c>
      <c r="B127" s="211" t="s">
        <v>2347</v>
      </c>
      <c r="C127" s="256">
        <v>8778.04</v>
      </c>
      <c r="D127" s="255">
        <v>1706</v>
      </c>
      <c r="E127" s="71">
        <v>0</v>
      </c>
      <c r="F127" s="255">
        <v>10484.04</v>
      </c>
      <c r="G127" s="255">
        <v>2926.0133333333333</v>
      </c>
      <c r="H127" s="255">
        <v>1463.0066666666667</v>
      </c>
      <c r="I127" s="255">
        <v>11704.053333333333</v>
      </c>
      <c r="J127" s="255">
        <v>2930</v>
      </c>
      <c r="K127" s="255">
        <v>896</v>
      </c>
      <c r="L127" s="255">
        <v>1706</v>
      </c>
      <c r="M127" s="255">
        <v>21625.073333333334</v>
      </c>
    </row>
    <row r="128" spans="1:13" ht="15" customHeight="1">
      <c r="A128" s="70" t="s">
        <v>2410</v>
      </c>
      <c r="B128" s="211" t="s">
        <v>2411</v>
      </c>
      <c r="C128" s="256">
        <v>8778.04</v>
      </c>
      <c r="D128" s="255">
        <v>1706</v>
      </c>
      <c r="E128" s="71">
        <v>0</v>
      </c>
      <c r="F128" s="255">
        <v>10484.04</v>
      </c>
      <c r="G128" s="255">
        <v>2926.0133333333333</v>
      </c>
      <c r="H128" s="255">
        <v>1463.0066666666667</v>
      </c>
      <c r="I128" s="255">
        <v>11704.053333333333</v>
      </c>
      <c r="J128" s="255">
        <v>2930</v>
      </c>
      <c r="K128" s="255">
        <v>896</v>
      </c>
      <c r="L128" s="255">
        <v>1706</v>
      </c>
      <c r="M128" s="255">
        <v>21625.073333333334</v>
      </c>
    </row>
    <row r="129" spans="1:13" ht="15" customHeight="1">
      <c r="A129" s="70" t="s">
        <v>2348</v>
      </c>
      <c r="B129" s="211" t="s">
        <v>2349</v>
      </c>
      <c r="C129" s="256">
        <v>8778.04</v>
      </c>
      <c r="D129" s="255">
        <v>1706</v>
      </c>
      <c r="E129" s="71">
        <v>0</v>
      </c>
      <c r="F129" s="255">
        <v>10484.04</v>
      </c>
      <c r="G129" s="255">
        <v>2926.0133333333333</v>
      </c>
      <c r="H129" s="255">
        <v>1463.0066666666667</v>
      </c>
      <c r="I129" s="255">
        <v>11704.053333333333</v>
      </c>
      <c r="J129" s="255">
        <v>2930</v>
      </c>
      <c r="K129" s="255">
        <v>896</v>
      </c>
      <c r="L129" s="255">
        <v>1706</v>
      </c>
      <c r="M129" s="255">
        <v>21625.073333333334</v>
      </c>
    </row>
    <row r="130" spans="1:13" ht="15" customHeight="1">
      <c r="A130" s="70" t="s">
        <v>2350</v>
      </c>
      <c r="B130" s="211" t="s">
        <v>2351</v>
      </c>
      <c r="C130" s="256">
        <v>8778.04</v>
      </c>
      <c r="D130" s="255">
        <v>1706</v>
      </c>
      <c r="E130" s="71">
        <v>0</v>
      </c>
      <c r="F130" s="255">
        <v>10484.04</v>
      </c>
      <c r="G130" s="255">
        <v>2926.0133333333333</v>
      </c>
      <c r="H130" s="255">
        <v>1463.0066666666667</v>
      </c>
      <c r="I130" s="255">
        <v>11704.053333333333</v>
      </c>
      <c r="J130" s="255">
        <v>2930</v>
      </c>
      <c r="K130" s="255">
        <v>896</v>
      </c>
      <c r="L130" s="255">
        <v>1706</v>
      </c>
      <c r="M130" s="255">
        <v>21625.073333333334</v>
      </c>
    </row>
    <row r="131" spans="1:13" ht="15" customHeight="1">
      <c r="A131" s="70" t="s">
        <v>2412</v>
      </c>
      <c r="B131" s="211" t="s">
        <v>2413</v>
      </c>
      <c r="C131" s="256">
        <v>8778.04</v>
      </c>
      <c r="D131" s="255">
        <v>1706</v>
      </c>
      <c r="E131" s="71">
        <v>0</v>
      </c>
      <c r="F131" s="255">
        <v>10484.04</v>
      </c>
      <c r="G131" s="255">
        <v>2926.0133333333333</v>
      </c>
      <c r="H131" s="255">
        <v>1463.0066666666667</v>
      </c>
      <c r="I131" s="255">
        <v>11704.053333333333</v>
      </c>
      <c r="J131" s="255">
        <v>2930</v>
      </c>
      <c r="K131" s="255">
        <v>896</v>
      </c>
      <c r="L131" s="255">
        <v>1706</v>
      </c>
      <c r="M131" s="255">
        <v>21625.073333333334</v>
      </c>
    </row>
    <row r="132" spans="1:13" ht="15" customHeight="1">
      <c r="A132" s="70" t="s">
        <v>2352</v>
      </c>
      <c r="B132" s="211" t="s">
        <v>2353</v>
      </c>
      <c r="C132" s="256">
        <v>8778.04</v>
      </c>
      <c r="D132" s="255">
        <v>1706</v>
      </c>
      <c r="E132" s="71">
        <v>0</v>
      </c>
      <c r="F132" s="255">
        <v>10484.04</v>
      </c>
      <c r="G132" s="255">
        <v>2926.0133333333333</v>
      </c>
      <c r="H132" s="255">
        <v>1463.0066666666667</v>
      </c>
      <c r="I132" s="255">
        <v>11704.053333333333</v>
      </c>
      <c r="J132" s="255">
        <v>2930</v>
      </c>
      <c r="K132" s="255">
        <v>896</v>
      </c>
      <c r="L132" s="255">
        <v>1706</v>
      </c>
      <c r="M132" s="255">
        <v>21625.073333333334</v>
      </c>
    </row>
    <row r="133" spans="1:13" ht="15" customHeight="1">
      <c r="A133" s="70" t="s">
        <v>2354</v>
      </c>
      <c r="B133" s="211" t="s">
        <v>2355</v>
      </c>
      <c r="C133" s="256">
        <v>8778.04</v>
      </c>
      <c r="D133" s="255">
        <v>1706</v>
      </c>
      <c r="E133" s="71">
        <v>0</v>
      </c>
      <c r="F133" s="255">
        <v>10484.04</v>
      </c>
      <c r="G133" s="255">
        <v>2926.0133333333333</v>
      </c>
      <c r="H133" s="255">
        <v>1463.0066666666667</v>
      </c>
      <c r="I133" s="255">
        <v>11704.053333333333</v>
      </c>
      <c r="J133" s="255">
        <v>2930</v>
      </c>
      <c r="K133" s="255">
        <v>896</v>
      </c>
      <c r="L133" s="255">
        <v>1706</v>
      </c>
      <c r="M133" s="255">
        <v>21625.073333333334</v>
      </c>
    </row>
    <row r="134" spans="1:13" ht="15" customHeight="1">
      <c r="A134" s="70" t="s">
        <v>2356</v>
      </c>
      <c r="B134" s="211" t="s">
        <v>2357</v>
      </c>
      <c r="C134" s="256">
        <v>8568.90132525</v>
      </c>
      <c r="D134" s="255">
        <v>1706</v>
      </c>
      <c r="E134" s="71">
        <v>0</v>
      </c>
      <c r="F134" s="255">
        <v>10274.90132525</v>
      </c>
      <c r="G134" s="255">
        <v>2856.30044175</v>
      </c>
      <c r="H134" s="255">
        <v>1428.150220875</v>
      </c>
      <c r="I134" s="255">
        <v>11425.201767</v>
      </c>
      <c r="J134" s="255">
        <v>2930</v>
      </c>
      <c r="K134" s="255">
        <v>896</v>
      </c>
      <c r="L134" s="255">
        <v>1706</v>
      </c>
      <c r="M134" s="255">
        <v>21241.652429625</v>
      </c>
    </row>
    <row r="135" spans="1:13" ht="15" customHeight="1">
      <c r="A135" s="70" t="s">
        <v>2414</v>
      </c>
      <c r="B135" s="211" t="s">
        <v>2415</v>
      </c>
      <c r="C135" s="256">
        <v>8568.90132525</v>
      </c>
      <c r="D135" s="255">
        <v>1706</v>
      </c>
      <c r="E135" s="71">
        <v>0</v>
      </c>
      <c r="F135" s="255">
        <v>10274.90132525</v>
      </c>
      <c r="G135" s="255">
        <v>2856.30044175</v>
      </c>
      <c r="H135" s="255">
        <v>1428.150220875</v>
      </c>
      <c r="I135" s="255">
        <v>11425.201767</v>
      </c>
      <c r="J135" s="255">
        <v>2930</v>
      </c>
      <c r="K135" s="255">
        <v>896</v>
      </c>
      <c r="L135" s="255">
        <v>1706</v>
      </c>
      <c r="M135" s="255">
        <v>21241.652429625</v>
      </c>
    </row>
  </sheetData>
  <mergeCells count="15">
    <mergeCell ref="A8:A9"/>
    <mergeCell ref="B8:B9"/>
    <mergeCell ref="C8:F8"/>
    <mergeCell ref="G8:M8"/>
    <mergeCell ref="A92:C92"/>
    <mergeCell ref="A93:A94"/>
    <mergeCell ref="B93:B94"/>
    <mergeCell ref="C93:F93"/>
    <mergeCell ref="G93:M93"/>
    <mergeCell ref="A2:M2"/>
    <mergeCell ref="A3:M3"/>
    <mergeCell ref="A4:M4"/>
    <mergeCell ref="A5:M5"/>
    <mergeCell ref="A6:M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49"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2:E61"/>
  <sheetViews>
    <sheetView showGridLines="0" zoomScaleSheetLayoutView="70" workbookViewId="0" topLeftCell="A1"/>
  </sheetViews>
  <sheetFormatPr defaultColWidth="11.454285714285714" defaultRowHeight="15" customHeight="1"/>
  <cols>
    <col min="1" max="1" width="15.142857142857142" style="131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57" t="s">
        <v>409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5" customHeight="1">
      <c r="A3" s="57" t="s">
        <v>411</v>
      </c>
      <c r="B3" s="57" t="s">
        <v>1932</v>
      </c>
      <c r="C3" s="57" t="s">
        <v>1932</v>
      </c>
      <c r="D3" s="57" t="s">
        <v>1932</v>
      </c>
      <c r="E3" s="57" t="s">
        <v>1932</v>
      </c>
    </row>
    <row r="4" spans="1:5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5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5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ht="12.5">
      <c r="A12" s="167" t="s">
        <v>2416</v>
      </c>
      <c r="B12" s="258" t="s">
        <v>2245</v>
      </c>
      <c r="C12" s="100">
        <v>2</v>
      </c>
      <c r="D12" s="259">
        <v>25252.3005</v>
      </c>
      <c r="E12" s="259">
        <v>25252.3005</v>
      </c>
    </row>
    <row r="13" spans="1:5" ht="15" customHeight="1">
      <c r="A13" s="99" t="s">
        <v>2417</v>
      </c>
      <c r="B13" s="258" t="s">
        <v>2418</v>
      </c>
      <c r="C13" s="100">
        <v>1</v>
      </c>
      <c r="D13" s="259">
        <f>6910.911*2</f>
        <v>13821.822</v>
      </c>
      <c r="E13" s="259">
        <f>6910.911*2</f>
        <v>13821.822</v>
      </c>
    </row>
    <row r="14" spans="1:5" ht="15" customHeight="1">
      <c r="A14" s="99" t="s">
        <v>2419</v>
      </c>
      <c r="B14" s="258" t="s">
        <v>2420</v>
      </c>
      <c r="C14" s="100">
        <v>2</v>
      </c>
      <c r="D14" s="259">
        <f>65744.38*2</f>
        <v>131488.76</v>
      </c>
      <c r="E14" s="259">
        <f>65744.38*2</f>
        <v>131488.76</v>
      </c>
    </row>
    <row r="15" spans="1:5" ht="15" customHeight="1">
      <c r="A15" s="99" t="s">
        <v>2421</v>
      </c>
      <c r="B15" s="258" t="s">
        <v>2422</v>
      </c>
      <c r="C15" s="100">
        <v>1</v>
      </c>
      <c r="D15" s="259">
        <f>65744.38*2</f>
        <v>131488.76</v>
      </c>
      <c r="E15" s="259">
        <f>65744.38*2</f>
        <v>131488.76</v>
      </c>
    </row>
    <row r="16" spans="1:5" ht="15" customHeight="1">
      <c r="A16" s="99" t="s">
        <v>2423</v>
      </c>
      <c r="B16" s="258" t="s">
        <v>2225</v>
      </c>
      <c r="C16" s="100">
        <v>3</v>
      </c>
      <c r="D16" s="259">
        <f>19005.1995*2</f>
        <v>38010.399</v>
      </c>
      <c r="E16" s="259">
        <f>19005.1995*2</f>
        <v>38010.399</v>
      </c>
    </row>
    <row r="17" spans="1:5" ht="15" customHeight="1">
      <c r="A17" s="99" t="s">
        <v>2424</v>
      </c>
      <c r="B17" s="260" t="s">
        <v>2425</v>
      </c>
      <c r="C17" s="100">
        <v>1</v>
      </c>
      <c r="D17" s="259">
        <f>13000*2</f>
        <v>26000</v>
      </c>
      <c r="E17" s="259">
        <f>13000*2</f>
        <v>26000</v>
      </c>
    </row>
    <row r="18" spans="1:5" ht="15" customHeight="1">
      <c r="A18" s="99" t="s">
        <v>2426</v>
      </c>
      <c r="B18" s="260" t="s">
        <v>2427</v>
      </c>
      <c r="C18" s="100">
        <v>1</v>
      </c>
      <c r="D18" s="259">
        <f>9905.64*2</f>
        <v>19811.28</v>
      </c>
      <c r="E18" s="259">
        <f>9905.64*2</f>
        <v>19811.28</v>
      </c>
    </row>
    <row r="19" spans="1:5" ht="15" customHeight="1">
      <c r="A19" s="99" t="s">
        <v>2428</v>
      </c>
      <c r="B19" s="260" t="s">
        <v>2429</v>
      </c>
      <c r="C19" s="100">
        <v>1</v>
      </c>
      <c r="D19" s="259">
        <f>6910.911*2</f>
        <v>13821.822</v>
      </c>
      <c r="E19" s="259">
        <f>6910.911*2</f>
        <v>13821.822</v>
      </c>
    </row>
    <row r="20" spans="1:5" ht="15" customHeight="1">
      <c r="A20" s="99" t="s">
        <v>2430</v>
      </c>
      <c r="B20" s="260" t="s">
        <v>2431</v>
      </c>
      <c r="C20" s="100">
        <v>1</v>
      </c>
      <c r="D20" s="259">
        <f>24320.1*2</f>
        <v>48640.20</v>
      </c>
      <c r="E20" s="259">
        <f>24320.1*2</f>
        <v>48640.20</v>
      </c>
    </row>
    <row r="21" spans="1:5" ht="15" customHeight="1">
      <c r="A21" s="99" t="s">
        <v>2432</v>
      </c>
      <c r="B21" s="258" t="s">
        <v>2433</v>
      </c>
      <c r="C21" s="100">
        <v>1</v>
      </c>
      <c r="D21" s="259">
        <f>9905.64*2</f>
        <v>19811.28</v>
      </c>
      <c r="E21" s="259">
        <f>9905.64*2</f>
        <v>19811.28</v>
      </c>
    </row>
    <row r="22" spans="1:5" ht="15" customHeight="1">
      <c r="A22" s="99" t="s">
        <v>2434</v>
      </c>
      <c r="B22" s="258" t="s">
        <v>2435</v>
      </c>
      <c r="C22" s="100">
        <v>2</v>
      </c>
      <c r="D22" s="259">
        <f>5407.5*2</f>
        <v>10815</v>
      </c>
      <c r="E22" s="259">
        <f>5407.5*2</f>
        <v>10815</v>
      </c>
    </row>
    <row r="23" spans="1:5" ht="15" customHeight="1">
      <c r="A23" s="99" t="s">
        <v>2436</v>
      </c>
      <c r="B23" s="260" t="s">
        <v>2437</v>
      </c>
      <c r="C23" s="100">
        <v>1</v>
      </c>
      <c r="D23" s="259">
        <f>23625*2</f>
        <v>47250</v>
      </c>
      <c r="E23" s="259">
        <f>23625*2</f>
        <v>47250</v>
      </c>
    </row>
    <row r="24" spans="1:5" ht="15" customHeight="1">
      <c r="A24" s="99" t="s">
        <v>2438</v>
      </c>
      <c r="B24" s="258" t="s">
        <v>2309</v>
      </c>
      <c r="C24" s="100">
        <v>1</v>
      </c>
      <c r="D24" s="259">
        <f>6910.91*2</f>
        <v>13821.82</v>
      </c>
      <c r="E24" s="259">
        <f>6910.91*2</f>
        <v>13821.82</v>
      </c>
    </row>
    <row r="25" spans="1:5" ht="15" customHeight="1">
      <c r="A25" s="99" t="s">
        <v>2439</v>
      </c>
      <c r="B25" s="258" t="s">
        <v>2440</v>
      </c>
      <c r="C25" s="100">
        <v>1</v>
      </c>
      <c r="D25" s="259">
        <v>7500</v>
      </c>
      <c r="E25" s="259">
        <v>7500</v>
      </c>
    </row>
    <row r="26" spans="1:5" ht="15" customHeight="1">
      <c r="A26" s="99" t="s">
        <v>2441</v>
      </c>
      <c r="B26" s="258" t="s">
        <v>2442</v>
      </c>
      <c r="C26" s="100">
        <v>1</v>
      </c>
      <c r="D26" s="259">
        <f>3750*2</f>
        <v>7500</v>
      </c>
      <c r="E26" s="259">
        <f>3750*2</f>
        <v>7500</v>
      </c>
    </row>
    <row r="27" spans="1:5" ht="15" customHeight="1">
      <c r="A27" s="99" t="s">
        <v>2443</v>
      </c>
      <c r="B27" s="260" t="s">
        <v>2444</v>
      </c>
      <c r="C27" s="100">
        <v>1</v>
      </c>
      <c r="D27" s="259">
        <f>5569.725*2</f>
        <v>11139.45</v>
      </c>
      <c r="E27" s="259">
        <f>5569.725*2</f>
        <v>11139.45</v>
      </c>
    </row>
    <row r="28" spans="1:5" ht="15" customHeight="1">
      <c r="A28" s="99" t="s">
        <v>2445</v>
      </c>
      <c r="B28" s="258" t="s">
        <v>2317</v>
      </c>
      <c r="C28" s="100">
        <v>1</v>
      </c>
      <c r="D28" s="259">
        <f>4500*2</f>
        <v>9000</v>
      </c>
      <c r="E28" s="259">
        <f>4500*2</f>
        <v>9000</v>
      </c>
    </row>
    <row r="29" spans="1:5" ht="15" customHeight="1">
      <c r="A29" s="99" t="s">
        <v>2446</v>
      </c>
      <c r="B29" s="258" t="s">
        <v>2275</v>
      </c>
      <c r="C29" s="100">
        <v>1</v>
      </c>
      <c r="D29" s="259">
        <v>11139</v>
      </c>
      <c r="E29" s="259">
        <v>11139</v>
      </c>
    </row>
    <row r="30" spans="1:5" ht="15" customHeight="1">
      <c r="A30" s="99" t="s">
        <v>2447</v>
      </c>
      <c r="B30" s="260" t="s">
        <v>2448</v>
      </c>
      <c r="C30" s="100">
        <v>1</v>
      </c>
      <c r="D30" s="259">
        <f>9214.548*2</f>
        <v>18429.096</v>
      </c>
      <c r="E30" s="259">
        <f>9214.548*2</f>
        <v>18429.096</v>
      </c>
    </row>
    <row r="31" spans="1:5" ht="15" customHeight="1">
      <c r="A31" s="99" t="s">
        <v>2449</v>
      </c>
      <c r="B31" s="260" t="s">
        <v>2450</v>
      </c>
      <c r="C31" s="100">
        <v>1</v>
      </c>
      <c r="D31" s="259">
        <f>8523.45*2</f>
        <v>17046.9</v>
      </c>
      <c r="E31" s="259">
        <f>8523.45*2</f>
        <v>17046.9</v>
      </c>
    </row>
    <row r="32" spans="1:5" ht="15" customHeight="1">
      <c r="A32" s="99" t="s">
        <v>2451</v>
      </c>
      <c r="B32" s="260" t="s">
        <v>2452</v>
      </c>
      <c r="C32" s="100">
        <v>1</v>
      </c>
      <c r="D32" s="259">
        <f>5569.725*2</f>
        <v>11139.45</v>
      </c>
      <c r="E32" s="259">
        <f>5569.725*2</f>
        <v>11139.45</v>
      </c>
    </row>
    <row r="33" spans="1:5" ht="15" customHeight="1">
      <c r="A33" s="99" t="s">
        <v>2453</v>
      </c>
      <c r="B33" s="260" t="s">
        <v>2454</v>
      </c>
      <c r="C33" s="100">
        <v>2</v>
      </c>
      <c r="D33" s="259">
        <f>5407.5*2</f>
        <v>10815</v>
      </c>
      <c r="E33" s="259">
        <f>5407.5*2</f>
        <v>10815</v>
      </c>
    </row>
    <row r="34" spans="1:5" ht="15" customHeight="1">
      <c r="A34" s="99" t="s">
        <v>2455</v>
      </c>
      <c r="B34" s="258" t="s">
        <v>2456</v>
      </c>
      <c r="C34" s="100">
        <v>1</v>
      </c>
      <c r="D34" s="259">
        <v>11355.75</v>
      </c>
      <c r="E34" s="259">
        <v>11355.75</v>
      </c>
    </row>
    <row r="35" spans="1:5" ht="15" customHeight="1">
      <c r="A35" s="99" t="s">
        <v>2457</v>
      </c>
      <c r="B35" s="258" t="s">
        <v>2458</v>
      </c>
      <c r="C35" s="100">
        <v>1</v>
      </c>
      <c r="D35" s="259">
        <v>11517.975</v>
      </c>
      <c r="E35" s="259">
        <v>11517.975</v>
      </c>
    </row>
    <row r="36" spans="1:5" ht="15" customHeight="1">
      <c r="A36" s="99" t="s">
        <v>2459</v>
      </c>
      <c r="B36" s="258" t="s">
        <v>2460</v>
      </c>
      <c r="C36" s="100">
        <v>2</v>
      </c>
      <c r="D36" s="259">
        <v>11355.75</v>
      </c>
      <c r="E36" s="259">
        <v>11355.75</v>
      </c>
    </row>
    <row r="37" spans="1:5" ht="15" customHeight="1">
      <c r="A37" s="99" t="s">
        <v>2461</v>
      </c>
      <c r="B37" s="258" t="s">
        <v>2462</v>
      </c>
      <c r="C37" s="100">
        <v>1</v>
      </c>
      <c r="D37" s="259">
        <f>5569.725*2</f>
        <v>11139.45</v>
      </c>
      <c r="E37" s="259">
        <f>5569.725*2</f>
        <v>11139.45</v>
      </c>
    </row>
    <row r="38" spans="1:5" ht="15" customHeight="1">
      <c r="A38" s="99" t="s">
        <v>2463</v>
      </c>
      <c r="B38" s="258" t="s">
        <v>2464</v>
      </c>
      <c r="C38" s="100">
        <v>4</v>
      </c>
      <c r="D38" s="259">
        <v>7500</v>
      </c>
      <c r="E38" s="259">
        <v>7500</v>
      </c>
    </row>
    <row r="39" spans="1:5" ht="15" customHeight="1">
      <c r="A39" s="104" t="s">
        <v>318</v>
      </c>
      <c r="B39" s="105" t="s">
        <v>1967</v>
      </c>
      <c r="C39" s="106">
        <f>SUM(C12:C38)</f>
        <v>37</v>
      </c>
      <c r="D39" s="107" t="s">
        <v>318</v>
      </c>
      <c r="E39" s="108" t="s">
        <v>318</v>
      </c>
    </row>
    <row r="40" spans="1:5" ht="15" customHeight="1">
      <c r="A40" s="193"/>
      <c r="B40" s="150"/>
      <c r="C40" s="194"/>
      <c r="D40" s="195"/>
      <c r="E40" s="195"/>
    </row>
    <row r="41" spans="1:5" ht="15" customHeight="1">
      <c r="A41" s="196" t="s">
        <v>318</v>
      </c>
      <c r="B41" s="196" t="s">
        <v>318</v>
      </c>
      <c r="C41" s="197" t="s">
        <v>318</v>
      </c>
      <c r="D41" s="198" t="s">
        <v>318</v>
      </c>
      <c r="E41" s="198" t="s">
        <v>318</v>
      </c>
    </row>
    <row r="42" spans="1:5" ht="15" customHeight="1">
      <c r="A42" s="261" t="s">
        <v>1968</v>
      </c>
      <c r="B42" s="262" t="s">
        <v>1968</v>
      </c>
      <c r="C42" s="135"/>
      <c r="D42" s="136" t="s">
        <v>318</v>
      </c>
      <c r="E42" s="136" t="s">
        <v>318</v>
      </c>
    </row>
    <row r="43" spans="1:5" ht="15" customHeight="1">
      <c r="A43" s="137" t="s">
        <v>1978</v>
      </c>
      <c r="B43" s="137" t="s">
        <v>1978</v>
      </c>
      <c r="C43" s="100">
        <v>0</v>
      </c>
      <c r="D43" s="138">
        <v>0</v>
      </c>
      <c r="E43" s="138">
        <v>0</v>
      </c>
    </row>
    <row r="44" spans="1:5" ht="15" customHeight="1">
      <c r="A44" s="104" t="s">
        <v>318</v>
      </c>
      <c r="B44" s="105" t="s">
        <v>1976</v>
      </c>
      <c r="C44" s="106">
        <f>SUM(C43:C43)</f>
        <v>0</v>
      </c>
      <c r="D44" s="107" t="s">
        <v>318</v>
      </c>
      <c r="E44" s="108" t="s">
        <v>318</v>
      </c>
    </row>
    <row r="45" spans="1:5" ht="15" customHeight="1">
      <c r="A45" s="200" t="s">
        <v>318</v>
      </c>
      <c r="C45" s="131"/>
      <c r="D45" s="263" t="s">
        <v>318</v>
      </c>
      <c r="E45" s="263" t="s">
        <v>318</v>
      </c>
    </row>
    <row r="46" spans="1:5" ht="15" customHeight="1">
      <c r="A46" s="133" t="s">
        <v>318</v>
      </c>
      <c r="B46" s="133" t="s">
        <v>318</v>
      </c>
      <c r="C46" s="197" t="s">
        <v>318</v>
      </c>
      <c r="D46" s="264" t="s">
        <v>318</v>
      </c>
      <c r="E46" s="264" t="s">
        <v>318</v>
      </c>
    </row>
    <row r="47" spans="1:5" ht="15" customHeight="1">
      <c r="A47" s="134" t="s">
        <v>1977</v>
      </c>
      <c r="B47" s="134" t="s">
        <v>1968</v>
      </c>
      <c r="C47" s="135" t="s">
        <v>318</v>
      </c>
      <c r="D47" s="265" t="s">
        <v>318</v>
      </c>
      <c r="E47" s="265" t="s">
        <v>318</v>
      </c>
    </row>
    <row r="48" spans="1:5" ht="15" customHeight="1">
      <c r="A48" s="137" t="s">
        <v>1978</v>
      </c>
      <c r="B48" s="137" t="s">
        <v>1978</v>
      </c>
      <c r="C48" s="100">
        <v>0</v>
      </c>
      <c r="D48" s="138">
        <v>0</v>
      </c>
      <c r="E48" s="138">
        <v>0</v>
      </c>
    </row>
    <row r="49" spans="1:5" ht="15" customHeight="1">
      <c r="A49" s="104" t="s">
        <v>318</v>
      </c>
      <c r="B49" s="105" t="s">
        <v>1979</v>
      </c>
      <c r="C49" s="106">
        <f>SUM(C48:C48)</f>
        <v>0</v>
      </c>
      <c r="D49" s="107" t="s">
        <v>318</v>
      </c>
      <c r="E49" s="108" t="s">
        <v>318</v>
      </c>
    </row>
    <row r="50" spans="1:5" ht="15" customHeight="1">
      <c r="A50" s="196"/>
      <c r="B50" s="196"/>
      <c r="C50" s="197"/>
      <c r="D50" s="198"/>
      <c r="E50" s="198"/>
    </row>
    <row r="51" spans="1:5" ht="15" customHeight="1">
      <c r="A51" s="196"/>
      <c r="B51" s="139" t="s">
        <v>1912</v>
      </c>
      <c r="C51" s="140">
        <f>SUM(C44,C39,C49)</f>
        <v>37</v>
      </c>
      <c r="D51" s="198"/>
      <c r="E51" s="198"/>
    </row>
    <row r="52" spans="1:5" ht="15" customHeight="1">
      <c r="A52" s="196"/>
      <c r="B52" s="196"/>
      <c r="C52" s="197"/>
      <c r="D52" s="198"/>
      <c r="E52" s="198"/>
    </row>
    <row r="53" spans="1:5" ht="15" customHeight="1">
      <c r="A53" s="196"/>
      <c r="B53" s="196"/>
      <c r="C53" s="197"/>
      <c r="D53" s="198"/>
      <c r="E53" s="198"/>
    </row>
    <row r="54" spans="1:5" ht="15" customHeight="1">
      <c r="A54" s="141" t="s">
        <v>1908</v>
      </c>
      <c r="B54" s="141"/>
      <c r="C54" s="202" t="s">
        <v>318</v>
      </c>
      <c r="D54" s="203" t="s">
        <v>318</v>
      </c>
      <c r="E54" s="203" t="s">
        <v>318</v>
      </c>
    </row>
    <row r="55" spans="1:3" ht="15" customHeight="1">
      <c r="A55" s="134" t="s">
        <v>1980</v>
      </c>
      <c r="B55" s="134"/>
      <c r="C55" s="131"/>
    </row>
    <row r="56" spans="1:5" ht="15" customHeight="1">
      <c r="A56" s="137" t="s">
        <v>1978</v>
      </c>
      <c r="B56" s="137" t="s">
        <v>2465</v>
      </c>
      <c r="C56" s="100">
        <v>2</v>
      </c>
      <c r="D56" s="101">
        <v>7500</v>
      </c>
      <c r="E56" s="101">
        <v>12000</v>
      </c>
    </row>
    <row r="57" spans="1:5" ht="15" customHeight="1">
      <c r="A57" s="104" t="s">
        <v>318</v>
      </c>
      <c r="B57" s="105" t="s">
        <v>1982</v>
      </c>
      <c r="C57" s="106">
        <f>SUM(C56:C56)</f>
        <v>2</v>
      </c>
      <c r="D57" s="107" t="s">
        <v>318</v>
      </c>
      <c r="E57" s="108" t="s">
        <v>318</v>
      </c>
    </row>
    <row r="58" spans="1:5" ht="15" customHeight="1">
      <c r="A58" s="196" t="s">
        <v>318</v>
      </c>
      <c r="B58" s="145" t="s">
        <v>318</v>
      </c>
      <c r="D58" s="266"/>
      <c r="E58" s="266"/>
    </row>
    <row r="59" spans="1:5" ht="15" customHeight="1">
      <c r="A59" s="147" t="s">
        <v>1983</v>
      </c>
      <c r="B59" s="148"/>
      <c r="D59" s="266"/>
      <c r="E59" s="266"/>
    </row>
    <row r="60" spans="1:5" ht="15" customHeight="1">
      <c r="A60" s="137" t="s">
        <v>1978</v>
      </c>
      <c r="B60" s="137" t="s">
        <v>1978</v>
      </c>
      <c r="C60" s="100">
        <v>0</v>
      </c>
      <c r="D60" s="138">
        <v>0</v>
      </c>
      <c r="E60" s="138">
        <v>0</v>
      </c>
    </row>
    <row r="61" spans="1:5" ht="15" customHeight="1">
      <c r="A61" s="150" t="s">
        <v>318</v>
      </c>
      <c r="B61" s="151" t="s">
        <v>1985</v>
      </c>
      <c r="C61" s="152">
        <f>SUM(C60:C60)</f>
        <v>0</v>
      </c>
      <c r="D61" s="107" t="s">
        <v>318</v>
      </c>
      <c r="E61" s="108" t="s">
        <v>318</v>
      </c>
    </row>
  </sheetData>
  <mergeCells count="15">
    <mergeCell ref="A11:B11"/>
    <mergeCell ref="A42:B42"/>
    <mergeCell ref="A47:B47"/>
    <mergeCell ref="A54:B54"/>
    <mergeCell ref="A55:B55"/>
    <mergeCell ref="A59:B59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9"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40"/>
  <sheetViews>
    <sheetView showGridLines="0" zoomScaleSheetLayoutView="70" workbookViewId="0" topLeftCell="A1"/>
  </sheetViews>
  <sheetFormatPr defaultColWidth="11.454285714285714" defaultRowHeight="15" customHeight="1"/>
  <cols>
    <col min="1" max="1" width="7.142857142857143" style="131" bestFit="1" customWidth="1"/>
    <col min="2" max="2" width="35.714285714285715" style="131" bestFit="1" customWidth="1"/>
    <col min="3" max="3" width="12.285714285714286" style="131" bestFit="1" customWidth="1"/>
    <col min="4" max="4" width="11.285714285714286" style="286" bestFit="1" customWidth="1"/>
    <col min="5" max="5" width="14.428571428571429" style="131" bestFit="1" customWidth="1"/>
    <col min="6" max="6" width="11.571428571428571" style="131" customWidth="1"/>
    <col min="7" max="8" width="17.571428571428573" style="131" customWidth="1"/>
    <col min="9" max="9" width="11.571428571428571" style="286" customWidth="1"/>
    <col min="10" max="11" width="11.571428571428571" style="131" customWidth="1"/>
    <col min="12" max="16384" width="11.428571428571429" style="131"/>
  </cols>
  <sheetData>
    <row r="1" spans="4:9" s="154" customFormat="1" ht="15" customHeight="1">
      <c r="D1" s="267"/>
      <c r="I1" s="267"/>
    </row>
    <row r="2" spans="1:11" s="154" customFormat="1" ht="15" customHeight="1">
      <c r="A2" s="57" t="s">
        <v>409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 t="s">
        <v>1931</v>
      </c>
      <c r="K2" s="57" t="s">
        <v>1931</v>
      </c>
    </row>
    <row r="3" spans="1:11" s="154" customFormat="1" ht="15" customHeight="1">
      <c r="A3" s="57" t="s">
        <v>411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 t="s">
        <v>1931</v>
      </c>
      <c r="K3" s="57" t="s">
        <v>1931</v>
      </c>
    </row>
    <row r="4" spans="1:11" s="154" customFormat="1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 t="s">
        <v>1933</v>
      </c>
      <c r="K4" s="57" t="s">
        <v>1933</v>
      </c>
    </row>
    <row r="5" spans="1:11" s="154" customFormat="1" ht="15" customHeight="1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 t="s">
        <v>1986</v>
      </c>
      <c r="K5" s="57" t="s">
        <v>1986</v>
      </c>
    </row>
    <row r="6" spans="1:11" s="154" customFormat="1" ht="15" customHeight="1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customHeight="1">
      <c r="A7" s="206" t="s">
        <v>1987</v>
      </c>
      <c r="B7" s="206"/>
      <c r="C7" s="206"/>
      <c r="D7" s="268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268" t="s">
        <v>318</v>
      </c>
      <c r="J7" s="159" t="s">
        <v>318</v>
      </c>
      <c r="K7" s="159" t="s">
        <v>318</v>
      </c>
    </row>
    <row r="8" spans="1:11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5" customHeight="1">
      <c r="A9" s="164" t="s">
        <v>1988</v>
      </c>
      <c r="B9" s="162" t="s">
        <v>1991</v>
      </c>
      <c r="C9" s="165" t="s">
        <v>1992</v>
      </c>
      <c r="D9" s="269" t="s">
        <v>1993</v>
      </c>
      <c r="E9" s="165" t="s">
        <v>1994</v>
      </c>
      <c r="F9" s="165" t="s">
        <v>1995</v>
      </c>
      <c r="G9" s="165" t="s">
        <v>1996</v>
      </c>
      <c r="H9" s="165" t="s">
        <v>1997</v>
      </c>
      <c r="I9" s="270" t="s">
        <v>1998</v>
      </c>
      <c r="J9" s="165" t="s">
        <v>1999</v>
      </c>
      <c r="K9" s="166" t="s">
        <v>1995</v>
      </c>
    </row>
    <row r="10" spans="1:11" ht="15" customHeight="1">
      <c r="A10" s="168" t="s">
        <v>2416</v>
      </c>
      <c r="B10" s="258" t="s">
        <v>2245</v>
      </c>
      <c r="C10" s="271">
        <v>25252.30</v>
      </c>
      <c r="D10" s="272">
        <v>1968.33</v>
      </c>
      <c r="E10" s="272">
        <v>0</v>
      </c>
      <c r="F10" s="272">
        <v>27220.629999999997</v>
      </c>
      <c r="G10" s="272">
        <v>8417.433500000001</v>
      </c>
      <c r="H10" s="272">
        <v>5050.46</v>
      </c>
      <c r="I10" s="272">
        <v>33669.734000000004</v>
      </c>
      <c r="J10" s="272">
        <v>0</v>
      </c>
      <c r="K10" s="272">
        <v>47137.6275</v>
      </c>
    </row>
    <row r="11" spans="1:11" ht="15" customHeight="1">
      <c r="A11" s="170" t="s">
        <v>2417</v>
      </c>
      <c r="B11" s="258" t="s">
        <v>2418</v>
      </c>
      <c r="C11" s="271">
        <v>13821.822</v>
      </c>
      <c r="D11" s="272">
        <v>1968.33</v>
      </c>
      <c r="E11" s="272">
        <v>0</v>
      </c>
      <c r="F11" s="272">
        <v>15790.152</v>
      </c>
      <c r="G11" s="272">
        <v>4607.273999999999</v>
      </c>
      <c r="H11" s="272">
        <v>2764.3644</v>
      </c>
      <c r="I11" s="272">
        <v>18429.095999999998</v>
      </c>
      <c r="J11" s="272">
        <v>0</v>
      </c>
      <c r="K11" s="272">
        <v>25800.734399999998</v>
      </c>
    </row>
    <row r="12" spans="1:11" ht="15" customHeight="1">
      <c r="A12" s="170" t="s">
        <v>2419</v>
      </c>
      <c r="B12" s="258" t="s">
        <v>2420</v>
      </c>
      <c r="C12" s="271">
        <v>131488.76</v>
      </c>
      <c r="D12" s="272">
        <v>7079.499000000001</v>
      </c>
      <c r="E12" s="272">
        <v>0</v>
      </c>
      <c r="F12" s="272">
        <v>138568.25900000002</v>
      </c>
      <c r="G12" s="272">
        <v>43829.59</v>
      </c>
      <c r="H12" s="272">
        <v>26297.752000000004</v>
      </c>
      <c r="I12" s="272">
        <v>175318.36</v>
      </c>
      <c r="J12" s="272">
        <v>0</v>
      </c>
      <c r="K12" s="272">
        <v>245445.702</v>
      </c>
    </row>
    <row r="13" spans="1:11" ht="15" customHeight="1">
      <c r="A13" s="170" t="s">
        <v>2421</v>
      </c>
      <c r="B13" s="258" t="s">
        <v>2422</v>
      </c>
      <c r="C13" s="271">
        <v>131488.76</v>
      </c>
      <c r="D13" s="272">
        <v>7079.499000000001</v>
      </c>
      <c r="E13" s="272">
        <v>0</v>
      </c>
      <c r="F13" s="272">
        <v>138568.25900000002</v>
      </c>
      <c r="G13" s="272">
        <v>43829.59</v>
      </c>
      <c r="H13" s="272">
        <v>26297.752000000004</v>
      </c>
      <c r="I13" s="272">
        <v>175318.36</v>
      </c>
      <c r="J13" s="272">
        <v>0</v>
      </c>
      <c r="K13" s="272">
        <v>245445.702</v>
      </c>
    </row>
    <row r="14" spans="1:11" ht="15" customHeight="1">
      <c r="A14" s="170" t="s">
        <v>2423</v>
      </c>
      <c r="B14" s="258" t="s">
        <v>2225</v>
      </c>
      <c r="C14" s="271">
        <v>38010.399</v>
      </c>
      <c r="D14" s="272">
        <v>1968.33</v>
      </c>
      <c r="E14" s="272">
        <v>0</v>
      </c>
      <c r="F14" s="272">
        <v>39978.729</v>
      </c>
      <c r="G14" s="272">
        <v>12670.132999999998</v>
      </c>
      <c r="H14" s="272">
        <v>7602.0797999999995</v>
      </c>
      <c r="I14" s="272">
        <v>50680.53199999999</v>
      </c>
      <c r="J14" s="272">
        <v>0</v>
      </c>
      <c r="K14" s="272">
        <v>70952.74479999999</v>
      </c>
    </row>
    <row r="15" spans="1:11" ht="15" customHeight="1">
      <c r="A15" s="170" t="s">
        <v>2424</v>
      </c>
      <c r="B15" s="258" t="s">
        <v>2425</v>
      </c>
      <c r="C15" s="271">
        <v>26000</v>
      </c>
      <c r="D15" s="272">
        <v>1968.33</v>
      </c>
      <c r="E15" s="272">
        <v>0</v>
      </c>
      <c r="F15" s="272">
        <v>27968.33</v>
      </c>
      <c r="G15" s="272">
        <v>8666.666666666666</v>
      </c>
      <c r="H15" s="272">
        <v>5200</v>
      </c>
      <c r="I15" s="272">
        <v>34666.666666666664</v>
      </c>
      <c r="J15" s="272">
        <v>0</v>
      </c>
      <c r="K15" s="272">
        <v>48533.33333333333</v>
      </c>
    </row>
    <row r="16" spans="1:11" ht="15" customHeight="1">
      <c r="A16" s="170" t="s">
        <v>2426</v>
      </c>
      <c r="B16" s="258" t="s">
        <v>2427</v>
      </c>
      <c r="C16" s="271">
        <v>19811.28</v>
      </c>
      <c r="D16" s="272">
        <v>1968.33</v>
      </c>
      <c r="E16" s="272">
        <v>0</v>
      </c>
      <c r="F16" s="272">
        <v>21779.61</v>
      </c>
      <c r="G16" s="272">
        <v>6603.765000000001</v>
      </c>
      <c r="H16" s="272">
        <v>3962.256</v>
      </c>
      <c r="I16" s="272">
        <v>26415.060000000005</v>
      </c>
      <c r="J16" s="272">
        <v>0</v>
      </c>
      <c r="K16" s="272">
        <v>36981.081000000006</v>
      </c>
    </row>
    <row r="17" spans="1:11" ht="15" customHeight="1">
      <c r="A17" s="170" t="s">
        <v>2428</v>
      </c>
      <c r="B17" s="258" t="s">
        <v>2429</v>
      </c>
      <c r="C17" s="271">
        <v>13821.822</v>
      </c>
      <c r="D17" s="272">
        <v>1968.33</v>
      </c>
      <c r="E17" s="272">
        <v>0</v>
      </c>
      <c r="F17" s="272">
        <v>15790.152</v>
      </c>
      <c r="G17" s="272">
        <v>4607.273999999999</v>
      </c>
      <c r="H17" s="272">
        <v>2764.3644</v>
      </c>
      <c r="I17" s="272">
        <v>18429.095999999998</v>
      </c>
      <c r="J17" s="272">
        <v>0</v>
      </c>
      <c r="K17" s="272">
        <v>25800.734399999998</v>
      </c>
    </row>
    <row r="18" spans="1:11" ht="15" customHeight="1">
      <c r="A18" s="170" t="s">
        <v>2430</v>
      </c>
      <c r="B18" s="258" t="s">
        <v>2431</v>
      </c>
      <c r="C18" s="271">
        <v>48640.20</v>
      </c>
      <c r="D18" s="272">
        <v>1968.33</v>
      </c>
      <c r="E18" s="272">
        <v>0</v>
      </c>
      <c r="F18" s="272">
        <v>50608.53</v>
      </c>
      <c r="G18" s="272">
        <v>16213.40</v>
      </c>
      <c r="H18" s="272">
        <v>9728.039999999999</v>
      </c>
      <c r="I18" s="272">
        <v>64853.600000000006</v>
      </c>
      <c r="J18" s="272">
        <v>0</v>
      </c>
      <c r="K18" s="272">
        <v>90795.04000000001</v>
      </c>
    </row>
    <row r="19" spans="1:11" ht="15" customHeight="1">
      <c r="A19" s="170" t="s">
        <v>2432</v>
      </c>
      <c r="B19" s="258" t="s">
        <v>2433</v>
      </c>
      <c r="C19" s="271">
        <v>19811.28</v>
      </c>
      <c r="D19" s="272">
        <v>1968.33</v>
      </c>
      <c r="E19" s="272">
        <v>0</v>
      </c>
      <c r="F19" s="272">
        <v>21779.61</v>
      </c>
      <c r="G19" s="272">
        <v>6603.765000000001</v>
      </c>
      <c r="H19" s="272">
        <v>3962.256</v>
      </c>
      <c r="I19" s="272">
        <v>26415.060000000005</v>
      </c>
      <c r="J19" s="272">
        <v>0</v>
      </c>
      <c r="K19" s="272">
        <v>36981.081000000006</v>
      </c>
    </row>
    <row r="20" spans="1:11" ht="15" customHeight="1">
      <c r="A20" s="170" t="s">
        <v>2434</v>
      </c>
      <c r="B20" s="258" t="s">
        <v>2435</v>
      </c>
      <c r="C20" s="271">
        <v>10815</v>
      </c>
      <c r="D20" s="272">
        <v>1968.33</v>
      </c>
      <c r="E20" s="272">
        <v>0</v>
      </c>
      <c r="F20" s="272">
        <v>12783.33</v>
      </c>
      <c r="G20" s="272">
        <v>3605</v>
      </c>
      <c r="H20" s="272">
        <v>2163</v>
      </c>
      <c r="I20" s="272">
        <v>14420</v>
      </c>
      <c r="J20" s="272">
        <v>0</v>
      </c>
      <c r="K20" s="272">
        <v>20188</v>
      </c>
    </row>
    <row r="21" spans="1:11" ht="15" customHeight="1">
      <c r="A21" s="170" t="s">
        <v>2436</v>
      </c>
      <c r="B21" s="258" t="s">
        <v>2437</v>
      </c>
      <c r="C21" s="271">
        <v>47250</v>
      </c>
      <c r="D21" s="272">
        <v>1968.33</v>
      </c>
      <c r="E21" s="272">
        <v>0</v>
      </c>
      <c r="F21" s="272">
        <v>49218.33</v>
      </c>
      <c r="G21" s="272">
        <v>15750</v>
      </c>
      <c r="H21" s="272">
        <v>9450</v>
      </c>
      <c r="I21" s="272">
        <v>63000</v>
      </c>
      <c r="J21" s="272">
        <v>0</v>
      </c>
      <c r="K21" s="272">
        <v>88200</v>
      </c>
    </row>
    <row r="22" spans="1:11" ht="15" customHeight="1">
      <c r="A22" s="273" t="s">
        <v>318</v>
      </c>
      <c r="B22" s="273" t="s">
        <v>318</v>
      </c>
      <c r="C22" s="274" t="s">
        <v>318</v>
      </c>
      <c r="D22" s="275" t="s">
        <v>318</v>
      </c>
      <c r="E22" s="274" t="s">
        <v>318</v>
      </c>
      <c r="F22" s="274" t="s">
        <v>318</v>
      </c>
      <c r="G22" s="274" t="s">
        <v>318</v>
      </c>
      <c r="H22" s="274" t="s">
        <v>318</v>
      </c>
      <c r="I22" s="276" t="s">
        <v>318</v>
      </c>
      <c r="J22" s="274" t="s">
        <v>318</v>
      </c>
      <c r="K22" s="274" t="s">
        <v>318</v>
      </c>
    </row>
    <row r="23" spans="1:11" ht="15" customHeight="1">
      <c r="A23" s="206" t="s">
        <v>2000</v>
      </c>
      <c r="B23" s="206"/>
      <c r="C23" s="206"/>
      <c r="D23" s="277" t="s">
        <v>318</v>
      </c>
      <c r="E23" s="247" t="s">
        <v>318</v>
      </c>
      <c r="F23" s="247" t="s">
        <v>318</v>
      </c>
      <c r="G23" s="247" t="s">
        <v>318</v>
      </c>
      <c r="H23" s="247" t="s">
        <v>318</v>
      </c>
      <c r="I23" s="277" t="s">
        <v>318</v>
      </c>
      <c r="J23" s="247" t="s">
        <v>318</v>
      </c>
      <c r="K23" s="247" t="s">
        <v>318</v>
      </c>
    </row>
    <row r="24" spans="1:11" ht="15" customHeight="1">
      <c r="A24" s="160" t="s">
        <v>1988</v>
      </c>
      <c r="B24" s="161" t="s">
        <v>1937</v>
      </c>
      <c r="C24" s="174" t="s">
        <v>1989</v>
      </c>
      <c r="D24" s="174" t="s">
        <v>1989</v>
      </c>
      <c r="E24" s="174" t="s">
        <v>1989</v>
      </c>
      <c r="F24" s="174" t="s">
        <v>1989</v>
      </c>
      <c r="G24" s="174" t="s">
        <v>1990</v>
      </c>
      <c r="H24" s="174" t="s">
        <v>1990</v>
      </c>
      <c r="I24" s="174" t="s">
        <v>1990</v>
      </c>
      <c r="J24" s="174" t="s">
        <v>1990</v>
      </c>
      <c r="K24" s="175" t="s">
        <v>1990</v>
      </c>
    </row>
    <row r="25" spans="1:11" ht="15" customHeight="1">
      <c r="A25" s="164" t="s">
        <v>1988</v>
      </c>
      <c r="B25" s="162" t="s">
        <v>1991</v>
      </c>
      <c r="C25" s="176" t="s">
        <v>1992</v>
      </c>
      <c r="D25" s="270" t="s">
        <v>1993</v>
      </c>
      <c r="E25" s="176" t="s">
        <v>1994</v>
      </c>
      <c r="F25" s="176" t="s">
        <v>1995</v>
      </c>
      <c r="G25" s="176" t="s">
        <v>1996</v>
      </c>
      <c r="H25" s="176" t="s">
        <v>1997</v>
      </c>
      <c r="I25" s="270" t="s">
        <v>1998</v>
      </c>
      <c r="J25" s="176" t="s">
        <v>1999</v>
      </c>
      <c r="K25" s="177" t="s">
        <v>1995</v>
      </c>
    </row>
    <row r="26" spans="1:11" ht="15" customHeight="1">
      <c r="A26" s="99" t="s">
        <v>2438</v>
      </c>
      <c r="B26" s="258" t="s">
        <v>2309</v>
      </c>
      <c r="C26" s="278">
        <v>13821.822</v>
      </c>
      <c r="D26" s="278">
        <v>1968.33</v>
      </c>
      <c r="E26" s="279">
        <v>0</v>
      </c>
      <c r="F26" s="278">
        <v>15790.152</v>
      </c>
      <c r="G26" s="278">
        <v>4607.273999999999</v>
      </c>
      <c r="H26" s="278">
        <v>2764.3644</v>
      </c>
      <c r="I26" s="278">
        <v>18429.095999999998</v>
      </c>
      <c r="J26" s="279">
        <v>0</v>
      </c>
      <c r="K26" s="278">
        <v>25800.734399999998</v>
      </c>
    </row>
    <row r="27" spans="1:11" ht="15" customHeight="1">
      <c r="A27" s="99" t="s">
        <v>2439</v>
      </c>
      <c r="B27" s="258" t="s">
        <v>2440</v>
      </c>
      <c r="C27" s="278">
        <v>7500</v>
      </c>
      <c r="D27" s="278">
        <v>1968.33</v>
      </c>
      <c r="E27" s="279">
        <v>0</v>
      </c>
      <c r="F27" s="278">
        <v>9468.33</v>
      </c>
      <c r="G27" s="278">
        <v>2500</v>
      </c>
      <c r="H27" s="278">
        <v>1500</v>
      </c>
      <c r="I27" s="278">
        <v>10000</v>
      </c>
      <c r="J27" s="279">
        <v>0</v>
      </c>
      <c r="K27" s="278">
        <v>14000</v>
      </c>
    </row>
    <row r="28" spans="1:11" ht="15" customHeight="1">
      <c r="A28" s="99" t="s">
        <v>2441</v>
      </c>
      <c r="B28" s="258" t="s">
        <v>2442</v>
      </c>
      <c r="C28" s="278">
        <v>7500</v>
      </c>
      <c r="D28" s="278">
        <v>1968.33</v>
      </c>
      <c r="E28" s="279">
        <v>0</v>
      </c>
      <c r="F28" s="278">
        <v>9468.33</v>
      </c>
      <c r="G28" s="278">
        <v>2500</v>
      </c>
      <c r="H28" s="278">
        <v>1500</v>
      </c>
      <c r="I28" s="278">
        <v>10000</v>
      </c>
      <c r="J28" s="279">
        <v>0</v>
      </c>
      <c r="K28" s="278">
        <v>14000</v>
      </c>
    </row>
    <row r="29" spans="1:11" ht="15" customHeight="1">
      <c r="A29" s="99" t="s">
        <v>2443</v>
      </c>
      <c r="B29" s="260" t="s">
        <v>2444</v>
      </c>
      <c r="C29" s="278">
        <v>11139.45</v>
      </c>
      <c r="D29" s="278">
        <v>1968.33</v>
      </c>
      <c r="E29" s="279">
        <v>0</v>
      </c>
      <c r="F29" s="278">
        <v>13107.78</v>
      </c>
      <c r="G29" s="278">
        <v>3713.15</v>
      </c>
      <c r="H29" s="278">
        <v>2227.89</v>
      </c>
      <c r="I29" s="278">
        <v>14852.60</v>
      </c>
      <c r="J29" s="279">
        <v>0</v>
      </c>
      <c r="K29" s="278">
        <v>20793.64</v>
      </c>
    </row>
    <row r="30" spans="1:11" ht="15" customHeight="1">
      <c r="A30" s="99" t="s">
        <v>2445</v>
      </c>
      <c r="B30" s="258" t="s">
        <v>2317</v>
      </c>
      <c r="C30" s="278">
        <v>9000</v>
      </c>
      <c r="D30" s="278">
        <v>1968.33</v>
      </c>
      <c r="E30" s="279">
        <v>0</v>
      </c>
      <c r="F30" s="278">
        <v>10968.33</v>
      </c>
      <c r="G30" s="278">
        <v>3000</v>
      </c>
      <c r="H30" s="278">
        <v>1800</v>
      </c>
      <c r="I30" s="278">
        <v>12000</v>
      </c>
      <c r="J30" s="279">
        <v>0</v>
      </c>
      <c r="K30" s="278">
        <v>16800</v>
      </c>
    </row>
    <row r="31" spans="1:11" ht="15" customHeight="1">
      <c r="A31" s="99" t="s">
        <v>2446</v>
      </c>
      <c r="B31" s="258" t="s">
        <v>2275</v>
      </c>
      <c r="C31" s="278">
        <v>11139</v>
      </c>
      <c r="D31" s="278">
        <v>1968.33</v>
      </c>
      <c r="E31" s="279">
        <v>0</v>
      </c>
      <c r="F31" s="278">
        <v>13107.33</v>
      </c>
      <c r="G31" s="278">
        <v>3713</v>
      </c>
      <c r="H31" s="278">
        <v>2227.8</v>
      </c>
      <c r="I31" s="278">
        <v>14852</v>
      </c>
      <c r="J31" s="279">
        <v>0</v>
      </c>
      <c r="K31" s="278">
        <v>20792.80</v>
      </c>
    </row>
    <row r="32" spans="1:11" ht="15" customHeight="1">
      <c r="A32" s="170" t="s">
        <v>2447</v>
      </c>
      <c r="B32" s="258" t="s">
        <v>2448</v>
      </c>
      <c r="C32" s="278">
        <v>18429.096</v>
      </c>
      <c r="D32" s="278">
        <v>1968.33</v>
      </c>
      <c r="E32" s="279">
        <v>0</v>
      </c>
      <c r="F32" s="278">
        <v>20397.426</v>
      </c>
      <c r="G32" s="278">
        <v>6143.032</v>
      </c>
      <c r="H32" s="278">
        <v>3685.8192000000004</v>
      </c>
      <c r="I32" s="278">
        <v>24572.128000000004</v>
      </c>
      <c r="J32" s="279">
        <v>0</v>
      </c>
      <c r="K32" s="278">
        <v>34400.9792</v>
      </c>
    </row>
    <row r="33" spans="1:11" ht="15" customHeight="1">
      <c r="A33" s="170" t="s">
        <v>2449</v>
      </c>
      <c r="B33" s="258" t="s">
        <v>2450</v>
      </c>
      <c r="C33" s="278">
        <v>17046.9</v>
      </c>
      <c r="D33" s="278">
        <v>1968.33</v>
      </c>
      <c r="E33" s="279">
        <v>0</v>
      </c>
      <c r="F33" s="278">
        <v>19015.230000000003</v>
      </c>
      <c r="G33" s="278">
        <v>5682.3060000000005</v>
      </c>
      <c r="H33" s="278">
        <v>3409.38</v>
      </c>
      <c r="I33" s="278">
        <v>22729.224000000002</v>
      </c>
      <c r="J33" s="279">
        <v>0</v>
      </c>
      <c r="K33" s="278">
        <v>31820.910000000003</v>
      </c>
    </row>
    <row r="34" spans="1:11" ht="15" customHeight="1">
      <c r="A34" s="170" t="s">
        <v>2451</v>
      </c>
      <c r="B34" s="258" t="s">
        <v>2452</v>
      </c>
      <c r="C34" s="278">
        <v>11139.45</v>
      </c>
      <c r="D34" s="278">
        <v>1968.33</v>
      </c>
      <c r="E34" s="279">
        <v>0</v>
      </c>
      <c r="F34" s="278">
        <v>13107.78</v>
      </c>
      <c r="G34" s="278">
        <v>3713.15</v>
      </c>
      <c r="H34" s="278">
        <v>2227.89</v>
      </c>
      <c r="I34" s="278">
        <v>14852.60</v>
      </c>
      <c r="J34" s="279">
        <v>0</v>
      </c>
      <c r="K34" s="278">
        <v>20793.64</v>
      </c>
    </row>
    <row r="35" spans="1:11" ht="15" customHeight="1">
      <c r="A35" s="280" t="s">
        <v>2453</v>
      </c>
      <c r="B35" s="281" t="s">
        <v>2454</v>
      </c>
      <c r="C35" s="282">
        <v>10815</v>
      </c>
      <c r="D35" s="282">
        <v>1968.33</v>
      </c>
      <c r="E35" s="283">
        <v>0</v>
      </c>
      <c r="F35" s="282">
        <v>12783.33</v>
      </c>
      <c r="G35" s="282">
        <v>3605</v>
      </c>
      <c r="H35" s="282">
        <v>2163</v>
      </c>
      <c r="I35" s="282">
        <v>14420</v>
      </c>
      <c r="J35" s="283">
        <v>0</v>
      </c>
      <c r="K35" s="282">
        <v>20188</v>
      </c>
    </row>
    <row r="36" spans="1:11" ht="15" customHeight="1">
      <c r="A36" s="70" t="s">
        <v>2455</v>
      </c>
      <c r="B36" s="258" t="s">
        <v>2456</v>
      </c>
      <c r="C36" s="284">
        <v>11355.75</v>
      </c>
      <c r="D36" s="284">
        <v>1968.33</v>
      </c>
      <c r="E36" s="285">
        <v>0</v>
      </c>
      <c r="F36" s="284">
        <v>13324.08</v>
      </c>
      <c r="G36" s="284">
        <v>3785.25</v>
      </c>
      <c r="H36" s="284">
        <v>2271.1499999999996</v>
      </c>
      <c r="I36" s="284">
        <v>15141</v>
      </c>
      <c r="J36" s="285">
        <v>0</v>
      </c>
      <c r="K36" s="284">
        <v>21197.40</v>
      </c>
    </row>
    <row r="37" spans="1:11" ht="15" customHeight="1">
      <c r="A37" s="70" t="s">
        <v>2457</v>
      </c>
      <c r="B37" s="258" t="s">
        <v>2458</v>
      </c>
      <c r="C37" s="284">
        <v>11517.975</v>
      </c>
      <c r="D37" s="284">
        <v>1968.33</v>
      </c>
      <c r="E37" s="285">
        <v>0</v>
      </c>
      <c r="F37" s="284">
        <v>13486.305</v>
      </c>
      <c r="G37" s="284">
        <v>3839.325</v>
      </c>
      <c r="H37" s="284">
        <v>2303.5950000000003</v>
      </c>
      <c r="I37" s="284">
        <v>15357.30</v>
      </c>
      <c r="J37" s="285">
        <v>0</v>
      </c>
      <c r="K37" s="284">
        <v>21500.22</v>
      </c>
    </row>
    <row r="38" spans="1:11" ht="15" customHeight="1">
      <c r="A38" s="70" t="s">
        <v>2459</v>
      </c>
      <c r="B38" s="258" t="s">
        <v>2460</v>
      </c>
      <c r="C38" s="284">
        <v>11355.75</v>
      </c>
      <c r="D38" s="284">
        <v>1968.33</v>
      </c>
      <c r="E38" s="285">
        <v>0</v>
      </c>
      <c r="F38" s="284">
        <v>13324.08</v>
      </c>
      <c r="G38" s="284">
        <v>3785.25</v>
      </c>
      <c r="H38" s="284">
        <v>2271.1499999999996</v>
      </c>
      <c r="I38" s="284">
        <v>15141</v>
      </c>
      <c r="J38" s="285">
        <v>0</v>
      </c>
      <c r="K38" s="284">
        <v>21197.40</v>
      </c>
    </row>
    <row r="39" spans="1:11" ht="15" customHeight="1">
      <c r="A39" s="70" t="s">
        <v>2461</v>
      </c>
      <c r="B39" s="258" t="s">
        <v>2462</v>
      </c>
      <c r="C39" s="284">
        <v>11139.45</v>
      </c>
      <c r="D39" s="284">
        <v>1968.33</v>
      </c>
      <c r="E39" s="285">
        <v>0</v>
      </c>
      <c r="F39" s="284">
        <v>13107.78</v>
      </c>
      <c r="G39" s="284">
        <v>3713.15</v>
      </c>
      <c r="H39" s="284">
        <v>2227.89</v>
      </c>
      <c r="I39" s="284">
        <v>14852</v>
      </c>
      <c r="J39" s="285">
        <v>0</v>
      </c>
      <c r="K39" s="284">
        <v>20793.04</v>
      </c>
    </row>
    <row r="40" spans="1:11" ht="15" customHeight="1">
      <c r="A40" s="70" t="s">
        <v>2463</v>
      </c>
      <c r="B40" s="258" t="s">
        <v>2464</v>
      </c>
      <c r="C40" s="284">
        <v>7500</v>
      </c>
      <c r="D40" s="284">
        <v>1968.33</v>
      </c>
      <c r="E40" s="285">
        <v>0</v>
      </c>
      <c r="F40" s="284">
        <v>9468.33</v>
      </c>
      <c r="G40" s="284">
        <v>2500</v>
      </c>
      <c r="H40" s="284">
        <v>1500</v>
      </c>
      <c r="I40" s="284">
        <v>10000</v>
      </c>
      <c r="J40" s="285">
        <v>0</v>
      </c>
      <c r="K40" s="284">
        <v>14000</v>
      </c>
    </row>
  </sheetData>
  <mergeCells count="15">
    <mergeCell ref="A8:A9"/>
    <mergeCell ref="B8:B9"/>
    <mergeCell ref="C8:F8"/>
    <mergeCell ref="G8:K8"/>
    <mergeCell ref="A23:C23"/>
    <mergeCell ref="A24:A25"/>
    <mergeCell ref="B24:B25"/>
    <mergeCell ref="C24:F24"/>
    <mergeCell ref="G24:K24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3"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M76"/>
  <sheetViews>
    <sheetView showGridLines="0" zoomScaleSheetLayoutView="70" workbookViewId="0" topLeftCell="A1"/>
  </sheetViews>
  <sheetFormatPr defaultColWidth="11.454285714285714" defaultRowHeight="15" customHeight="1"/>
  <cols>
    <col min="1" max="1" width="15.142857142857142" style="301" bestFit="1" customWidth="1"/>
    <col min="2" max="2" width="60.57142857142857" style="301" customWidth="1"/>
    <col min="3" max="3" width="17.571428571428573" style="338" customWidth="1"/>
    <col min="4" max="5" width="17.571428571428573" style="343" customWidth="1"/>
    <col min="6" max="6" width="8.142857142857142" style="301" bestFit="1" customWidth="1"/>
    <col min="7" max="8" width="17.285714285714285" style="301" customWidth="1"/>
    <col min="9" max="9" width="12.428571428571429" style="301" bestFit="1" customWidth="1"/>
    <col min="10" max="16384" width="11.428571428571429" style="301"/>
  </cols>
  <sheetData>
    <row r="1" spans="3:6" s="287" customFormat="1" ht="15" customHeight="1">
      <c r="C1" s="288"/>
      <c r="D1" s="289"/>
      <c r="E1" s="289"/>
      <c r="F1" s="290"/>
    </row>
    <row r="2" spans="1:13" s="287" customFormat="1" ht="15" customHeight="1">
      <c r="A2" s="291" t="s">
        <v>409</v>
      </c>
      <c r="B2" s="291"/>
      <c r="C2" s="291"/>
      <c r="D2" s="291"/>
      <c r="E2" s="291"/>
      <c r="F2" s="292"/>
      <c r="G2" s="293"/>
      <c r="H2" s="293"/>
      <c r="I2" s="293"/>
      <c r="J2" s="293"/>
      <c r="K2" s="293"/>
      <c r="L2" s="293"/>
      <c r="M2" s="293"/>
    </row>
    <row r="3" spans="1:13" s="287" customFormat="1" ht="15" customHeight="1">
      <c r="A3" s="291" t="s">
        <v>412</v>
      </c>
      <c r="B3" s="291"/>
      <c r="C3" s="291"/>
      <c r="D3" s="291"/>
      <c r="E3" s="291"/>
      <c r="F3" s="294"/>
      <c r="G3" s="293"/>
      <c r="H3" s="293"/>
      <c r="I3" s="293"/>
      <c r="J3" s="293"/>
      <c r="K3" s="293"/>
      <c r="L3" s="293"/>
      <c r="M3" s="293"/>
    </row>
    <row r="4" spans="1:5" s="287" customFormat="1" ht="15" customHeight="1">
      <c r="A4" s="291" t="s">
        <v>1904</v>
      </c>
      <c r="B4" s="291" t="s">
        <v>1933</v>
      </c>
      <c r="C4" s="291" t="s">
        <v>1933</v>
      </c>
      <c r="D4" s="291" t="s">
        <v>1933</v>
      </c>
      <c r="E4" s="291" t="s">
        <v>1933</v>
      </c>
    </row>
    <row r="5" spans="1:5" s="287" customFormat="1" ht="15" customHeight="1">
      <c r="A5" s="291" t="s">
        <v>1934</v>
      </c>
      <c r="B5" s="291" t="s">
        <v>1934</v>
      </c>
      <c r="C5" s="291" t="s">
        <v>1934</v>
      </c>
      <c r="D5" s="291" t="s">
        <v>1934</v>
      </c>
      <c r="E5" s="291" t="s">
        <v>1934</v>
      </c>
    </row>
    <row r="6" spans="1:11" s="287" customFormat="1" ht="15" customHeight="1">
      <c r="A6" s="205" t="s">
        <v>1935</v>
      </c>
      <c r="B6" s="205"/>
      <c r="C6" s="205"/>
      <c r="D6" s="205"/>
      <c r="E6" s="205"/>
      <c r="F6" s="295"/>
      <c r="G6" s="295"/>
      <c r="H6" s="295"/>
      <c r="I6" s="295"/>
      <c r="J6" s="295"/>
      <c r="K6" s="295"/>
    </row>
    <row r="7" spans="1:5" s="287" customFormat="1" ht="15" customHeight="1">
      <c r="A7" s="296" t="s">
        <v>318</v>
      </c>
      <c r="B7" s="296" t="s">
        <v>318</v>
      </c>
      <c r="C7" s="297" t="s">
        <v>318</v>
      </c>
      <c r="D7" s="298" t="s">
        <v>318</v>
      </c>
      <c r="E7" s="298" t="s">
        <v>318</v>
      </c>
    </row>
    <row r="8" spans="1:5" ht="15" customHeight="1">
      <c r="A8" s="299" t="s">
        <v>1936</v>
      </c>
      <c r="B8" s="299" t="s">
        <v>1937</v>
      </c>
      <c r="C8" s="299" t="s">
        <v>1938</v>
      </c>
      <c r="D8" s="300" t="s">
        <v>1939</v>
      </c>
      <c r="E8" s="300" t="s">
        <v>1939</v>
      </c>
    </row>
    <row r="9" spans="1:5" ht="15" customHeight="1">
      <c r="A9" s="299" t="s">
        <v>1936</v>
      </c>
      <c r="B9" s="299" t="s">
        <v>1937</v>
      </c>
      <c r="C9" s="299" t="s">
        <v>1938</v>
      </c>
      <c r="D9" s="302" t="s">
        <v>1940</v>
      </c>
      <c r="E9" s="302" t="s">
        <v>1941</v>
      </c>
    </row>
    <row r="10" spans="1:5" ht="15" customHeight="1">
      <c r="A10" s="303" t="s">
        <v>318</v>
      </c>
      <c r="B10" s="303" t="s">
        <v>318</v>
      </c>
      <c r="C10" s="304" t="s">
        <v>318</v>
      </c>
      <c r="D10" s="305" t="s">
        <v>318</v>
      </c>
      <c r="E10" s="305" t="s">
        <v>318</v>
      </c>
    </row>
    <row r="11" spans="1:5" ht="15" customHeight="1">
      <c r="A11" s="306" t="s">
        <v>1942</v>
      </c>
      <c r="B11" s="306" t="s">
        <v>1942</v>
      </c>
      <c r="C11" s="307" t="s">
        <v>318</v>
      </c>
      <c r="D11" s="308" t="s">
        <v>318</v>
      </c>
      <c r="E11" s="308" t="s">
        <v>318</v>
      </c>
    </row>
    <row r="12" spans="1:5" ht="15" customHeight="1">
      <c r="A12" s="309">
        <v>1</v>
      </c>
      <c r="B12" s="309" t="s">
        <v>2466</v>
      </c>
      <c r="C12" s="310">
        <v>1</v>
      </c>
      <c r="D12" s="311">
        <v>165727.20691240346</v>
      </c>
      <c r="E12" s="311">
        <v>165727.20691240346</v>
      </c>
    </row>
    <row r="13" spans="1:5" ht="15" customHeight="1">
      <c r="A13" s="309">
        <v>2</v>
      </c>
      <c r="B13" s="309" t="s">
        <v>2420</v>
      </c>
      <c r="C13" s="310">
        <v>14</v>
      </c>
      <c r="D13" s="311">
        <v>142208.23387051173</v>
      </c>
      <c r="E13" s="311">
        <v>142208.23387051173</v>
      </c>
    </row>
    <row r="14" spans="1:5" ht="15" customHeight="1">
      <c r="A14" s="309">
        <v>4</v>
      </c>
      <c r="B14" s="309" t="s">
        <v>2467</v>
      </c>
      <c r="C14" s="310">
        <v>1</v>
      </c>
      <c r="D14" s="311">
        <v>86024.49444750001</v>
      </c>
      <c r="E14" s="311">
        <v>86024.49444750001</v>
      </c>
    </row>
    <row r="15" spans="1:5" ht="15" customHeight="1">
      <c r="A15" s="309">
        <v>154</v>
      </c>
      <c r="B15" s="309" t="s">
        <v>2468</v>
      </c>
      <c r="C15" s="310">
        <v>1</v>
      </c>
      <c r="D15" s="311">
        <v>86024.49444750001</v>
      </c>
      <c r="E15" s="311">
        <v>86024.49444750001</v>
      </c>
    </row>
    <row r="16" spans="1:5" ht="15" customHeight="1">
      <c r="A16" s="309">
        <v>5</v>
      </c>
      <c r="B16" s="309" t="s">
        <v>2469</v>
      </c>
      <c r="C16" s="310">
        <v>1</v>
      </c>
      <c r="D16" s="311">
        <v>86024.49444750001</v>
      </c>
      <c r="E16" s="311">
        <v>86024.49444750001</v>
      </c>
    </row>
    <row r="17" spans="1:5" ht="15" customHeight="1">
      <c r="A17" s="309">
        <v>125</v>
      </c>
      <c r="B17" s="309" t="s">
        <v>2195</v>
      </c>
      <c r="C17" s="310">
        <v>1</v>
      </c>
      <c r="D17" s="311">
        <v>52531.510237500006</v>
      </c>
      <c r="E17" s="311">
        <v>52531.510237500006</v>
      </c>
    </row>
    <row r="18" spans="1:5" ht="15" customHeight="1">
      <c r="A18" s="309">
        <v>6</v>
      </c>
      <c r="B18" s="309" t="s">
        <v>2470</v>
      </c>
      <c r="C18" s="310">
        <v>5</v>
      </c>
      <c r="D18" s="311">
        <v>48640.797764999996</v>
      </c>
      <c r="E18" s="311">
        <v>48640.797764999996</v>
      </c>
    </row>
    <row r="19" spans="1:5" ht="15" customHeight="1">
      <c r="A19" s="309">
        <v>8</v>
      </c>
      <c r="B19" s="309" t="s">
        <v>2471</v>
      </c>
      <c r="C19" s="310">
        <v>5</v>
      </c>
      <c r="D19" s="311">
        <v>46171.279035</v>
      </c>
      <c r="E19" s="311">
        <v>46171.279035</v>
      </c>
    </row>
    <row r="20" spans="1:5" ht="15" customHeight="1">
      <c r="A20" s="309">
        <v>86</v>
      </c>
      <c r="B20" s="309" t="s">
        <v>2472</v>
      </c>
      <c r="C20" s="310">
        <v>2</v>
      </c>
      <c r="D20" s="311">
        <v>43991.970015</v>
      </c>
      <c r="E20" s="311">
        <v>43991.970015</v>
      </c>
    </row>
    <row r="21" spans="1:5" ht="15" customHeight="1">
      <c r="A21" s="309">
        <v>153</v>
      </c>
      <c r="B21" s="309" t="s">
        <v>2473</v>
      </c>
      <c r="C21" s="310">
        <v>1</v>
      </c>
      <c r="D21" s="311">
        <v>43991.970015</v>
      </c>
      <c r="E21" s="311">
        <v>43991.970015</v>
      </c>
    </row>
    <row r="22" spans="1:5" ht="15" customHeight="1">
      <c r="A22" s="309">
        <v>13</v>
      </c>
      <c r="B22" s="309" t="s">
        <v>2217</v>
      </c>
      <c r="C22" s="310">
        <v>104</v>
      </c>
      <c r="D22" s="311">
        <v>42181.76613</v>
      </c>
      <c r="E22" s="311">
        <v>42181.76613</v>
      </c>
    </row>
    <row r="23" spans="1:5" ht="15" customHeight="1">
      <c r="A23" s="309">
        <v>49</v>
      </c>
      <c r="B23" s="309" t="s">
        <v>2474</v>
      </c>
      <c r="C23" s="310">
        <v>1</v>
      </c>
      <c r="D23" s="311">
        <v>42181.76613</v>
      </c>
      <c r="E23" s="311">
        <v>42181.76613</v>
      </c>
    </row>
    <row r="24" spans="1:5" ht="15" customHeight="1">
      <c r="A24" s="309">
        <v>87</v>
      </c>
      <c r="B24" s="309" t="s">
        <v>2074</v>
      </c>
      <c r="C24" s="310">
        <v>2</v>
      </c>
      <c r="D24" s="311">
        <v>42181.76613</v>
      </c>
      <c r="E24" s="311">
        <v>42181.76613</v>
      </c>
    </row>
    <row r="25" spans="1:5" ht="15" customHeight="1">
      <c r="A25" s="309">
        <v>124</v>
      </c>
      <c r="B25" s="309" t="s">
        <v>2475</v>
      </c>
      <c r="C25" s="310">
        <v>2</v>
      </c>
      <c r="D25" s="311">
        <v>42181.76613</v>
      </c>
      <c r="E25" s="311">
        <v>42181.76613</v>
      </c>
    </row>
    <row r="26" spans="1:5" ht="15" customHeight="1">
      <c r="A26" s="309">
        <v>15</v>
      </c>
      <c r="B26" s="309" t="s">
        <v>2476</v>
      </c>
      <c r="C26" s="310">
        <v>1</v>
      </c>
      <c r="D26" s="311">
        <v>42181.76613</v>
      </c>
      <c r="E26" s="311">
        <v>42181.76613</v>
      </c>
    </row>
    <row r="27" spans="1:5" ht="15" customHeight="1">
      <c r="A27" s="309">
        <v>85</v>
      </c>
      <c r="B27" s="309" t="s">
        <v>2219</v>
      </c>
      <c r="C27" s="310">
        <v>1</v>
      </c>
      <c r="D27" s="311">
        <v>37654.19616</v>
      </c>
      <c r="E27" s="311">
        <v>37654.19616</v>
      </c>
    </row>
    <row r="28" spans="1:5" ht="15" customHeight="1">
      <c r="A28" s="309">
        <v>10</v>
      </c>
      <c r="B28" s="309" t="s">
        <v>2225</v>
      </c>
      <c r="C28" s="310">
        <v>21</v>
      </c>
      <c r="D28" s="311">
        <v>37654.19616</v>
      </c>
      <c r="E28" s="311">
        <v>37654.19616</v>
      </c>
    </row>
    <row r="29" spans="1:5" ht="15" customHeight="1">
      <c r="A29" s="309">
        <v>57</v>
      </c>
      <c r="B29" s="309" t="s">
        <v>2477</v>
      </c>
      <c r="C29" s="310">
        <v>3</v>
      </c>
      <c r="D29" s="311">
        <v>37654.19616</v>
      </c>
      <c r="E29" s="311">
        <v>37654.19616</v>
      </c>
    </row>
    <row r="30" spans="1:5" ht="15" customHeight="1">
      <c r="A30" s="309">
        <v>46</v>
      </c>
      <c r="B30" s="309" t="s">
        <v>2478</v>
      </c>
      <c r="C30" s="310">
        <v>1</v>
      </c>
      <c r="D30" s="311">
        <v>34717.2315</v>
      </c>
      <c r="E30" s="311">
        <v>34717.2315</v>
      </c>
    </row>
    <row r="31" spans="1:5" ht="15" customHeight="1">
      <c r="A31" s="309">
        <v>12</v>
      </c>
      <c r="B31" s="309" t="s">
        <v>2245</v>
      </c>
      <c r="C31" s="310">
        <v>18</v>
      </c>
      <c r="D31" s="311">
        <v>30062.671800000004</v>
      </c>
      <c r="E31" s="311">
        <v>30062.671800000004</v>
      </c>
    </row>
    <row r="32" spans="1:5" ht="15" customHeight="1">
      <c r="A32" s="309">
        <v>43</v>
      </c>
      <c r="B32" s="309" t="s">
        <v>2479</v>
      </c>
      <c r="C32" s="310">
        <v>3</v>
      </c>
      <c r="D32" s="311">
        <v>27252.588720000003</v>
      </c>
      <c r="E32" s="311">
        <v>27252.588720000003</v>
      </c>
    </row>
    <row r="33" spans="1:5" ht="15" customHeight="1">
      <c r="A33" s="309">
        <v>45</v>
      </c>
      <c r="B33" s="309" t="s">
        <v>2480</v>
      </c>
      <c r="C33" s="310">
        <v>3</v>
      </c>
      <c r="D33" s="311">
        <v>25304.63418</v>
      </c>
      <c r="E33" s="311">
        <v>25304.63418</v>
      </c>
    </row>
    <row r="34" spans="1:5" ht="15" customHeight="1">
      <c r="A34" s="309">
        <v>97</v>
      </c>
      <c r="B34" s="309" t="s">
        <v>2388</v>
      </c>
      <c r="C34" s="310">
        <v>1</v>
      </c>
      <c r="D34" s="311">
        <v>25252.300395</v>
      </c>
      <c r="E34" s="311">
        <v>25252.300395</v>
      </c>
    </row>
    <row r="35" spans="1:5" ht="15" customHeight="1">
      <c r="A35" s="309">
        <v>63</v>
      </c>
      <c r="B35" s="309" t="s">
        <v>2257</v>
      </c>
      <c r="C35" s="310">
        <v>1</v>
      </c>
      <c r="D35" s="311">
        <v>25252.300395</v>
      </c>
      <c r="E35" s="311">
        <v>25252.300395</v>
      </c>
    </row>
    <row r="36" spans="1:5" ht="15" customHeight="1">
      <c r="A36" s="309">
        <v>152</v>
      </c>
      <c r="B36" s="309" t="s">
        <v>2481</v>
      </c>
      <c r="C36" s="310">
        <v>2</v>
      </c>
      <c r="D36" s="311">
        <v>25252.300395</v>
      </c>
      <c r="E36" s="311">
        <v>25252.300395</v>
      </c>
    </row>
    <row r="37" spans="1:5" ht="15" customHeight="1">
      <c r="A37" s="309">
        <v>9</v>
      </c>
      <c r="B37" s="309" t="s">
        <v>2271</v>
      </c>
      <c r="C37" s="310">
        <v>1</v>
      </c>
      <c r="D37" s="311">
        <v>23623.256475000002</v>
      </c>
      <c r="E37" s="311">
        <v>23623.256475000002</v>
      </c>
    </row>
    <row r="38" spans="1:5" ht="15" customHeight="1">
      <c r="A38" s="309">
        <v>81</v>
      </c>
      <c r="B38" s="309" t="s">
        <v>2482</v>
      </c>
      <c r="C38" s="310">
        <v>4</v>
      </c>
      <c r="D38" s="311">
        <v>23623.256475000002</v>
      </c>
      <c r="E38" s="311">
        <v>23623.256475000002</v>
      </c>
    </row>
    <row r="39" spans="1:5" ht="15" customHeight="1">
      <c r="A39" s="309">
        <v>14</v>
      </c>
      <c r="B39" s="309" t="s">
        <v>2483</v>
      </c>
      <c r="C39" s="310">
        <v>5</v>
      </c>
      <c r="D39" s="311">
        <v>20400.362325</v>
      </c>
      <c r="E39" s="311">
        <v>20400.362325</v>
      </c>
    </row>
    <row r="40" spans="1:5" ht="15" customHeight="1">
      <c r="A40" s="309">
        <v>16</v>
      </c>
      <c r="B40" s="309" t="s">
        <v>2275</v>
      </c>
      <c r="C40" s="310">
        <v>1</v>
      </c>
      <c r="D40" s="311">
        <v>19958.2488</v>
      </c>
      <c r="E40" s="311">
        <v>19958.2488</v>
      </c>
    </row>
    <row r="41" spans="1:5" ht="15" customHeight="1">
      <c r="A41" s="309">
        <v>17</v>
      </c>
      <c r="B41" s="309" t="s">
        <v>2458</v>
      </c>
      <c r="C41" s="310">
        <v>108</v>
      </c>
      <c r="D41" s="311">
        <v>18358.9182</v>
      </c>
      <c r="E41" s="311">
        <v>18358.9182</v>
      </c>
    </row>
    <row r="42" spans="1:5" ht="15" customHeight="1">
      <c r="A42" s="312">
        <v>156</v>
      </c>
      <c r="B42" s="312" t="s">
        <v>2484</v>
      </c>
      <c r="C42" s="310">
        <v>2</v>
      </c>
      <c r="D42" s="311">
        <v>18358.9182</v>
      </c>
      <c r="E42" s="311">
        <v>18358.9182</v>
      </c>
    </row>
    <row r="43" spans="1:5" ht="15" customHeight="1">
      <c r="A43" s="312">
        <v>22</v>
      </c>
      <c r="B43" s="312" t="s">
        <v>2291</v>
      </c>
      <c r="C43" s="310">
        <v>54</v>
      </c>
      <c r="D43" s="311">
        <v>16372.147050000001</v>
      </c>
      <c r="E43" s="311">
        <v>16372.147050000001</v>
      </c>
    </row>
    <row r="44" spans="1:5" ht="15" customHeight="1">
      <c r="A44" s="312">
        <v>27</v>
      </c>
      <c r="B44" s="312" t="s">
        <v>2305</v>
      </c>
      <c r="C44" s="310">
        <v>1</v>
      </c>
      <c r="D44" s="311">
        <v>16372.147050000001</v>
      </c>
      <c r="E44" s="311">
        <v>16372.147050000001</v>
      </c>
    </row>
    <row r="45" spans="1:5" ht="15" customHeight="1">
      <c r="A45" s="313" t="s">
        <v>318</v>
      </c>
      <c r="B45" s="314" t="s">
        <v>1967</v>
      </c>
      <c r="C45" s="315">
        <f>SUM(C12:C44)</f>
        <v>372</v>
      </c>
      <c r="D45" s="316"/>
      <c r="E45" s="317" t="s">
        <v>318</v>
      </c>
    </row>
    <row r="46" spans="1:5" ht="15" customHeight="1">
      <c r="A46" s="318"/>
      <c r="B46" s="319"/>
      <c r="C46" s="320"/>
      <c r="D46" s="321"/>
      <c r="E46" s="321"/>
    </row>
    <row r="47" spans="1:5" ht="15" customHeight="1">
      <c r="A47" s="322" t="s">
        <v>318</v>
      </c>
      <c r="B47" s="322" t="s">
        <v>318</v>
      </c>
      <c r="C47" s="323" t="s">
        <v>318</v>
      </c>
      <c r="D47" s="324" t="s">
        <v>318</v>
      </c>
      <c r="E47" s="324" t="s">
        <v>318</v>
      </c>
    </row>
    <row r="48" spans="1:5" ht="15" customHeight="1">
      <c r="A48" s="325" t="s">
        <v>1968</v>
      </c>
      <c r="B48" s="325" t="s">
        <v>1968</v>
      </c>
      <c r="C48" s="326"/>
      <c r="D48" s="327" t="s">
        <v>318</v>
      </c>
      <c r="E48" s="327" t="s">
        <v>318</v>
      </c>
    </row>
    <row r="49" spans="1:5" ht="15" customHeight="1">
      <c r="A49" s="312">
        <v>20</v>
      </c>
      <c r="B49" s="312" t="s">
        <v>2485</v>
      </c>
      <c r="C49" s="310">
        <v>2</v>
      </c>
      <c r="D49" s="311">
        <v>15158.4048</v>
      </c>
      <c r="E49" s="311">
        <v>15158.4048</v>
      </c>
    </row>
    <row r="50" spans="1:5" ht="15" customHeight="1">
      <c r="A50" s="312">
        <v>48</v>
      </c>
      <c r="B50" s="312" t="s">
        <v>2486</v>
      </c>
      <c r="C50" s="310">
        <v>1</v>
      </c>
      <c r="D50" s="311">
        <v>13811.7672</v>
      </c>
      <c r="E50" s="311">
        <v>13811.7672</v>
      </c>
    </row>
    <row r="51" spans="1:5" ht="15" customHeight="1">
      <c r="A51" s="312">
        <v>23</v>
      </c>
      <c r="B51" s="312" t="s">
        <v>2309</v>
      </c>
      <c r="C51" s="310">
        <v>1</v>
      </c>
      <c r="D51" s="311">
        <v>13811.7672</v>
      </c>
      <c r="E51" s="311">
        <v>13811.7672</v>
      </c>
    </row>
    <row r="52" spans="1:5" ht="15" customHeight="1">
      <c r="A52" s="312">
        <v>134</v>
      </c>
      <c r="B52" s="312" t="s">
        <v>2313</v>
      </c>
      <c r="C52" s="310">
        <v>2</v>
      </c>
      <c r="D52" s="311">
        <v>12428.06355</v>
      </c>
      <c r="E52" s="311">
        <v>12428.06355</v>
      </c>
    </row>
    <row r="53" spans="1:5" ht="15" customHeight="1">
      <c r="A53" s="312">
        <v>25</v>
      </c>
      <c r="B53" s="312" t="s">
        <v>2317</v>
      </c>
      <c r="C53" s="310">
        <v>6</v>
      </c>
      <c r="D53" s="311">
        <v>12094.954199999998</v>
      </c>
      <c r="E53" s="311">
        <v>12094.954199999998</v>
      </c>
    </row>
    <row r="54" spans="1:5" ht="15" customHeight="1">
      <c r="A54" s="312">
        <v>155</v>
      </c>
      <c r="B54" s="312" t="s">
        <v>2487</v>
      </c>
      <c r="C54" s="310">
        <v>3</v>
      </c>
      <c r="D54" s="311">
        <v>10084.262999999999</v>
      </c>
      <c r="E54" s="311">
        <v>10084.262999999999</v>
      </c>
    </row>
    <row r="55" spans="1:5" ht="15" customHeight="1">
      <c r="A55" s="312">
        <v>150</v>
      </c>
      <c r="B55" s="312" t="s">
        <v>2488</v>
      </c>
      <c r="C55" s="310">
        <v>2</v>
      </c>
      <c r="D55" s="311">
        <v>9340.1154</v>
      </c>
      <c r="E55" s="311">
        <v>9340.1154</v>
      </c>
    </row>
    <row r="56" spans="1:5" ht="15" customHeight="1">
      <c r="A56" s="312">
        <v>30</v>
      </c>
      <c r="B56" s="312" t="s">
        <v>2345</v>
      </c>
      <c r="C56" s="310">
        <v>2</v>
      </c>
      <c r="D56" s="311">
        <v>9088.932825</v>
      </c>
      <c r="E56" s="311">
        <v>9088.932825</v>
      </c>
    </row>
    <row r="57" spans="1:5" ht="15" customHeight="1">
      <c r="A57" s="312">
        <v>35</v>
      </c>
      <c r="B57" s="312" t="s">
        <v>2489</v>
      </c>
      <c r="C57" s="310">
        <v>19</v>
      </c>
      <c r="D57" s="311">
        <v>8568.905625</v>
      </c>
      <c r="E57" s="311">
        <v>8568.905625</v>
      </c>
    </row>
    <row r="58" spans="1:5" ht="15" customHeight="1">
      <c r="A58" s="309">
        <v>47</v>
      </c>
      <c r="B58" s="309" t="s">
        <v>2415</v>
      </c>
      <c r="C58" s="310">
        <v>2</v>
      </c>
      <c r="D58" s="311">
        <v>8568.905625</v>
      </c>
      <c r="E58" s="311">
        <v>8568.905625</v>
      </c>
    </row>
    <row r="59" spans="1:5" ht="15" customHeight="1">
      <c r="A59" s="313" t="s">
        <v>318</v>
      </c>
      <c r="B59" s="314" t="s">
        <v>1976</v>
      </c>
      <c r="C59" s="315">
        <f>SUM(C49:C58)</f>
        <v>40</v>
      </c>
      <c r="D59" s="316"/>
      <c r="E59" s="317" t="s">
        <v>318</v>
      </c>
    </row>
    <row r="60" spans="1:5" ht="15" customHeight="1">
      <c r="A60" s="328" t="s">
        <v>318</v>
      </c>
      <c r="C60" s="301"/>
      <c r="D60" s="329" t="s">
        <v>318</v>
      </c>
      <c r="E60" s="329" t="s">
        <v>318</v>
      </c>
    </row>
    <row r="61" spans="1:5" ht="15" customHeight="1">
      <c r="A61" s="330" t="s">
        <v>318</v>
      </c>
      <c r="B61" s="330" t="s">
        <v>318</v>
      </c>
      <c r="C61" s="323" t="s">
        <v>318</v>
      </c>
      <c r="D61" s="324" t="s">
        <v>318</v>
      </c>
      <c r="E61" s="324" t="s">
        <v>318</v>
      </c>
    </row>
    <row r="62" spans="1:5" ht="15" customHeight="1">
      <c r="A62" s="325" t="s">
        <v>1977</v>
      </c>
      <c r="B62" s="325" t="s">
        <v>1968</v>
      </c>
      <c r="C62" s="326" t="s">
        <v>318</v>
      </c>
      <c r="D62" s="327" t="s">
        <v>318</v>
      </c>
      <c r="E62" s="327" t="s">
        <v>318</v>
      </c>
    </row>
    <row r="63" spans="1:5" ht="15" customHeight="1">
      <c r="A63" s="312" t="s">
        <v>1978</v>
      </c>
      <c r="B63" s="312" t="s">
        <v>1978</v>
      </c>
      <c r="C63" s="310">
        <v>0</v>
      </c>
      <c r="D63" s="331">
        <v>0</v>
      </c>
      <c r="E63" s="331">
        <v>0</v>
      </c>
    </row>
    <row r="64" spans="1:5" ht="15" customHeight="1">
      <c r="A64" s="313" t="s">
        <v>318</v>
      </c>
      <c r="B64" s="314" t="s">
        <v>1979</v>
      </c>
      <c r="C64" s="315">
        <f>SUM(C63:C63)</f>
        <v>0</v>
      </c>
      <c r="D64" s="316" t="s">
        <v>318</v>
      </c>
      <c r="E64" s="317" t="s">
        <v>318</v>
      </c>
    </row>
    <row r="65" spans="1:5" ht="15" customHeight="1">
      <c r="A65" s="322"/>
      <c r="B65" s="322"/>
      <c r="C65" s="323"/>
      <c r="D65" s="324"/>
      <c r="E65" s="324"/>
    </row>
    <row r="66" spans="1:5" ht="15" customHeight="1">
      <c r="A66" s="322"/>
      <c r="B66" s="332" t="s">
        <v>1912</v>
      </c>
      <c r="C66" s="333">
        <f>SUM(C59,C45,C64)</f>
        <v>412</v>
      </c>
      <c r="D66" s="324"/>
      <c r="E66" s="324"/>
    </row>
    <row r="67" spans="1:5" ht="15" customHeight="1">
      <c r="A67" s="322"/>
      <c r="B67" s="322"/>
      <c r="C67" s="323"/>
      <c r="D67" s="324"/>
      <c r="E67" s="324"/>
    </row>
    <row r="68" spans="1:5" ht="15" customHeight="1">
      <c r="A68" s="322"/>
      <c r="B68" s="322"/>
      <c r="C68" s="323"/>
      <c r="D68" s="324"/>
      <c r="E68" s="324"/>
    </row>
    <row r="69" spans="1:5" ht="15" customHeight="1">
      <c r="A69" s="334" t="s">
        <v>1908</v>
      </c>
      <c r="B69" s="334"/>
      <c r="C69" s="335" t="s">
        <v>318</v>
      </c>
      <c r="D69" s="321" t="s">
        <v>318</v>
      </c>
      <c r="E69" s="321" t="s">
        <v>318</v>
      </c>
    </row>
    <row r="70" spans="1:5" ht="15" customHeight="1">
      <c r="A70" s="325" t="s">
        <v>1980</v>
      </c>
      <c r="B70" s="325"/>
      <c r="C70" s="301"/>
      <c r="D70" s="336"/>
      <c r="E70" s="336"/>
    </row>
    <row r="71" spans="1:5" ht="15" customHeight="1">
      <c r="A71" s="312" t="s">
        <v>1978</v>
      </c>
      <c r="B71" s="312" t="s">
        <v>1978</v>
      </c>
      <c r="C71" s="310">
        <v>0</v>
      </c>
      <c r="D71" s="331">
        <v>0</v>
      </c>
      <c r="E71" s="331">
        <v>0</v>
      </c>
    </row>
    <row r="72" spans="1:5" ht="15" customHeight="1">
      <c r="A72" s="313" t="s">
        <v>318</v>
      </c>
      <c r="B72" s="314" t="s">
        <v>1982</v>
      </c>
      <c r="C72" s="315">
        <f>SUM(C71:C71)</f>
        <v>0</v>
      </c>
      <c r="D72" s="316" t="s">
        <v>318</v>
      </c>
      <c r="E72" s="317" t="s">
        <v>318</v>
      </c>
    </row>
    <row r="73" spans="1:5" ht="15" customHeight="1">
      <c r="A73" s="322" t="s">
        <v>318</v>
      </c>
      <c r="B73" s="337" t="s">
        <v>318</v>
      </c>
      <c r="D73" s="336"/>
      <c r="E73" s="336"/>
    </row>
    <row r="74" spans="1:5" ht="15" customHeight="1">
      <c r="A74" s="339" t="s">
        <v>1983</v>
      </c>
      <c r="B74" s="340"/>
      <c r="D74" s="336"/>
      <c r="E74" s="336"/>
    </row>
    <row r="75" spans="1:5" ht="15" customHeight="1">
      <c r="A75" s="312" t="s">
        <v>1978</v>
      </c>
      <c r="B75" s="312" t="s">
        <v>1978</v>
      </c>
      <c r="C75" s="310">
        <v>0</v>
      </c>
      <c r="D75" s="331">
        <v>0</v>
      </c>
      <c r="E75" s="331">
        <v>0</v>
      </c>
    </row>
    <row r="76" spans="1:5" ht="15" customHeight="1">
      <c r="A76" s="319" t="s">
        <v>318</v>
      </c>
      <c r="B76" s="341" t="s">
        <v>1985</v>
      </c>
      <c r="C76" s="342">
        <f>SUM(C75:C75)</f>
        <v>0</v>
      </c>
      <c r="D76" s="316" t="s">
        <v>318</v>
      </c>
      <c r="E76" s="317" t="s">
        <v>318</v>
      </c>
    </row>
  </sheetData>
  <mergeCells count="15">
    <mergeCell ref="A11:B11"/>
    <mergeCell ref="A48:B48"/>
    <mergeCell ref="A62:B62"/>
    <mergeCell ref="A69:B69"/>
    <mergeCell ref="A70:B70"/>
    <mergeCell ref="A74:B74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3" r:id="rId2"/>
  <rowBreaks count="1" manualBreakCount="1">
    <brk id="60" max="4" man="1"/>
  </rowBreaks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M61"/>
  <sheetViews>
    <sheetView showGridLines="0" zoomScale="80" zoomScaleNormal="80" zoomScaleSheetLayoutView="70" workbookViewId="0" topLeftCell="A1"/>
  </sheetViews>
  <sheetFormatPr defaultColWidth="11.454285714285714" defaultRowHeight="15" customHeight="1"/>
  <cols>
    <col min="1" max="1" width="6.142857142857143" style="146" bestFit="1" customWidth="1"/>
    <col min="2" max="2" width="56.142857142857146" style="131" bestFit="1" customWidth="1"/>
    <col min="3" max="4" width="11.571428571428571" style="232" customWidth="1"/>
    <col min="5" max="5" width="13.571428571428571" style="357" customWidth="1"/>
    <col min="6" max="6" width="11.571428571428571" style="232" customWidth="1"/>
    <col min="7" max="8" width="17.571428571428573" style="232" customWidth="1"/>
    <col min="9" max="10" width="11.571428571428571" style="232" customWidth="1"/>
    <col min="11" max="11" width="12.857142857142858" style="232" bestFit="1" customWidth="1"/>
    <col min="12" max="12" width="19.142857142857142" style="232" customWidth="1"/>
    <col min="13" max="13" width="11.571428571428571" style="232" customWidth="1"/>
    <col min="14" max="16384" width="11.428571428571429" style="131"/>
  </cols>
  <sheetData>
    <row r="1" spans="1:13" s="154" customFormat="1" ht="15" customHeight="1">
      <c r="A1" s="234"/>
      <c r="C1" s="235"/>
      <c r="D1" s="235"/>
      <c r="E1" s="344"/>
      <c r="F1" s="235"/>
      <c r="G1" s="235"/>
      <c r="H1" s="235"/>
      <c r="I1" s="235"/>
      <c r="J1" s="235"/>
      <c r="K1" s="235"/>
      <c r="L1" s="235"/>
      <c r="M1" s="235"/>
    </row>
    <row r="2" spans="1:13" s="154" customFormat="1" ht="15" customHeight="1">
      <c r="A2" s="57" t="s">
        <v>409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/>
      <c r="K2" s="57"/>
      <c r="L2" s="57" t="s">
        <v>1931</v>
      </c>
      <c r="M2" s="57" t="s">
        <v>1931</v>
      </c>
    </row>
    <row r="3" spans="1:13" s="154" customFormat="1" ht="15" customHeight="1">
      <c r="A3" s="57" t="s">
        <v>412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/>
      <c r="K3" s="57"/>
      <c r="L3" s="57" t="s">
        <v>1931</v>
      </c>
      <c r="M3" s="57" t="s">
        <v>1931</v>
      </c>
    </row>
    <row r="4" spans="1:13" s="154" customFormat="1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/>
      <c r="K4" s="57"/>
      <c r="L4" s="57"/>
      <c r="M4" s="57" t="s">
        <v>1933</v>
      </c>
    </row>
    <row r="5" spans="1:13" s="154" customFormat="1" ht="15" customHeight="1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/>
      <c r="K5" s="57"/>
      <c r="L5" s="57"/>
      <c r="M5" s="57" t="s">
        <v>1986</v>
      </c>
    </row>
    <row r="6" spans="1:13" s="154" customFormat="1" ht="15" customHeight="1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15" customHeight="1">
      <c r="A7" s="206" t="s">
        <v>1987</v>
      </c>
      <c r="B7" s="206"/>
      <c r="C7" s="206"/>
      <c r="D7" s="237" t="s">
        <v>318</v>
      </c>
      <c r="E7" s="345" t="s">
        <v>318</v>
      </c>
      <c r="F7" s="237" t="s">
        <v>318</v>
      </c>
      <c r="G7" s="237" t="s">
        <v>318</v>
      </c>
      <c r="H7" s="237" t="s">
        <v>318</v>
      </c>
      <c r="I7" s="237" t="s">
        <v>318</v>
      </c>
      <c r="J7" s="237"/>
      <c r="K7" s="237"/>
      <c r="L7" s="237"/>
      <c r="M7" s="237" t="s">
        <v>318</v>
      </c>
    </row>
    <row r="8" spans="1:13" ht="15" customHeight="1">
      <c r="A8" s="160" t="s">
        <v>1988</v>
      </c>
      <c r="B8" s="161" t="s">
        <v>1937</v>
      </c>
      <c r="C8" s="346" t="s">
        <v>1989</v>
      </c>
      <c r="D8" s="346" t="s">
        <v>1989</v>
      </c>
      <c r="E8" s="346" t="s">
        <v>1989</v>
      </c>
      <c r="F8" s="346" t="s">
        <v>1989</v>
      </c>
      <c r="G8" s="346" t="s">
        <v>1990</v>
      </c>
      <c r="H8" s="346" t="s">
        <v>1990</v>
      </c>
      <c r="I8" s="346" t="s">
        <v>1990</v>
      </c>
      <c r="J8" s="346"/>
      <c r="K8" s="346"/>
      <c r="L8" s="346"/>
      <c r="M8" s="347" t="s">
        <v>1990</v>
      </c>
    </row>
    <row r="9" spans="1:13" ht="25">
      <c r="A9" s="207" t="s">
        <v>1988</v>
      </c>
      <c r="B9" s="208" t="s">
        <v>1991</v>
      </c>
      <c r="C9" s="241" t="s">
        <v>1992</v>
      </c>
      <c r="D9" s="241" t="s">
        <v>1993</v>
      </c>
      <c r="E9" s="241" t="s">
        <v>1994</v>
      </c>
      <c r="F9" s="241" t="s">
        <v>1995</v>
      </c>
      <c r="G9" s="241" t="s">
        <v>1996</v>
      </c>
      <c r="H9" s="241" t="s">
        <v>1997</v>
      </c>
      <c r="I9" s="241" t="s">
        <v>1998</v>
      </c>
      <c r="J9" s="242" t="s">
        <v>2358</v>
      </c>
      <c r="K9" s="241" t="s">
        <v>2359</v>
      </c>
      <c r="L9" s="242" t="s">
        <v>2360</v>
      </c>
      <c r="M9" s="243" t="s">
        <v>1995</v>
      </c>
    </row>
    <row r="10" spans="1:13" ht="15" customHeight="1">
      <c r="A10" s="70">
        <v>1</v>
      </c>
      <c r="B10" s="70" t="s">
        <v>2466</v>
      </c>
      <c r="C10" s="348">
        <v>165727.20691240346</v>
      </c>
      <c r="D10" s="348">
        <v>3222</v>
      </c>
      <c r="E10" s="348">
        <v>0</v>
      </c>
      <c r="F10" s="348">
        <v>168949.20691240346</v>
      </c>
      <c r="G10" s="348">
        <v>55242.402304134484</v>
      </c>
      <c r="H10" s="348">
        <v>27621.201152067242</v>
      </c>
      <c r="I10" s="348">
        <v>220969.60921653794</v>
      </c>
      <c r="J10" s="348">
        <v>2930</v>
      </c>
      <c r="K10" s="348">
        <v>896</v>
      </c>
      <c r="L10" s="348">
        <v>3334</v>
      </c>
      <c r="M10" s="348">
        <v>310993.21267273964</v>
      </c>
    </row>
    <row r="11" spans="1:13" ht="15" customHeight="1">
      <c r="A11" s="349">
        <v>2</v>
      </c>
      <c r="B11" s="349" t="s">
        <v>2420</v>
      </c>
      <c r="C11" s="348">
        <v>142208.23387051173</v>
      </c>
      <c r="D11" s="348">
        <v>3222</v>
      </c>
      <c r="E11" s="348">
        <v>0</v>
      </c>
      <c r="F11" s="348">
        <v>145430.23387051173</v>
      </c>
      <c r="G11" s="348">
        <v>47402.74462350391</v>
      </c>
      <c r="H11" s="348">
        <v>23701.372311751955</v>
      </c>
      <c r="I11" s="348">
        <v>189610.97849401564</v>
      </c>
      <c r="J11" s="348">
        <v>2930</v>
      </c>
      <c r="K11" s="348">
        <v>896</v>
      </c>
      <c r="L11" s="348">
        <v>3334</v>
      </c>
      <c r="M11" s="348">
        <v>267875.0954292715</v>
      </c>
    </row>
    <row r="12" spans="1:13" ht="15" customHeight="1">
      <c r="A12" s="349">
        <v>4</v>
      </c>
      <c r="B12" s="350" t="s">
        <v>2467</v>
      </c>
      <c r="C12" s="348">
        <v>86024.49444750001</v>
      </c>
      <c r="D12" s="348">
        <v>1569</v>
      </c>
      <c r="E12" s="348">
        <v>0</v>
      </c>
      <c r="F12" s="348">
        <v>87593.49444750001</v>
      </c>
      <c r="G12" s="348">
        <v>28674.831482500005</v>
      </c>
      <c r="H12" s="348">
        <v>14337.415741250003</v>
      </c>
      <c r="I12" s="348">
        <v>114699.32593000002</v>
      </c>
      <c r="J12" s="348">
        <v>2930</v>
      </c>
      <c r="K12" s="348">
        <v>896</v>
      </c>
      <c r="L12" s="348">
        <v>1622</v>
      </c>
      <c r="M12" s="348">
        <v>163159.57315375004</v>
      </c>
    </row>
    <row r="13" spans="1:13" ht="15" customHeight="1">
      <c r="A13" s="70">
        <v>154</v>
      </c>
      <c r="B13" s="70" t="s">
        <v>2468</v>
      </c>
      <c r="C13" s="348">
        <v>86024.49</v>
      </c>
      <c r="D13" s="348">
        <v>1569</v>
      </c>
      <c r="E13" s="348">
        <v>0</v>
      </c>
      <c r="F13" s="348">
        <v>87593.49</v>
      </c>
      <c r="G13" s="348">
        <v>28674.83</v>
      </c>
      <c r="H13" s="348">
        <v>14337.415</v>
      </c>
      <c r="I13" s="348">
        <v>114699.32</v>
      </c>
      <c r="J13" s="348">
        <v>2930</v>
      </c>
      <c r="K13" s="348">
        <v>896</v>
      </c>
      <c r="L13" s="348">
        <v>1622</v>
      </c>
      <c r="M13" s="348">
        <v>163159.565</v>
      </c>
    </row>
    <row r="14" spans="1:13" ht="15" customHeight="1">
      <c r="A14" s="70">
        <v>5</v>
      </c>
      <c r="B14" s="70" t="s">
        <v>2469</v>
      </c>
      <c r="C14" s="348">
        <v>86024.49444750001</v>
      </c>
      <c r="D14" s="348">
        <v>1569</v>
      </c>
      <c r="E14" s="348">
        <v>0</v>
      </c>
      <c r="F14" s="348">
        <v>87593.49444750001</v>
      </c>
      <c r="G14" s="348">
        <v>28674.831482500005</v>
      </c>
      <c r="H14" s="348">
        <v>14337.415741250003</v>
      </c>
      <c r="I14" s="348">
        <v>114699.32593000002</v>
      </c>
      <c r="J14" s="348">
        <v>2930</v>
      </c>
      <c r="K14" s="348">
        <v>896</v>
      </c>
      <c r="L14" s="348">
        <v>1622</v>
      </c>
      <c r="M14" s="348">
        <v>163159.57315375004</v>
      </c>
    </row>
    <row r="15" spans="1:13" ht="15" customHeight="1">
      <c r="A15" s="349">
        <v>125</v>
      </c>
      <c r="B15" s="349" t="s">
        <v>2195</v>
      </c>
      <c r="C15" s="348">
        <v>52531.510237500006</v>
      </c>
      <c r="D15" s="348">
        <v>1406</v>
      </c>
      <c r="E15" s="348">
        <v>0</v>
      </c>
      <c r="F15" s="348">
        <v>53937.510237500006</v>
      </c>
      <c r="G15" s="348">
        <v>17510.503412500002</v>
      </c>
      <c r="H15" s="348">
        <v>8755.251706250001</v>
      </c>
      <c r="I15" s="348">
        <v>70042.01365000001</v>
      </c>
      <c r="J15" s="348">
        <v>2930</v>
      </c>
      <c r="K15" s="348">
        <v>896</v>
      </c>
      <c r="L15" s="348">
        <v>1433</v>
      </c>
      <c r="M15" s="348">
        <v>101566.76876875001</v>
      </c>
    </row>
    <row r="16" spans="1:13" ht="15" customHeight="1">
      <c r="A16" s="349">
        <v>6</v>
      </c>
      <c r="B16" s="349" t="s">
        <v>2470</v>
      </c>
      <c r="C16" s="348">
        <v>48640.797764999996</v>
      </c>
      <c r="D16" s="348">
        <v>1406</v>
      </c>
      <c r="E16" s="348">
        <v>0</v>
      </c>
      <c r="F16" s="348">
        <v>50046.797764999996</v>
      </c>
      <c r="G16" s="348">
        <v>16213.599255</v>
      </c>
      <c r="H16" s="348">
        <v>8106.7996275</v>
      </c>
      <c r="I16" s="348">
        <v>64854.39702</v>
      </c>
      <c r="J16" s="348">
        <v>2930</v>
      </c>
      <c r="K16" s="348">
        <v>896</v>
      </c>
      <c r="L16" s="348">
        <v>1433</v>
      </c>
      <c r="M16" s="348">
        <v>94433.79590249999</v>
      </c>
    </row>
    <row r="17" spans="1:13" ht="15" customHeight="1">
      <c r="A17" s="349">
        <v>8</v>
      </c>
      <c r="B17" s="349" t="s">
        <v>2471</v>
      </c>
      <c r="C17" s="348">
        <v>46171.279035</v>
      </c>
      <c r="D17" s="348">
        <v>1406</v>
      </c>
      <c r="E17" s="348">
        <v>0</v>
      </c>
      <c r="F17" s="348">
        <v>47577.279035</v>
      </c>
      <c r="G17" s="348">
        <v>15390.426345</v>
      </c>
      <c r="H17" s="348">
        <v>7695.2131725</v>
      </c>
      <c r="I17" s="348">
        <v>61561.70538</v>
      </c>
      <c r="J17" s="348">
        <v>2930</v>
      </c>
      <c r="K17" s="348">
        <v>896</v>
      </c>
      <c r="L17" s="348">
        <v>1433</v>
      </c>
      <c r="M17" s="348">
        <v>89906.3448975</v>
      </c>
    </row>
    <row r="18" spans="1:13" ht="15" customHeight="1">
      <c r="A18" s="349">
        <v>86</v>
      </c>
      <c r="B18" s="349" t="s">
        <v>2472</v>
      </c>
      <c r="C18" s="348">
        <v>43991.970015</v>
      </c>
      <c r="D18" s="348">
        <v>1406</v>
      </c>
      <c r="E18" s="348">
        <v>0</v>
      </c>
      <c r="F18" s="348">
        <v>45397.970015</v>
      </c>
      <c r="G18" s="348">
        <v>14663.990005</v>
      </c>
      <c r="H18" s="348">
        <v>7331.9950025</v>
      </c>
      <c r="I18" s="348">
        <v>58655.96002</v>
      </c>
      <c r="J18" s="348">
        <v>2930</v>
      </c>
      <c r="K18" s="348">
        <v>896</v>
      </c>
      <c r="L18" s="348">
        <v>1433</v>
      </c>
      <c r="M18" s="348">
        <v>85910.9450275</v>
      </c>
    </row>
    <row r="19" spans="1:13" ht="15" customHeight="1">
      <c r="A19" s="349">
        <v>153</v>
      </c>
      <c r="B19" s="349" t="s">
        <v>2473</v>
      </c>
      <c r="C19" s="348">
        <v>43991.970015</v>
      </c>
      <c r="D19" s="348">
        <v>1863</v>
      </c>
      <c r="E19" s="348">
        <v>0</v>
      </c>
      <c r="F19" s="348">
        <v>45854.970015</v>
      </c>
      <c r="G19" s="348">
        <v>14663.990005</v>
      </c>
      <c r="H19" s="348">
        <v>7331.9950025</v>
      </c>
      <c r="I19" s="348">
        <v>58655.96002</v>
      </c>
      <c r="J19" s="348">
        <v>2930</v>
      </c>
      <c r="K19" s="348">
        <v>896</v>
      </c>
      <c r="L19" s="348">
        <v>1863</v>
      </c>
      <c r="M19" s="348">
        <v>86340.9450275</v>
      </c>
    </row>
    <row r="20" spans="1:13" ht="15" customHeight="1">
      <c r="A20" s="349">
        <v>13</v>
      </c>
      <c r="B20" s="349" t="s">
        <v>2217</v>
      </c>
      <c r="C20" s="348">
        <v>42181.76613</v>
      </c>
      <c r="D20" s="348">
        <v>1863</v>
      </c>
      <c r="E20" s="348">
        <v>0</v>
      </c>
      <c r="F20" s="348">
        <v>44044.76613</v>
      </c>
      <c r="G20" s="348">
        <v>14060.588710000002</v>
      </c>
      <c r="H20" s="348">
        <v>7030.294355000001</v>
      </c>
      <c r="I20" s="348">
        <v>56242.35484000001</v>
      </c>
      <c r="J20" s="348">
        <v>2930</v>
      </c>
      <c r="K20" s="348">
        <v>896</v>
      </c>
      <c r="L20" s="348">
        <v>1863</v>
      </c>
      <c r="M20" s="348">
        <v>83022.23790500002</v>
      </c>
    </row>
    <row r="21" spans="1:13" ht="15" customHeight="1">
      <c r="A21" s="349">
        <v>49</v>
      </c>
      <c r="B21" s="349" t="s">
        <v>2474</v>
      </c>
      <c r="C21" s="348">
        <v>42181.76613</v>
      </c>
      <c r="D21" s="348">
        <v>1863</v>
      </c>
      <c r="E21" s="348">
        <v>0</v>
      </c>
      <c r="F21" s="348">
        <v>44044.76613</v>
      </c>
      <c r="G21" s="348">
        <v>14060.588710000002</v>
      </c>
      <c r="H21" s="348">
        <v>7030.294355000001</v>
      </c>
      <c r="I21" s="348">
        <v>56242.35484000001</v>
      </c>
      <c r="J21" s="348">
        <v>2930</v>
      </c>
      <c r="K21" s="348">
        <v>896</v>
      </c>
      <c r="L21" s="348">
        <v>1863</v>
      </c>
      <c r="M21" s="348">
        <v>83022.23790500002</v>
      </c>
    </row>
    <row r="22" spans="1:13" ht="15" customHeight="1">
      <c r="A22" s="349">
        <v>87</v>
      </c>
      <c r="B22" s="349" t="s">
        <v>2074</v>
      </c>
      <c r="C22" s="348">
        <v>42181.76613</v>
      </c>
      <c r="D22" s="348">
        <v>1863</v>
      </c>
      <c r="E22" s="348">
        <v>0</v>
      </c>
      <c r="F22" s="348">
        <v>44044.76613</v>
      </c>
      <c r="G22" s="348">
        <v>14060.588710000002</v>
      </c>
      <c r="H22" s="348">
        <v>7030.294355000001</v>
      </c>
      <c r="I22" s="348">
        <v>56242.35484000001</v>
      </c>
      <c r="J22" s="348">
        <v>2930</v>
      </c>
      <c r="K22" s="348">
        <v>896</v>
      </c>
      <c r="L22" s="348">
        <v>1863</v>
      </c>
      <c r="M22" s="348">
        <v>83022.23790500002</v>
      </c>
    </row>
    <row r="23" spans="1:13" ht="15" customHeight="1">
      <c r="A23" s="349">
        <v>124</v>
      </c>
      <c r="B23" s="349" t="s">
        <v>2475</v>
      </c>
      <c r="C23" s="348">
        <v>42181.76613</v>
      </c>
      <c r="D23" s="348">
        <v>1863</v>
      </c>
      <c r="E23" s="348">
        <v>0</v>
      </c>
      <c r="F23" s="348">
        <v>44044.76613</v>
      </c>
      <c r="G23" s="348">
        <v>14060.588710000002</v>
      </c>
      <c r="H23" s="348">
        <v>7030.294355000001</v>
      </c>
      <c r="I23" s="348">
        <v>56242.35484000001</v>
      </c>
      <c r="J23" s="348">
        <v>2930</v>
      </c>
      <c r="K23" s="348">
        <v>896</v>
      </c>
      <c r="L23" s="348">
        <v>1863</v>
      </c>
      <c r="M23" s="348">
        <v>83022.23790500002</v>
      </c>
    </row>
    <row r="24" spans="1:13" ht="15" customHeight="1">
      <c r="A24" s="211">
        <v>15</v>
      </c>
      <c r="B24" s="351" t="s">
        <v>2476</v>
      </c>
      <c r="C24" s="348">
        <v>42181.76613</v>
      </c>
      <c r="D24" s="348">
        <v>1863</v>
      </c>
      <c r="E24" s="348">
        <v>0</v>
      </c>
      <c r="F24" s="348">
        <v>44044.76613</v>
      </c>
      <c r="G24" s="348">
        <v>14060.588710000002</v>
      </c>
      <c r="H24" s="348">
        <v>7030.294355000001</v>
      </c>
      <c r="I24" s="348">
        <v>56242.35484000001</v>
      </c>
      <c r="J24" s="348">
        <v>2930</v>
      </c>
      <c r="K24" s="348">
        <v>896</v>
      </c>
      <c r="L24" s="348">
        <v>1863</v>
      </c>
      <c r="M24" s="348">
        <v>83022.23790500002</v>
      </c>
    </row>
    <row r="25" spans="1:13" ht="15" customHeight="1">
      <c r="A25" s="352" t="s">
        <v>318</v>
      </c>
      <c r="B25" s="196" t="s">
        <v>318</v>
      </c>
      <c r="C25" s="229"/>
      <c r="D25" s="229" t="s">
        <v>318</v>
      </c>
      <c r="E25" s="353"/>
      <c r="F25" s="229" t="s">
        <v>318</v>
      </c>
      <c r="G25" s="229" t="s">
        <v>318</v>
      </c>
      <c r="H25" s="229" t="s">
        <v>318</v>
      </c>
      <c r="I25" s="229" t="s">
        <v>318</v>
      </c>
      <c r="J25" s="229"/>
      <c r="K25" s="229"/>
      <c r="L25" s="229"/>
      <c r="M25" s="229" t="s">
        <v>318</v>
      </c>
    </row>
    <row r="26" spans="1:13" ht="15" customHeight="1">
      <c r="A26" s="206" t="s">
        <v>2000</v>
      </c>
      <c r="B26" s="206"/>
      <c r="C26" s="206"/>
      <c r="D26" s="237" t="s">
        <v>318</v>
      </c>
      <c r="E26" s="345" t="s">
        <v>318</v>
      </c>
      <c r="F26" s="237" t="s">
        <v>318</v>
      </c>
      <c r="G26" s="237" t="s">
        <v>318</v>
      </c>
      <c r="H26" s="237" t="s">
        <v>318</v>
      </c>
      <c r="I26" s="237" t="s">
        <v>318</v>
      </c>
      <c r="J26" s="237"/>
      <c r="K26" s="237"/>
      <c r="L26" s="237"/>
      <c r="M26" s="237" t="s">
        <v>318</v>
      </c>
    </row>
    <row r="27" spans="1:13" s="199" customFormat="1" ht="15" customHeight="1">
      <c r="A27" s="249" t="s">
        <v>1988</v>
      </c>
      <c r="B27" s="250" t="s">
        <v>1937</v>
      </c>
      <c r="C27" s="354" t="s">
        <v>1989</v>
      </c>
      <c r="D27" s="354" t="s">
        <v>1989</v>
      </c>
      <c r="E27" s="354" t="s">
        <v>1989</v>
      </c>
      <c r="F27" s="354" t="s">
        <v>1989</v>
      </c>
      <c r="G27" s="354" t="s">
        <v>1990</v>
      </c>
      <c r="H27" s="354" t="s">
        <v>1990</v>
      </c>
      <c r="I27" s="354" t="s">
        <v>1990</v>
      </c>
      <c r="J27" s="354"/>
      <c r="K27" s="354"/>
      <c r="L27" s="354"/>
      <c r="M27" s="355" t="s">
        <v>1990</v>
      </c>
    </row>
    <row r="28" spans="1:13" s="199" customFormat="1" ht="28" customHeight="1">
      <c r="A28" s="66" t="s">
        <v>1988</v>
      </c>
      <c r="B28" s="67" t="s">
        <v>1991</v>
      </c>
      <c r="C28" s="241" t="s">
        <v>1992</v>
      </c>
      <c r="D28" s="241" t="s">
        <v>1993</v>
      </c>
      <c r="E28" s="241" t="s">
        <v>1994</v>
      </c>
      <c r="F28" s="241" t="s">
        <v>1995</v>
      </c>
      <c r="G28" s="241" t="s">
        <v>1996</v>
      </c>
      <c r="H28" s="241" t="s">
        <v>1997</v>
      </c>
      <c r="I28" s="241" t="s">
        <v>1998</v>
      </c>
      <c r="J28" s="242" t="s">
        <v>2358</v>
      </c>
      <c r="K28" s="356" t="s">
        <v>2359</v>
      </c>
      <c r="L28" s="242" t="s">
        <v>2360</v>
      </c>
      <c r="M28" s="254" t="s">
        <v>1995</v>
      </c>
    </row>
    <row r="29" spans="1:13" ht="15" customHeight="1">
      <c r="A29" s="70">
        <v>85</v>
      </c>
      <c r="B29" s="70" t="s">
        <v>2219</v>
      </c>
      <c r="C29" s="348">
        <v>37654.2</v>
      </c>
      <c r="D29" s="348">
        <v>1863</v>
      </c>
      <c r="E29" s="348">
        <v>0</v>
      </c>
      <c r="F29" s="348">
        <v>39517.2</v>
      </c>
      <c r="G29" s="348">
        <v>12551.399999999998</v>
      </c>
      <c r="H29" s="348">
        <v>6275.699999999999</v>
      </c>
      <c r="I29" s="348">
        <v>50205.59999999999</v>
      </c>
      <c r="J29" s="348">
        <v>2930</v>
      </c>
      <c r="K29" s="348">
        <v>896</v>
      </c>
      <c r="L29" s="348">
        <v>1863</v>
      </c>
      <c r="M29" s="348">
        <v>74721.69999999998</v>
      </c>
    </row>
    <row r="30" spans="1:13" ht="15" customHeight="1">
      <c r="A30" s="70">
        <v>10</v>
      </c>
      <c r="B30" s="70" t="s">
        <v>2225</v>
      </c>
      <c r="C30" s="348">
        <v>37654.19616</v>
      </c>
      <c r="D30" s="348">
        <v>1863</v>
      </c>
      <c r="E30" s="348">
        <v>0</v>
      </c>
      <c r="F30" s="348">
        <v>39517.19616</v>
      </c>
      <c r="G30" s="348">
        <v>12551.39872</v>
      </c>
      <c r="H30" s="348">
        <v>6275.69936</v>
      </c>
      <c r="I30" s="348">
        <v>50205.59488</v>
      </c>
      <c r="J30" s="348">
        <v>2930</v>
      </c>
      <c r="K30" s="348">
        <v>896</v>
      </c>
      <c r="L30" s="348">
        <v>1863</v>
      </c>
      <c r="M30" s="348">
        <v>74721.69296</v>
      </c>
    </row>
    <row r="31" spans="1:13" ht="15" customHeight="1">
      <c r="A31" s="70">
        <v>57</v>
      </c>
      <c r="B31" s="70" t="s">
        <v>2477</v>
      </c>
      <c r="C31" s="348">
        <v>37654.19616</v>
      </c>
      <c r="D31" s="348">
        <v>1863</v>
      </c>
      <c r="E31" s="348">
        <v>0</v>
      </c>
      <c r="F31" s="348">
        <v>39517.19616</v>
      </c>
      <c r="G31" s="348">
        <v>12551.39872</v>
      </c>
      <c r="H31" s="348">
        <v>6275.69936</v>
      </c>
      <c r="I31" s="348">
        <v>50205.59488</v>
      </c>
      <c r="J31" s="348">
        <v>2930</v>
      </c>
      <c r="K31" s="348">
        <v>896</v>
      </c>
      <c r="L31" s="348">
        <v>1863</v>
      </c>
      <c r="M31" s="348">
        <v>74721.69296</v>
      </c>
    </row>
    <row r="32" spans="1:13" ht="15" customHeight="1">
      <c r="A32" s="70">
        <v>46</v>
      </c>
      <c r="B32" s="70" t="s">
        <v>2478</v>
      </c>
      <c r="C32" s="348">
        <v>34717.2315</v>
      </c>
      <c r="D32" s="348">
        <v>1863</v>
      </c>
      <c r="E32" s="348">
        <v>0</v>
      </c>
      <c r="F32" s="348">
        <v>36580.2315</v>
      </c>
      <c r="G32" s="348">
        <v>11572.410500000002</v>
      </c>
      <c r="H32" s="348">
        <v>5786.205250000001</v>
      </c>
      <c r="I32" s="348">
        <v>46289.64200000001</v>
      </c>
      <c r="J32" s="348">
        <v>2930</v>
      </c>
      <c r="K32" s="348">
        <v>896</v>
      </c>
      <c r="L32" s="348">
        <v>1863</v>
      </c>
      <c r="M32" s="348">
        <v>69337.25775000002</v>
      </c>
    </row>
    <row r="33" spans="1:13" ht="15" customHeight="1">
      <c r="A33" s="70">
        <v>12</v>
      </c>
      <c r="B33" s="70" t="s">
        <v>2245</v>
      </c>
      <c r="C33" s="348">
        <v>30062.671800000004</v>
      </c>
      <c r="D33" s="348">
        <v>1863</v>
      </c>
      <c r="E33" s="348">
        <v>0</v>
      </c>
      <c r="F33" s="348">
        <v>31925.671800000004</v>
      </c>
      <c r="G33" s="348">
        <v>10020.8906</v>
      </c>
      <c r="H33" s="348">
        <v>5010.4453</v>
      </c>
      <c r="I33" s="348">
        <v>40083.5624</v>
      </c>
      <c r="J33" s="348">
        <v>2930</v>
      </c>
      <c r="K33" s="348">
        <v>896</v>
      </c>
      <c r="L33" s="348">
        <v>1863</v>
      </c>
      <c r="M33" s="348">
        <v>60803.8983</v>
      </c>
    </row>
    <row r="34" spans="1:13" ht="15" customHeight="1">
      <c r="A34" s="70">
        <v>43</v>
      </c>
      <c r="B34" s="70" t="s">
        <v>2479</v>
      </c>
      <c r="C34" s="348">
        <v>27252.588720000003</v>
      </c>
      <c r="D34" s="348">
        <v>1863</v>
      </c>
      <c r="E34" s="348">
        <v>0</v>
      </c>
      <c r="F34" s="348">
        <v>29115.588720000003</v>
      </c>
      <c r="G34" s="348">
        <v>9084.196240000001</v>
      </c>
      <c r="H34" s="348">
        <v>4542.098120000001</v>
      </c>
      <c r="I34" s="348">
        <v>36336.784960000005</v>
      </c>
      <c r="J34" s="348">
        <v>2930</v>
      </c>
      <c r="K34" s="348">
        <v>896</v>
      </c>
      <c r="L34" s="348">
        <v>1863</v>
      </c>
      <c r="M34" s="348">
        <v>55652.079320000004</v>
      </c>
    </row>
    <row r="35" spans="1:13" ht="15" customHeight="1">
      <c r="A35" s="70">
        <v>45</v>
      </c>
      <c r="B35" s="70" t="s">
        <v>2480</v>
      </c>
      <c r="C35" s="348">
        <v>25304.63418</v>
      </c>
      <c r="D35" s="348">
        <v>1863</v>
      </c>
      <c r="E35" s="348">
        <v>0</v>
      </c>
      <c r="F35" s="348">
        <v>27167.63418</v>
      </c>
      <c r="G35" s="348">
        <v>8434.87806</v>
      </c>
      <c r="H35" s="348">
        <v>4217.43903</v>
      </c>
      <c r="I35" s="348">
        <v>33739.51224</v>
      </c>
      <c r="J35" s="348">
        <v>2930</v>
      </c>
      <c r="K35" s="348">
        <v>896</v>
      </c>
      <c r="L35" s="348">
        <v>1863</v>
      </c>
      <c r="M35" s="348">
        <v>52080.82932999999</v>
      </c>
    </row>
    <row r="36" spans="1:13" ht="15" customHeight="1">
      <c r="A36" s="70">
        <v>97</v>
      </c>
      <c r="B36" s="70" t="s">
        <v>2388</v>
      </c>
      <c r="C36" s="348">
        <v>25252.300395</v>
      </c>
      <c r="D36" s="348">
        <v>1863</v>
      </c>
      <c r="E36" s="348">
        <v>0</v>
      </c>
      <c r="F36" s="348">
        <v>27115.300395</v>
      </c>
      <c r="G36" s="348">
        <v>8417.433464999998</v>
      </c>
      <c r="H36" s="348">
        <v>4208.716732499999</v>
      </c>
      <c r="I36" s="348">
        <v>33669.73385999999</v>
      </c>
      <c r="J36" s="348">
        <v>2930</v>
      </c>
      <c r="K36" s="348">
        <v>896</v>
      </c>
      <c r="L36" s="348">
        <v>1863</v>
      </c>
      <c r="M36" s="348">
        <v>51984.88405749999</v>
      </c>
    </row>
    <row r="37" spans="1:13" ht="15" customHeight="1">
      <c r="A37" s="70">
        <v>63</v>
      </c>
      <c r="B37" s="70" t="s">
        <v>2257</v>
      </c>
      <c r="C37" s="348">
        <v>25252.300395</v>
      </c>
      <c r="D37" s="348">
        <v>1863</v>
      </c>
      <c r="E37" s="348">
        <v>0</v>
      </c>
      <c r="F37" s="348">
        <v>27115.300395</v>
      </c>
      <c r="G37" s="348">
        <v>8417.433464999998</v>
      </c>
      <c r="H37" s="348">
        <v>4208.716732499999</v>
      </c>
      <c r="I37" s="348">
        <v>33669.73385999999</v>
      </c>
      <c r="J37" s="348">
        <v>2930</v>
      </c>
      <c r="K37" s="348">
        <v>896</v>
      </c>
      <c r="L37" s="348">
        <v>1863</v>
      </c>
      <c r="M37" s="348">
        <v>51984.88405749999</v>
      </c>
    </row>
    <row r="38" spans="1:13" ht="15" customHeight="1">
      <c r="A38" s="70">
        <v>64</v>
      </c>
      <c r="B38" s="70" t="s">
        <v>2261</v>
      </c>
      <c r="C38" s="348">
        <v>25252.300395</v>
      </c>
      <c r="D38" s="348">
        <v>1863</v>
      </c>
      <c r="E38" s="348">
        <v>0</v>
      </c>
      <c r="F38" s="348">
        <v>27115.300395</v>
      </c>
      <c r="G38" s="348">
        <v>8417.433464999998</v>
      </c>
      <c r="H38" s="348">
        <v>4208.716732499999</v>
      </c>
      <c r="I38" s="348">
        <v>33669.73385999999</v>
      </c>
      <c r="J38" s="348">
        <v>2930</v>
      </c>
      <c r="K38" s="348">
        <v>896</v>
      </c>
      <c r="L38" s="348">
        <v>1863</v>
      </c>
      <c r="M38" s="348">
        <v>51984.88405749999</v>
      </c>
    </row>
    <row r="39" spans="1:13" ht="15" customHeight="1">
      <c r="A39" s="70">
        <v>152</v>
      </c>
      <c r="B39" s="70" t="s">
        <v>2481</v>
      </c>
      <c r="C39" s="348">
        <v>25252.300395</v>
      </c>
      <c r="D39" s="348">
        <v>1863</v>
      </c>
      <c r="E39" s="348">
        <v>0</v>
      </c>
      <c r="F39" s="348">
        <v>27115.300395</v>
      </c>
      <c r="G39" s="348">
        <v>8417.433464999998</v>
      </c>
      <c r="H39" s="348">
        <v>4208.716732499999</v>
      </c>
      <c r="I39" s="348">
        <v>33669.73385999999</v>
      </c>
      <c r="J39" s="348">
        <v>2930</v>
      </c>
      <c r="K39" s="348">
        <v>896</v>
      </c>
      <c r="L39" s="348">
        <v>1863</v>
      </c>
      <c r="M39" s="348">
        <v>51984.88405749999</v>
      </c>
    </row>
    <row r="40" spans="1:13" ht="15" customHeight="1">
      <c r="A40" s="70">
        <v>9</v>
      </c>
      <c r="B40" s="70" t="s">
        <v>2271</v>
      </c>
      <c r="C40" s="348">
        <v>23623.256475000002</v>
      </c>
      <c r="D40" s="348">
        <v>1863</v>
      </c>
      <c r="E40" s="348">
        <v>0</v>
      </c>
      <c r="F40" s="348">
        <v>25486.256475000002</v>
      </c>
      <c r="G40" s="348">
        <v>7874.418825000001</v>
      </c>
      <c r="H40" s="348">
        <v>3937.2094125000003</v>
      </c>
      <c r="I40" s="348">
        <v>31497.675300000003</v>
      </c>
      <c r="J40" s="348">
        <v>2930</v>
      </c>
      <c r="K40" s="348">
        <v>896</v>
      </c>
      <c r="L40" s="348">
        <v>1863</v>
      </c>
      <c r="M40" s="348">
        <v>48998.3035375</v>
      </c>
    </row>
    <row r="41" spans="1:13" ht="15" customHeight="1">
      <c r="A41" s="70">
        <v>81</v>
      </c>
      <c r="B41" s="70" t="s">
        <v>2482</v>
      </c>
      <c r="C41" s="348">
        <v>23623.256475000002</v>
      </c>
      <c r="D41" s="348">
        <v>1863</v>
      </c>
      <c r="E41" s="348">
        <v>0</v>
      </c>
      <c r="F41" s="348">
        <v>25486.256475000002</v>
      </c>
      <c r="G41" s="348">
        <v>7874.418825000001</v>
      </c>
      <c r="H41" s="348">
        <v>3937.2094125000003</v>
      </c>
      <c r="I41" s="348">
        <v>31497.675300000003</v>
      </c>
      <c r="J41" s="348">
        <v>2930</v>
      </c>
      <c r="K41" s="348">
        <v>896</v>
      </c>
      <c r="L41" s="348">
        <v>1863</v>
      </c>
      <c r="M41" s="348">
        <v>48998.3035375</v>
      </c>
    </row>
    <row r="42" spans="1:13" ht="15" customHeight="1">
      <c r="A42" s="70">
        <v>14</v>
      </c>
      <c r="B42" s="70" t="s">
        <v>2483</v>
      </c>
      <c r="C42" s="348">
        <v>20400.362325</v>
      </c>
      <c r="D42" s="348">
        <v>1863</v>
      </c>
      <c r="E42" s="348">
        <v>0</v>
      </c>
      <c r="F42" s="348">
        <v>22263.362325</v>
      </c>
      <c r="G42" s="348">
        <v>6800.120774999999</v>
      </c>
      <c r="H42" s="348">
        <v>3400.0603874999997</v>
      </c>
      <c r="I42" s="348">
        <v>27200.483099999998</v>
      </c>
      <c r="J42" s="348">
        <v>2930</v>
      </c>
      <c r="K42" s="348">
        <v>896</v>
      </c>
      <c r="L42" s="348">
        <v>1863</v>
      </c>
      <c r="M42" s="348">
        <v>43089.664262499995</v>
      </c>
    </row>
    <row r="43" spans="1:13" ht="15" customHeight="1">
      <c r="A43" s="70">
        <v>16</v>
      </c>
      <c r="B43" s="70" t="s">
        <v>2275</v>
      </c>
      <c r="C43" s="348">
        <v>19958.2488</v>
      </c>
      <c r="D43" s="348">
        <v>1863</v>
      </c>
      <c r="E43" s="348">
        <v>0</v>
      </c>
      <c r="F43" s="348">
        <v>21821.2488</v>
      </c>
      <c r="G43" s="348">
        <v>6652.749600000001</v>
      </c>
      <c r="H43" s="348">
        <v>3326.3748000000005</v>
      </c>
      <c r="I43" s="348">
        <v>26610.998400000004</v>
      </c>
      <c r="J43" s="348">
        <v>2930</v>
      </c>
      <c r="K43" s="348">
        <v>896</v>
      </c>
      <c r="L43" s="348">
        <v>1863</v>
      </c>
      <c r="M43" s="348">
        <v>42279.122800000005</v>
      </c>
    </row>
    <row r="44" spans="1:13" ht="15" customHeight="1">
      <c r="A44" s="70">
        <v>17</v>
      </c>
      <c r="B44" s="70" t="s">
        <v>2458</v>
      </c>
      <c r="C44" s="348">
        <v>18358.9182</v>
      </c>
      <c r="D44" s="348">
        <v>1863</v>
      </c>
      <c r="E44" s="348">
        <v>0</v>
      </c>
      <c r="F44" s="348">
        <v>20221.9182</v>
      </c>
      <c r="G44" s="348">
        <v>6119.6394</v>
      </c>
      <c r="H44" s="348">
        <v>3059.8197</v>
      </c>
      <c r="I44" s="348">
        <v>24478.5576</v>
      </c>
      <c r="J44" s="348">
        <v>2930</v>
      </c>
      <c r="K44" s="348">
        <v>896</v>
      </c>
      <c r="L44" s="348">
        <v>1863</v>
      </c>
      <c r="M44" s="348">
        <v>39347.0167</v>
      </c>
    </row>
    <row r="45" spans="1:13" ht="15" customHeight="1">
      <c r="A45" s="70">
        <v>156</v>
      </c>
      <c r="B45" s="70" t="s">
        <v>2484</v>
      </c>
      <c r="C45" s="348">
        <v>18358.9182</v>
      </c>
      <c r="D45" s="348">
        <v>1863</v>
      </c>
      <c r="E45" s="348">
        <v>0</v>
      </c>
      <c r="F45" s="348">
        <v>20221.9182</v>
      </c>
      <c r="G45" s="348">
        <v>6119.6394</v>
      </c>
      <c r="H45" s="348">
        <v>3059.8197</v>
      </c>
      <c r="I45" s="348">
        <v>24478.5576</v>
      </c>
      <c r="J45" s="348">
        <v>2930</v>
      </c>
      <c r="K45" s="348">
        <v>896</v>
      </c>
      <c r="L45" s="348">
        <v>1863</v>
      </c>
      <c r="M45" s="348">
        <v>39347.0167</v>
      </c>
    </row>
    <row r="46" spans="1:13" ht="15" customHeight="1">
      <c r="A46" s="70">
        <v>18</v>
      </c>
      <c r="B46" s="70" t="s">
        <v>2390</v>
      </c>
      <c r="C46" s="348">
        <v>18194.612624999998</v>
      </c>
      <c r="D46" s="348">
        <v>1863</v>
      </c>
      <c r="E46" s="348">
        <v>0</v>
      </c>
      <c r="F46" s="348">
        <v>20057.612624999998</v>
      </c>
      <c r="G46" s="348">
        <v>6064.870874999999</v>
      </c>
      <c r="H46" s="348">
        <v>3032.4354374999994</v>
      </c>
      <c r="I46" s="348">
        <v>24259.483499999995</v>
      </c>
      <c r="J46" s="348">
        <v>2930</v>
      </c>
      <c r="K46" s="348">
        <v>896</v>
      </c>
      <c r="L46" s="348">
        <v>1863</v>
      </c>
      <c r="M46" s="348">
        <v>39045.78981249999</v>
      </c>
    </row>
    <row r="47" spans="1:13" ht="15" customHeight="1">
      <c r="A47" s="70">
        <v>21</v>
      </c>
      <c r="B47" s="70" t="s">
        <v>2490</v>
      </c>
      <c r="C47" s="348">
        <v>18194.612624999998</v>
      </c>
      <c r="D47" s="348">
        <v>1863</v>
      </c>
      <c r="E47" s="348">
        <v>0</v>
      </c>
      <c r="F47" s="348">
        <v>20057.612624999998</v>
      </c>
      <c r="G47" s="348">
        <v>6064.870874999999</v>
      </c>
      <c r="H47" s="348">
        <v>3032.4354374999994</v>
      </c>
      <c r="I47" s="348">
        <v>24259.483499999995</v>
      </c>
      <c r="J47" s="348">
        <v>2930</v>
      </c>
      <c r="K47" s="348">
        <v>896</v>
      </c>
      <c r="L47" s="348">
        <v>1863</v>
      </c>
      <c r="M47" s="348">
        <v>39045.78981249999</v>
      </c>
    </row>
    <row r="48" spans="1:13" ht="15" customHeight="1">
      <c r="A48" s="70">
        <v>22</v>
      </c>
      <c r="B48" s="70" t="s">
        <v>2291</v>
      </c>
      <c r="C48" s="348">
        <v>16372.147050000001</v>
      </c>
      <c r="D48" s="348">
        <v>1707</v>
      </c>
      <c r="E48" s="348">
        <v>0</v>
      </c>
      <c r="F48" s="348">
        <v>18079.14705</v>
      </c>
      <c r="G48" s="348">
        <v>5457.38235</v>
      </c>
      <c r="H48" s="348">
        <v>2728.691175</v>
      </c>
      <c r="I48" s="348">
        <v>21829.5294</v>
      </c>
      <c r="J48" s="348">
        <v>2930</v>
      </c>
      <c r="K48" s="348">
        <v>896</v>
      </c>
      <c r="L48" s="348">
        <v>1706</v>
      </c>
      <c r="M48" s="348">
        <v>35547.602925</v>
      </c>
    </row>
    <row r="49" spans="1:13" ht="15" customHeight="1">
      <c r="A49" s="70">
        <v>92</v>
      </c>
      <c r="B49" s="70" t="s">
        <v>2295</v>
      </c>
      <c r="C49" s="348">
        <v>16372.147050000001</v>
      </c>
      <c r="D49" s="348">
        <v>1707</v>
      </c>
      <c r="E49" s="348">
        <v>0</v>
      </c>
      <c r="F49" s="348">
        <v>18079.14705</v>
      </c>
      <c r="G49" s="348">
        <v>5457.38235</v>
      </c>
      <c r="H49" s="348">
        <v>2728.691175</v>
      </c>
      <c r="I49" s="348">
        <v>21829.5294</v>
      </c>
      <c r="J49" s="348">
        <v>2930</v>
      </c>
      <c r="K49" s="348">
        <v>896</v>
      </c>
      <c r="L49" s="348">
        <v>1706</v>
      </c>
      <c r="M49" s="348">
        <v>35547.602925</v>
      </c>
    </row>
    <row r="50" spans="1:13" ht="15" customHeight="1">
      <c r="A50" s="70">
        <v>27</v>
      </c>
      <c r="B50" s="70" t="s">
        <v>2305</v>
      </c>
      <c r="C50" s="348">
        <v>16372.147050000001</v>
      </c>
      <c r="D50" s="348">
        <v>1707</v>
      </c>
      <c r="E50" s="348">
        <v>0</v>
      </c>
      <c r="F50" s="348">
        <v>18079.14705</v>
      </c>
      <c r="G50" s="348">
        <v>5457.38235</v>
      </c>
      <c r="H50" s="348">
        <v>2728.691175</v>
      </c>
      <c r="I50" s="348">
        <v>21829.5294</v>
      </c>
      <c r="J50" s="348">
        <v>2930</v>
      </c>
      <c r="K50" s="348">
        <v>896</v>
      </c>
      <c r="L50" s="348">
        <v>1706</v>
      </c>
      <c r="M50" s="348">
        <v>35547.602925</v>
      </c>
    </row>
    <row r="51" spans="1:13" ht="15" customHeight="1">
      <c r="A51" s="70">
        <v>20</v>
      </c>
      <c r="B51" s="70" t="s">
        <v>2485</v>
      </c>
      <c r="C51" s="348">
        <v>15158.4048</v>
      </c>
      <c r="D51" s="348">
        <v>1707</v>
      </c>
      <c r="E51" s="348">
        <v>0</v>
      </c>
      <c r="F51" s="348">
        <v>16865.4048</v>
      </c>
      <c r="G51" s="348">
        <v>5052.801600000001</v>
      </c>
      <c r="H51" s="348">
        <v>2526.4008000000003</v>
      </c>
      <c r="I51" s="348">
        <v>20211.206400000003</v>
      </c>
      <c r="J51" s="348">
        <v>2930</v>
      </c>
      <c r="K51" s="348">
        <v>896</v>
      </c>
      <c r="L51" s="348">
        <v>1706</v>
      </c>
      <c r="M51" s="348">
        <v>33322.408800000005</v>
      </c>
    </row>
    <row r="52" spans="1:13" ht="15" customHeight="1">
      <c r="A52" s="70">
        <v>48</v>
      </c>
      <c r="B52" s="70" t="s">
        <v>2486</v>
      </c>
      <c r="C52" s="348">
        <v>13811.7672</v>
      </c>
      <c r="D52" s="348">
        <v>1707</v>
      </c>
      <c r="E52" s="348">
        <v>0</v>
      </c>
      <c r="F52" s="348">
        <v>15518.7672</v>
      </c>
      <c r="G52" s="348">
        <v>4603.9224</v>
      </c>
      <c r="H52" s="348">
        <v>2301.9612</v>
      </c>
      <c r="I52" s="348">
        <v>18415.6896</v>
      </c>
      <c r="J52" s="348">
        <v>2930</v>
      </c>
      <c r="K52" s="348">
        <v>896</v>
      </c>
      <c r="L52" s="348">
        <v>1706</v>
      </c>
      <c r="M52" s="348">
        <v>30853.573200000003</v>
      </c>
    </row>
    <row r="53" spans="1:13" ht="15" customHeight="1">
      <c r="A53" s="70">
        <v>23</v>
      </c>
      <c r="B53" s="70" t="s">
        <v>2309</v>
      </c>
      <c r="C53" s="348">
        <v>13811.7672</v>
      </c>
      <c r="D53" s="348">
        <v>1707</v>
      </c>
      <c r="E53" s="348">
        <v>0</v>
      </c>
      <c r="F53" s="348">
        <v>15518.7672</v>
      </c>
      <c r="G53" s="348">
        <v>4603.9224</v>
      </c>
      <c r="H53" s="348">
        <v>2301.9612</v>
      </c>
      <c r="I53" s="348">
        <v>18415.6896</v>
      </c>
      <c r="J53" s="348">
        <v>2930</v>
      </c>
      <c r="K53" s="348">
        <v>896</v>
      </c>
      <c r="L53" s="348">
        <v>1706</v>
      </c>
      <c r="M53" s="348">
        <v>30853.573200000003</v>
      </c>
    </row>
    <row r="54" spans="1:13" ht="15" customHeight="1">
      <c r="A54" s="70">
        <v>134</v>
      </c>
      <c r="B54" s="70" t="s">
        <v>2313</v>
      </c>
      <c r="C54" s="348">
        <v>12428.06355</v>
      </c>
      <c r="D54" s="348">
        <v>1707</v>
      </c>
      <c r="E54" s="348">
        <v>0</v>
      </c>
      <c r="F54" s="348">
        <v>14135.06355</v>
      </c>
      <c r="G54" s="348">
        <v>4142.68785</v>
      </c>
      <c r="H54" s="348">
        <v>2071.343925</v>
      </c>
      <c r="I54" s="348">
        <v>16570.7514</v>
      </c>
      <c r="J54" s="348">
        <v>2930</v>
      </c>
      <c r="K54" s="348">
        <v>896</v>
      </c>
      <c r="L54" s="348">
        <v>1706</v>
      </c>
      <c r="M54" s="348">
        <v>28316.783175</v>
      </c>
    </row>
    <row r="55" spans="1:13" ht="15" customHeight="1">
      <c r="A55" s="70">
        <v>36</v>
      </c>
      <c r="B55" s="70" t="s">
        <v>2491</v>
      </c>
      <c r="C55" s="348">
        <v>12428.06355</v>
      </c>
      <c r="D55" s="348">
        <v>1707</v>
      </c>
      <c r="E55" s="348">
        <v>0</v>
      </c>
      <c r="F55" s="348">
        <v>14135.06355</v>
      </c>
      <c r="G55" s="348">
        <v>4142.68785</v>
      </c>
      <c r="H55" s="348">
        <v>2071.343925</v>
      </c>
      <c r="I55" s="348">
        <v>16570.7514</v>
      </c>
      <c r="J55" s="348">
        <v>2930</v>
      </c>
      <c r="K55" s="348">
        <v>896</v>
      </c>
      <c r="L55" s="348">
        <v>1706</v>
      </c>
      <c r="M55" s="348">
        <v>28316.783175</v>
      </c>
    </row>
    <row r="56" spans="1:13" ht="15" customHeight="1">
      <c r="A56" s="70">
        <v>25</v>
      </c>
      <c r="B56" s="70" t="s">
        <v>2317</v>
      </c>
      <c r="C56" s="348">
        <v>12094.954199999998</v>
      </c>
      <c r="D56" s="348">
        <v>1707</v>
      </c>
      <c r="E56" s="348">
        <v>0</v>
      </c>
      <c r="F56" s="348">
        <v>13801.954199999998</v>
      </c>
      <c r="G56" s="348">
        <v>4031.6513999999997</v>
      </c>
      <c r="H56" s="348">
        <v>2015.8256999999999</v>
      </c>
      <c r="I56" s="348">
        <v>16126.605599999999</v>
      </c>
      <c r="J56" s="348">
        <v>2930</v>
      </c>
      <c r="K56" s="348">
        <v>896</v>
      </c>
      <c r="L56" s="348">
        <v>1706</v>
      </c>
      <c r="M56" s="348">
        <v>27706.0827</v>
      </c>
    </row>
    <row r="57" spans="1:13" ht="15" customHeight="1">
      <c r="A57" s="211">
        <v>155</v>
      </c>
      <c r="B57" s="211" t="s">
        <v>2487</v>
      </c>
      <c r="C57" s="348">
        <v>10084.262999999999</v>
      </c>
      <c r="D57" s="348">
        <v>1707</v>
      </c>
      <c r="E57" s="348">
        <v>0</v>
      </c>
      <c r="F57" s="348">
        <v>11791.262999999999</v>
      </c>
      <c r="G57" s="348">
        <v>3361.421</v>
      </c>
      <c r="H57" s="348">
        <v>1680.7105</v>
      </c>
      <c r="I57" s="348">
        <v>13445.684</v>
      </c>
      <c r="J57" s="348">
        <v>2930</v>
      </c>
      <c r="K57" s="348">
        <v>896</v>
      </c>
      <c r="L57" s="348">
        <v>1706</v>
      </c>
      <c r="M57" s="348">
        <v>24019.815499999997</v>
      </c>
    </row>
    <row r="58" spans="1:13" ht="15" customHeight="1">
      <c r="A58" s="211">
        <v>150</v>
      </c>
      <c r="B58" s="211" t="s">
        <v>2488</v>
      </c>
      <c r="C58" s="348">
        <v>9340.1154</v>
      </c>
      <c r="D58" s="348">
        <v>1707</v>
      </c>
      <c r="E58" s="348">
        <v>0</v>
      </c>
      <c r="F58" s="348">
        <v>11047.1154</v>
      </c>
      <c r="G58" s="348">
        <v>3113.3718000000003</v>
      </c>
      <c r="H58" s="348">
        <v>1556.6859000000002</v>
      </c>
      <c r="I58" s="348">
        <v>12453.487200000001</v>
      </c>
      <c r="J58" s="348">
        <v>2930</v>
      </c>
      <c r="K58" s="348">
        <v>896</v>
      </c>
      <c r="L58" s="348">
        <v>1706</v>
      </c>
      <c r="M58" s="348">
        <v>22655.5449</v>
      </c>
    </row>
    <row r="59" spans="1:13" ht="15" customHeight="1">
      <c r="A59" s="211">
        <v>30</v>
      </c>
      <c r="B59" s="211" t="s">
        <v>2345</v>
      </c>
      <c r="C59" s="348">
        <v>9088.932825</v>
      </c>
      <c r="D59" s="348">
        <v>1707</v>
      </c>
      <c r="E59" s="348">
        <v>0</v>
      </c>
      <c r="F59" s="348">
        <v>10795.932825</v>
      </c>
      <c r="G59" s="348">
        <v>3029.644275</v>
      </c>
      <c r="H59" s="348">
        <v>1514.8221375</v>
      </c>
      <c r="I59" s="348">
        <v>12118.5771</v>
      </c>
      <c r="J59" s="348">
        <v>2930</v>
      </c>
      <c r="K59" s="348">
        <v>896</v>
      </c>
      <c r="L59" s="348">
        <v>1706</v>
      </c>
      <c r="M59" s="348">
        <v>22195.0435125</v>
      </c>
    </row>
    <row r="60" spans="1:13" ht="15" customHeight="1">
      <c r="A60" s="211">
        <v>35</v>
      </c>
      <c r="B60" s="211" t="s">
        <v>2489</v>
      </c>
      <c r="C60" s="348">
        <v>8568.905625</v>
      </c>
      <c r="D60" s="348">
        <v>1707</v>
      </c>
      <c r="E60" s="348">
        <v>0</v>
      </c>
      <c r="F60" s="348">
        <v>10275.905625</v>
      </c>
      <c r="G60" s="348">
        <v>2856.3018749999997</v>
      </c>
      <c r="H60" s="348">
        <v>1428.1509374999998</v>
      </c>
      <c r="I60" s="348">
        <v>11425.207499999999</v>
      </c>
      <c r="J60" s="348">
        <v>2930</v>
      </c>
      <c r="K60" s="348">
        <v>896</v>
      </c>
      <c r="L60" s="348">
        <v>1706</v>
      </c>
      <c r="M60" s="348">
        <v>21241.660312499997</v>
      </c>
    </row>
    <row r="61" spans="1:13" ht="15" customHeight="1">
      <c r="A61" s="211">
        <v>47</v>
      </c>
      <c r="B61" s="211" t="s">
        <v>2415</v>
      </c>
      <c r="C61" s="348">
        <v>8568.905625</v>
      </c>
      <c r="D61" s="348">
        <v>1707</v>
      </c>
      <c r="E61" s="348">
        <v>0</v>
      </c>
      <c r="F61" s="348">
        <v>10275.905625</v>
      </c>
      <c r="G61" s="348">
        <v>2856.3018749999997</v>
      </c>
      <c r="H61" s="348">
        <v>1428.1509374999998</v>
      </c>
      <c r="I61" s="348">
        <v>11425.207499999999</v>
      </c>
      <c r="J61" s="348">
        <v>2930</v>
      </c>
      <c r="K61" s="348">
        <v>896</v>
      </c>
      <c r="L61" s="348">
        <v>1706</v>
      </c>
      <c r="M61" s="348">
        <v>21241.660312499997</v>
      </c>
    </row>
  </sheetData>
  <mergeCells count="15">
    <mergeCell ref="A8:A9"/>
    <mergeCell ref="B8:B9"/>
    <mergeCell ref="C8:F8"/>
    <mergeCell ref="G8:M8"/>
    <mergeCell ref="A26:C26"/>
    <mergeCell ref="A27:A28"/>
    <mergeCell ref="B27:B28"/>
    <mergeCell ref="C27:F27"/>
    <mergeCell ref="G27:M27"/>
    <mergeCell ref="A2:M2"/>
    <mergeCell ref="A3:M3"/>
    <mergeCell ref="A4:M4"/>
    <mergeCell ref="A5:M5"/>
    <mergeCell ref="A6:M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56"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2:E46"/>
  <sheetViews>
    <sheetView showGridLines="0" zoomScaleSheetLayoutView="70" workbookViewId="0" topLeftCell="A1"/>
  </sheetViews>
  <sheetFormatPr defaultColWidth="12.454285714285714" defaultRowHeight="15" customHeight="1"/>
  <cols>
    <col min="1" max="1" width="15.857142857142858" style="131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714285714285714" style="131" bestFit="1" customWidth="1"/>
    <col min="7" max="16384" width="12.428571428571429" style="131"/>
  </cols>
  <sheetData>
    <row r="2" spans="1:5" ht="15" customHeight="1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5" customHeight="1">
      <c r="A3" s="57" t="s">
        <v>769</v>
      </c>
      <c r="B3" s="57" t="s">
        <v>1932</v>
      </c>
      <c r="C3" s="57" t="s">
        <v>1932</v>
      </c>
      <c r="D3" s="57" t="s">
        <v>1932</v>
      </c>
      <c r="E3" s="57" t="s">
        <v>1932</v>
      </c>
    </row>
    <row r="4" spans="1:5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5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5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188" t="s">
        <v>1942</v>
      </c>
      <c r="B11" s="188" t="s">
        <v>1942</v>
      </c>
      <c r="C11" s="189" t="s">
        <v>318</v>
      </c>
      <c r="D11" s="190" t="s">
        <v>318</v>
      </c>
      <c r="E11" s="190" t="s">
        <v>318</v>
      </c>
    </row>
    <row r="12" spans="1:5" ht="15" customHeight="1">
      <c r="A12" s="358" t="s">
        <v>2492</v>
      </c>
      <c r="B12" s="358" t="s">
        <v>2493</v>
      </c>
      <c r="C12" s="359">
        <v>1</v>
      </c>
      <c r="D12" s="225">
        <v>141522</v>
      </c>
      <c r="E12" s="225">
        <v>141522</v>
      </c>
    </row>
    <row r="13" spans="1:5" ht="15" customHeight="1">
      <c r="A13" s="358" t="s">
        <v>2494</v>
      </c>
      <c r="B13" s="358" t="s">
        <v>2495</v>
      </c>
      <c r="C13" s="359">
        <v>2</v>
      </c>
      <c r="D13" s="360">
        <v>88793</v>
      </c>
      <c r="E13" s="360">
        <v>88793</v>
      </c>
    </row>
    <row r="14" spans="1:5" ht="15" customHeight="1">
      <c r="A14" s="358" t="s">
        <v>2496</v>
      </c>
      <c r="B14" s="358" t="s">
        <v>2052</v>
      </c>
      <c r="C14" s="359">
        <v>1</v>
      </c>
      <c r="D14" s="360">
        <v>68083</v>
      </c>
      <c r="E14" s="360">
        <v>68083</v>
      </c>
    </row>
    <row r="15" spans="1:5" ht="15" customHeight="1">
      <c r="A15" s="358" t="s">
        <v>2497</v>
      </c>
      <c r="B15" s="358" t="s">
        <v>2498</v>
      </c>
      <c r="C15" s="359">
        <v>1</v>
      </c>
      <c r="D15" s="360">
        <v>68083</v>
      </c>
      <c r="E15" s="360">
        <v>68083</v>
      </c>
    </row>
    <row r="16" spans="1:5" ht="15" customHeight="1">
      <c r="A16" s="358" t="s">
        <v>2499</v>
      </c>
      <c r="B16" s="358" t="s">
        <v>2074</v>
      </c>
      <c r="C16" s="359">
        <v>1</v>
      </c>
      <c r="D16" s="360">
        <v>68083</v>
      </c>
      <c r="E16" s="360">
        <v>68083</v>
      </c>
    </row>
    <row r="17" spans="1:5" ht="15" customHeight="1">
      <c r="A17" s="358" t="s">
        <v>2500</v>
      </c>
      <c r="B17" s="358" t="s">
        <v>2189</v>
      </c>
      <c r="C17" s="359">
        <v>7</v>
      </c>
      <c r="D17" s="360">
        <v>60215</v>
      </c>
      <c r="E17" s="360">
        <v>68083</v>
      </c>
    </row>
    <row r="18" spans="1:5" ht="15" customHeight="1">
      <c r="A18" s="358" t="s">
        <v>2501</v>
      </c>
      <c r="B18" s="358" t="s">
        <v>2195</v>
      </c>
      <c r="C18" s="359">
        <v>2</v>
      </c>
      <c r="D18" s="360">
        <v>43205</v>
      </c>
      <c r="E18" s="360">
        <v>43205</v>
      </c>
    </row>
    <row r="19" spans="1:5" ht="15" customHeight="1">
      <c r="A19" s="358" t="s">
        <v>2502</v>
      </c>
      <c r="B19" s="358" t="s">
        <v>2503</v>
      </c>
      <c r="C19" s="359">
        <v>8</v>
      </c>
      <c r="D19" s="360">
        <v>29030</v>
      </c>
      <c r="E19" s="360">
        <v>40756</v>
      </c>
    </row>
    <row r="20" spans="1:5" ht="15" customHeight="1">
      <c r="A20" s="361" t="s">
        <v>2504</v>
      </c>
      <c r="B20" s="361" t="s">
        <v>1951</v>
      </c>
      <c r="C20" s="362">
        <v>2</v>
      </c>
      <c r="D20" s="363">
        <v>18113</v>
      </c>
      <c r="E20" s="360">
        <v>29029</v>
      </c>
    </row>
    <row r="21" spans="1:5" ht="15" customHeight="1">
      <c r="A21" s="125" t="s">
        <v>318</v>
      </c>
      <c r="B21" s="126" t="s">
        <v>1967</v>
      </c>
      <c r="C21" s="127">
        <f>SUM(C12:C20)</f>
        <v>25</v>
      </c>
      <c r="D21" s="128" t="s">
        <v>318</v>
      </c>
      <c r="E21" s="129" t="s">
        <v>318</v>
      </c>
    </row>
    <row r="22" spans="1:5" ht="15" customHeight="1">
      <c r="A22" s="193"/>
      <c r="B22" s="150"/>
      <c r="C22" s="194"/>
      <c r="D22" s="195"/>
      <c r="E22" s="195"/>
    </row>
    <row r="23" spans="1:5" ht="15" customHeight="1">
      <c r="A23" s="196" t="s">
        <v>318</v>
      </c>
      <c r="B23" s="196" t="s">
        <v>318</v>
      </c>
      <c r="C23" s="197" t="s">
        <v>318</v>
      </c>
      <c r="D23" s="198" t="s">
        <v>318</v>
      </c>
      <c r="E23" s="198" t="s">
        <v>318</v>
      </c>
    </row>
    <row r="24" spans="1:5" ht="15" customHeight="1">
      <c r="A24" s="134" t="s">
        <v>1968</v>
      </c>
      <c r="B24" s="134" t="s">
        <v>1968</v>
      </c>
      <c r="C24" s="135"/>
      <c r="D24" s="136" t="s">
        <v>318</v>
      </c>
      <c r="E24" s="136" t="s">
        <v>318</v>
      </c>
    </row>
    <row r="25" spans="1:5" ht="15" customHeight="1">
      <c r="A25" s="137" t="s">
        <v>1978</v>
      </c>
      <c r="B25" s="137" t="s">
        <v>1978</v>
      </c>
      <c r="C25" s="364">
        <v>0</v>
      </c>
      <c r="D25" s="365">
        <v>0</v>
      </c>
      <c r="E25" s="365">
        <v>0</v>
      </c>
    </row>
    <row r="26" spans="1:5" ht="15" customHeight="1">
      <c r="A26" s="104" t="s">
        <v>318</v>
      </c>
      <c r="B26" s="105" t="s">
        <v>1976</v>
      </c>
      <c r="C26" s="106">
        <f>SUM(C25:C25)</f>
        <v>0</v>
      </c>
      <c r="D26" s="107" t="s">
        <v>318</v>
      </c>
      <c r="E26" s="108" t="s">
        <v>318</v>
      </c>
    </row>
    <row r="27" spans="1:5" ht="15" customHeight="1">
      <c r="A27" s="200" t="s">
        <v>318</v>
      </c>
      <c r="C27" s="131"/>
      <c r="D27" s="263" t="s">
        <v>318</v>
      </c>
      <c r="E27" s="263" t="s">
        <v>318</v>
      </c>
    </row>
    <row r="28" spans="1:5" ht="15" customHeight="1">
      <c r="A28" s="133" t="s">
        <v>318</v>
      </c>
      <c r="B28" s="133" t="s">
        <v>318</v>
      </c>
      <c r="C28" s="197" t="s">
        <v>318</v>
      </c>
      <c r="D28" s="264" t="s">
        <v>318</v>
      </c>
      <c r="E28" s="264" t="s">
        <v>318</v>
      </c>
    </row>
    <row r="29" spans="1:5" ht="15" customHeight="1">
      <c r="A29" s="134" t="s">
        <v>1977</v>
      </c>
      <c r="B29" s="134" t="s">
        <v>1968</v>
      </c>
      <c r="C29" s="135" t="s">
        <v>318</v>
      </c>
      <c r="D29" s="265" t="s">
        <v>318</v>
      </c>
      <c r="E29" s="265" t="s">
        <v>318</v>
      </c>
    </row>
    <row r="30" spans="1:5" ht="15" customHeight="1">
      <c r="A30" s="137" t="s">
        <v>1978</v>
      </c>
      <c r="B30" s="137" t="s">
        <v>1978</v>
      </c>
      <c r="C30" s="364">
        <v>0</v>
      </c>
      <c r="D30" s="365">
        <v>0</v>
      </c>
      <c r="E30" s="365">
        <v>0</v>
      </c>
    </row>
    <row r="31" spans="1:5" ht="15" customHeight="1">
      <c r="A31" s="104" t="s">
        <v>318</v>
      </c>
      <c r="B31" s="105" t="s">
        <v>1979</v>
      </c>
      <c r="C31" s="106">
        <f>SUM(C30:C30)</f>
        <v>0</v>
      </c>
      <c r="D31" s="107" t="s">
        <v>318</v>
      </c>
      <c r="E31" s="108" t="s">
        <v>318</v>
      </c>
    </row>
    <row r="32" spans="1:5" ht="15" customHeight="1">
      <c r="A32" s="196"/>
      <c r="B32" s="196"/>
      <c r="C32" s="197"/>
      <c r="D32" s="264"/>
      <c r="E32" s="264"/>
    </row>
    <row r="33" spans="1:5" ht="15" customHeight="1">
      <c r="A33" s="196"/>
      <c r="B33" s="139" t="s">
        <v>1912</v>
      </c>
      <c r="C33" s="140">
        <f>SUM(C21,C26,C31)</f>
        <v>25</v>
      </c>
      <c r="D33" s="264"/>
      <c r="E33" s="264"/>
    </row>
    <row r="34" spans="1:5" ht="15" customHeight="1">
      <c r="A34" s="196"/>
      <c r="B34" s="196"/>
      <c r="C34" s="197"/>
      <c r="D34" s="264"/>
      <c r="E34" s="264"/>
    </row>
    <row r="35" spans="1:5" ht="15" customHeight="1">
      <c r="A35" s="196"/>
      <c r="B35" s="196"/>
      <c r="C35" s="197"/>
      <c r="D35" s="264"/>
      <c r="E35" s="264"/>
    </row>
    <row r="36" spans="1:5" ht="15" customHeight="1">
      <c r="A36" s="141" t="s">
        <v>1908</v>
      </c>
      <c r="B36" s="141"/>
      <c r="C36" s="202" t="s">
        <v>318</v>
      </c>
      <c r="D36" s="195" t="s">
        <v>318</v>
      </c>
      <c r="E36" s="195" t="s">
        <v>318</v>
      </c>
    </row>
    <row r="37" spans="1:5" ht="15" customHeight="1">
      <c r="A37" s="117" t="s">
        <v>1980</v>
      </c>
      <c r="B37" s="117"/>
      <c r="C37" s="131"/>
      <c r="D37" s="266"/>
      <c r="E37" s="266"/>
    </row>
    <row r="38" spans="1:5" ht="15" customHeight="1">
      <c r="A38" s="70" t="s">
        <v>1978</v>
      </c>
      <c r="B38" s="70" t="s">
        <v>1978</v>
      </c>
      <c r="C38" s="192">
        <v>0</v>
      </c>
      <c r="D38" s="366">
        <v>0</v>
      </c>
      <c r="E38" s="366">
        <v>0</v>
      </c>
    </row>
    <row r="39" spans="1:5" ht="15" customHeight="1">
      <c r="A39" s="125" t="s">
        <v>318</v>
      </c>
      <c r="B39" s="126" t="s">
        <v>1982</v>
      </c>
      <c r="C39" s="127">
        <f>SUM(C34:C38)</f>
        <v>0</v>
      </c>
      <c r="D39" s="128" t="s">
        <v>318</v>
      </c>
      <c r="E39" s="195" t="s">
        <v>318</v>
      </c>
    </row>
    <row r="40" spans="1:5" ht="15" customHeight="1">
      <c r="A40" s="196" t="s">
        <v>318</v>
      </c>
      <c r="B40" s="145" t="s">
        <v>318</v>
      </c>
      <c r="D40" s="266"/>
      <c r="E40" s="266"/>
    </row>
    <row r="41" spans="1:5" ht="15" customHeight="1">
      <c r="A41" s="147" t="s">
        <v>1983</v>
      </c>
      <c r="B41" s="222"/>
      <c r="D41" s="266"/>
      <c r="E41" s="266"/>
    </row>
    <row r="42" spans="1:5" ht="15" customHeight="1">
      <c r="A42" s="143" t="s">
        <v>1978</v>
      </c>
      <c r="B42" s="70" t="s">
        <v>1978</v>
      </c>
      <c r="C42" s="192">
        <v>0</v>
      </c>
      <c r="D42" s="366">
        <v>0</v>
      </c>
      <c r="E42" s="366">
        <v>0</v>
      </c>
    </row>
    <row r="43" spans="1:5" ht="15" customHeight="1">
      <c r="A43" s="150" t="s">
        <v>318</v>
      </c>
      <c r="B43" s="367" t="s">
        <v>1985</v>
      </c>
      <c r="C43" s="368">
        <f>SUM(C38:C42)</f>
        <v>0</v>
      </c>
      <c r="D43" s="128" t="s">
        <v>318</v>
      </c>
      <c r="E43" s="195" t="s">
        <v>318</v>
      </c>
    </row>
    <row r="44" spans="4:5" ht="15" customHeight="1">
      <c r="D44" s="266"/>
      <c r="E44" s="266"/>
    </row>
    <row r="45" spans="4:5" ht="15" customHeight="1">
      <c r="D45" s="266"/>
      <c r="E45" s="266"/>
    </row>
    <row r="46" spans="4:5" ht="15" customHeight="1">
      <c r="D46" s="266"/>
      <c r="E46" s="266"/>
    </row>
  </sheetData>
  <mergeCells count="15">
    <mergeCell ref="A11:B11"/>
    <mergeCell ref="A24:B24"/>
    <mergeCell ref="A29:B29"/>
    <mergeCell ref="A36:B36"/>
    <mergeCell ref="A37:B37"/>
    <mergeCell ref="A41:B41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8" r:id="rId2"/>
  <rowBreaks count="1" manualBreakCount="1">
    <brk id="27" max="4" man="1"/>
  </rowBreaks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2:K28"/>
  <sheetViews>
    <sheetView showGridLines="0" zoomScale="90" zoomScaleNormal="90" zoomScaleSheetLayoutView="70" workbookViewId="0" topLeftCell="A1"/>
  </sheetViews>
  <sheetFormatPr defaultColWidth="12.454285714285714" defaultRowHeight="15" customHeight="1"/>
  <cols>
    <col min="1" max="1" width="11.571428571428571" style="131" customWidth="1"/>
    <col min="2" max="2" width="42" style="131" bestFit="1" customWidth="1"/>
    <col min="3" max="4" width="11.571428571428571" style="131" customWidth="1"/>
    <col min="5" max="5" width="14.428571428571429" style="131" bestFit="1" customWidth="1"/>
    <col min="6" max="6" width="11.571428571428571" style="131" customWidth="1"/>
    <col min="7" max="8" width="17.571428571428573" style="131" customWidth="1"/>
    <col min="9" max="11" width="11.571428571428571" style="131" customWidth="1"/>
    <col min="12" max="16384" width="12.428571428571429" style="131"/>
  </cols>
  <sheetData>
    <row r="1" s="154" customFormat="1" ht="15" customHeight="1"/>
    <row r="2" spans="1:11" s="154" customFormat="1" ht="15" customHeight="1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 t="s">
        <v>1931</v>
      </c>
      <c r="K2" s="57" t="s">
        <v>1931</v>
      </c>
    </row>
    <row r="3" spans="1:11" s="154" customFormat="1" ht="15" customHeight="1">
      <c r="A3" s="57" t="s">
        <v>769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 t="s">
        <v>1931</v>
      </c>
      <c r="K3" s="57" t="s">
        <v>1931</v>
      </c>
    </row>
    <row r="4" spans="1:11" s="154" customFormat="1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 t="s">
        <v>1933</v>
      </c>
      <c r="K4" s="57" t="s">
        <v>1933</v>
      </c>
    </row>
    <row r="5" spans="1:11" s="154" customFormat="1" ht="15" customHeight="1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 t="s">
        <v>1986</v>
      </c>
      <c r="K5" s="57" t="s">
        <v>1986</v>
      </c>
    </row>
    <row r="6" spans="1:11" s="154" customFormat="1" ht="15" customHeight="1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5" customHeight="1">
      <c r="A7" s="206" t="s">
        <v>1987</v>
      </c>
      <c r="B7" s="206"/>
      <c r="C7" s="206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5" customHeight="1">
      <c r="A9" s="207" t="s">
        <v>1988</v>
      </c>
      <c r="B9" s="208" t="s">
        <v>1991</v>
      </c>
      <c r="C9" s="209" t="s">
        <v>1992</v>
      </c>
      <c r="D9" s="209" t="s">
        <v>1993</v>
      </c>
      <c r="E9" s="209" t="s">
        <v>1994</v>
      </c>
      <c r="F9" s="209" t="s">
        <v>1995</v>
      </c>
      <c r="G9" s="209" t="s">
        <v>1996</v>
      </c>
      <c r="H9" s="209" t="s">
        <v>1997</v>
      </c>
      <c r="I9" s="209" t="s">
        <v>1998</v>
      </c>
      <c r="J9" s="209" t="s">
        <v>1999</v>
      </c>
      <c r="K9" s="210" t="s">
        <v>1995</v>
      </c>
    </row>
    <row r="10" spans="1:11" ht="15" customHeight="1">
      <c r="A10" s="358" t="s">
        <v>2492</v>
      </c>
      <c r="B10" s="358" t="s">
        <v>2493</v>
      </c>
      <c r="C10" s="225">
        <v>141522</v>
      </c>
      <c r="D10" s="121">
        <v>2000</v>
      </c>
      <c r="E10" s="121">
        <v>0</v>
      </c>
      <c r="F10" s="121">
        <v>143522</v>
      </c>
      <c r="G10" s="121">
        <v>47174</v>
      </c>
      <c r="H10" s="121">
        <v>23587</v>
      </c>
      <c r="I10" s="121">
        <v>188696</v>
      </c>
      <c r="J10" s="121">
        <v>0</v>
      </c>
      <c r="K10" s="121">
        <v>259457</v>
      </c>
    </row>
    <row r="11" spans="1:11" ht="15" customHeight="1">
      <c r="A11" s="358" t="s">
        <v>2494</v>
      </c>
      <c r="B11" s="358" t="s">
        <v>2495</v>
      </c>
      <c r="C11" s="360">
        <v>88793</v>
      </c>
      <c r="D11" s="121">
        <v>2000</v>
      </c>
      <c r="E11" s="121">
        <v>0</v>
      </c>
      <c r="F11" s="121">
        <v>90793</v>
      </c>
      <c r="G11" s="121">
        <v>29598</v>
      </c>
      <c r="H11" s="121">
        <v>14798.833333333334</v>
      </c>
      <c r="I11" s="121">
        <v>118391</v>
      </c>
      <c r="J11" s="121">
        <v>0</v>
      </c>
      <c r="K11" s="121">
        <v>162787</v>
      </c>
    </row>
    <row r="12" spans="1:11" ht="15" customHeight="1">
      <c r="A12" s="358" t="s">
        <v>2496</v>
      </c>
      <c r="B12" s="358" t="s">
        <v>2052</v>
      </c>
      <c r="C12" s="360">
        <v>68083</v>
      </c>
      <c r="D12" s="121">
        <v>2000</v>
      </c>
      <c r="E12" s="121">
        <v>0</v>
      </c>
      <c r="F12" s="121">
        <v>70083</v>
      </c>
      <c r="G12" s="121">
        <v>22694</v>
      </c>
      <c r="H12" s="121">
        <v>11347.166666666668</v>
      </c>
      <c r="I12" s="121">
        <v>90777</v>
      </c>
      <c r="J12" s="121">
        <v>0</v>
      </c>
      <c r="K12" s="121">
        <v>124819</v>
      </c>
    </row>
    <row r="13" spans="1:11" ht="15" customHeight="1">
      <c r="A13" s="358" t="s">
        <v>2497</v>
      </c>
      <c r="B13" s="358" t="s">
        <v>2498</v>
      </c>
      <c r="C13" s="360">
        <v>68083</v>
      </c>
      <c r="D13" s="121">
        <v>2000</v>
      </c>
      <c r="E13" s="121">
        <v>0</v>
      </c>
      <c r="F13" s="121">
        <v>70083</v>
      </c>
      <c r="G13" s="121">
        <v>22694</v>
      </c>
      <c r="H13" s="121">
        <v>11347.166666666668</v>
      </c>
      <c r="I13" s="121">
        <v>90777</v>
      </c>
      <c r="J13" s="121">
        <v>0</v>
      </c>
      <c r="K13" s="121">
        <v>124819</v>
      </c>
    </row>
    <row r="14" spans="1:11" ht="15" customHeight="1">
      <c r="A14" s="358" t="s">
        <v>2499</v>
      </c>
      <c r="B14" s="358" t="s">
        <v>2074</v>
      </c>
      <c r="C14" s="360">
        <v>68083</v>
      </c>
      <c r="D14" s="121">
        <v>2000</v>
      </c>
      <c r="E14" s="121">
        <v>0</v>
      </c>
      <c r="F14" s="121">
        <v>70083</v>
      </c>
      <c r="G14" s="121">
        <v>22694</v>
      </c>
      <c r="H14" s="121">
        <v>11347.166666666668</v>
      </c>
      <c r="I14" s="121">
        <v>90777</v>
      </c>
      <c r="J14" s="121">
        <v>0</v>
      </c>
      <c r="K14" s="121">
        <v>124819</v>
      </c>
    </row>
    <row r="15" spans="1:11" ht="15" customHeight="1">
      <c r="A15" s="358" t="s">
        <v>2505</v>
      </c>
      <c r="B15" s="358" t="s">
        <v>2189</v>
      </c>
      <c r="C15" s="360">
        <v>68083</v>
      </c>
      <c r="D15" s="121">
        <v>2000</v>
      </c>
      <c r="E15" s="121">
        <v>0</v>
      </c>
      <c r="F15" s="121">
        <v>70083</v>
      </c>
      <c r="G15" s="121">
        <v>22694</v>
      </c>
      <c r="H15" s="121">
        <v>11347.166666666668</v>
      </c>
      <c r="I15" s="121">
        <v>90777</v>
      </c>
      <c r="J15" s="121">
        <v>0</v>
      </c>
      <c r="K15" s="121">
        <v>124819</v>
      </c>
    </row>
    <row r="16" spans="1:11" ht="15" customHeight="1">
      <c r="A16" s="358" t="s">
        <v>2506</v>
      </c>
      <c r="B16" s="358" t="s">
        <v>2189</v>
      </c>
      <c r="C16" s="360">
        <v>60770</v>
      </c>
      <c r="D16" s="121">
        <v>2000</v>
      </c>
      <c r="E16" s="121">
        <v>0</v>
      </c>
      <c r="F16" s="121">
        <v>62770</v>
      </c>
      <c r="G16" s="121">
        <v>20257</v>
      </c>
      <c r="H16" s="121">
        <v>10128.333333333334</v>
      </c>
      <c r="I16" s="121">
        <v>81027</v>
      </c>
      <c r="J16" s="121">
        <v>0</v>
      </c>
      <c r="K16" s="121">
        <v>111412</v>
      </c>
    </row>
    <row r="17" spans="1:11" ht="15" customHeight="1">
      <c r="A17" s="358" t="s">
        <v>2507</v>
      </c>
      <c r="B17" s="358" t="s">
        <v>2189</v>
      </c>
      <c r="C17" s="360">
        <v>60215</v>
      </c>
      <c r="D17" s="121">
        <v>2000</v>
      </c>
      <c r="E17" s="121">
        <v>0</v>
      </c>
      <c r="F17" s="121">
        <v>62215</v>
      </c>
      <c r="G17" s="121">
        <v>20072</v>
      </c>
      <c r="H17" s="121">
        <v>10035.833333333334</v>
      </c>
      <c r="I17" s="121">
        <v>80286.66666666667</v>
      </c>
      <c r="J17" s="121">
        <v>0</v>
      </c>
      <c r="K17" s="121">
        <v>110394</v>
      </c>
    </row>
    <row r="18" spans="1:11" ht="15" customHeight="1">
      <c r="A18" s="358" t="s">
        <v>2501</v>
      </c>
      <c r="B18" s="358" t="s">
        <v>2195</v>
      </c>
      <c r="C18" s="360">
        <v>43205</v>
      </c>
      <c r="D18" s="121">
        <v>2000</v>
      </c>
      <c r="E18" s="121">
        <v>0</v>
      </c>
      <c r="F18" s="121">
        <v>45205</v>
      </c>
      <c r="G18" s="121">
        <v>14402</v>
      </c>
      <c r="H18" s="121">
        <v>7200.833333333334</v>
      </c>
      <c r="I18" s="121">
        <v>57606.66666666667</v>
      </c>
      <c r="J18" s="121">
        <v>0</v>
      </c>
      <c r="K18" s="121">
        <v>79209</v>
      </c>
    </row>
    <row r="19" spans="1:11" ht="15" customHeight="1">
      <c r="A19" s="358" t="s">
        <v>2508</v>
      </c>
      <c r="B19" s="358" t="s">
        <v>2503</v>
      </c>
      <c r="C19" s="360">
        <v>40756</v>
      </c>
      <c r="D19" s="121">
        <v>2000</v>
      </c>
      <c r="E19" s="121">
        <v>0</v>
      </c>
      <c r="F19" s="121">
        <v>42756</v>
      </c>
      <c r="G19" s="121">
        <v>13585</v>
      </c>
      <c r="H19" s="121">
        <v>6792.60</v>
      </c>
      <c r="I19" s="121">
        <v>54340.80</v>
      </c>
      <c r="J19" s="121">
        <v>0</v>
      </c>
      <c r="K19" s="121">
        <v>74719</v>
      </c>
    </row>
    <row r="20" spans="1:11" ht="15" customHeight="1">
      <c r="A20" s="70" t="s">
        <v>2509</v>
      </c>
      <c r="B20" s="358" t="s">
        <v>2503</v>
      </c>
      <c r="C20" s="360">
        <v>36903</v>
      </c>
      <c r="D20" s="121">
        <v>2000</v>
      </c>
      <c r="E20" s="121">
        <v>0</v>
      </c>
      <c r="F20" s="121">
        <v>38903</v>
      </c>
      <c r="G20" s="121">
        <v>12301</v>
      </c>
      <c r="H20" s="121">
        <v>6150.546666666667</v>
      </c>
      <c r="I20" s="121">
        <v>49204.37333333334</v>
      </c>
      <c r="J20" s="121">
        <v>0</v>
      </c>
      <c r="K20" s="121">
        <v>67656</v>
      </c>
    </row>
    <row r="21" spans="1:11" ht="15" customHeight="1">
      <c r="A21" s="358" t="s">
        <v>2510</v>
      </c>
      <c r="B21" s="358" t="s">
        <v>2503</v>
      </c>
      <c r="C21" s="360">
        <v>29030</v>
      </c>
      <c r="D21" s="121">
        <v>2000</v>
      </c>
      <c r="E21" s="121">
        <v>0</v>
      </c>
      <c r="F21" s="121">
        <v>31030</v>
      </c>
      <c r="G21" s="121">
        <v>9677</v>
      </c>
      <c r="H21" s="121">
        <v>4838.333333333333</v>
      </c>
      <c r="I21" s="121">
        <v>38706.666666666664</v>
      </c>
      <c r="J21" s="121">
        <v>0</v>
      </c>
      <c r="K21" s="121">
        <v>53222</v>
      </c>
    </row>
    <row r="22" spans="1:11" ht="15" customHeight="1">
      <c r="A22" s="114" t="s">
        <v>318</v>
      </c>
      <c r="B22" s="369" t="s">
        <v>318</v>
      </c>
      <c r="C22" s="116" t="s">
        <v>318</v>
      </c>
      <c r="D22" s="116" t="s">
        <v>318</v>
      </c>
      <c r="E22" s="116" t="s">
        <v>318</v>
      </c>
      <c r="F22" s="116" t="s">
        <v>318</v>
      </c>
      <c r="G22" s="116" t="s">
        <v>318</v>
      </c>
      <c r="H22" s="116" t="s">
        <v>318</v>
      </c>
      <c r="I22" s="116" t="s">
        <v>318</v>
      </c>
      <c r="J22" s="116" t="s">
        <v>318</v>
      </c>
      <c r="K22" s="116" t="s">
        <v>318</v>
      </c>
    </row>
    <row r="23" spans="1:11" ht="15" customHeight="1">
      <c r="A23" s="196" t="s">
        <v>318</v>
      </c>
      <c r="B23" s="370" t="s">
        <v>318</v>
      </c>
      <c r="C23" s="198" t="s">
        <v>318</v>
      </c>
      <c r="D23" s="198" t="s">
        <v>318</v>
      </c>
      <c r="E23" s="198" t="s">
        <v>318</v>
      </c>
      <c r="F23" s="198" t="s">
        <v>318</v>
      </c>
      <c r="G23" s="198" t="s">
        <v>318</v>
      </c>
      <c r="H23" s="198" t="s">
        <v>318</v>
      </c>
      <c r="I23" s="198" t="s">
        <v>318</v>
      </c>
      <c r="J23" s="198" t="s">
        <v>318</v>
      </c>
      <c r="K23" s="198" t="s">
        <v>318</v>
      </c>
    </row>
    <row r="24" spans="1:11" ht="15" customHeight="1">
      <c r="A24" s="206" t="s">
        <v>2000</v>
      </c>
      <c r="B24" s="206"/>
      <c r="C24" s="206"/>
      <c r="D24" s="173" t="s">
        <v>318</v>
      </c>
      <c r="E24" s="173" t="s">
        <v>318</v>
      </c>
      <c r="F24" s="173" t="s">
        <v>318</v>
      </c>
      <c r="G24" s="173" t="s">
        <v>318</v>
      </c>
      <c r="H24" s="173" t="s">
        <v>318</v>
      </c>
      <c r="I24" s="173" t="s">
        <v>318</v>
      </c>
      <c r="J24" s="173" t="s">
        <v>318</v>
      </c>
      <c r="K24" s="173" t="s">
        <v>318</v>
      </c>
    </row>
    <row r="25" spans="1:11" ht="15" customHeight="1">
      <c r="A25" s="160" t="s">
        <v>1988</v>
      </c>
      <c r="B25" s="161" t="s">
        <v>1937</v>
      </c>
      <c r="C25" s="174" t="s">
        <v>1989</v>
      </c>
      <c r="D25" s="174" t="s">
        <v>1989</v>
      </c>
      <c r="E25" s="174" t="s">
        <v>1989</v>
      </c>
      <c r="F25" s="174" t="s">
        <v>1989</v>
      </c>
      <c r="G25" s="174" t="s">
        <v>1990</v>
      </c>
      <c r="H25" s="174" t="s">
        <v>1990</v>
      </c>
      <c r="I25" s="174" t="s">
        <v>1990</v>
      </c>
      <c r="J25" s="174" t="s">
        <v>1990</v>
      </c>
      <c r="K25" s="175" t="s">
        <v>1990</v>
      </c>
    </row>
    <row r="26" spans="1:11" ht="15" customHeight="1">
      <c r="A26" s="207" t="s">
        <v>1988</v>
      </c>
      <c r="B26" s="208" t="s">
        <v>1991</v>
      </c>
      <c r="C26" s="212" t="s">
        <v>1992</v>
      </c>
      <c r="D26" s="212" t="s">
        <v>1993</v>
      </c>
      <c r="E26" s="212" t="s">
        <v>1994</v>
      </c>
      <c r="F26" s="212" t="s">
        <v>1995</v>
      </c>
      <c r="G26" s="212" t="s">
        <v>1996</v>
      </c>
      <c r="H26" s="212" t="s">
        <v>1997</v>
      </c>
      <c r="I26" s="212" t="s">
        <v>1998</v>
      </c>
      <c r="J26" s="212" t="s">
        <v>1999</v>
      </c>
      <c r="K26" s="213" t="s">
        <v>1995</v>
      </c>
    </row>
    <row r="27" spans="1:11" ht="15" customHeight="1">
      <c r="A27" s="358" t="s">
        <v>2511</v>
      </c>
      <c r="B27" s="371" t="s">
        <v>1951</v>
      </c>
      <c r="C27" s="360">
        <v>22129</v>
      </c>
      <c r="D27" s="121">
        <v>2000</v>
      </c>
      <c r="E27" s="121">
        <v>0</v>
      </c>
      <c r="F27" s="121">
        <v>24129</v>
      </c>
      <c r="G27" s="121">
        <v>7376</v>
      </c>
      <c r="H27" s="121">
        <v>3688</v>
      </c>
      <c r="I27" s="121">
        <v>29505</v>
      </c>
      <c r="J27" s="121">
        <v>0</v>
      </c>
      <c r="K27" s="121">
        <v>40570</v>
      </c>
    </row>
    <row r="28" spans="1:11" ht="15" customHeight="1">
      <c r="A28" s="358" t="s">
        <v>2512</v>
      </c>
      <c r="B28" s="371" t="s">
        <v>1951</v>
      </c>
      <c r="C28" s="121">
        <v>18113</v>
      </c>
      <c r="D28" s="121">
        <v>2000</v>
      </c>
      <c r="E28" s="121">
        <v>0</v>
      </c>
      <c r="F28" s="121">
        <v>20113</v>
      </c>
      <c r="G28" s="121">
        <v>6038</v>
      </c>
      <c r="H28" s="121">
        <v>3019</v>
      </c>
      <c r="I28" s="121">
        <v>24150</v>
      </c>
      <c r="J28" s="121">
        <v>0</v>
      </c>
      <c r="K28" s="121">
        <v>33206</v>
      </c>
    </row>
  </sheetData>
  <mergeCells count="15">
    <mergeCell ref="A8:A9"/>
    <mergeCell ref="B8:B9"/>
    <mergeCell ref="C8:F8"/>
    <mergeCell ref="G8:K8"/>
    <mergeCell ref="A24:C24"/>
    <mergeCell ref="A25:A26"/>
    <mergeCell ref="B25:B26"/>
    <mergeCell ref="C25:F25"/>
    <mergeCell ref="G25:K25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9"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2:P59"/>
  <sheetViews>
    <sheetView showGridLines="0" zoomScaleSheetLayoutView="70" workbookViewId="0" topLeftCell="A1"/>
  </sheetViews>
  <sheetFormatPr defaultColWidth="11.454285714285714" defaultRowHeight="15" customHeight="1"/>
  <cols>
    <col min="1" max="1" width="28.142857142857142" style="370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</row>
    <row r="3" spans="1:5" ht="15" customHeight="1">
      <c r="A3" s="156" t="s">
        <v>770</v>
      </c>
      <c r="B3" s="156" t="s">
        <v>1932</v>
      </c>
      <c r="C3" s="156" t="s">
        <v>1932</v>
      </c>
      <c r="D3" s="156" t="s">
        <v>1932</v>
      </c>
      <c r="E3" s="156" t="s">
        <v>1932</v>
      </c>
    </row>
    <row r="4" spans="1:5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</row>
    <row r="5" spans="1:5" ht="15" customHeight="1">
      <c r="A5" s="156" t="s">
        <v>1934</v>
      </c>
      <c r="B5" s="156" t="s">
        <v>1934</v>
      </c>
      <c r="C5" s="156" t="s">
        <v>1934</v>
      </c>
      <c r="D5" s="156" t="s">
        <v>1934</v>
      </c>
      <c r="E5" s="156" t="s">
        <v>1934</v>
      </c>
    </row>
    <row r="6" spans="1:5" ht="15" customHeight="1">
      <c r="A6" s="372" t="s">
        <v>1935</v>
      </c>
      <c r="B6" s="372" t="s">
        <v>1935</v>
      </c>
      <c r="C6" s="372" t="s">
        <v>1935</v>
      </c>
      <c r="D6" s="372" t="s">
        <v>1935</v>
      </c>
      <c r="E6" s="372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373" t="s">
        <v>1936</v>
      </c>
      <c r="B8" s="91" t="s">
        <v>1937</v>
      </c>
      <c r="C8" s="67" t="s">
        <v>1938</v>
      </c>
      <c r="D8" s="374" t="s">
        <v>1939</v>
      </c>
      <c r="E8" s="375" t="s">
        <v>1939</v>
      </c>
    </row>
    <row r="9" spans="1:5" ht="15" customHeight="1">
      <c r="A9" s="373" t="s">
        <v>1936</v>
      </c>
      <c r="B9" s="91" t="s">
        <v>1937</v>
      </c>
      <c r="C9" s="250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188" t="s">
        <v>1942</v>
      </c>
      <c r="B11" s="188" t="s">
        <v>1942</v>
      </c>
      <c r="C11" s="189" t="s">
        <v>318</v>
      </c>
      <c r="D11" s="190" t="s">
        <v>318</v>
      </c>
      <c r="E11" s="190" t="s">
        <v>318</v>
      </c>
    </row>
    <row r="12" spans="1:5" ht="15" customHeight="1">
      <c r="A12" s="376" t="s">
        <v>2513</v>
      </c>
      <c r="B12" s="377" t="s">
        <v>2514</v>
      </c>
      <c r="C12" s="71">
        <v>1</v>
      </c>
      <c r="D12" s="121">
        <v>117926.76</v>
      </c>
      <c r="E12" s="121">
        <v>117926.76</v>
      </c>
    </row>
    <row r="13" spans="1:5" ht="15" customHeight="1">
      <c r="A13" s="378" t="s">
        <v>2515</v>
      </c>
      <c r="B13" s="377" t="s">
        <v>1946</v>
      </c>
      <c r="C13" s="71">
        <v>8</v>
      </c>
      <c r="D13" s="121">
        <v>70168</v>
      </c>
      <c r="E13" s="121">
        <v>70168</v>
      </c>
    </row>
    <row r="14" spans="1:5" ht="15" customHeight="1">
      <c r="A14" s="376" t="s">
        <v>2516</v>
      </c>
      <c r="B14" s="377" t="s">
        <v>2517</v>
      </c>
      <c r="C14" s="71">
        <v>9</v>
      </c>
      <c r="D14" s="121">
        <v>52393.80</v>
      </c>
      <c r="E14" s="121">
        <v>52393.80</v>
      </c>
    </row>
    <row r="15" spans="1:5" ht="15" customHeight="1">
      <c r="A15" s="376" t="s">
        <v>2518</v>
      </c>
      <c r="B15" s="377" t="s">
        <v>2195</v>
      </c>
      <c r="C15" s="71">
        <v>7</v>
      </c>
      <c r="D15" s="121">
        <v>44455.50</v>
      </c>
      <c r="E15" s="121">
        <v>44455.50</v>
      </c>
    </row>
    <row r="16" spans="1:5" ht="15" customHeight="1">
      <c r="A16" s="376" t="s">
        <v>2519</v>
      </c>
      <c r="B16" s="377" t="s">
        <v>2520</v>
      </c>
      <c r="C16" s="71">
        <v>1</v>
      </c>
      <c r="D16" s="121">
        <v>34869.72</v>
      </c>
      <c r="E16" s="121">
        <v>34869.72</v>
      </c>
    </row>
    <row r="17" spans="1:5" ht="15" customHeight="1">
      <c r="A17" s="378" t="s">
        <v>2521</v>
      </c>
      <c r="B17" s="379" t="s">
        <v>1949</v>
      </c>
      <c r="C17" s="71">
        <v>14</v>
      </c>
      <c r="D17" s="121">
        <v>34869.72</v>
      </c>
      <c r="E17" s="121">
        <v>34869.72</v>
      </c>
    </row>
    <row r="18" spans="1:5" ht="15" customHeight="1">
      <c r="A18" s="376" t="s">
        <v>2522</v>
      </c>
      <c r="B18" s="377" t="s">
        <v>1950</v>
      </c>
      <c r="C18" s="71">
        <v>1</v>
      </c>
      <c r="D18" s="121">
        <v>27706.50</v>
      </c>
      <c r="E18" s="121">
        <v>27706.50</v>
      </c>
    </row>
    <row r="19" spans="1:5" ht="15" customHeight="1">
      <c r="A19" s="376" t="s">
        <v>2523</v>
      </c>
      <c r="B19" s="377" t="s">
        <v>2060</v>
      </c>
      <c r="C19" s="71">
        <v>27</v>
      </c>
      <c r="D19" s="121">
        <v>25809.60</v>
      </c>
      <c r="E19" s="121">
        <v>25809.60</v>
      </c>
    </row>
    <row r="20" spans="1:5" ht="15" customHeight="1">
      <c r="A20" s="378" t="s">
        <v>2524</v>
      </c>
      <c r="B20" s="377" t="s">
        <v>2048</v>
      </c>
      <c r="C20" s="71">
        <v>7</v>
      </c>
      <c r="D20" s="121">
        <v>19904.54</v>
      </c>
      <c r="E20" s="121">
        <v>19904.54</v>
      </c>
    </row>
    <row r="21" spans="1:5" ht="15" customHeight="1">
      <c r="A21" s="378" t="s">
        <v>2525</v>
      </c>
      <c r="B21" s="377" t="s">
        <v>2050</v>
      </c>
      <c r="C21" s="71">
        <v>5</v>
      </c>
      <c r="D21" s="121">
        <v>19666.50</v>
      </c>
      <c r="E21" s="121">
        <v>19666.50</v>
      </c>
    </row>
    <row r="22" spans="1:5" ht="15" customHeight="1">
      <c r="A22" s="376" t="s">
        <v>2526</v>
      </c>
      <c r="B22" s="377" t="s">
        <v>2527</v>
      </c>
      <c r="C22" s="71">
        <v>5</v>
      </c>
      <c r="D22" s="121">
        <v>19048.50</v>
      </c>
      <c r="E22" s="121">
        <v>19048.50</v>
      </c>
    </row>
    <row r="23" spans="1:5" ht="15" customHeight="1">
      <c r="A23" s="376" t="s">
        <v>2528</v>
      </c>
      <c r="B23" s="377" t="s">
        <v>2529</v>
      </c>
      <c r="C23" s="71">
        <v>4</v>
      </c>
      <c r="D23" s="121">
        <v>16763.36</v>
      </c>
      <c r="E23" s="121">
        <v>16763.36</v>
      </c>
    </row>
    <row r="24" spans="1:5" ht="15" customHeight="1">
      <c r="A24" s="380" t="s">
        <v>2530</v>
      </c>
      <c r="B24" s="381" t="s">
        <v>2531</v>
      </c>
      <c r="C24" s="71">
        <v>20</v>
      </c>
      <c r="D24" s="121">
        <v>14724.04</v>
      </c>
      <c r="E24" s="121">
        <v>14724.04</v>
      </c>
    </row>
    <row r="25" spans="1:5" ht="15" customHeight="1">
      <c r="A25" s="376" t="s">
        <v>2532</v>
      </c>
      <c r="B25" s="377" t="s">
        <v>2533</v>
      </c>
      <c r="C25" s="71">
        <v>8</v>
      </c>
      <c r="D25" s="121">
        <v>12660.16</v>
      </c>
      <c r="E25" s="121">
        <v>12660.16</v>
      </c>
    </row>
    <row r="26" spans="1:5" ht="15" customHeight="1">
      <c r="A26" s="376" t="s">
        <v>2534</v>
      </c>
      <c r="B26" s="377" t="s">
        <v>2535</v>
      </c>
      <c r="C26" s="71">
        <v>6</v>
      </c>
      <c r="D26" s="121">
        <v>11714.40</v>
      </c>
      <c r="E26" s="121">
        <v>11714.40</v>
      </c>
    </row>
    <row r="27" spans="1:5" ht="15" customHeight="1">
      <c r="A27" s="376" t="s">
        <v>2536</v>
      </c>
      <c r="B27" s="377" t="s">
        <v>2537</v>
      </c>
      <c r="C27" s="71">
        <v>1</v>
      </c>
      <c r="D27" s="121">
        <v>10409.8</v>
      </c>
      <c r="E27" s="121">
        <v>10409.8</v>
      </c>
    </row>
    <row r="28" spans="1:5" ht="15" customHeight="1">
      <c r="A28" s="376" t="s">
        <v>2538</v>
      </c>
      <c r="B28" s="377" t="s">
        <v>2231</v>
      </c>
      <c r="C28" s="71">
        <v>1</v>
      </c>
      <c r="D28" s="121">
        <v>10092.90</v>
      </c>
      <c r="E28" s="121">
        <v>10092.90</v>
      </c>
    </row>
    <row r="29" spans="1:5" ht="15" customHeight="1">
      <c r="A29" s="376" t="s">
        <v>2539</v>
      </c>
      <c r="B29" s="377" t="s">
        <v>2540</v>
      </c>
      <c r="C29" s="71">
        <v>60</v>
      </c>
      <c r="D29" s="121">
        <v>10000</v>
      </c>
      <c r="E29" s="121">
        <v>10000</v>
      </c>
    </row>
    <row r="30" spans="1:5" ht="15" customHeight="1">
      <c r="A30" s="376" t="s">
        <v>2541</v>
      </c>
      <c r="B30" s="377" t="s">
        <v>2484</v>
      </c>
      <c r="C30" s="71">
        <v>7</v>
      </c>
      <c r="D30" s="121">
        <v>9654.90</v>
      </c>
      <c r="E30" s="121">
        <v>9654.90</v>
      </c>
    </row>
    <row r="31" spans="1:5" ht="15" customHeight="1">
      <c r="A31" s="376" t="s">
        <v>2542</v>
      </c>
      <c r="B31" s="377" t="s">
        <v>2543</v>
      </c>
      <c r="C31" s="71">
        <v>2</v>
      </c>
      <c r="D31" s="121">
        <v>9523.2</v>
      </c>
      <c r="E31" s="121">
        <v>9523.2</v>
      </c>
    </row>
    <row r="32" spans="1:5" s="257" customFormat="1" ht="15" customHeight="1">
      <c r="A32" s="380" t="s">
        <v>2544</v>
      </c>
      <c r="B32" s="381" t="s">
        <v>2545</v>
      </c>
      <c r="C32" s="124">
        <v>1</v>
      </c>
      <c r="D32" s="144">
        <v>8062.50</v>
      </c>
      <c r="E32" s="144">
        <v>8062.50</v>
      </c>
    </row>
    <row r="33" spans="1:5" s="257" customFormat="1" ht="15" customHeight="1">
      <c r="A33" s="380" t="s">
        <v>2546</v>
      </c>
      <c r="B33" s="381" t="s">
        <v>2547</v>
      </c>
      <c r="C33" s="124">
        <v>2</v>
      </c>
      <c r="D33" s="144">
        <v>7763.40</v>
      </c>
      <c r="E33" s="144">
        <v>7763.40</v>
      </c>
    </row>
    <row r="34" spans="1:5" ht="15" customHeight="1">
      <c r="A34" s="376" t="s">
        <v>2548</v>
      </c>
      <c r="B34" s="377" t="s">
        <v>2549</v>
      </c>
      <c r="C34" s="71">
        <v>3</v>
      </c>
      <c r="D34" s="121">
        <v>7761.90</v>
      </c>
      <c r="E34" s="121">
        <v>7761.90</v>
      </c>
    </row>
    <row r="35" spans="1:5" ht="15" customHeight="1">
      <c r="A35" s="376" t="s">
        <v>2550</v>
      </c>
      <c r="B35" s="377" t="s">
        <v>2291</v>
      </c>
      <c r="C35" s="71">
        <v>13</v>
      </c>
      <c r="D35" s="121">
        <v>7467.90</v>
      </c>
      <c r="E35" s="121">
        <v>7467.90</v>
      </c>
    </row>
    <row r="36" spans="1:5" s="257" customFormat="1" ht="15" customHeight="1">
      <c r="A36" s="380" t="s">
        <v>2551</v>
      </c>
      <c r="B36" s="381" t="s">
        <v>2125</v>
      </c>
      <c r="C36" s="124">
        <v>1</v>
      </c>
      <c r="D36" s="144">
        <v>7467.90</v>
      </c>
      <c r="E36" s="144">
        <v>7467.90</v>
      </c>
    </row>
    <row r="37" spans="1:5" ht="15" customHeight="1">
      <c r="A37" s="125" t="s">
        <v>318</v>
      </c>
      <c r="B37" s="126" t="s">
        <v>1967</v>
      </c>
      <c r="C37" s="127">
        <f>SUM(C12:C36)</f>
        <v>214</v>
      </c>
      <c r="D37" s="128" t="s">
        <v>318</v>
      </c>
      <c r="E37" s="129" t="s">
        <v>318</v>
      </c>
    </row>
    <row r="38" spans="1:5" s="257" customFormat="1" ht="15" customHeight="1">
      <c r="A38" s="109"/>
      <c r="B38" s="110"/>
      <c r="C38" s="111"/>
      <c r="D38" s="112"/>
      <c r="E38" s="112"/>
    </row>
    <row r="39" spans="1:5" ht="15" customHeight="1">
      <c r="A39" s="114" t="s">
        <v>318</v>
      </c>
      <c r="B39" s="114" t="s">
        <v>318</v>
      </c>
      <c r="C39" s="115" t="s">
        <v>318</v>
      </c>
      <c r="D39" s="116" t="s">
        <v>318</v>
      </c>
      <c r="E39" s="116" t="s">
        <v>318</v>
      </c>
    </row>
    <row r="40" spans="1:5" ht="15" customHeight="1">
      <c r="A40" s="134" t="s">
        <v>1968</v>
      </c>
      <c r="B40" s="134" t="s">
        <v>1968</v>
      </c>
      <c r="C40" s="135"/>
      <c r="D40" s="136" t="s">
        <v>318</v>
      </c>
      <c r="E40" s="136" t="s">
        <v>318</v>
      </c>
    </row>
    <row r="41" spans="1:5" ht="15" customHeight="1">
      <c r="A41" s="137" t="s">
        <v>1978</v>
      </c>
      <c r="B41" s="137" t="s">
        <v>1978</v>
      </c>
      <c r="C41" s="100">
        <v>0</v>
      </c>
      <c r="D41" s="138">
        <v>0</v>
      </c>
      <c r="E41" s="138">
        <v>0</v>
      </c>
    </row>
    <row r="42" spans="1:5" ht="15" customHeight="1">
      <c r="A42" s="104" t="s">
        <v>318</v>
      </c>
      <c r="B42" s="105" t="s">
        <v>1976</v>
      </c>
      <c r="C42" s="106">
        <f>SUM(C41:C41)</f>
        <v>0</v>
      </c>
      <c r="D42" s="107" t="s">
        <v>318</v>
      </c>
      <c r="E42" s="108" t="s">
        <v>318</v>
      </c>
    </row>
    <row r="43" spans="1:5" ht="15" customHeight="1">
      <c r="A43" s="130" t="s">
        <v>318</v>
      </c>
      <c r="C43" s="131"/>
      <c r="D43" s="132" t="s">
        <v>318</v>
      </c>
      <c r="E43" s="132" t="s">
        <v>318</v>
      </c>
    </row>
    <row r="44" spans="1:5" ht="15" customHeight="1">
      <c r="A44" s="133" t="s">
        <v>318</v>
      </c>
      <c r="B44" s="133" t="s">
        <v>318</v>
      </c>
      <c r="C44" s="115" t="s">
        <v>318</v>
      </c>
      <c r="D44" s="116" t="s">
        <v>318</v>
      </c>
      <c r="E44" s="116" t="s">
        <v>318</v>
      </c>
    </row>
    <row r="45" spans="1:5" ht="15" customHeight="1">
      <c r="A45" s="134" t="s">
        <v>1977</v>
      </c>
      <c r="B45" s="134" t="s">
        <v>1968</v>
      </c>
      <c r="C45" s="135" t="s">
        <v>318</v>
      </c>
      <c r="D45" s="136" t="s">
        <v>318</v>
      </c>
      <c r="E45" s="136" t="s">
        <v>318</v>
      </c>
    </row>
    <row r="46" spans="1:5" ht="15" customHeight="1">
      <c r="A46" s="137" t="s">
        <v>1978</v>
      </c>
      <c r="B46" s="137" t="s">
        <v>1978</v>
      </c>
      <c r="C46" s="100">
        <v>0</v>
      </c>
      <c r="D46" s="138">
        <v>0</v>
      </c>
      <c r="E46" s="138">
        <v>0</v>
      </c>
    </row>
    <row r="47" spans="1:5" ht="15" customHeight="1">
      <c r="A47" s="104" t="s">
        <v>318</v>
      </c>
      <c r="B47" s="105" t="s">
        <v>1979</v>
      </c>
      <c r="C47" s="106">
        <f>SUM(C46:C46)</f>
        <v>0</v>
      </c>
      <c r="D47" s="107" t="s">
        <v>318</v>
      </c>
      <c r="E47" s="108" t="s">
        <v>318</v>
      </c>
    </row>
    <row r="48" spans="1:5" ht="15" customHeight="1">
      <c r="A48" s="114"/>
      <c r="B48" s="114"/>
      <c r="C48" s="115"/>
      <c r="D48" s="116"/>
      <c r="E48" s="116"/>
    </row>
    <row r="49" spans="1:5" ht="15" customHeight="1">
      <c r="A49" s="114"/>
      <c r="B49" s="139" t="s">
        <v>1912</v>
      </c>
      <c r="C49" s="140">
        <f>SUM(C42,C37,C47)</f>
        <v>214</v>
      </c>
      <c r="D49" s="116"/>
      <c r="E49" s="116"/>
    </row>
    <row r="50" spans="1:5" ht="15" customHeight="1">
      <c r="A50" s="114"/>
      <c r="B50" s="114"/>
      <c r="C50" s="115"/>
      <c r="D50" s="116"/>
      <c r="E50" s="116"/>
    </row>
    <row r="51" spans="1:5" ht="15" customHeight="1">
      <c r="A51" s="114"/>
      <c r="B51" s="114"/>
      <c r="C51" s="115"/>
      <c r="D51" s="116"/>
      <c r="E51" s="116"/>
    </row>
    <row r="52" spans="1:5" ht="15" customHeight="1">
      <c r="A52" s="141" t="s">
        <v>1908</v>
      </c>
      <c r="B52" s="141"/>
      <c r="C52" s="118" t="s">
        <v>318</v>
      </c>
      <c r="D52" s="119" t="s">
        <v>318</v>
      </c>
      <c r="E52" s="119" t="s">
        <v>318</v>
      </c>
    </row>
    <row r="53" spans="1:16" ht="15" customHeight="1">
      <c r="A53" s="134" t="s">
        <v>1980</v>
      </c>
      <c r="B53" s="134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</row>
    <row r="54" spans="1:5" ht="15" customHeight="1">
      <c r="A54" s="137" t="s">
        <v>1978</v>
      </c>
      <c r="B54" s="137" t="s">
        <v>1978</v>
      </c>
      <c r="C54" s="71">
        <v>0</v>
      </c>
      <c r="D54" s="121">
        <v>0</v>
      </c>
      <c r="E54" s="121">
        <v>0</v>
      </c>
    </row>
    <row r="55" spans="1:5" ht="15" customHeight="1">
      <c r="A55" s="104" t="s">
        <v>318</v>
      </c>
      <c r="B55" s="105" t="s">
        <v>1982</v>
      </c>
      <c r="C55" s="106">
        <f>SUM(C54:C54)</f>
        <v>0</v>
      </c>
      <c r="D55" s="107" t="s">
        <v>318</v>
      </c>
      <c r="E55" s="108" t="s">
        <v>318</v>
      </c>
    </row>
    <row r="56" spans="1:2" ht="15" customHeight="1">
      <c r="A56" s="114" t="s">
        <v>318</v>
      </c>
      <c r="B56" s="145" t="s">
        <v>318</v>
      </c>
    </row>
    <row r="57" spans="1:2" ht="15" customHeight="1">
      <c r="A57" s="147" t="s">
        <v>1983</v>
      </c>
      <c r="B57" s="148"/>
    </row>
    <row r="58" spans="1:5" ht="15" customHeight="1">
      <c r="A58" s="137" t="s">
        <v>1978</v>
      </c>
      <c r="B58" s="137" t="s">
        <v>1978</v>
      </c>
      <c r="C58" s="100">
        <v>0</v>
      </c>
      <c r="D58" s="138">
        <v>0</v>
      </c>
      <c r="E58" s="138">
        <v>0</v>
      </c>
    </row>
    <row r="59" spans="1:5" ht="15" customHeight="1">
      <c r="A59" s="150" t="s">
        <v>318</v>
      </c>
      <c r="B59" s="151" t="s">
        <v>1985</v>
      </c>
      <c r="C59" s="152">
        <f>SUM(C58:C58)</f>
        <v>0</v>
      </c>
      <c r="D59" s="107" t="s">
        <v>318</v>
      </c>
      <c r="E59" s="108" t="s">
        <v>318</v>
      </c>
    </row>
  </sheetData>
  <mergeCells count="15">
    <mergeCell ref="A11:B11"/>
    <mergeCell ref="A40:B40"/>
    <mergeCell ref="A45:B45"/>
    <mergeCell ref="A52:B52"/>
    <mergeCell ref="A53:B53"/>
    <mergeCell ref="A57:B57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8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5"/>
  <sheetViews>
    <sheetView showGridLines="0" workbookViewId="0" topLeftCell="A1"/>
  </sheetViews>
  <sheetFormatPr defaultColWidth="11.424285714285714" defaultRowHeight="14.5"/>
  <cols>
    <col min="2" max="2" width="55.714285714285715" customWidth="1"/>
    <col min="3" max="3" width="15.714285714285714" customWidth="1"/>
  </cols>
  <sheetData>
    <row r="2" spans="2:3" ht="14.5">
      <c r="B2" s="35" t="s">
        <v>1674</v>
      </c>
      <c r="C2" s="36"/>
    </row>
    <row r="3" spans="2:3" ht="14.5">
      <c r="B3" s="1" t="s">
        <v>304</v>
      </c>
      <c r="C3" s="1" t="s">
        <v>4</v>
      </c>
    </row>
    <row r="4" spans="2:3" ht="14.5">
      <c r="B4" s="2" t="s">
        <v>305</v>
      </c>
      <c r="C4" s="4" t="s">
        <v>7</v>
      </c>
    </row>
    <row r="5" spans="2:3" ht="14.5">
      <c r="B5" s="3" t="s">
        <v>306</v>
      </c>
      <c r="C5" s="5" t="s">
        <v>7</v>
      </c>
    </row>
  </sheetData>
  <mergeCells count="1">
    <mergeCell ref="B2:C2"/>
  </mergeCells>
  <pageMargins left="0.7" right="0.7" top="0.75" bottom="0.75" header="0.3" footer="0.3"/>
  <pageSetup horizontalDpi="300" verticalDpi="300" orientation="portrait" paperSize="9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2:K51"/>
  <sheetViews>
    <sheetView showGridLines="0" zoomScaleSheetLayoutView="70" workbookViewId="0" topLeftCell="A1"/>
  </sheetViews>
  <sheetFormatPr defaultColWidth="11.454285714285714" defaultRowHeight="15" customHeight="1"/>
  <cols>
    <col min="1" max="1" width="11.571428571428571" style="131" bestFit="1" customWidth="1"/>
    <col min="2" max="2" width="29.857142857142858" style="131" bestFit="1" customWidth="1"/>
    <col min="3" max="3" width="12.285714285714286" style="131" bestFit="1" customWidth="1"/>
    <col min="4" max="4" width="11.571428571428571" style="131" customWidth="1"/>
    <col min="5" max="5" width="14.428571428571429" style="131" bestFit="1" customWidth="1"/>
    <col min="6" max="6" width="11.571428571428571" style="131" customWidth="1"/>
    <col min="7" max="8" width="17.571428571428573" style="131" customWidth="1"/>
    <col min="9" max="11" width="11.571428571428571" style="131" customWidth="1"/>
    <col min="12" max="16384" width="11.428571428571429" style="131"/>
  </cols>
  <sheetData>
    <row r="1" s="154" customFormat="1" ht="15" customHeight="1"/>
    <row r="2" spans="1:11" s="154" customFormat="1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  <c r="F2" s="156" t="s">
        <v>1931</v>
      </c>
      <c r="G2" s="156" t="s">
        <v>1931</v>
      </c>
      <c r="H2" s="156" t="s">
        <v>1931</v>
      </c>
      <c r="I2" s="156" t="s">
        <v>1931</v>
      </c>
      <c r="J2" s="156" t="s">
        <v>1931</v>
      </c>
      <c r="K2" s="156" t="s">
        <v>1931</v>
      </c>
    </row>
    <row r="3" spans="1:11" s="154" customFormat="1" ht="15" customHeight="1">
      <c r="A3" s="156" t="s">
        <v>770</v>
      </c>
      <c r="B3" s="156" t="s">
        <v>1931</v>
      </c>
      <c r="C3" s="156" t="s">
        <v>1931</v>
      </c>
      <c r="D3" s="156" t="s">
        <v>1931</v>
      </c>
      <c r="E3" s="156" t="s">
        <v>1931</v>
      </c>
      <c r="F3" s="156" t="s">
        <v>1931</v>
      </c>
      <c r="G3" s="156" t="s">
        <v>1931</v>
      </c>
      <c r="H3" s="156" t="s">
        <v>1931</v>
      </c>
      <c r="I3" s="156" t="s">
        <v>1931</v>
      </c>
      <c r="J3" s="156" t="s">
        <v>1931</v>
      </c>
      <c r="K3" s="156" t="s">
        <v>1931</v>
      </c>
    </row>
    <row r="4" spans="1:11" s="154" customFormat="1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  <c r="F4" s="156" t="s">
        <v>1933</v>
      </c>
      <c r="G4" s="156" t="s">
        <v>1933</v>
      </c>
      <c r="H4" s="156" t="s">
        <v>1933</v>
      </c>
      <c r="I4" s="156" t="s">
        <v>1933</v>
      </c>
      <c r="J4" s="156" t="s">
        <v>1933</v>
      </c>
      <c r="K4" s="156" t="s">
        <v>1933</v>
      </c>
    </row>
    <row r="5" spans="1:11" s="154" customFormat="1" ht="15" customHeight="1">
      <c r="A5" s="156" t="s">
        <v>1986</v>
      </c>
      <c r="B5" s="156" t="s">
        <v>1986</v>
      </c>
      <c r="C5" s="156" t="s">
        <v>1986</v>
      </c>
      <c r="D5" s="156" t="s">
        <v>1986</v>
      </c>
      <c r="E5" s="156" t="s">
        <v>1986</v>
      </c>
      <c r="F5" s="156" t="s">
        <v>1986</v>
      </c>
      <c r="G5" s="156" t="s">
        <v>1986</v>
      </c>
      <c r="H5" s="156" t="s">
        <v>1986</v>
      </c>
      <c r="I5" s="156" t="s">
        <v>1986</v>
      </c>
      <c r="J5" s="156" t="s">
        <v>1986</v>
      </c>
      <c r="K5" s="156" t="s">
        <v>1986</v>
      </c>
    </row>
    <row r="6" spans="1:11" s="154" customFormat="1" ht="15" customHeight="1">
      <c r="A6" s="157" t="s">
        <v>1935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5" customHeight="1">
      <c r="A7" s="158" t="s">
        <v>1987</v>
      </c>
      <c r="B7" s="158"/>
      <c r="C7" s="158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5" customHeight="1">
      <c r="A9" s="207" t="s">
        <v>1988</v>
      </c>
      <c r="B9" s="208" t="s">
        <v>1991</v>
      </c>
      <c r="C9" s="209" t="s">
        <v>1992</v>
      </c>
      <c r="D9" s="209" t="s">
        <v>1993</v>
      </c>
      <c r="E9" s="209" t="s">
        <v>1994</v>
      </c>
      <c r="F9" s="209" t="s">
        <v>1995</v>
      </c>
      <c r="G9" s="209" t="s">
        <v>1996</v>
      </c>
      <c r="H9" s="209" t="s">
        <v>1997</v>
      </c>
      <c r="I9" s="209" t="s">
        <v>1998</v>
      </c>
      <c r="J9" s="209" t="s">
        <v>1999</v>
      </c>
      <c r="K9" s="210" t="s">
        <v>1995</v>
      </c>
    </row>
    <row r="10" spans="1:11" ht="15" customHeight="1">
      <c r="A10" s="376" t="s">
        <v>2513</v>
      </c>
      <c r="B10" s="377" t="s">
        <v>2514</v>
      </c>
      <c r="C10" s="382">
        <v>117926.76</v>
      </c>
      <c r="D10" s="121">
        <v>0</v>
      </c>
      <c r="E10" s="121">
        <v>0</v>
      </c>
      <c r="F10" s="121">
        <v>117926.76</v>
      </c>
      <c r="G10" s="121">
        <v>39308.92</v>
      </c>
      <c r="H10" s="121">
        <v>19654.46</v>
      </c>
      <c r="I10" s="121">
        <v>157235.68</v>
      </c>
      <c r="J10" s="121">
        <v>0</v>
      </c>
      <c r="K10" s="121">
        <v>216199.06</v>
      </c>
    </row>
    <row r="11" spans="1:11" ht="15" customHeight="1">
      <c r="A11" s="378" t="s">
        <v>2515</v>
      </c>
      <c r="B11" s="377" t="s">
        <v>1946</v>
      </c>
      <c r="C11" s="382">
        <v>70168</v>
      </c>
      <c r="D11" s="121">
        <v>0</v>
      </c>
      <c r="E11" s="121">
        <v>0</v>
      </c>
      <c r="F11" s="121">
        <v>70168</v>
      </c>
      <c r="G11" s="121">
        <v>23389.333333333336</v>
      </c>
      <c r="H11" s="121">
        <v>11694.666666666668</v>
      </c>
      <c r="I11" s="121">
        <v>93557.33333333334</v>
      </c>
      <c r="J11" s="121">
        <v>0</v>
      </c>
      <c r="K11" s="121">
        <v>128641.33333333334</v>
      </c>
    </row>
    <row r="12" spans="1:11" ht="15" customHeight="1">
      <c r="A12" s="376" t="s">
        <v>2516</v>
      </c>
      <c r="B12" s="377" t="s">
        <v>2517</v>
      </c>
      <c r="C12" s="382">
        <v>52393.80</v>
      </c>
      <c r="D12" s="121">
        <v>0</v>
      </c>
      <c r="E12" s="121">
        <v>0</v>
      </c>
      <c r="F12" s="121">
        <v>52393.80</v>
      </c>
      <c r="G12" s="121">
        <v>17464.60</v>
      </c>
      <c r="H12" s="121">
        <v>8732.3</v>
      </c>
      <c r="I12" s="121">
        <v>69858.4</v>
      </c>
      <c r="J12" s="121">
        <v>0</v>
      </c>
      <c r="K12" s="121">
        <v>96055.29999999999</v>
      </c>
    </row>
    <row r="13" spans="1:11" ht="15" customHeight="1">
      <c r="A13" s="376" t="s">
        <v>2518</v>
      </c>
      <c r="B13" s="377" t="s">
        <v>2195</v>
      </c>
      <c r="C13" s="382">
        <v>44455.50</v>
      </c>
      <c r="D13" s="121">
        <v>0</v>
      </c>
      <c r="E13" s="121">
        <v>0</v>
      </c>
      <c r="F13" s="121">
        <v>44455.50</v>
      </c>
      <c r="G13" s="121">
        <v>14818.50</v>
      </c>
      <c r="H13" s="121">
        <v>7409.25</v>
      </c>
      <c r="I13" s="121">
        <v>59274</v>
      </c>
      <c r="J13" s="121">
        <v>0</v>
      </c>
      <c r="K13" s="121">
        <v>81501.75</v>
      </c>
    </row>
    <row r="14" spans="1:11" ht="15" customHeight="1">
      <c r="A14" s="376" t="s">
        <v>2519</v>
      </c>
      <c r="B14" s="377" t="s">
        <v>2520</v>
      </c>
      <c r="C14" s="382">
        <v>34869.72</v>
      </c>
      <c r="D14" s="121">
        <v>0</v>
      </c>
      <c r="E14" s="121">
        <v>0</v>
      </c>
      <c r="F14" s="121">
        <v>34869.72</v>
      </c>
      <c r="G14" s="121">
        <v>11623.240000000002</v>
      </c>
      <c r="H14" s="121">
        <v>5811.620000000001</v>
      </c>
      <c r="I14" s="121">
        <v>46492.96000000001</v>
      </c>
      <c r="J14" s="121">
        <v>0</v>
      </c>
      <c r="K14" s="121">
        <v>63927.82000000001</v>
      </c>
    </row>
    <row r="15" spans="1:11" ht="15" customHeight="1">
      <c r="A15" s="378" t="s">
        <v>2521</v>
      </c>
      <c r="B15" s="379" t="s">
        <v>1949</v>
      </c>
      <c r="C15" s="382">
        <v>34869.72</v>
      </c>
      <c r="D15" s="121">
        <v>0</v>
      </c>
      <c r="E15" s="121">
        <v>0</v>
      </c>
      <c r="F15" s="121">
        <v>34869.72</v>
      </c>
      <c r="G15" s="121">
        <v>11623.240000000002</v>
      </c>
      <c r="H15" s="121">
        <v>5811.620000000001</v>
      </c>
      <c r="I15" s="121">
        <v>46492.96000000001</v>
      </c>
      <c r="J15" s="121">
        <v>0</v>
      </c>
      <c r="K15" s="121">
        <v>63927.82000000001</v>
      </c>
    </row>
    <row r="16" spans="1:11" ht="15" customHeight="1">
      <c r="A16" s="376" t="s">
        <v>2522</v>
      </c>
      <c r="B16" s="377" t="s">
        <v>1950</v>
      </c>
      <c r="C16" s="382">
        <v>27706.50</v>
      </c>
      <c r="D16" s="121">
        <v>0</v>
      </c>
      <c r="E16" s="121">
        <v>0</v>
      </c>
      <c r="F16" s="121">
        <v>27706.50</v>
      </c>
      <c r="G16" s="121">
        <v>9235.50</v>
      </c>
      <c r="H16" s="121">
        <v>4617.75</v>
      </c>
      <c r="I16" s="121">
        <v>36942</v>
      </c>
      <c r="J16" s="121">
        <v>0</v>
      </c>
      <c r="K16" s="121">
        <v>50795.25</v>
      </c>
    </row>
    <row r="17" spans="1:11" ht="15" customHeight="1">
      <c r="A17" s="376" t="s">
        <v>2523</v>
      </c>
      <c r="B17" s="377" t="s">
        <v>2060</v>
      </c>
      <c r="C17" s="382">
        <v>25809.60</v>
      </c>
      <c r="D17" s="121">
        <v>0</v>
      </c>
      <c r="E17" s="121">
        <v>0</v>
      </c>
      <c r="F17" s="121">
        <v>25809.60</v>
      </c>
      <c r="G17" s="121">
        <v>8603.199999999999</v>
      </c>
      <c r="H17" s="121">
        <v>4301.599999999999</v>
      </c>
      <c r="I17" s="121">
        <v>34412.799999999996</v>
      </c>
      <c r="J17" s="121">
        <v>0</v>
      </c>
      <c r="K17" s="121">
        <v>47317.59999999999</v>
      </c>
    </row>
    <row r="18" spans="1:11" ht="15" customHeight="1">
      <c r="A18" s="114" t="s">
        <v>318</v>
      </c>
      <c r="B18" s="114" t="s">
        <v>318</v>
      </c>
      <c r="C18" s="116" t="s">
        <v>318</v>
      </c>
      <c r="D18" s="116" t="s">
        <v>318</v>
      </c>
      <c r="E18" s="116" t="s">
        <v>318</v>
      </c>
      <c r="F18" s="116" t="s">
        <v>318</v>
      </c>
      <c r="G18" s="116" t="s">
        <v>318</v>
      </c>
      <c r="H18" s="116" t="s">
        <v>318</v>
      </c>
      <c r="I18" s="116" t="s">
        <v>318</v>
      </c>
      <c r="J18" s="116" t="s">
        <v>318</v>
      </c>
      <c r="K18" s="116" t="s">
        <v>318</v>
      </c>
    </row>
    <row r="19" spans="1:11" ht="15" customHeight="1">
      <c r="A19" s="114" t="s">
        <v>318</v>
      </c>
      <c r="B19" s="114" t="s">
        <v>318</v>
      </c>
      <c r="C19" s="116" t="s">
        <v>318</v>
      </c>
      <c r="D19" s="116" t="s">
        <v>318</v>
      </c>
      <c r="E19" s="116" t="s">
        <v>318</v>
      </c>
      <c r="F19" s="116" t="s">
        <v>318</v>
      </c>
      <c r="G19" s="116" t="s">
        <v>318</v>
      </c>
      <c r="H19" s="116" t="s">
        <v>318</v>
      </c>
      <c r="I19" s="116" t="s">
        <v>318</v>
      </c>
      <c r="J19" s="116" t="s">
        <v>318</v>
      </c>
      <c r="K19" s="116" t="s">
        <v>318</v>
      </c>
    </row>
    <row r="20" spans="1:11" ht="15" customHeight="1">
      <c r="A20" s="158" t="s">
        <v>2000</v>
      </c>
      <c r="B20" s="158"/>
      <c r="C20" s="158"/>
      <c r="D20" s="173" t="s">
        <v>318</v>
      </c>
      <c r="E20" s="173" t="s">
        <v>318</v>
      </c>
      <c r="F20" s="173" t="s">
        <v>318</v>
      </c>
      <c r="G20" s="173" t="s">
        <v>318</v>
      </c>
      <c r="H20" s="173" t="s">
        <v>318</v>
      </c>
      <c r="I20" s="173" t="s">
        <v>318</v>
      </c>
      <c r="J20" s="173" t="s">
        <v>318</v>
      </c>
      <c r="K20" s="173" t="s">
        <v>318</v>
      </c>
    </row>
    <row r="21" spans="1:11" ht="15" customHeight="1">
      <c r="A21" s="160" t="s">
        <v>1988</v>
      </c>
      <c r="B21" s="161" t="s">
        <v>1937</v>
      </c>
      <c r="C21" s="174" t="s">
        <v>1989</v>
      </c>
      <c r="D21" s="174" t="s">
        <v>1989</v>
      </c>
      <c r="E21" s="174" t="s">
        <v>1989</v>
      </c>
      <c r="F21" s="174" t="s">
        <v>1989</v>
      </c>
      <c r="G21" s="174" t="s">
        <v>1990</v>
      </c>
      <c r="H21" s="174" t="s">
        <v>1990</v>
      </c>
      <c r="I21" s="174" t="s">
        <v>1990</v>
      </c>
      <c r="J21" s="174" t="s">
        <v>1990</v>
      </c>
      <c r="K21" s="175" t="s">
        <v>1990</v>
      </c>
    </row>
    <row r="22" spans="1:11" ht="15" customHeight="1">
      <c r="A22" s="207" t="s">
        <v>1988</v>
      </c>
      <c r="B22" s="208" t="s">
        <v>1991</v>
      </c>
      <c r="C22" s="212" t="s">
        <v>1992</v>
      </c>
      <c r="D22" s="212" t="s">
        <v>1993</v>
      </c>
      <c r="E22" s="212" t="s">
        <v>1994</v>
      </c>
      <c r="F22" s="212" t="s">
        <v>1995</v>
      </c>
      <c r="G22" s="212" t="s">
        <v>1996</v>
      </c>
      <c r="H22" s="212" t="s">
        <v>1997</v>
      </c>
      <c r="I22" s="212" t="s">
        <v>1998</v>
      </c>
      <c r="J22" s="212" t="s">
        <v>1999</v>
      </c>
      <c r="K22" s="213" t="s">
        <v>1995</v>
      </c>
    </row>
    <row r="23" spans="1:11" ht="15" customHeight="1">
      <c r="A23" s="70" t="s">
        <v>2524</v>
      </c>
      <c r="B23" s="70" t="s">
        <v>2048</v>
      </c>
      <c r="C23" s="121">
        <v>19904.54</v>
      </c>
      <c r="D23" s="121">
        <v>1040</v>
      </c>
      <c r="E23" s="121">
        <v>0</v>
      </c>
      <c r="F23" s="121">
        <v>20944.54</v>
      </c>
      <c r="G23" s="121">
        <v>6634.846666666667</v>
      </c>
      <c r="H23" s="121">
        <v>3317.4233333333336</v>
      </c>
      <c r="I23" s="121">
        <v>26539.38666666667</v>
      </c>
      <c r="J23" s="121">
        <v>0</v>
      </c>
      <c r="K23" s="121">
        <v>36491.65666666667</v>
      </c>
    </row>
    <row r="24" spans="1:11" ht="15" customHeight="1">
      <c r="A24" s="70" t="s">
        <v>2552</v>
      </c>
      <c r="B24" s="70" t="s">
        <v>2050</v>
      </c>
      <c r="C24" s="121">
        <v>19666.50</v>
      </c>
      <c r="D24" s="121">
        <v>1040</v>
      </c>
      <c r="E24" s="121">
        <v>0</v>
      </c>
      <c r="F24" s="121">
        <v>20706.50</v>
      </c>
      <c r="G24" s="121">
        <v>6555.50</v>
      </c>
      <c r="H24" s="121">
        <v>3277.75</v>
      </c>
      <c r="I24" s="121">
        <v>26222</v>
      </c>
      <c r="J24" s="121">
        <v>0</v>
      </c>
      <c r="K24" s="121">
        <v>36055.25</v>
      </c>
    </row>
    <row r="25" spans="1:11" ht="15" customHeight="1">
      <c r="A25" s="70" t="s">
        <v>2553</v>
      </c>
      <c r="B25" s="70" t="s">
        <v>2050</v>
      </c>
      <c r="C25" s="121">
        <v>19666.50</v>
      </c>
      <c r="D25" s="121">
        <v>1040</v>
      </c>
      <c r="E25" s="121">
        <v>386</v>
      </c>
      <c r="F25" s="121">
        <v>21092.50</v>
      </c>
      <c r="G25" s="121">
        <v>6555.50</v>
      </c>
      <c r="H25" s="121">
        <v>3277.75</v>
      </c>
      <c r="I25" s="121">
        <v>26222</v>
      </c>
      <c r="J25" s="121">
        <v>0</v>
      </c>
      <c r="K25" s="121">
        <v>36055.25</v>
      </c>
    </row>
    <row r="26" spans="1:11" ht="15" customHeight="1">
      <c r="A26" s="70" t="s">
        <v>2526</v>
      </c>
      <c r="B26" s="70" t="s">
        <v>2527</v>
      </c>
      <c r="C26" s="121">
        <v>19048.50</v>
      </c>
      <c r="D26" s="121">
        <v>1040</v>
      </c>
      <c r="E26" s="121">
        <v>0</v>
      </c>
      <c r="F26" s="121">
        <v>20088.50</v>
      </c>
      <c r="G26" s="121">
        <v>6349.50</v>
      </c>
      <c r="H26" s="121">
        <v>3174.75</v>
      </c>
      <c r="I26" s="121">
        <v>25398</v>
      </c>
      <c r="J26" s="121">
        <v>0</v>
      </c>
      <c r="K26" s="121">
        <v>34922.25</v>
      </c>
    </row>
    <row r="27" spans="1:11" ht="15" customHeight="1">
      <c r="A27" s="70" t="s">
        <v>2528</v>
      </c>
      <c r="B27" s="70" t="s">
        <v>2529</v>
      </c>
      <c r="C27" s="121">
        <v>16763.36</v>
      </c>
      <c r="D27" s="121">
        <v>1040</v>
      </c>
      <c r="E27" s="121">
        <v>0</v>
      </c>
      <c r="F27" s="121">
        <v>17803.36</v>
      </c>
      <c r="G27" s="121">
        <v>5587.786666666667</v>
      </c>
      <c r="H27" s="121">
        <v>2793.8933333333334</v>
      </c>
      <c r="I27" s="121">
        <v>22351.146666666667</v>
      </c>
      <c r="J27" s="121">
        <v>0</v>
      </c>
      <c r="K27" s="121">
        <v>30732.826666666668</v>
      </c>
    </row>
    <row r="28" spans="1:11" ht="15" customHeight="1">
      <c r="A28" s="70" t="s">
        <v>2530</v>
      </c>
      <c r="B28" s="70" t="s">
        <v>2531</v>
      </c>
      <c r="C28" s="121">
        <v>14724.04</v>
      </c>
      <c r="D28" s="121">
        <v>1040</v>
      </c>
      <c r="E28" s="121">
        <v>0</v>
      </c>
      <c r="F28" s="121">
        <v>15764.04</v>
      </c>
      <c r="G28" s="121">
        <v>4908.013333333334</v>
      </c>
      <c r="H28" s="121">
        <v>2454.006666666667</v>
      </c>
      <c r="I28" s="121">
        <v>19632.053333333337</v>
      </c>
      <c r="J28" s="121">
        <v>0</v>
      </c>
      <c r="K28" s="121">
        <v>26994.073333333337</v>
      </c>
    </row>
    <row r="29" spans="1:11" ht="15" customHeight="1">
      <c r="A29" s="70" t="s">
        <v>2532</v>
      </c>
      <c r="B29" s="70" t="s">
        <v>2533</v>
      </c>
      <c r="C29" s="121">
        <v>12660.16</v>
      </c>
      <c r="D29" s="121">
        <v>1040</v>
      </c>
      <c r="E29" s="121">
        <v>0</v>
      </c>
      <c r="F29" s="121">
        <v>13700.16</v>
      </c>
      <c r="G29" s="121">
        <v>4220.053333333333</v>
      </c>
      <c r="H29" s="121">
        <v>2110.0266666666666</v>
      </c>
      <c r="I29" s="121">
        <v>16880.213333333333</v>
      </c>
      <c r="J29" s="121">
        <v>0</v>
      </c>
      <c r="K29" s="121">
        <v>23210.293333333335</v>
      </c>
    </row>
    <row r="30" spans="1:11" ht="15" customHeight="1">
      <c r="A30" s="70" t="s">
        <v>2554</v>
      </c>
      <c r="B30" s="70" t="s">
        <v>2535</v>
      </c>
      <c r="C30" s="121">
        <v>11714.40</v>
      </c>
      <c r="D30" s="121">
        <v>1040</v>
      </c>
      <c r="E30" s="121">
        <v>0</v>
      </c>
      <c r="F30" s="121">
        <v>12754.40</v>
      </c>
      <c r="G30" s="121">
        <v>3904.7999999999997</v>
      </c>
      <c r="H30" s="121">
        <v>1952.40</v>
      </c>
      <c r="I30" s="121">
        <v>15619.20</v>
      </c>
      <c r="J30" s="121">
        <v>0</v>
      </c>
      <c r="K30" s="121">
        <v>21476.40</v>
      </c>
    </row>
    <row r="31" spans="1:11" ht="15" customHeight="1">
      <c r="A31" s="70" t="s">
        <v>2555</v>
      </c>
      <c r="B31" s="70" t="s">
        <v>2535</v>
      </c>
      <c r="C31" s="121">
        <v>11714.40</v>
      </c>
      <c r="D31" s="121">
        <v>1040</v>
      </c>
      <c r="E31" s="121">
        <v>1107</v>
      </c>
      <c r="F31" s="121">
        <v>13861.40</v>
      </c>
      <c r="G31" s="121">
        <v>3904.7999999999997</v>
      </c>
      <c r="H31" s="121">
        <v>1952.40</v>
      </c>
      <c r="I31" s="121">
        <v>15619.20</v>
      </c>
      <c r="J31" s="121">
        <v>0</v>
      </c>
      <c r="K31" s="121">
        <v>21476.40</v>
      </c>
    </row>
    <row r="32" spans="1:11" ht="15" customHeight="1">
      <c r="A32" s="70" t="s">
        <v>2536</v>
      </c>
      <c r="B32" s="70" t="s">
        <v>2537</v>
      </c>
      <c r="C32" s="121">
        <v>10409.8</v>
      </c>
      <c r="D32" s="121">
        <v>1040</v>
      </c>
      <c r="E32" s="121">
        <v>0</v>
      </c>
      <c r="F32" s="121">
        <v>11449.80</v>
      </c>
      <c r="G32" s="121">
        <v>3469.933333333333</v>
      </c>
      <c r="H32" s="121">
        <v>1734.9666666666665</v>
      </c>
      <c r="I32" s="121">
        <v>13879.733333333332</v>
      </c>
      <c r="J32" s="121">
        <v>0</v>
      </c>
      <c r="K32" s="121">
        <v>19084.63333333333</v>
      </c>
    </row>
    <row r="33" spans="1:11" ht="15" customHeight="1">
      <c r="A33" s="70" t="s">
        <v>2538</v>
      </c>
      <c r="B33" s="70" t="s">
        <v>2231</v>
      </c>
      <c r="C33" s="121">
        <v>10092.90</v>
      </c>
      <c r="D33" s="121">
        <v>1040</v>
      </c>
      <c r="E33" s="121">
        <v>0</v>
      </c>
      <c r="F33" s="121">
        <v>11132.90</v>
      </c>
      <c r="G33" s="121">
        <v>3364.30</v>
      </c>
      <c r="H33" s="121">
        <v>1682.15</v>
      </c>
      <c r="I33" s="121">
        <v>13457.20</v>
      </c>
      <c r="J33" s="121">
        <v>0</v>
      </c>
      <c r="K33" s="121">
        <v>18503.65</v>
      </c>
    </row>
    <row r="34" spans="1:11" ht="15" customHeight="1">
      <c r="A34" s="70" t="s">
        <v>2556</v>
      </c>
      <c r="B34" s="70" t="s">
        <v>2540</v>
      </c>
      <c r="C34" s="121">
        <v>10000</v>
      </c>
      <c r="D34" s="121">
        <v>1040</v>
      </c>
      <c r="E34" s="121">
        <v>0</v>
      </c>
      <c r="F34" s="121">
        <v>11040</v>
      </c>
      <c r="G34" s="121">
        <v>3333.333333333333</v>
      </c>
      <c r="H34" s="121">
        <v>1666.6666666666665</v>
      </c>
      <c r="I34" s="121">
        <v>13333.333333333332</v>
      </c>
      <c r="J34" s="121">
        <v>0</v>
      </c>
      <c r="K34" s="121">
        <v>18333.333333333332</v>
      </c>
    </row>
    <row r="35" spans="1:11" ht="15" customHeight="1">
      <c r="A35" s="70" t="s">
        <v>2557</v>
      </c>
      <c r="B35" s="70" t="s">
        <v>2540</v>
      </c>
      <c r="C35" s="121">
        <v>10000</v>
      </c>
      <c r="D35" s="121">
        <v>1040</v>
      </c>
      <c r="E35" s="121">
        <v>986</v>
      </c>
      <c r="F35" s="121">
        <v>12026</v>
      </c>
      <c r="G35" s="121">
        <v>3333.333333333333</v>
      </c>
      <c r="H35" s="121">
        <v>1666.6666666666665</v>
      </c>
      <c r="I35" s="121">
        <v>13333.333333333332</v>
      </c>
      <c r="J35" s="121">
        <v>0</v>
      </c>
      <c r="K35" s="121">
        <v>18333.333333333332</v>
      </c>
    </row>
    <row r="36" spans="1:11" ht="15" customHeight="1">
      <c r="A36" s="70" t="s">
        <v>2558</v>
      </c>
      <c r="B36" s="70" t="s">
        <v>2540</v>
      </c>
      <c r="C36" s="121">
        <v>10000</v>
      </c>
      <c r="D36" s="121">
        <v>1040</v>
      </c>
      <c r="E36" s="121">
        <v>1107</v>
      </c>
      <c r="F36" s="121">
        <v>12147</v>
      </c>
      <c r="G36" s="121">
        <v>3333.333333333333</v>
      </c>
      <c r="H36" s="121">
        <v>1666.6666666666665</v>
      </c>
      <c r="I36" s="121">
        <v>13333.333333333332</v>
      </c>
      <c r="J36" s="121">
        <v>0</v>
      </c>
      <c r="K36" s="121">
        <v>18333.333333333332</v>
      </c>
    </row>
    <row r="37" spans="1:11" ht="15" customHeight="1">
      <c r="A37" s="70" t="s">
        <v>2541</v>
      </c>
      <c r="B37" s="70" t="s">
        <v>2484</v>
      </c>
      <c r="C37" s="121">
        <v>9654.90</v>
      </c>
      <c r="D37" s="121">
        <v>1040</v>
      </c>
      <c r="E37" s="121">
        <v>0</v>
      </c>
      <c r="F37" s="121">
        <v>10694.90</v>
      </c>
      <c r="G37" s="121">
        <v>3218.2999999999997</v>
      </c>
      <c r="H37" s="121">
        <v>1609.15</v>
      </c>
      <c r="I37" s="121">
        <v>12873.20</v>
      </c>
      <c r="J37" s="121">
        <v>0</v>
      </c>
      <c r="K37" s="121">
        <v>17700.649999999998</v>
      </c>
    </row>
    <row r="38" spans="1:11" ht="15" customHeight="1">
      <c r="A38" s="70" t="s">
        <v>2559</v>
      </c>
      <c r="B38" s="70" t="s">
        <v>2543</v>
      </c>
      <c r="C38" s="121">
        <v>9523.2</v>
      </c>
      <c r="D38" s="121">
        <v>1040</v>
      </c>
      <c r="E38" s="121">
        <v>0</v>
      </c>
      <c r="F38" s="121">
        <v>10563.20</v>
      </c>
      <c r="G38" s="121">
        <v>3174.40</v>
      </c>
      <c r="H38" s="121">
        <v>1587.20</v>
      </c>
      <c r="I38" s="121">
        <v>12697.60</v>
      </c>
      <c r="J38" s="121">
        <v>0</v>
      </c>
      <c r="K38" s="121">
        <v>17459.20</v>
      </c>
    </row>
    <row r="39" spans="1:11" ht="15" customHeight="1">
      <c r="A39" s="70" t="s">
        <v>2560</v>
      </c>
      <c r="B39" s="70" t="s">
        <v>2543</v>
      </c>
      <c r="C39" s="121">
        <v>9523.2</v>
      </c>
      <c r="D39" s="121">
        <v>1040</v>
      </c>
      <c r="E39" s="121">
        <v>1107</v>
      </c>
      <c r="F39" s="121">
        <v>11670.20</v>
      </c>
      <c r="G39" s="121">
        <v>3174.40</v>
      </c>
      <c r="H39" s="121">
        <v>1587.20</v>
      </c>
      <c r="I39" s="121">
        <v>12697.60</v>
      </c>
      <c r="J39" s="121">
        <v>0</v>
      </c>
      <c r="K39" s="121">
        <v>17459.20</v>
      </c>
    </row>
    <row r="40" spans="1:11" ht="15" customHeight="1">
      <c r="A40" s="70" t="s">
        <v>2561</v>
      </c>
      <c r="B40" s="70" t="s">
        <v>2545</v>
      </c>
      <c r="C40" s="121">
        <v>8062.50</v>
      </c>
      <c r="D40" s="121">
        <v>1040</v>
      </c>
      <c r="E40" s="121">
        <v>0</v>
      </c>
      <c r="F40" s="121">
        <v>9102.50</v>
      </c>
      <c r="G40" s="121">
        <v>2687.50</v>
      </c>
      <c r="H40" s="121">
        <v>1343.75</v>
      </c>
      <c r="I40" s="121">
        <v>10750</v>
      </c>
      <c r="J40" s="121">
        <v>0</v>
      </c>
      <c r="K40" s="121">
        <v>14781.25</v>
      </c>
    </row>
    <row r="41" spans="1:11" ht="15" customHeight="1">
      <c r="A41" s="70" t="s">
        <v>2544</v>
      </c>
      <c r="B41" s="70" t="s">
        <v>2545</v>
      </c>
      <c r="C41" s="121">
        <v>8062.50</v>
      </c>
      <c r="D41" s="121">
        <v>1040</v>
      </c>
      <c r="E41" s="121">
        <v>1485</v>
      </c>
      <c r="F41" s="121">
        <v>10587.50</v>
      </c>
      <c r="G41" s="121">
        <v>2687.50</v>
      </c>
      <c r="H41" s="121">
        <v>1343.75</v>
      </c>
      <c r="I41" s="121">
        <v>10750</v>
      </c>
      <c r="J41" s="121">
        <v>0</v>
      </c>
      <c r="K41" s="121">
        <v>14781.25</v>
      </c>
    </row>
    <row r="42" spans="1:11" ht="15" customHeight="1">
      <c r="A42" s="70" t="s">
        <v>2562</v>
      </c>
      <c r="B42" s="70" t="s">
        <v>2547</v>
      </c>
      <c r="C42" s="121">
        <v>7763.40</v>
      </c>
      <c r="D42" s="121">
        <v>1040</v>
      </c>
      <c r="E42" s="121">
        <v>0</v>
      </c>
      <c r="F42" s="121">
        <v>8803.40</v>
      </c>
      <c r="G42" s="121">
        <v>2587.7999999999997</v>
      </c>
      <c r="H42" s="121">
        <v>1293.8999999999999</v>
      </c>
      <c r="I42" s="121">
        <v>10351.199999999999</v>
      </c>
      <c r="J42" s="121">
        <v>0</v>
      </c>
      <c r="K42" s="121">
        <v>14232.899999999998</v>
      </c>
    </row>
    <row r="43" spans="1:11" ht="15" customHeight="1">
      <c r="A43" s="70" t="s">
        <v>2563</v>
      </c>
      <c r="B43" s="70" t="s">
        <v>2547</v>
      </c>
      <c r="C43" s="121">
        <v>7763.40</v>
      </c>
      <c r="D43" s="121">
        <v>1040</v>
      </c>
      <c r="E43" s="121">
        <v>1288</v>
      </c>
      <c r="F43" s="121">
        <v>10091.40</v>
      </c>
      <c r="G43" s="121">
        <v>2587.7999999999997</v>
      </c>
      <c r="H43" s="121">
        <v>1293.8999999999999</v>
      </c>
      <c r="I43" s="121">
        <v>10351.199999999999</v>
      </c>
      <c r="J43" s="121">
        <v>0</v>
      </c>
      <c r="K43" s="121">
        <v>14232.899999999998</v>
      </c>
    </row>
    <row r="44" spans="1:11" ht="15" customHeight="1">
      <c r="A44" s="70" t="s">
        <v>2564</v>
      </c>
      <c r="B44" s="70" t="s">
        <v>2547</v>
      </c>
      <c r="C44" s="121">
        <v>7763.40</v>
      </c>
      <c r="D44" s="121">
        <v>1040</v>
      </c>
      <c r="E44" s="121">
        <v>1337</v>
      </c>
      <c r="F44" s="121">
        <v>10140.40</v>
      </c>
      <c r="G44" s="121">
        <v>2587.7999999999997</v>
      </c>
      <c r="H44" s="121">
        <v>1293.8999999999999</v>
      </c>
      <c r="I44" s="121">
        <v>10351.199999999999</v>
      </c>
      <c r="J44" s="121">
        <v>0</v>
      </c>
      <c r="K44" s="121">
        <v>14232.899999999998</v>
      </c>
    </row>
    <row r="45" spans="1:11" ht="15" customHeight="1">
      <c r="A45" s="70" t="s">
        <v>2565</v>
      </c>
      <c r="B45" s="70" t="s">
        <v>2549</v>
      </c>
      <c r="C45" s="121">
        <v>7761.90</v>
      </c>
      <c r="D45" s="121">
        <v>1040</v>
      </c>
      <c r="E45" s="121">
        <v>0</v>
      </c>
      <c r="F45" s="121">
        <v>8801.90</v>
      </c>
      <c r="G45" s="121">
        <v>2587.2999999999997</v>
      </c>
      <c r="H45" s="121">
        <v>1293.6499999999999</v>
      </c>
      <c r="I45" s="121">
        <v>10349.199999999999</v>
      </c>
      <c r="J45" s="121">
        <v>0</v>
      </c>
      <c r="K45" s="121">
        <v>14230.149999999998</v>
      </c>
    </row>
    <row r="46" spans="1:11" ht="15" customHeight="1">
      <c r="A46" s="70" t="s">
        <v>2566</v>
      </c>
      <c r="B46" s="70" t="s">
        <v>2549</v>
      </c>
      <c r="C46" s="121">
        <v>7761.90</v>
      </c>
      <c r="D46" s="121">
        <v>1040</v>
      </c>
      <c r="E46" s="121">
        <v>1103</v>
      </c>
      <c r="F46" s="121">
        <v>9904.90</v>
      </c>
      <c r="G46" s="121">
        <v>2587.2999999999997</v>
      </c>
      <c r="H46" s="121">
        <v>1293.6499999999999</v>
      </c>
      <c r="I46" s="121">
        <v>10349.199999999999</v>
      </c>
      <c r="J46" s="121">
        <v>0</v>
      </c>
      <c r="K46" s="121">
        <v>14230.149999999998</v>
      </c>
    </row>
    <row r="47" spans="1:11" ht="15" customHeight="1">
      <c r="A47" s="70" t="s">
        <v>2567</v>
      </c>
      <c r="B47" s="70" t="s">
        <v>2549</v>
      </c>
      <c r="C47" s="121">
        <v>7761.90</v>
      </c>
      <c r="D47" s="121">
        <v>1040</v>
      </c>
      <c r="E47" s="121">
        <v>1103.78</v>
      </c>
      <c r="F47" s="121">
        <v>9905.68</v>
      </c>
      <c r="G47" s="121">
        <v>2587.2999999999997</v>
      </c>
      <c r="H47" s="121">
        <v>1293.6499999999999</v>
      </c>
      <c r="I47" s="121">
        <v>10349.199999999999</v>
      </c>
      <c r="J47" s="121">
        <v>0</v>
      </c>
      <c r="K47" s="121">
        <v>14230.149999999998</v>
      </c>
    </row>
    <row r="48" spans="1:11" ht="15" customHeight="1">
      <c r="A48" s="70" t="s">
        <v>2568</v>
      </c>
      <c r="B48" s="70" t="s">
        <v>2291</v>
      </c>
      <c r="C48" s="121">
        <v>7467.90</v>
      </c>
      <c r="D48" s="121">
        <v>1040</v>
      </c>
      <c r="E48" s="121">
        <v>0</v>
      </c>
      <c r="F48" s="121">
        <v>8507.90</v>
      </c>
      <c r="G48" s="121">
        <v>2489.2999999999997</v>
      </c>
      <c r="H48" s="121">
        <v>1244.6499999999999</v>
      </c>
      <c r="I48" s="121">
        <v>9957.199999999999</v>
      </c>
      <c r="J48" s="121">
        <v>0</v>
      </c>
      <c r="K48" s="121">
        <v>13691.149999999998</v>
      </c>
    </row>
    <row r="49" spans="1:11" ht="15" customHeight="1">
      <c r="A49" s="70" t="s">
        <v>2569</v>
      </c>
      <c r="B49" s="70" t="s">
        <v>2291</v>
      </c>
      <c r="C49" s="121">
        <v>7467.90</v>
      </c>
      <c r="D49" s="121">
        <v>1040</v>
      </c>
      <c r="E49" s="121">
        <v>1107</v>
      </c>
      <c r="F49" s="121">
        <v>9614.90</v>
      </c>
      <c r="G49" s="121">
        <v>2489.2999999999997</v>
      </c>
      <c r="H49" s="121">
        <v>1244.6499999999999</v>
      </c>
      <c r="I49" s="121">
        <v>9957.199999999999</v>
      </c>
      <c r="J49" s="121">
        <v>0</v>
      </c>
      <c r="K49" s="121">
        <v>13691.149999999998</v>
      </c>
    </row>
    <row r="50" spans="1:11" ht="15" customHeight="1">
      <c r="A50" s="70" t="s">
        <v>2570</v>
      </c>
      <c r="B50" s="70" t="s">
        <v>2125</v>
      </c>
      <c r="C50" s="121">
        <v>7467.90</v>
      </c>
      <c r="D50" s="121">
        <v>1040</v>
      </c>
      <c r="E50" s="121">
        <v>0</v>
      </c>
      <c r="F50" s="121">
        <v>8507.90</v>
      </c>
      <c r="G50" s="121">
        <v>2489.2999999999997</v>
      </c>
      <c r="H50" s="121">
        <v>1244.6499999999999</v>
      </c>
      <c r="I50" s="121">
        <v>9957.199999999999</v>
      </c>
      <c r="J50" s="121">
        <v>0</v>
      </c>
      <c r="K50" s="121">
        <v>13691.149999999998</v>
      </c>
    </row>
    <row r="51" spans="1:11" ht="15" customHeight="1">
      <c r="A51" s="70" t="s">
        <v>2551</v>
      </c>
      <c r="B51" s="70" t="s">
        <v>2125</v>
      </c>
      <c r="C51" s="121">
        <v>7467.90</v>
      </c>
      <c r="D51" s="121">
        <v>1040</v>
      </c>
      <c r="E51" s="121">
        <v>1107</v>
      </c>
      <c r="F51" s="121">
        <v>9614.90</v>
      </c>
      <c r="G51" s="121">
        <v>2489.2999999999997</v>
      </c>
      <c r="H51" s="121">
        <v>1244.6499999999999</v>
      </c>
      <c r="I51" s="121">
        <v>9957.199999999999</v>
      </c>
      <c r="J51" s="121">
        <v>0</v>
      </c>
      <c r="K51" s="121">
        <v>13691.149999999998</v>
      </c>
    </row>
  </sheetData>
  <mergeCells count="15">
    <mergeCell ref="A8:A9"/>
    <mergeCell ref="B8:B9"/>
    <mergeCell ref="C8:F8"/>
    <mergeCell ref="G8:K8"/>
    <mergeCell ref="A20:C20"/>
    <mergeCell ref="A21:A22"/>
    <mergeCell ref="B21:B22"/>
    <mergeCell ref="C21:F21"/>
    <mergeCell ref="G21:K21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4"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2:E46"/>
  <sheetViews>
    <sheetView showGridLines="0" workbookViewId="0" topLeftCell="A1"/>
  </sheetViews>
  <sheetFormatPr defaultColWidth="11.454285714285714" defaultRowHeight="15" customHeight="1"/>
  <cols>
    <col min="1" max="1" width="26.428571428571427" style="13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</row>
    <row r="3" spans="1:5" ht="15" customHeight="1">
      <c r="A3" s="156" t="s">
        <v>771</v>
      </c>
      <c r="B3" s="156" t="s">
        <v>1932</v>
      </c>
      <c r="C3" s="156" t="s">
        <v>1932</v>
      </c>
      <c r="D3" s="156" t="s">
        <v>1932</v>
      </c>
      <c r="E3" s="156" t="s">
        <v>1932</v>
      </c>
    </row>
    <row r="4" spans="1:5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</row>
    <row r="5" spans="1:5" ht="15" customHeight="1">
      <c r="A5" s="156" t="s">
        <v>1934</v>
      </c>
      <c r="B5" s="156" t="s">
        <v>1934</v>
      </c>
      <c r="C5" s="156" t="s">
        <v>1934</v>
      </c>
      <c r="D5" s="156" t="s">
        <v>1934</v>
      </c>
      <c r="E5" s="156" t="s">
        <v>1934</v>
      </c>
    </row>
    <row r="6" spans="1:5" ht="15" customHeight="1">
      <c r="A6" s="372" t="s">
        <v>1935</v>
      </c>
      <c r="B6" s="372" t="s">
        <v>1935</v>
      </c>
      <c r="C6" s="372" t="s">
        <v>1935</v>
      </c>
      <c r="D6" s="372" t="s">
        <v>1935</v>
      </c>
      <c r="E6" s="372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105" t="s">
        <v>1942</v>
      </c>
      <c r="B11" s="105"/>
      <c r="C11" s="97" t="s">
        <v>318</v>
      </c>
      <c r="D11" s="98" t="s">
        <v>318</v>
      </c>
      <c r="E11" s="98" t="s">
        <v>318</v>
      </c>
    </row>
    <row r="12" spans="1:5" ht="15" customHeight="1">
      <c r="A12" s="99" t="s">
        <v>2571</v>
      </c>
      <c r="B12" s="99" t="s">
        <v>2572</v>
      </c>
      <c r="C12" s="100">
        <v>1</v>
      </c>
      <c r="D12" s="138">
        <v>115096</v>
      </c>
      <c r="E12" s="138">
        <v>115096</v>
      </c>
    </row>
    <row r="13" spans="1:5" ht="15" customHeight="1">
      <c r="A13" s="383" t="s">
        <v>2573</v>
      </c>
      <c r="B13" s="99" t="s">
        <v>2574</v>
      </c>
      <c r="C13" s="100">
        <v>9</v>
      </c>
      <c r="D13" s="138">
        <v>21536</v>
      </c>
      <c r="E13" s="138">
        <v>43155</v>
      </c>
    </row>
    <row r="14" spans="1:5" ht="15" customHeight="1">
      <c r="A14" s="99" t="s">
        <v>2575</v>
      </c>
      <c r="B14" s="99" t="s">
        <v>2576</v>
      </c>
      <c r="C14" s="100">
        <v>7</v>
      </c>
      <c r="D14" s="138">
        <v>14854</v>
      </c>
      <c r="E14" s="138">
        <v>20429</v>
      </c>
    </row>
    <row r="15" spans="1:5" ht="25">
      <c r="A15" s="99" t="s">
        <v>2577</v>
      </c>
      <c r="B15" s="99" t="s">
        <v>2578</v>
      </c>
      <c r="C15" s="100">
        <v>14</v>
      </c>
      <c r="D15" s="138">
        <v>8653</v>
      </c>
      <c r="E15" s="138">
        <v>17896</v>
      </c>
    </row>
    <row r="16" spans="1:5" ht="15" customHeight="1">
      <c r="A16" s="99" t="s">
        <v>2579</v>
      </c>
      <c r="B16" s="99" t="s">
        <v>2580</v>
      </c>
      <c r="C16" s="100">
        <v>2</v>
      </c>
      <c r="D16" s="138">
        <v>12681</v>
      </c>
      <c r="E16" s="138">
        <v>13312</v>
      </c>
    </row>
    <row r="17" spans="1:5" ht="15" customHeight="1">
      <c r="A17" s="99" t="s">
        <v>2581</v>
      </c>
      <c r="B17" s="99" t="s">
        <v>2582</v>
      </c>
      <c r="C17" s="100">
        <v>9</v>
      </c>
      <c r="D17" s="138">
        <v>11883</v>
      </c>
      <c r="E17" s="138">
        <v>11937</v>
      </c>
    </row>
    <row r="18" spans="1:5" ht="37.5">
      <c r="A18" s="99" t="s">
        <v>2583</v>
      </c>
      <c r="B18" s="99" t="s">
        <v>2584</v>
      </c>
      <c r="C18" s="100">
        <v>51</v>
      </c>
      <c r="D18" s="138">
        <v>8112</v>
      </c>
      <c r="E18" s="138">
        <v>14330</v>
      </c>
    </row>
    <row r="19" spans="1:5" ht="15" customHeight="1">
      <c r="A19" s="99" t="s">
        <v>2585</v>
      </c>
      <c r="B19" s="99" t="s">
        <v>2586</v>
      </c>
      <c r="C19" s="100">
        <v>3</v>
      </c>
      <c r="D19" s="138">
        <v>8653</v>
      </c>
      <c r="E19" s="384">
        <v>15111</v>
      </c>
    </row>
    <row r="20" spans="1:5" ht="15" customHeight="1">
      <c r="A20" s="99" t="s">
        <v>2587</v>
      </c>
      <c r="B20" s="99" t="s">
        <v>2588</v>
      </c>
      <c r="C20" s="100">
        <v>9</v>
      </c>
      <c r="D20" s="138">
        <v>8653</v>
      </c>
      <c r="E20" s="138">
        <v>11937</v>
      </c>
    </row>
    <row r="21" spans="1:5" ht="15" customHeight="1">
      <c r="A21" s="99" t="s">
        <v>2589</v>
      </c>
      <c r="B21" s="99" t="s">
        <v>2275</v>
      </c>
      <c r="C21" s="100">
        <v>2</v>
      </c>
      <c r="D21" s="138">
        <v>9803</v>
      </c>
      <c r="E21" s="138">
        <v>9803</v>
      </c>
    </row>
    <row r="22" spans="1:5" ht="15" customHeight="1">
      <c r="A22" s="104" t="s">
        <v>318</v>
      </c>
      <c r="B22" s="105" t="s">
        <v>1967</v>
      </c>
      <c r="C22" s="106">
        <f>SUM(C12:C21)</f>
        <v>107</v>
      </c>
      <c r="D22" s="107" t="s">
        <v>318</v>
      </c>
      <c r="E22" s="108" t="s">
        <v>318</v>
      </c>
    </row>
    <row r="23" spans="1:5" ht="15" customHeight="1">
      <c r="A23" s="109"/>
      <c r="B23" s="110"/>
      <c r="C23" s="111"/>
      <c r="D23" s="112"/>
      <c r="E23" s="112"/>
    </row>
    <row r="24" spans="1:5" ht="15" customHeight="1">
      <c r="A24" s="114" t="s">
        <v>318</v>
      </c>
      <c r="B24" s="114" t="s">
        <v>318</v>
      </c>
      <c r="C24" s="115" t="s">
        <v>318</v>
      </c>
      <c r="D24" s="116" t="s">
        <v>318</v>
      </c>
      <c r="E24" s="116" t="s">
        <v>318</v>
      </c>
    </row>
    <row r="25" spans="1:5" ht="15" customHeight="1">
      <c r="A25" s="134" t="s">
        <v>1968</v>
      </c>
      <c r="B25" s="134" t="s">
        <v>1968</v>
      </c>
      <c r="C25" s="135"/>
      <c r="D25" s="136" t="s">
        <v>318</v>
      </c>
      <c r="E25" s="136" t="s">
        <v>318</v>
      </c>
    </row>
    <row r="26" spans="1:5" ht="15" customHeight="1">
      <c r="A26" s="137" t="s">
        <v>1978</v>
      </c>
      <c r="B26" s="137" t="s">
        <v>1978</v>
      </c>
      <c r="C26" s="100">
        <v>0</v>
      </c>
      <c r="D26" s="138">
        <v>0</v>
      </c>
      <c r="E26" s="138">
        <v>0</v>
      </c>
    </row>
    <row r="27" spans="1:5" ht="15" customHeight="1">
      <c r="A27" s="104" t="s">
        <v>318</v>
      </c>
      <c r="B27" s="105" t="s">
        <v>1976</v>
      </c>
      <c r="C27" s="106">
        <v>0</v>
      </c>
      <c r="D27" s="107" t="s">
        <v>318</v>
      </c>
      <c r="E27" s="108" t="s">
        <v>318</v>
      </c>
    </row>
    <row r="28" spans="1:5" ht="15" customHeight="1">
      <c r="A28" s="130" t="s">
        <v>318</v>
      </c>
      <c r="C28" s="131"/>
      <c r="D28" s="132" t="s">
        <v>318</v>
      </c>
      <c r="E28" s="132" t="s">
        <v>318</v>
      </c>
    </row>
    <row r="29" spans="1:5" ht="15" customHeight="1">
      <c r="A29" s="133" t="s">
        <v>318</v>
      </c>
      <c r="B29" s="133" t="s">
        <v>318</v>
      </c>
      <c r="C29" s="115" t="s">
        <v>318</v>
      </c>
      <c r="D29" s="116" t="s">
        <v>318</v>
      </c>
      <c r="E29" s="116" t="s">
        <v>318</v>
      </c>
    </row>
    <row r="30" spans="1:5" ht="15" customHeight="1">
      <c r="A30" s="134" t="s">
        <v>1977</v>
      </c>
      <c r="B30" s="134" t="s">
        <v>1968</v>
      </c>
      <c r="C30" s="135" t="s">
        <v>318</v>
      </c>
      <c r="D30" s="136" t="s">
        <v>318</v>
      </c>
      <c r="E30" s="136" t="s">
        <v>318</v>
      </c>
    </row>
    <row r="31" spans="1:5" ht="15" customHeight="1">
      <c r="A31" s="99" t="s">
        <v>2590</v>
      </c>
      <c r="B31" s="99" t="s">
        <v>2591</v>
      </c>
      <c r="C31" s="100">
        <v>1</v>
      </c>
      <c r="D31" s="138">
        <v>56600</v>
      </c>
      <c r="E31" s="138">
        <v>56600</v>
      </c>
    </row>
    <row r="32" spans="1:5" ht="15" customHeight="1">
      <c r="A32" s="99" t="s">
        <v>2592</v>
      </c>
      <c r="B32" s="99" t="s">
        <v>2593</v>
      </c>
      <c r="C32" s="100">
        <v>2</v>
      </c>
      <c r="D32" s="138">
        <v>10530</v>
      </c>
      <c r="E32" s="138">
        <v>19500</v>
      </c>
    </row>
    <row r="33" spans="1:5" ht="15" customHeight="1">
      <c r="A33" s="383" t="s">
        <v>2594</v>
      </c>
      <c r="B33" s="99" t="s">
        <v>2595</v>
      </c>
      <c r="C33" s="100">
        <v>4</v>
      </c>
      <c r="D33" s="138">
        <v>8112</v>
      </c>
      <c r="E33" s="138">
        <v>8653</v>
      </c>
    </row>
    <row r="34" spans="1:5" ht="15" customHeight="1">
      <c r="A34" s="104" t="s">
        <v>318</v>
      </c>
      <c r="B34" s="105" t="s">
        <v>1979</v>
      </c>
      <c r="C34" s="106">
        <f>SUM(C31:C33)</f>
        <v>7</v>
      </c>
      <c r="D34" s="107" t="s">
        <v>318</v>
      </c>
      <c r="E34" s="108" t="s">
        <v>318</v>
      </c>
    </row>
    <row r="35" spans="1:5" ht="15" customHeight="1">
      <c r="A35" s="114"/>
      <c r="B35" s="114"/>
      <c r="C35" s="115"/>
      <c r="D35" s="116"/>
      <c r="E35" s="116"/>
    </row>
    <row r="36" spans="1:5" ht="15" customHeight="1">
      <c r="A36" s="114"/>
      <c r="B36" s="139" t="s">
        <v>1912</v>
      </c>
      <c r="C36" s="140">
        <f>SUM(C22,C27,C34)</f>
        <v>114</v>
      </c>
      <c r="D36" s="116"/>
      <c r="E36" s="116"/>
    </row>
    <row r="37" spans="1:5" ht="15" customHeight="1">
      <c r="A37" s="114"/>
      <c r="B37" s="114"/>
      <c r="C37" s="115"/>
      <c r="D37" s="116"/>
      <c r="E37" s="116"/>
    </row>
    <row r="38" spans="1:5" ht="15" customHeight="1">
      <c r="A38" s="114"/>
      <c r="B38" s="114"/>
      <c r="C38" s="115"/>
      <c r="D38" s="116"/>
      <c r="E38" s="116"/>
    </row>
    <row r="39" spans="1:5" ht="15" customHeight="1">
      <c r="A39" s="385" t="s">
        <v>1908</v>
      </c>
      <c r="B39" s="386"/>
      <c r="C39" s="118" t="s">
        <v>318</v>
      </c>
      <c r="D39" s="119" t="s">
        <v>318</v>
      </c>
      <c r="E39" s="119" t="s">
        <v>318</v>
      </c>
    </row>
    <row r="40" spans="1:5" ht="15" customHeight="1">
      <c r="A40" s="387" t="s">
        <v>1980</v>
      </c>
      <c r="B40" s="388"/>
      <c r="C40" s="142"/>
      <c r="D40" s="142"/>
      <c r="E40" s="142"/>
    </row>
    <row r="41" spans="1:5" ht="15" customHeight="1">
      <c r="A41" s="99" t="s">
        <v>2596</v>
      </c>
      <c r="B41" s="99" t="s">
        <v>2597</v>
      </c>
      <c r="C41" s="100">
        <v>11</v>
      </c>
      <c r="D41" s="138">
        <v>6000</v>
      </c>
      <c r="E41" s="138">
        <v>9080</v>
      </c>
    </row>
    <row r="42" spans="1:5" ht="15" customHeight="1">
      <c r="A42" s="104" t="s">
        <v>318</v>
      </c>
      <c r="B42" s="105" t="s">
        <v>1982</v>
      </c>
      <c r="C42" s="106">
        <f>SUM(C41:C41)</f>
        <v>11</v>
      </c>
      <c r="D42" s="107" t="s">
        <v>318</v>
      </c>
      <c r="E42" s="108" t="s">
        <v>318</v>
      </c>
    </row>
    <row r="43" spans="1:2" ht="15" customHeight="1">
      <c r="A43" s="114" t="s">
        <v>318</v>
      </c>
      <c r="B43" s="145" t="s">
        <v>318</v>
      </c>
    </row>
    <row r="44" spans="1:2" ht="15" customHeight="1">
      <c r="A44" s="147" t="s">
        <v>1983</v>
      </c>
      <c r="B44" s="148"/>
    </row>
    <row r="45" spans="1:5" ht="15" customHeight="1">
      <c r="A45" s="99" t="s">
        <v>1978</v>
      </c>
      <c r="B45" s="99" t="s">
        <v>1978</v>
      </c>
      <c r="C45" s="100">
        <v>0</v>
      </c>
      <c r="D45" s="138">
        <v>0</v>
      </c>
      <c r="E45" s="138">
        <v>0</v>
      </c>
    </row>
    <row r="46" spans="1:5" ht="15" customHeight="1">
      <c r="A46" s="150" t="s">
        <v>318</v>
      </c>
      <c r="B46" s="151" t="s">
        <v>1985</v>
      </c>
      <c r="C46" s="152">
        <f>SUM(C45:C45)</f>
        <v>0</v>
      </c>
      <c r="D46" s="107" t="s">
        <v>318</v>
      </c>
      <c r="E46" s="108" t="s">
        <v>318</v>
      </c>
    </row>
  </sheetData>
  <mergeCells count="14">
    <mergeCell ref="A25:B25"/>
    <mergeCell ref="A30:B30"/>
    <mergeCell ref="A39:B39"/>
    <mergeCell ref="A40:B40"/>
    <mergeCell ref="A44:B44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1" r:id="rId2"/>
  <rowBreaks count="1" manualBreakCount="1">
    <brk id="28" max="4" man="1"/>
  </rowBreaks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2:L66"/>
  <sheetViews>
    <sheetView showGridLines="0" workbookViewId="0" topLeftCell="A1"/>
  </sheetViews>
  <sheetFormatPr defaultColWidth="11.454285714285714" defaultRowHeight="15" customHeight="1"/>
  <cols>
    <col min="1" max="1" width="8.142857142857142" style="131" customWidth="1"/>
    <col min="2" max="2" width="22.571428571428573" style="131" bestFit="1" customWidth="1"/>
    <col min="3" max="4" width="11.571428571428571" style="131" customWidth="1"/>
    <col min="5" max="5" width="13.857142857142858" style="131" bestFit="1" customWidth="1"/>
    <col min="6" max="6" width="11.571428571428571" style="131" customWidth="1"/>
    <col min="7" max="7" width="17.428571428571427" style="131" customWidth="1"/>
    <col min="8" max="8" width="16" style="131" bestFit="1" customWidth="1"/>
    <col min="9" max="11" width="11.571428571428571" style="131" customWidth="1"/>
    <col min="12" max="12" width="11.857142857142858" style="131" bestFit="1" customWidth="1"/>
    <col min="13" max="16384" width="11.428571428571429" style="131"/>
  </cols>
  <sheetData>
    <row r="1" s="154" customFormat="1" ht="15" customHeight="1"/>
    <row r="2" spans="1:11" s="154" customFormat="1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  <c r="F2" s="156" t="s">
        <v>1931</v>
      </c>
      <c r="G2" s="156" t="s">
        <v>1931</v>
      </c>
      <c r="H2" s="156" t="s">
        <v>1931</v>
      </c>
      <c r="I2" s="156" t="s">
        <v>1931</v>
      </c>
      <c r="J2" s="156" t="s">
        <v>1931</v>
      </c>
      <c r="K2" s="156" t="s">
        <v>1931</v>
      </c>
    </row>
    <row r="3" spans="1:11" s="154" customFormat="1" ht="15" customHeight="1">
      <c r="A3" s="156" t="s">
        <v>771</v>
      </c>
      <c r="B3" s="156" t="s">
        <v>1931</v>
      </c>
      <c r="C3" s="156" t="s">
        <v>1931</v>
      </c>
      <c r="D3" s="156" t="s">
        <v>1931</v>
      </c>
      <c r="E3" s="156" t="s">
        <v>1931</v>
      </c>
      <c r="F3" s="156" t="s">
        <v>1931</v>
      </c>
      <c r="G3" s="156" t="s">
        <v>1931</v>
      </c>
      <c r="H3" s="156" t="s">
        <v>1931</v>
      </c>
      <c r="I3" s="156" t="s">
        <v>1931</v>
      </c>
      <c r="J3" s="156" t="s">
        <v>1931</v>
      </c>
      <c r="K3" s="156" t="s">
        <v>1931</v>
      </c>
    </row>
    <row r="4" spans="1:11" s="154" customFormat="1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  <c r="F4" s="156" t="s">
        <v>1933</v>
      </c>
      <c r="G4" s="156" t="s">
        <v>1933</v>
      </c>
      <c r="H4" s="156" t="s">
        <v>1933</v>
      </c>
      <c r="I4" s="156" t="s">
        <v>1933</v>
      </c>
      <c r="J4" s="156" t="s">
        <v>1933</v>
      </c>
      <c r="K4" s="156" t="s">
        <v>1933</v>
      </c>
    </row>
    <row r="5" spans="1:11" s="154" customFormat="1" ht="15" customHeight="1">
      <c r="A5" s="156" t="s">
        <v>1986</v>
      </c>
      <c r="B5" s="156" t="s">
        <v>1986</v>
      </c>
      <c r="C5" s="156" t="s">
        <v>1986</v>
      </c>
      <c r="D5" s="156" t="s">
        <v>1986</v>
      </c>
      <c r="E5" s="156" t="s">
        <v>1986</v>
      </c>
      <c r="F5" s="156" t="s">
        <v>1986</v>
      </c>
      <c r="G5" s="156" t="s">
        <v>1986</v>
      </c>
      <c r="H5" s="156" t="s">
        <v>1986</v>
      </c>
      <c r="I5" s="156" t="s">
        <v>1986</v>
      </c>
      <c r="J5" s="156" t="s">
        <v>1986</v>
      </c>
      <c r="K5" s="156" t="s">
        <v>1986</v>
      </c>
    </row>
    <row r="6" spans="1:11" s="154" customFormat="1" ht="15" customHeight="1">
      <c r="A6" s="157" t="s">
        <v>1935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</row>
    <row r="7" spans="1:11" ht="15" customHeight="1">
      <c r="A7" s="158" t="s">
        <v>1987</v>
      </c>
      <c r="B7" s="158"/>
      <c r="C7" s="158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5" customHeight="1">
      <c r="A8" s="240" t="s">
        <v>1988</v>
      </c>
      <c r="B8" s="389" t="s">
        <v>1937</v>
      </c>
      <c r="C8" s="390" t="s">
        <v>1989</v>
      </c>
      <c r="D8" s="391"/>
      <c r="E8" s="391"/>
      <c r="F8" s="392"/>
      <c r="G8" s="390" t="s">
        <v>1990</v>
      </c>
      <c r="H8" s="391"/>
      <c r="I8" s="391"/>
      <c r="J8" s="391"/>
      <c r="K8" s="393"/>
    </row>
    <row r="9" spans="1:11" ht="15" customHeight="1">
      <c r="A9" s="160"/>
      <c r="B9" s="394"/>
      <c r="C9" s="165" t="s">
        <v>1992</v>
      </c>
      <c r="D9" s="165" t="s">
        <v>1993</v>
      </c>
      <c r="E9" s="165" t="s">
        <v>1994</v>
      </c>
      <c r="F9" s="165" t="s">
        <v>1995</v>
      </c>
      <c r="G9" s="165" t="s">
        <v>1996</v>
      </c>
      <c r="H9" s="165" t="s">
        <v>1997</v>
      </c>
      <c r="I9" s="165" t="s">
        <v>1998</v>
      </c>
      <c r="J9" s="165" t="s">
        <v>2598</v>
      </c>
      <c r="K9" s="166" t="s">
        <v>1995</v>
      </c>
    </row>
    <row r="10" spans="1:12" ht="15" customHeight="1">
      <c r="A10" s="99" t="s">
        <v>2571</v>
      </c>
      <c r="B10" s="99" t="s">
        <v>2572</v>
      </c>
      <c r="C10" s="138">
        <v>115096</v>
      </c>
      <c r="D10" s="138">
        <v>4000</v>
      </c>
      <c r="E10" s="138">
        <v>0</v>
      </c>
      <c r="F10" s="138">
        <v>119096</v>
      </c>
      <c r="G10" s="138">
        <v>38365.40</v>
      </c>
      <c r="H10" s="138">
        <v>19182.70</v>
      </c>
      <c r="I10" s="138">
        <v>151442.36842105264</v>
      </c>
      <c r="J10" s="138">
        <v>1500</v>
      </c>
      <c r="K10" s="138">
        <v>210490.46842105265</v>
      </c>
      <c r="L10" s="204"/>
    </row>
    <row r="11" spans="1:12" ht="15" customHeight="1">
      <c r="A11" s="99" t="s">
        <v>2590</v>
      </c>
      <c r="B11" s="99" t="s">
        <v>2591</v>
      </c>
      <c r="C11" s="138">
        <v>56600</v>
      </c>
      <c r="D11" s="138">
        <v>3500</v>
      </c>
      <c r="E11" s="138">
        <v>0</v>
      </c>
      <c r="F11" s="138">
        <v>60100</v>
      </c>
      <c r="G11" s="138">
        <v>18866.666666666668</v>
      </c>
      <c r="H11" s="138">
        <v>9433.333333333334</v>
      </c>
      <c r="I11" s="138">
        <v>74473.68421052632</v>
      </c>
      <c r="J11" s="138">
        <v>1500</v>
      </c>
      <c r="K11" s="138">
        <v>104273.68421052632</v>
      </c>
      <c r="L11" s="204"/>
    </row>
    <row r="12" spans="1:12" ht="15" customHeight="1">
      <c r="A12" s="99" t="s">
        <v>2599</v>
      </c>
      <c r="B12" s="99" t="s">
        <v>2574</v>
      </c>
      <c r="C12" s="138">
        <v>43155</v>
      </c>
      <c r="D12" s="138">
        <v>3000</v>
      </c>
      <c r="E12" s="138">
        <v>0</v>
      </c>
      <c r="F12" s="138">
        <v>46155</v>
      </c>
      <c r="G12" s="138">
        <v>14385.10</v>
      </c>
      <c r="H12" s="138">
        <v>7192.55</v>
      </c>
      <c r="I12" s="138">
        <v>56783.28947368421</v>
      </c>
      <c r="J12" s="138">
        <v>1500</v>
      </c>
      <c r="K12" s="138">
        <v>79860.93947368421</v>
      </c>
      <c r="L12" s="204"/>
    </row>
    <row r="13" spans="1:12" ht="15" customHeight="1">
      <c r="A13" s="99" t="s">
        <v>2600</v>
      </c>
      <c r="B13" s="99" t="s">
        <v>2574</v>
      </c>
      <c r="C13" s="138">
        <v>35996</v>
      </c>
      <c r="D13" s="138">
        <v>3000</v>
      </c>
      <c r="E13" s="138">
        <v>0</v>
      </c>
      <c r="F13" s="138">
        <v>38996</v>
      </c>
      <c r="G13" s="138">
        <v>11998.600000000002</v>
      </c>
      <c r="H13" s="138">
        <v>5999.300000000001</v>
      </c>
      <c r="I13" s="138">
        <v>47362.89473684211</v>
      </c>
      <c r="J13" s="138">
        <v>1500</v>
      </c>
      <c r="K13" s="138">
        <v>66860.7947368421</v>
      </c>
      <c r="L13" s="204"/>
    </row>
    <row r="14" spans="1:12" ht="15" customHeight="1">
      <c r="A14" s="99" t="s">
        <v>2601</v>
      </c>
      <c r="B14" s="99" t="s">
        <v>2574</v>
      </c>
      <c r="C14" s="138">
        <v>31452</v>
      </c>
      <c r="D14" s="138">
        <v>3000</v>
      </c>
      <c r="E14" s="138">
        <v>0</v>
      </c>
      <c r="F14" s="138">
        <v>34452</v>
      </c>
      <c r="G14" s="138">
        <v>10484.10</v>
      </c>
      <c r="H14" s="138">
        <v>5242.05</v>
      </c>
      <c r="I14" s="138">
        <v>41384.60526315789</v>
      </c>
      <c r="J14" s="138">
        <v>1500</v>
      </c>
      <c r="K14" s="138">
        <v>58610.755263157895</v>
      </c>
      <c r="L14" s="204"/>
    </row>
    <row r="15" spans="1:12" ht="15" customHeight="1">
      <c r="A15" s="99" t="s">
        <v>2602</v>
      </c>
      <c r="B15" s="99" t="s">
        <v>2574</v>
      </c>
      <c r="C15" s="138">
        <v>26000</v>
      </c>
      <c r="D15" s="138">
        <v>3000</v>
      </c>
      <c r="E15" s="138">
        <v>0</v>
      </c>
      <c r="F15" s="138">
        <v>29000</v>
      </c>
      <c r="G15" s="138">
        <v>8666.666666666666</v>
      </c>
      <c r="H15" s="138">
        <v>4333.333333333333</v>
      </c>
      <c r="I15" s="138">
        <v>34210.52631578947</v>
      </c>
      <c r="J15" s="138">
        <v>1500</v>
      </c>
      <c r="K15" s="138">
        <v>48710.52631578947</v>
      </c>
      <c r="L15" s="204"/>
    </row>
    <row r="16" spans="1:12" ht="15" customHeight="1">
      <c r="A16" s="99" t="s">
        <v>2603</v>
      </c>
      <c r="B16" s="99" t="s">
        <v>2574</v>
      </c>
      <c r="C16" s="138">
        <v>21536</v>
      </c>
      <c r="D16" s="138">
        <v>3000</v>
      </c>
      <c r="E16" s="138">
        <v>0</v>
      </c>
      <c r="F16" s="138">
        <v>24536</v>
      </c>
      <c r="G16" s="138">
        <v>7178.60</v>
      </c>
      <c r="H16" s="138">
        <v>3589.30</v>
      </c>
      <c r="I16" s="138">
        <v>28336.57894736842</v>
      </c>
      <c r="J16" s="138">
        <v>1500</v>
      </c>
      <c r="K16" s="138">
        <v>40604.47894736842</v>
      </c>
      <c r="L16" s="204"/>
    </row>
    <row r="17" spans="1:12" ht="15" customHeight="1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204"/>
    </row>
    <row r="18" spans="1:12" ht="15" customHeight="1">
      <c r="A18" s="395" t="s">
        <v>2000</v>
      </c>
      <c r="B18" s="395"/>
      <c r="C18" s="395"/>
      <c r="D18" s="173" t="s">
        <v>318</v>
      </c>
      <c r="E18" s="173" t="s">
        <v>318</v>
      </c>
      <c r="F18" s="173" t="s">
        <v>318</v>
      </c>
      <c r="G18" s="173" t="s">
        <v>318</v>
      </c>
      <c r="H18" s="173" t="s">
        <v>318</v>
      </c>
      <c r="I18" s="173" t="s">
        <v>318</v>
      </c>
      <c r="J18" s="173" t="s">
        <v>318</v>
      </c>
      <c r="K18" s="173" t="s">
        <v>318</v>
      </c>
      <c r="L18" s="204"/>
    </row>
    <row r="19" spans="1:12" ht="15" customHeight="1">
      <c r="A19" s="240" t="s">
        <v>1988</v>
      </c>
      <c r="B19" s="389" t="s">
        <v>1937</v>
      </c>
      <c r="C19" s="396" t="s">
        <v>1989</v>
      </c>
      <c r="D19" s="397"/>
      <c r="E19" s="397"/>
      <c r="F19" s="398"/>
      <c r="G19" s="396" t="s">
        <v>1990</v>
      </c>
      <c r="H19" s="397"/>
      <c r="I19" s="397"/>
      <c r="J19" s="397"/>
      <c r="K19" s="399"/>
      <c r="L19" s="204"/>
    </row>
    <row r="20" spans="1:12" ht="15" customHeight="1">
      <c r="A20" s="240"/>
      <c r="B20" s="389"/>
      <c r="C20" s="212" t="s">
        <v>1992</v>
      </c>
      <c r="D20" s="212" t="s">
        <v>1993</v>
      </c>
      <c r="E20" s="212" t="s">
        <v>1994</v>
      </c>
      <c r="F20" s="212" t="s">
        <v>1995</v>
      </c>
      <c r="G20" s="212" t="s">
        <v>1996</v>
      </c>
      <c r="H20" s="212" t="s">
        <v>1997</v>
      </c>
      <c r="I20" s="212" t="s">
        <v>1998</v>
      </c>
      <c r="J20" s="212" t="s">
        <v>2598</v>
      </c>
      <c r="K20" s="213" t="s">
        <v>1995</v>
      </c>
      <c r="L20" s="204"/>
    </row>
    <row r="21" spans="1:12" ht="15" customHeight="1">
      <c r="A21" s="70" t="s">
        <v>2604</v>
      </c>
      <c r="B21" s="70" t="s">
        <v>2576</v>
      </c>
      <c r="C21" s="400">
        <v>20429</v>
      </c>
      <c r="D21" s="401">
        <v>2500</v>
      </c>
      <c r="E21" s="401">
        <v>0</v>
      </c>
      <c r="F21" s="401">
        <v>22929</v>
      </c>
      <c r="G21" s="401">
        <v>6809.60</v>
      </c>
      <c r="H21" s="401">
        <v>3404.7999999999997</v>
      </c>
      <c r="I21" s="401">
        <v>26880</v>
      </c>
      <c r="J21" s="401">
        <v>1500</v>
      </c>
      <c r="K21" s="401">
        <v>38594.40</v>
      </c>
      <c r="L21" s="204"/>
    </row>
    <row r="22" spans="1:12" ht="15" customHeight="1">
      <c r="A22" s="70" t="s">
        <v>2605</v>
      </c>
      <c r="B22" s="70" t="s">
        <v>2576</v>
      </c>
      <c r="C22" s="400">
        <v>14854</v>
      </c>
      <c r="D22" s="401">
        <v>2500</v>
      </c>
      <c r="E22" s="401">
        <v>0</v>
      </c>
      <c r="F22" s="401">
        <v>17354</v>
      </c>
      <c r="G22" s="401">
        <v>4951.216666666667</v>
      </c>
      <c r="H22" s="401">
        <v>2475.6083333333336</v>
      </c>
      <c r="I22" s="401">
        <v>19544.276315789473</v>
      </c>
      <c r="J22" s="401">
        <v>1501</v>
      </c>
      <c r="K22" s="401">
        <v>28472.101315789474</v>
      </c>
      <c r="L22" s="204"/>
    </row>
    <row r="23" spans="1:12" ht="15" customHeight="1">
      <c r="A23" s="70" t="s">
        <v>2606</v>
      </c>
      <c r="B23" s="70" t="s">
        <v>2578</v>
      </c>
      <c r="C23" s="400">
        <v>17896</v>
      </c>
      <c r="D23" s="401">
        <v>2000</v>
      </c>
      <c r="E23" s="401">
        <v>0</v>
      </c>
      <c r="F23" s="401">
        <v>19896</v>
      </c>
      <c r="G23" s="401">
        <v>5965.300000000001</v>
      </c>
      <c r="H23" s="401">
        <v>2982.6500000000005</v>
      </c>
      <c r="I23" s="401">
        <v>23547.236842105267</v>
      </c>
      <c r="J23" s="401">
        <v>1513</v>
      </c>
      <c r="K23" s="401">
        <v>34008.186842105264</v>
      </c>
      <c r="L23" s="204"/>
    </row>
    <row r="24" spans="1:12" ht="15" customHeight="1">
      <c r="A24" s="70" t="s">
        <v>2607</v>
      </c>
      <c r="B24" s="70" t="s">
        <v>2578</v>
      </c>
      <c r="C24" s="400">
        <v>17824</v>
      </c>
      <c r="D24" s="401">
        <v>2000</v>
      </c>
      <c r="E24" s="401">
        <v>0</v>
      </c>
      <c r="F24" s="401">
        <v>19824</v>
      </c>
      <c r="G24" s="401">
        <v>5941.40</v>
      </c>
      <c r="H24" s="401">
        <v>2970.70</v>
      </c>
      <c r="I24" s="401">
        <v>23452.894736842107</v>
      </c>
      <c r="J24" s="401">
        <v>1508</v>
      </c>
      <c r="K24" s="401">
        <v>33872.994736842105</v>
      </c>
      <c r="L24" s="204"/>
    </row>
    <row r="25" spans="1:12" ht="15" customHeight="1">
      <c r="A25" s="70" t="s">
        <v>2608</v>
      </c>
      <c r="B25" s="70" t="s">
        <v>2578</v>
      </c>
      <c r="C25" s="400">
        <v>17586</v>
      </c>
      <c r="D25" s="401">
        <v>3500</v>
      </c>
      <c r="E25" s="401">
        <v>0</v>
      </c>
      <c r="F25" s="401">
        <v>21086</v>
      </c>
      <c r="G25" s="401">
        <v>5862.10</v>
      </c>
      <c r="H25" s="401">
        <v>2931.0499999999997</v>
      </c>
      <c r="I25" s="401">
        <v>23139.868421052633</v>
      </c>
      <c r="J25" s="401">
        <v>1511</v>
      </c>
      <c r="K25" s="401">
        <v>33444.018421052635</v>
      </c>
      <c r="L25" s="204"/>
    </row>
    <row r="26" spans="1:12" ht="15" customHeight="1">
      <c r="A26" s="70" t="s">
        <v>2609</v>
      </c>
      <c r="B26" s="70" t="s">
        <v>2578</v>
      </c>
      <c r="C26" s="400">
        <v>17576</v>
      </c>
      <c r="D26" s="401">
        <v>2500</v>
      </c>
      <c r="E26" s="401">
        <v>0</v>
      </c>
      <c r="F26" s="401">
        <v>20076</v>
      </c>
      <c r="G26" s="401">
        <v>5858.622666666668</v>
      </c>
      <c r="H26" s="401">
        <v>2929.311333333334</v>
      </c>
      <c r="I26" s="401">
        <v>23126.142105263163</v>
      </c>
      <c r="J26" s="401">
        <v>1562</v>
      </c>
      <c r="K26" s="401">
        <v>33476.076105263164</v>
      </c>
      <c r="L26" s="204"/>
    </row>
    <row r="27" spans="1:12" ht="15" customHeight="1">
      <c r="A27" s="70" t="s">
        <v>2610</v>
      </c>
      <c r="B27" s="70" t="s">
        <v>2578</v>
      </c>
      <c r="C27" s="400">
        <v>14854</v>
      </c>
      <c r="D27" s="401">
        <v>2500</v>
      </c>
      <c r="E27" s="401">
        <v>0</v>
      </c>
      <c r="F27" s="401">
        <v>17354</v>
      </c>
      <c r="G27" s="401">
        <v>4951.216666666667</v>
      </c>
      <c r="H27" s="401">
        <v>2475.6083333333336</v>
      </c>
      <c r="I27" s="401">
        <v>19544.276315789477</v>
      </c>
      <c r="J27" s="401">
        <v>1503</v>
      </c>
      <c r="K27" s="401">
        <v>28474.101315789478</v>
      </c>
      <c r="L27" s="204"/>
    </row>
    <row r="28" spans="1:12" ht="15" customHeight="1">
      <c r="A28" s="70" t="s">
        <v>2611</v>
      </c>
      <c r="B28" s="70" t="s">
        <v>2578</v>
      </c>
      <c r="C28" s="400">
        <v>11937</v>
      </c>
      <c r="D28" s="401">
        <v>2000</v>
      </c>
      <c r="E28" s="401">
        <v>0</v>
      </c>
      <c r="F28" s="401">
        <v>13937</v>
      </c>
      <c r="G28" s="401">
        <v>3979.0999999999995</v>
      </c>
      <c r="H28" s="401">
        <v>1989.5499999999997</v>
      </c>
      <c r="I28" s="401">
        <v>15706.973684210527</v>
      </c>
      <c r="J28" s="401">
        <v>1518</v>
      </c>
      <c r="K28" s="401">
        <v>23193.623684210528</v>
      </c>
      <c r="L28" s="204"/>
    </row>
    <row r="29" spans="1:12" ht="15" customHeight="1">
      <c r="A29" s="70" t="s">
        <v>2612</v>
      </c>
      <c r="B29" s="70" t="s">
        <v>2578</v>
      </c>
      <c r="C29" s="400">
        <v>11937</v>
      </c>
      <c r="D29" s="401">
        <v>2000</v>
      </c>
      <c r="E29" s="401">
        <v>2623</v>
      </c>
      <c r="F29" s="401">
        <v>16560</v>
      </c>
      <c r="G29" s="401">
        <v>3979.0999999999995</v>
      </c>
      <c r="H29" s="401">
        <v>1989.5499999999997</v>
      </c>
      <c r="I29" s="401">
        <v>15706.973684210527</v>
      </c>
      <c r="J29" s="401">
        <v>1588</v>
      </c>
      <c r="K29" s="401">
        <v>23263.623684210528</v>
      </c>
      <c r="L29" s="204"/>
    </row>
    <row r="30" spans="1:12" ht="15" customHeight="1">
      <c r="A30" s="70" t="s">
        <v>2613</v>
      </c>
      <c r="B30" s="70" t="s">
        <v>2578</v>
      </c>
      <c r="C30" s="400">
        <v>11883</v>
      </c>
      <c r="D30" s="401">
        <v>2000</v>
      </c>
      <c r="E30" s="401">
        <v>0</v>
      </c>
      <c r="F30" s="401">
        <v>13883</v>
      </c>
      <c r="G30" s="401">
        <v>3960.7999999999997</v>
      </c>
      <c r="H30" s="401">
        <v>1980.40</v>
      </c>
      <c r="I30" s="401">
        <v>15634.736842105263</v>
      </c>
      <c r="J30" s="401">
        <v>1517</v>
      </c>
      <c r="K30" s="401">
        <v>23092.936842105264</v>
      </c>
      <c r="L30" s="204"/>
    </row>
    <row r="31" spans="1:12" ht="15" customHeight="1">
      <c r="A31" s="70" t="s">
        <v>2614</v>
      </c>
      <c r="B31" s="70" t="s">
        <v>2578</v>
      </c>
      <c r="C31" s="400">
        <v>11883</v>
      </c>
      <c r="D31" s="401">
        <v>2500</v>
      </c>
      <c r="E31" s="401">
        <v>0</v>
      </c>
      <c r="F31" s="401">
        <v>14383</v>
      </c>
      <c r="G31" s="401">
        <v>3960.9000000000005</v>
      </c>
      <c r="H31" s="401">
        <v>1980.4500000000003</v>
      </c>
      <c r="I31" s="401">
        <v>15635.13157894737</v>
      </c>
      <c r="J31" s="401">
        <v>1565</v>
      </c>
      <c r="K31" s="401">
        <v>23141.481578947372</v>
      </c>
      <c r="L31" s="204"/>
    </row>
    <row r="32" spans="1:12" ht="15" customHeight="1">
      <c r="A32" s="70" t="s">
        <v>2615</v>
      </c>
      <c r="B32" s="70" t="s">
        <v>2578</v>
      </c>
      <c r="C32" s="400">
        <v>8653</v>
      </c>
      <c r="D32" s="401">
        <v>3000</v>
      </c>
      <c r="E32" s="401">
        <v>5907</v>
      </c>
      <c r="F32" s="401">
        <v>17560</v>
      </c>
      <c r="G32" s="401">
        <v>2884.30</v>
      </c>
      <c r="H32" s="401">
        <v>1442.15</v>
      </c>
      <c r="I32" s="401">
        <v>11385.394736842107</v>
      </c>
      <c r="J32" s="401">
        <v>1589</v>
      </c>
      <c r="K32" s="401">
        <v>17300.844736842108</v>
      </c>
      <c r="L32" s="204"/>
    </row>
    <row r="33" spans="1:12" ht="15" customHeight="1">
      <c r="A33" s="70" t="s">
        <v>2616</v>
      </c>
      <c r="B33" s="70" t="s">
        <v>2580</v>
      </c>
      <c r="C33" s="400">
        <v>13312</v>
      </c>
      <c r="D33" s="401">
        <v>2500</v>
      </c>
      <c r="E33" s="401">
        <v>0</v>
      </c>
      <c r="F33" s="401">
        <v>15812</v>
      </c>
      <c r="G33" s="401">
        <v>4437.366666666667</v>
      </c>
      <c r="H33" s="401">
        <v>2218.6833333333334</v>
      </c>
      <c r="I33" s="401">
        <v>17515.92105263158</v>
      </c>
      <c r="J33" s="401">
        <v>1509</v>
      </c>
      <c r="K33" s="401">
        <v>25680.97105263158</v>
      </c>
      <c r="L33" s="204"/>
    </row>
    <row r="34" spans="1:12" ht="15" customHeight="1">
      <c r="A34" s="70" t="s">
        <v>2617</v>
      </c>
      <c r="B34" s="70" t="s">
        <v>2580</v>
      </c>
      <c r="C34" s="400">
        <v>12680</v>
      </c>
      <c r="D34" s="401">
        <v>2500</v>
      </c>
      <c r="E34" s="401">
        <v>0</v>
      </c>
      <c r="F34" s="401">
        <v>15180</v>
      </c>
      <c r="G34" s="401">
        <v>4226.9</v>
      </c>
      <c r="H34" s="401">
        <v>2113.45</v>
      </c>
      <c r="I34" s="401">
        <v>16685.13157894737</v>
      </c>
      <c r="J34" s="401">
        <v>1576</v>
      </c>
      <c r="K34" s="401">
        <v>24601.48157894737</v>
      </c>
      <c r="L34" s="204"/>
    </row>
    <row r="35" spans="1:12" ht="15" customHeight="1">
      <c r="A35" s="70" t="s">
        <v>2618</v>
      </c>
      <c r="B35" s="70" t="s">
        <v>2588</v>
      </c>
      <c r="C35" s="400">
        <v>11937</v>
      </c>
      <c r="D35" s="401">
        <v>2000</v>
      </c>
      <c r="E35" s="401">
        <v>0</v>
      </c>
      <c r="F35" s="401">
        <v>13937</v>
      </c>
      <c r="G35" s="401">
        <v>3979.0999999999995</v>
      </c>
      <c r="H35" s="401">
        <v>1989.5499999999997</v>
      </c>
      <c r="I35" s="401">
        <v>15706.973684210527</v>
      </c>
      <c r="J35" s="401">
        <v>1535</v>
      </c>
      <c r="K35" s="401">
        <v>23210.623684210528</v>
      </c>
      <c r="L35" s="204"/>
    </row>
    <row r="36" spans="1:12" ht="15" customHeight="1">
      <c r="A36" s="70" t="s">
        <v>2619</v>
      </c>
      <c r="B36" s="70" t="s">
        <v>2588</v>
      </c>
      <c r="C36" s="400">
        <v>11883</v>
      </c>
      <c r="D36" s="401">
        <v>2500</v>
      </c>
      <c r="E36" s="401">
        <v>0</v>
      </c>
      <c r="F36" s="401">
        <v>14383</v>
      </c>
      <c r="G36" s="401">
        <v>3960.9000000000005</v>
      </c>
      <c r="H36" s="401">
        <v>1980.4500000000003</v>
      </c>
      <c r="I36" s="401">
        <v>15635.13157894737</v>
      </c>
      <c r="J36" s="401">
        <v>1521</v>
      </c>
      <c r="K36" s="401">
        <v>23097.481578947372</v>
      </c>
      <c r="L36" s="204"/>
    </row>
    <row r="37" spans="1:12" ht="15" customHeight="1">
      <c r="A37" s="70" t="s">
        <v>2620</v>
      </c>
      <c r="B37" s="70" t="s">
        <v>2588</v>
      </c>
      <c r="C37" s="400">
        <v>11883</v>
      </c>
      <c r="D37" s="401">
        <v>2000</v>
      </c>
      <c r="E37" s="401">
        <v>0</v>
      </c>
      <c r="F37" s="401">
        <v>13883</v>
      </c>
      <c r="G37" s="401">
        <v>3960.9000000000005</v>
      </c>
      <c r="H37" s="401">
        <v>1980.4500000000003</v>
      </c>
      <c r="I37" s="401">
        <v>15635.13157894737</v>
      </c>
      <c r="J37" s="401">
        <v>1529</v>
      </c>
      <c r="K37" s="401">
        <v>23105.481578947372</v>
      </c>
      <c r="L37" s="204"/>
    </row>
    <row r="38" spans="1:12" ht="15" customHeight="1">
      <c r="A38" s="70" t="s">
        <v>2621</v>
      </c>
      <c r="B38" s="70" t="s">
        <v>2588</v>
      </c>
      <c r="C38" s="400">
        <v>8653</v>
      </c>
      <c r="D38" s="401">
        <v>2000</v>
      </c>
      <c r="E38" s="401">
        <v>0</v>
      </c>
      <c r="F38" s="401">
        <v>10653</v>
      </c>
      <c r="G38" s="401">
        <v>2884.30</v>
      </c>
      <c r="H38" s="401">
        <v>1442.15</v>
      </c>
      <c r="I38" s="401">
        <v>11385.394736842107</v>
      </c>
      <c r="J38" s="401">
        <v>1592</v>
      </c>
      <c r="K38" s="401">
        <v>17303.844736842108</v>
      </c>
      <c r="L38" s="204"/>
    </row>
    <row r="39" spans="1:12" ht="15" customHeight="1">
      <c r="A39" s="70" t="s">
        <v>2622</v>
      </c>
      <c r="B39" s="70" t="s">
        <v>2584</v>
      </c>
      <c r="C39" s="400">
        <v>14330</v>
      </c>
      <c r="D39" s="401">
        <v>2500</v>
      </c>
      <c r="E39" s="401">
        <v>0</v>
      </c>
      <c r="F39" s="401">
        <v>16830</v>
      </c>
      <c r="G39" s="401">
        <v>4776.666666666667</v>
      </c>
      <c r="H39" s="401">
        <v>2388.3333333333335</v>
      </c>
      <c r="I39" s="401">
        <v>18855.263157894737</v>
      </c>
      <c r="J39" s="401">
        <v>1507</v>
      </c>
      <c r="K39" s="401">
        <v>27527.263157894737</v>
      </c>
      <c r="L39" s="204"/>
    </row>
    <row r="40" spans="1:12" ht="15" customHeight="1">
      <c r="A40" s="70" t="s">
        <v>2623</v>
      </c>
      <c r="B40" s="70" t="s">
        <v>2584</v>
      </c>
      <c r="C40" s="400">
        <v>12108</v>
      </c>
      <c r="D40" s="401">
        <v>2000</v>
      </c>
      <c r="E40" s="401">
        <v>0</v>
      </c>
      <c r="F40" s="401">
        <v>14108</v>
      </c>
      <c r="G40" s="401">
        <v>4036</v>
      </c>
      <c r="H40" s="401">
        <v>2018</v>
      </c>
      <c r="I40" s="401">
        <v>15931.57894736842</v>
      </c>
      <c r="J40" s="401">
        <v>1573</v>
      </c>
      <c r="K40" s="401">
        <v>23558.57894736842</v>
      </c>
      <c r="L40" s="204"/>
    </row>
    <row r="41" spans="1:12" ht="15" customHeight="1">
      <c r="A41" s="70" t="s">
        <v>2624</v>
      </c>
      <c r="B41" s="70" t="s">
        <v>2584</v>
      </c>
      <c r="C41" s="400">
        <v>11937</v>
      </c>
      <c r="D41" s="401">
        <v>3000</v>
      </c>
      <c r="E41" s="401">
        <v>0</v>
      </c>
      <c r="F41" s="401">
        <v>14937</v>
      </c>
      <c r="G41" s="401">
        <v>3979.0999999999995</v>
      </c>
      <c r="H41" s="401">
        <v>1989.5499999999997</v>
      </c>
      <c r="I41" s="401">
        <v>15706.973684210527</v>
      </c>
      <c r="J41" s="401">
        <v>1567</v>
      </c>
      <c r="K41" s="401">
        <v>23242.623684210528</v>
      </c>
      <c r="L41" s="204"/>
    </row>
    <row r="42" spans="1:12" ht="15" customHeight="1">
      <c r="A42" s="70" t="s">
        <v>2625</v>
      </c>
      <c r="B42" s="70" t="s">
        <v>2584</v>
      </c>
      <c r="C42" s="400">
        <v>10950</v>
      </c>
      <c r="D42" s="401">
        <v>3300</v>
      </c>
      <c r="E42" s="401">
        <v>0</v>
      </c>
      <c r="F42" s="401">
        <v>14250</v>
      </c>
      <c r="G42" s="401">
        <v>3650</v>
      </c>
      <c r="H42" s="401">
        <v>1825</v>
      </c>
      <c r="I42" s="401">
        <v>14407.894736842107</v>
      </c>
      <c r="J42" s="401">
        <v>1575</v>
      </c>
      <c r="K42" s="401">
        <v>21457.894736842107</v>
      </c>
      <c r="L42" s="204"/>
    </row>
    <row r="43" spans="1:12" ht="15" customHeight="1">
      <c r="A43" s="70" t="s">
        <v>2626</v>
      </c>
      <c r="B43" s="70" t="s">
        <v>2584</v>
      </c>
      <c r="C43" s="400">
        <v>10679</v>
      </c>
      <c r="D43" s="401">
        <v>2000</v>
      </c>
      <c r="E43" s="401">
        <v>0</v>
      </c>
      <c r="F43" s="401">
        <v>12679</v>
      </c>
      <c r="G43" s="401">
        <v>3559.50</v>
      </c>
      <c r="H43" s="401">
        <v>1779.75</v>
      </c>
      <c r="I43" s="401">
        <v>14050.657894736842</v>
      </c>
      <c r="J43" s="401">
        <v>1568</v>
      </c>
      <c r="K43" s="401">
        <v>20957.90789473684</v>
      </c>
      <c r="L43" s="204"/>
    </row>
    <row r="44" spans="1:12" ht="15" customHeight="1">
      <c r="A44" s="70" t="s">
        <v>2627</v>
      </c>
      <c r="B44" s="70" t="s">
        <v>2584</v>
      </c>
      <c r="C44" s="400">
        <v>10472</v>
      </c>
      <c r="D44" s="401">
        <v>2000</v>
      </c>
      <c r="E44" s="401">
        <v>0</v>
      </c>
      <c r="F44" s="401">
        <v>12472</v>
      </c>
      <c r="G44" s="401">
        <v>3490.60</v>
      </c>
      <c r="H44" s="401">
        <v>1745.30</v>
      </c>
      <c r="I44" s="401">
        <v>13778.684210526315</v>
      </c>
      <c r="J44" s="401">
        <v>1563</v>
      </c>
      <c r="K44" s="401">
        <v>20577.584210526315</v>
      </c>
      <c r="L44" s="204"/>
    </row>
    <row r="45" spans="1:12" ht="15" customHeight="1">
      <c r="A45" s="70" t="s">
        <v>2628</v>
      </c>
      <c r="B45" s="70" t="s">
        <v>2584</v>
      </c>
      <c r="C45" s="400">
        <v>10463</v>
      </c>
      <c r="D45" s="401">
        <v>2000</v>
      </c>
      <c r="E45" s="401">
        <v>0</v>
      </c>
      <c r="F45" s="401">
        <v>12463</v>
      </c>
      <c r="G45" s="401">
        <v>3487.7000000000003</v>
      </c>
      <c r="H45" s="401">
        <v>1743.85</v>
      </c>
      <c r="I45" s="401">
        <v>13767.236842105265</v>
      </c>
      <c r="J45" s="401">
        <v>1590</v>
      </c>
      <c r="K45" s="401">
        <v>20588.786842105266</v>
      </c>
      <c r="L45" s="204"/>
    </row>
    <row r="46" spans="1:12" ht="15" customHeight="1">
      <c r="A46" s="70" t="s">
        <v>2629</v>
      </c>
      <c r="B46" s="70" t="s">
        <v>2584</v>
      </c>
      <c r="C46" s="400">
        <v>10342</v>
      </c>
      <c r="D46" s="401">
        <v>2000</v>
      </c>
      <c r="E46" s="401">
        <v>3000</v>
      </c>
      <c r="F46" s="401">
        <v>15342</v>
      </c>
      <c r="G46" s="401">
        <v>3447.2000000000003</v>
      </c>
      <c r="H46" s="401">
        <v>1723.60</v>
      </c>
      <c r="I46" s="401">
        <v>13607.368421052633</v>
      </c>
      <c r="J46" s="401">
        <v>1583</v>
      </c>
      <c r="K46" s="401">
        <v>20361.168421052633</v>
      </c>
      <c r="L46" s="204"/>
    </row>
    <row r="47" spans="1:12" ht="15" customHeight="1">
      <c r="A47" s="70" t="s">
        <v>2630</v>
      </c>
      <c r="B47" s="70" t="s">
        <v>2584</v>
      </c>
      <c r="C47" s="400">
        <v>10342</v>
      </c>
      <c r="D47" s="401">
        <v>2000</v>
      </c>
      <c r="E47" s="401">
        <v>0</v>
      </c>
      <c r="F47" s="401">
        <v>12342</v>
      </c>
      <c r="G47" s="401">
        <v>3447.2000000000003</v>
      </c>
      <c r="H47" s="401">
        <v>1723.60</v>
      </c>
      <c r="I47" s="401">
        <v>13607.368421052633</v>
      </c>
      <c r="J47" s="401">
        <v>1585</v>
      </c>
      <c r="K47" s="401">
        <v>20363.168421052633</v>
      </c>
      <c r="L47" s="204"/>
    </row>
    <row r="48" spans="1:12" ht="15" customHeight="1">
      <c r="A48" s="70" t="s">
        <v>2631</v>
      </c>
      <c r="B48" s="70" t="s">
        <v>2584</v>
      </c>
      <c r="C48" s="400">
        <v>10000</v>
      </c>
      <c r="D48" s="401">
        <v>3000</v>
      </c>
      <c r="E48" s="401">
        <v>0</v>
      </c>
      <c r="F48" s="401">
        <v>13000</v>
      </c>
      <c r="G48" s="401">
        <v>3333.333333333333</v>
      </c>
      <c r="H48" s="401">
        <v>1666.6666666666665</v>
      </c>
      <c r="I48" s="401">
        <v>13157.894736842107</v>
      </c>
      <c r="J48" s="401">
        <v>1580</v>
      </c>
      <c r="K48" s="401">
        <v>19737.894736842107</v>
      </c>
      <c r="L48" s="204"/>
    </row>
    <row r="49" spans="1:12" ht="15" customHeight="1">
      <c r="A49" s="70" t="s">
        <v>2632</v>
      </c>
      <c r="B49" s="70" t="s">
        <v>2584</v>
      </c>
      <c r="C49" s="400">
        <v>10000</v>
      </c>
      <c r="D49" s="401">
        <v>2000</v>
      </c>
      <c r="E49" s="401">
        <v>4332</v>
      </c>
      <c r="F49" s="401">
        <v>16332</v>
      </c>
      <c r="G49" s="401">
        <v>3333.333333333333</v>
      </c>
      <c r="H49" s="401">
        <v>1666.6666666666665</v>
      </c>
      <c r="I49" s="401">
        <v>13157.894736842107</v>
      </c>
      <c r="J49" s="401">
        <v>1561</v>
      </c>
      <c r="K49" s="401">
        <v>19718.894736842107</v>
      </c>
      <c r="L49" s="204"/>
    </row>
    <row r="50" spans="1:12" ht="15" customHeight="1">
      <c r="A50" s="70" t="s">
        <v>2633</v>
      </c>
      <c r="B50" s="70" t="s">
        <v>2584</v>
      </c>
      <c r="C50" s="400">
        <v>9967</v>
      </c>
      <c r="D50" s="401">
        <v>2000</v>
      </c>
      <c r="E50" s="401">
        <v>0</v>
      </c>
      <c r="F50" s="401">
        <v>11967</v>
      </c>
      <c r="G50" s="401">
        <v>3322.2000000000003</v>
      </c>
      <c r="H50" s="401">
        <v>1661.10</v>
      </c>
      <c r="I50" s="401">
        <v>13113.947368421053</v>
      </c>
      <c r="J50" s="401">
        <v>1591</v>
      </c>
      <c r="K50" s="401">
        <v>19688.247368421053</v>
      </c>
      <c r="L50" s="204"/>
    </row>
    <row r="51" spans="1:12" ht="15" customHeight="1">
      <c r="A51" s="70" t="s">
        <v>2634</v>
      </c>
      <c r="B51" s="70" t="s">
        <v>2584</v>
      </c>
      <c r="C51" s="400">
        <v>9803</v>
      </c>
      <c r="D51" s="401">
        <v>2300</v>
      </c>
      <c r="E51" s="401">
        <v>0</v>
      </c>
      <c r="F51" s="401">
        <v>12103</v>
      </c>
      <c r="G51" s="401">
        <v>3267.7000000000003</v>
      </c>
      <c r="H51" s="401">
        <v>1633.85</v>
      </c>
      <c r="I51" s="401">
        <v>12898.815789473685</v>
      </c>
      <c r="J51" s="401">
        <v>1584</v>
      </c>
      <c r="K51" s="401">
        <v>19384.365789473686</v>
      </c>
      <c r="L51" s="204"/>
    </row>
    <row r="52" spans="1:12" ht="15" customHeight="1">
      <c r="A52" s="70" t="s">
        <v>2635</v>
      </c>
      <c r="B52" s="70" t="s">
        <v>2584</v>
      </c>
      <c r="C52" s="400">
        <v>8653</v>
      </c>
      <c r="D52" s="401">
        <v>2000</v>
      </c>
      <c r="E52" s="401">
        <v>1800</v>
      </c>
      <c r="F52" s="401">
        <v>12453</v>
      </c>
      <c r="G52" s="401">
        <v>2884.30</v>
      </c>
      <c r="H52" s="401">
        <v>1442.15</v>
      </c>
      <c r="I52" s="401">
        <v>11385.394736842107</v>
      </c>
      <c r="J52" s="401">
        <v>1564</v>
      </c>
      <c r="K52" s="401">
        <v>17275.844736842108</v>
      </c>
      <c r="L52" s="204"/>
    </row>
    <row r="53" spans="1:12" ht="15" customHeight="1">
      <c r="A53" s="70" t="s">
        <v>2636</v>
      </c>
      <c r="B53" s="70" t="s">
        <v>2584</v>
      </c>
      <c r="C53" s="400">
        <v>8653</v>
      </c>
      <c r="D53" s="401">
        <v>2000</v>
      </c>
      <c r="E53" s="401">
        <v>0</v>
      </c>
      <c r="F53" s="401">
        <v>10653</v>
      </c>
      <c r="G53" s="401">
        <v>2884.30</v>
      </c>
      <c r="H53" s="401">
        <v>1442.15</v>
      </c>
      <c r="I53" s="401">
        <v>11385.394736842107</v>
      </c>
      <c r="J53" s="401">
        <v>1566</v>
      </c>
      <c r="K53" s="401">
        <v>17277.844736842108</v>
      </c>
      <c r="L53" s="204"/>
    </row>
    <row r="54" spans="1:12" ht="15" customHeight="1">
      <c r="A54" s="70" t="s">
        <v>2637</v>
      </c>
      <c r="B54" s="70" t="s">
        <v>2584</v>
      </c>
      <c r="C54" s="400">
        <v>8653</v>
      </c>
      <c r="D54" s="401">
        <v>2500</v>
      </c>
      <c r="E54" s="401">
        <v>0</v>
      </c>
      <c r="F54" s="401">
        <v>11153</v>
      </c>
      <c r="G54" s="401">
        <v>2884.30</v>
      </c>
      <c r="H54" s="401">
        <v>1442.15</v>
      </c>
      <c r="I54" s="401">
        <v>11385.394736842107</v>
      </c>
      <c r="J54" s="401">
        <v>1515</v>
      </c>
      <c r="K54" s="401">
        <v>17226.844736842108</v>
      </c>
      <c r="L54" s="204"/>
    </row>
    <row r="55" spans="1:12" ht="15" customHeight="1">
      <c r="A55" s="70" t="s">
        <v>2638</v>
      </c>
      <c r="B55" s="70" t="s">
        <v>2584</v>
      </c>
      <c r="C55" s="400">
        <v>8112</v>
      </c>
      <c r="D55" s="401">
        <v>2000</v>
      </c>
      <c r="E55" s="401">
        <v>0</v>
      </c>
      <c r="F55" s="401">
        <v>10112</v>
      </c>
      <c r="G55" s="401">
        <v>2704</v>
      </c>
      <c r="H55" s="401">
        <v>1352</v>
      </c>
      <c r="I55" s="401">
        <v>10673.684210526317</v>
      </c>
      <c r="J55" s="401">
        <v>1579</v>
      </c>
      <c r="K55" s="401">
        <v>16308.684210526317</v>
      </c>
      <c r="L55" s="204"/>
    </row>
    <row r="56" spans="1:12" ht="15" customHeight="1">
      <c r="A56" s="70" t="s">
        <v>2639</v>
      </c>
      <c r="B56" s="70" t="s">
        <v>2586</v>
      </c>
      <c r="C56" s="400">
        <v>19500</v>
      </c>
      <c r="D56" s="401">
        <v>3000</v>
      </c>
      <c r="E56" s="401">
        <v>0</v>
      </c>
      <c r="F56" s="401">
        <v>22500</v>
      </c>
      <c r="G56" s="401">
        <v>6500</v>
      </c>
      <c r="H56" s="401">
        <v>3250</v>
      </c>
      <c r="I56" s="401">
        <v>25657.894736842107</v>
      </c>
      <c r="J56" s="401">
        <v>1500</v>
      </c>
      <c r="K56" s="401">
        <v>36907.89473684211</v>
      </c>
      <c r="L56" s="204"/>
    </row>
    <row r="57" spans="1:12" ht="15" customHeight="1">
      <c r="A57" s="70" t="s">
        <v>2640</v>
      </c>
      <c r="B57" s="70" t="s">
        <v>2586</v>
      </c>
      <c r="C57" s="400">
        <v>15111</v>
      </c>
      <c r="D57" s="401">
        <v>2500</v>
      </c>
      <c r="E57" s="401">
        <v>0</v>
      </c>
      <c r="F57" s="401">
        <v>17611</v>
      </c>
      <c r="G57" s="401">
        <v>5036.9</v>
      </c>
      <c r="H57" s="401">
        <v>2518.45</v>
      </c>
      <c r="I57" s="401">
        <v>19882.500000000004</v>
      </c>
      <c r="J57" s="401">
        <v>1500</v>
      </c>
      <c r="K57" s="401">
        <v>28937.850000000002</v>
      </c>
      <c r="L57" s="204"/>
    </row>
    <row r="58" spans="1:12" ht="15" customHeight="1">
      <c r="A58" s="70" t="s">
        <v>2641</v>
      </c>
      <c r="B58" s="70" t="s">
        <v>2586</v>
      </c>
      <c r="C58" s="400">
        <v>14256</v>
      </c>
      <c r="D58" s="401">
        <v>2500</v>
      </c>
      <c r="E58" s="401">
        <v>0</v>
      </c>
      <c r="F58" s="401">
        <v>16756</v>
      </c>
      <c r="G58" s="401">
        <v>4752</v>
      </c>
      <c r="H58" s="401">
        <v>2376</v>
      </c>
      <c r="I58" s="401">
        <v>18757.894736842107</v>
      </c>
      <c r="J58" s="401">
        <v>1504</v>
      </c>
      <c r="K58" s="401">
        <v>27389.894736842107</v>
      </c>
      <c r="L58" s="204"/>
    </row>
    <row r="59" spans="1:12" ht="15" customHeight="1">
      <c r="A59" s="70" t="s">
        <v>2642</v>
      </c>
      <c r="B59" s="70" t="s">
        <v>2586</v>
      </c>
      <c r="C59" s="400">
        <v>10530</v>
      </c>
      <c r="D59" s="401">
        <v>2000</v>
      </c>
      <c r="E59" s="401">
        <v>0</v>
      </c>
      <c r="F59" s="401">
        <v>12530</v>
      </c>
      <c r="G59" s="401">
        <v>3510</v>
      </c>
      <c r="H59" s="401">
        <v>1755</v>
      </c>
      <c r="I59" s="401">
        <v>13855.263157894737</v>
      </c>
      <c r="J59" s="401">
        <v>1514</v>
      </c>
      <c r="K59" s="401">
        <v>20634.263157894737</v>
      </c>
      <c r="L59" s="204"/>
    </row>
    <row r="60" spans="1:12" ht="15" customHeight="1">
      <c r="A60" s="70" t="s">
        <v>2643</v>
      </c>
      <c r="B60" s="70" t="s">
        <v>2586</v>
      </c>
      <c r="C60" s="400">
        <v>8653</v>
      </c>
      <c r="D60" s="401">
        <v>2000</v>
      </c>
      <c r="E60" s="401">
        <v>0</v>
      </c>
      <c r="F60" s="401">
        <v>10653</v>
      </c>
      <c r="G60" s="401">
        <v>2884.30</v>
      </c>
      <c r="H60" s="401">
        <v>1442.15</v>
      </c>
      <c r="I60" s="401">
        <v>11385.394736842107</v>
      </c>
      <c r="J60" s="401">
        <v>1546</v>
      </c>
      <c r="K60" s="401">
        <v>17257.844736842108</v>
      </c>
      <c r="L60" s="204"/>
    </row>
    <row r="61" spans="1:12" ht="15" customHeight="1">
      <c r="A61" s="70" t="s">
        <v>2644</v>
      </c>
      <c r="B61" s="70" t="s">
        <v>2582</v>
      </c>
      <c r="C61" s="400">
        <v>11937</v>
      </c>
      <c r="D61" s="401">
        <v>2000</v>
      </c>
      <c r="E61" s="401">
        <v>0</v>
      </c>
      <c r="F61" s="401">
        <v>13937</v>
      </c>
      <c r="G61" s="401">
        <v>3979.0999999999995</v>
      </c>
      <c r="H61" s="401">
        <v>1989.5499999999997</v>
      </c>
      <c r="I61" s="401">
        <v>15706.973684210527</v>
      </c>
      <c r="J61" s="401">
        <v>1545</v>
      </c>
      <c r="K61" s="401">
        <v>23220.623684210528</v>
      </c>
      <c r="L61" s="204"/>
    </row>
    <row r="62" spans="1:12" ht="15" customHeight="1">
      <c r="A62" s="70" t="s">
        <v>2645</v>
      </c>
      <c r="B62" s="70" t="s">
        <v>2582</v>
      </c>
      <c r="C62" s="400">
        <v>13000</v>
      </c>
      <c r="D62" s="401">
        <v>2500</v>
      </c>
      <c r="E62" s="401">
        <v>0</v>
      </c>
      <c r="F62" s="401">
        <v>15500</v>
      </c>
      <c r="G62" s="401">
        <v>4333.333333333333</v>
      </c>
      <c r="H62" s="401">
        <v>2166.6666666666665</v>
      </c>
      <c r="I62" s="401">
        <v>17105.263157894737</v>
      </c>
      <c r="J62" s="401">
        <v>1543</v>
      </c>
      <c r="K62" s="401">
        <v>25148.263157894737</v>
      </c>
      <c r="L62" s="204"/>
    </row>
    <row r="63" spans="1:12" ht="15" customHeight="1">
      <c r="A63" s="70" t="s">
        <v>2646</v>
      </c>
      <c r="B63" s="70" t="s">
        <v>2582</v>
      </c>
      <c r="C63" s="400">
        <v>11937</v>
      </c>
      <c r="D63" s="401">
        <v>2500</v>
      </c>
      <c r="E63" s="401">
        <v>0</v>
      </c>
      <c r="F63" s="401">
        <v>14437</v>
      </c>
      <c r="G63" s="401">
        <v>3979.0999999999995</v>
      </c>
      <c r="H63" s="401">
        <v>1989.5499999999997</v>
      </c>
      <c r="I63" s="401">
        <v>15706.973684210527</v>
      </c>
      <c r="J63" s="401">
        <v>1541</v>
      </c>
      <c r="K63" s="401">
        <v>23216.623684210528</v>
      </c>
      <c r="L63" s="204"/>
    </row>
    <row r="64" spans="1:12" ht="15" customHeight="1">
      <c r="A64" s="70" t="s">
        <v>2647</v>
      </c>
      <c r="B64" s="70" t="s">
        <v>2582</v>
      </c>
      <c r="C64" s="400">
        <v>11937</v>
      </c>
      <c r="D64" s="401">
        <v>2000</v>
      </c>
      <c r="E64" s="401">
        <v>0</v>
      </c>
      <c r="F64" s="401">
        <v>13937</v>
      </c>
      <c r="G64" s="401">
        <v>3979.0999999999995</v>
      </c>
      <c r="H64" s="401">
        <v>1989.5499999999997</v>
      </c>
      <c r="I64" s="401">
        <v>15706.973684210527</v>
      </c>
      <c r="J64" s="401">
        <v>1554</v>
      </c>
      <c r="K64" s="401">
        <v>23229.623684210528</v>
      </c>
      <c r="L64" s="204"/>
    </row>
    <row r="65" spans="1:12" ht="15" customHeight="1">
      <c r="A65" s="70" t="s">
        <v>2648</v>
      </c>
      <c r="B65" s="70" t="s">
        <v>2582</v>
      </c>
      <c r="C65" s="400">
        <v>11883</v>
      </c>
      <c r="D65" s="401">
        <v>2000</v>
      </c>
      <c r="E65" s="401">
        <v>0</v>
      </c>
      <c r="F65" s="401">
        <v>13883</v>
      </c>
      <c r="G65" s="401">
        <v>3960.9000000000005</v>
      </c>
      <c r="H65" s="401">
        <v>1980.4500000000003</v>
      </c>
      <c r="I65" s="401">
        <v>15635.13157894737</v>
      </c>
      <c r="J65" s="401">
        <v>1553</v>
      </c>
      <c r="K65" s="401">
        <v>23129.481578947372</v>
      </c>
      <c r="L65" s="204"/>
    </row>
    <row r="66" spans="1:12" ht="15" customHeight="1">
      <c r="A66" s="70" t="s">
        <v>2589</v>
      </c>
      <c r="B66" s="70" t="s">
        <v>2275</v>
      </c>
      <c r="C66" s="400">
        <v>9803</v>
      </c>
      <c r="D66" s="401">
        <v>2000</v>
      </c>
      <c r="E66" s="401">
        <v>0</v>
      </c>
      <c r="F66" s="401">
        <v>11803</v>
      </c>
      <c r="G66" s="401">
        <v>3267.7999999999997</v>
      </c>
      <c r="H66" s="401">
        <v>1633.90</v>
      </c>
      <c r="I66" s="401">
        <v>12899.21052631579</v>
      </c>
      <c r="J66" s="401">
        <v>1539</v>
      </c>
      <c r="K66" s="401">
        <v>19339.91052631579</v>
      </c>
      <c r="L66" s="204"/>
    </row>
  </sheetData>
  <mergeCells count="15">
    <mergeCell ref="A8:A9"/>
    <mergeCell ref="B8:B9"/>
    <mergeCell ref="C8:F8"/>
    <mergeCell ref="G8:K8"/>
    <mergeCell ref="A18:C18"/>
    <mergeCell ref="A19:A20"/>
    <mergeCell ref="B19:B20"/>
    <mergeCell ref="C19:F19"/>
    <mergeCell ref="G19:K19"/>
    <mergeCell ref="A2:K2"/>
    <mergeCell ref="A3:K3"/>
    <mergeCell ref="A4:K4"/>
    <mergeCell ref="A5:K5"/>
    <mergeCell ref="A6:K6"/>
    <mergeCell ref="A7:C7"/>
  </mergeCells>
  <pageMargins left="0.7" right="0.7" top="0.75" bottom="0.75" header="0.3" footer="0.3"/>
  <pageSetup fitToHeight="0" orientation="landscape" paperSize="1" scale="82"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2:E48"/>
  <sheetViews>
    <sheetView showGridLines="0" zoomScaleSheetLayoutView="70" workbookViewId="0" topLeftCell="A1"/>
  </sheetViews>
  <sheetFormatPr defaultColWidth="11.454285714285714" defaultRowHeight="14" customHeight="1"/>
  <cols>
    <col min="1" max="1" width="16.428571428571427" style="131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4" customHeight="1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4" customHeight="1">
      <c r="A3" s="57" t="s">
        <v>772</v>
      </c>
      <c r="B3" s="57" t="s">
        <v>1932</v>
      </c>
      <c r="C3" s="57" t="s">
        <v>1932</v>
      </c>
      <c r="D3" s="57" t="s">
        <v>1932</v>
      </c>
      <c r="E3" s="57" t="s">
        <v>1932</v>
      </c>
    </row>
    <row r="4" spans="1:5" ht="14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4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4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4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4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4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4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4" customHeight="1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ht="14" customHeight="1">
      <c r="A12" s="99" t="s">
        <v>2649</v>
      </c>
      <c r="B12" s="402" t="s">
        <v>2650</v>
      </c>
      <c r="C12" s="403">
        <v>1</v>
      </c>
      <c r="D12" s="404">
        <v>117926.70</v>
      </c>
      <c r="E12" s="404">
        <v>117926.70</v>
      </c>
    </row>
    <row r="13" spans="1:5" ht="14" customHeight="1">
      <c r="A13" s="99" t="s">
        <v>2651</v>
      </c>
      <c r="B13" s="402" t="s">
        <v>2652</v>
      </c>
      <c r="C13" s="403">
        <v>1</v>
      </c>
      <c r="D13" s="404">
        <v>84301.20</v>
      </c>
      <c r="E13" s="404">
        <v>84301.20</v>
      </c>
    </row>
    <row r="14" spans="1:5" ht="14" customHeight="1">
      <c r="A14" s="99" t="s">
        <v>2653</v>
      </c>
      <c r="B14" s="402" t="s">
        <v>2654</v>
      </c>
      <c r="C14" s="403">
        <v>1</v>
      </c>
      <c r="D14" s="404">
        <v>53441.10</v>
      </c>
      <c r="E14" s="404">
        <v>53441.10</v>
      </c>
    </row>
    <row r="15" spans="1:5" ht="14" customHeight="1">
      <c r="A15" s="99" t="s">
        <v>2516</v>
      </c>
      <c r="B15" s="402" t="s">
        <v>2189</v>
      </c>
      <c r="C15" s="403">
        <v>4</v>
      </c>
      <c r="D15" s="404">
        <v>53441.10</v>
      </c>
      <c r="E15" s="404">
        <v>53441.10</v>
      </c>
    </row>
    <row r="16" spans="1:5" ht="14" customHeight="1">
      <c r="A16" s="99" t="s">
        <v>2523</v>
      </c>
      <c r="B16" s="402" t="s">
        <v>2503</v>
      </c>
      <c r="C16" s="403">
        <v>6</v>
      </c>
      <c r="D16" s="404">
        <v>26841.90</v>
      </c>
      <c r="E16" s="404">
        <v>26841.90</v>
      </c>
    </row>
    <row r="17" spans="1:5" ht="14" customHeight="1">
      <c r="A17" s="99" t="s">
        <v>2655</v>
      </c>
      <c r="B17" s="402" t="s">
        <v>2656</v>
      </c>
      <c r="C17" s="403">
        <v>4</v>
      </c>
      <c r="D17" s="404">
        <v>25884.30</v>
      </c>
      <c r="E17" s="404">
        <v>25884.30</v>
      </c>
    </row>
    <row r="18" spans="1:5" ht="14" customHeight="1">
      <c r="A18" s="99" t="s">
        <v>2657</v>
      </c>
      <c r="B18" s="402" t="s">
        <v>2658</v>
      </c>
      <c r="C18" s="403">
        <v>4</v>
      </c>
      <c r="D18" s="404">
        <v>21051.30</v>
      </c>
      <c r="E18" s="404">
        <v>21051.30</v>
      </c>
    </row>
    <row r="19" spans="1:5" ht="14" customHeight="1">
      <c r="A19" s="99" t="s">
        <v>2659</v>
      </c>
      <c r="B19" s="402" t="s">
        <v>2660</v>
      </c>
      <c r="C19" s="403">
        <v>4</v>
      </c>
      <c r="D19" s="404">
        <v>20008.50</v>
      </c>
      <c r="E19" s="404">
        <v>20008.50</v>
      </c>
    </row>
    <row r="20" spans="1:5" ht="14" customHeight="1">
      <c r="A20" s="99" t="s">
        <v>2661</v>
      </c>
      <c r="B20" s="402" t="s">
        <v>2662</v>
      </c>
      <c r="C20" s="403">
        <v>8</v>
      </c>
      <c r="D20" s="404">
        <v>18159.9</v>
      </c>
      <c r="E20" s="404">
        <v>18159.9</v>
      </c>
    </row>
    <row r="21" spans="1:5" ht="14" customHeight="1">
      <c r="A21" s="99" t="s">
        <v>2663</v>
      </c>
      <c r="B21" s="402" t="s">
        <v>1951</v>
      </c>
      <c r="C21" s="403">
        <v>4</v>
      </c>
      <c r="D21" s="404">
        <v>17148</v>
      </c>
      <c r="E21" s="404">
        <v>17148</v>
      </c>
    </row>
    <row r="22" spans="1:5" ht="14" customHeight="1">
      <c r="A22" s="99" t="s">
        <v>2532</v>
      </c>
      <c r="B22" s="402" t="s">
        <v>1951</v>
      </c>
      <c r="C22" s="403">
        <v>2</v>
      </c>
      <c r="D22" s="404">
        <v>12782.10</v>
      </c>
      <c r="E22" s="404">
        <v>12782.10</v>
      </c>
    </row>
    <row r="23" spans="1:5" ht="14" customHeight="1">
      <c r="A23" s="99" t="s">
        <v>2664</v>
      </c>
      <c r="B23" s="402" t="s">
        <v>2665</v>
      </c>
      <c r="C23" s="403">
        <v>1</v>
      </c>
      <c r="D23" s="404">
        <v>12660</v>
      </c>
      <c r="E23" s="404">
        <v>12660</v>
      </c>
    </row>
    <row r="24" spans="1:5" ht="14" customHeight="1">
      <c r="A24" s="99" t="s">
        <v>2666</v>
      </c>
      <c r="B24" s="402" t="s">
        <v>2440</v>
      </c>
      <c r="C24" s="403">
        <v>4</v>
      </c>
      <c r="D24" s="404">
        <v>12339.60</v>
      </c>
      <c r="E24" s="404">
        <v>12339.60</v>
      </c>
    </row>
    <row r="25" spans="1:5" ht="14" customHeight="1">
      <c r="A25" s="99" t="s">
        <v>2667</v>
      </c>
      <c r="B25" s="402" t="s">
        <v>2668</v>
      </c>
      <c r="C25" s="403">
        <v>1</v>
      </c>
      <c r="D25" s="404">
        <v>7868.70</v>
      </c>
      <c r="E25" s="404">
        <v>7868.70</v>
      </c>
    </row>
    <row r="26" spans="1:5" ht="14" customHeight="1">
      <c r="A26" s="104" t="s">
        <v>318</v>
      </c>
      <c r="B26" s="105" t="s">
        <v>1967</v>
      </c>
      <c r="C26" s="106">
        <f>SUM(C12:C25)</f>
        <v>45</v>
      </c>
      <c r="D26" s="107" t="s">
        <v>318</v>
      </c>
      <c r="E26" s="108" t="s">
        <v>318</v>
      </c>
    </row>
    <row r="27" spans="1:5" ht="14" customHeight="1">
      <c r="A27" s="193"/>
      <c r="B27" s="150"/>
      <c r="C27" s="194"/>
      <c r="D27" s="195"/>
      <c r="E27" s="195"/>
    </row>
    <row r="28" spans="1:5" ht="14" customHeight="1">
      <c r="A28" s="196" t="s">
        <v>318</v>
      </c>
      <c r="B28" s="196" t="s">
        <v>318</v>
      </c>
      <c r="C28" s="197" t="s">
        <v>318</v>
      </c>
      <c r="D28" s="198" t="s">
        <v>318</v>
      </c>
      <c r="E28" s="198" t="s">
        <v>318</v>
      </c>
    </row>
    <row r="29" spans="1:5" ht="14" customHeight="1">
      <c r="A29" s="134" t="s">
        <v>1968</v>
      </c>
      <c r="B29" s="134" t="s">
        <v>1968</v>
      </c>
      <c r="C29" s="135"/>
      <c r="D29" s="136" t="s">
        <v>318</v>
      </c>
      <c r="E29" s="136" t="s">
        <v>318</v>
      </c>
    </row>
    <row r="30" spans="1:5" ht="14" customHeight="1">
      <c r="A30" s="137" t="s">
        <v>1978</v>
      </c>
      <c r="B30" s="137" t="s">
        <v>1978</v>
      </c>
      <c r="C30" s="100">
        <v>0</v>
      </c>
      <c r="D30" s="138">
        <v>0</v>
      </c>
      <c r="E30" s="138">
        <v>0</v>
      </c>
    </row>
    <row r="31" spans="1:5" ht="14" customHeight="1">
      <c r="A31" s="104" t="s">
        <v>318</v>
      </c>
      <c r="B31" s="105" t="s">
        <v>1976</v>
      </c>
      <c r="C31" s="106">
        <f>SUM(C30:C30)</f>
        <v>0</v>
      </c>
      <c r="D31" s="107" t="s">
        <v>318</v>
      </c>
      <c r="E31" s="108" t="s">
        <v>318</v>
      </c>
    </row>
    <row r="32" spans="1:5" ht="14" customHeight="1">
      <c r="A32" s="200" t="s">
        <v>318</v>
      </c>
      <c r="C32" s="131"/>
      <c r="D32" s="201" t="s">
        <v>318</v>
      </c>
      <c r="E32" s="201" t="s">
        <v>318</v>
      </c>
    </row>
    <row r="33" spans="1:5" ht="14" customHeight="1">
      <c r="A33" s="133" t="s">
        <v>318</v>
      </c>
      <c r="B33" s="133" t="s">
        <v>318</v>
      </c>
      <c r="C33" s="197" t="s">
        <v>318</v>
      </c>
      <c r="D33" s="198" t="s">
        <v>318</v>
      </c>
      <c r="E33" s="198" t="s">
        <v>318</v>
      </c>
    </row>
    <row r="34" spans="1:5" ht="14" customHeight="1">
      <c r="A34" s="134" t="s">
        <v>1977</v>
      </c>
      <c r="B34" s="134" t="s">
        <v>1968</v>
      </c>
      <c r="C34" s="135" t="s">
        <v>318</v>
      </c>
      <c r="D34" s="136" t="s">
        <v>318</v>
      </c>
      <c r="E34" s="136" t="s">
        <v>318</v>
      </c>
    </row>
    <row r="35" spans="1:5" ht="14" customHeight="1">
      <c r="A35" s="137" t="s">
        <v>1978</v>
      </c>
      <c r="B35" s="137" t="s">
        <v>1978</v>
      </c>
      <c r="C35" s="100">
        <v>0</v>
      </c>
      <c r="D35" s="138">
        <v>0</v>
      </c>
      <c r="E35" s="138">
        <v>0</v>
      </c>
    </row>
    <row r="36" spans="1:5" ht="14" customHeight="1">
      <c r="A36" s="104" t="s">
        <v>318</v>
      </c>
      <c r="B36" s="105" t="s">
        <v>1979</v>
      </c>
      <c r="C36" s="106">
        <f>SUM(C35:C35)</f>
        <v>0</v>
      </c>
      <c r="D36" s="107" t="s">
        <v>318</v>
      </c>
      <c r="E36" s="108" t="s">
        <v>318</v>
      </c>
    </row>
    <row r="37" spans="1:5" ht="14" customHeight="1">
      <c r="A37" s="196"/>
      <c r="B37" s="196"/>
      <c r="C37" s="197"/>
      <c r="D37" s="198"/>
      <c r="E37" s="198"/>
    </row>
    <row r="38" spans="1:5" ht="14" customHeight="1">
      <c r="A38" s="196"/>
      <c r="B38" s="139" t="s">
        <v>1912</v>
      </c>
      <c r="C38" s="140">
        <f>SUM(C31,C26,C36)</f>
        <v>45</v>
      </c>
      <c r="D38" s="198"/>
      <c r="E38" s="198"/>
    </row>
    <row r="39" spans="1:5" ht="14" customHeight="1">
      <c r="A39" s="196"/>
      <c r="B39" s="196"/>
      <c r="C39" s="197"/>
      <c r="D39" s="198"/>
      <c r="E39" s="198"/>
    </row>
    <row r="40" spans="1:5" ht="14" customHeight="1">
      <c r="A40" s="196"/>
      <c r="B40" s="196"/>
      <c r="C40" s="197"/>
      <c r="D40" s="198"/>
      <c r="E40" s="198"/>
    </row>
    <row r="41" spans="1:5" ht="14" customHeight="1">
      <c r="A41" s="141" t="s">
        <v>1908</v>
      </c>
      <c r="B41" s="141"/>
      <c r="C41" s="202" t="s">
        <v>318</v>
      </c>
      <c r="D41" s="203" t="s">
        <v>318</v>
      </c>
      <c r="E41" s="203" t="s">
        <v>318</v>
      </c>
    </row>
    <row r="42" spans="1:3" ht="14" customHeight="1">
      <c r="A42" s="134" t="s">
        <v>1980</v>
      </c>
      <c r="B42" s="134"/>
      <c r="C42" s="131"/>
    </row>
    <row r="43" spans="1:5" ht="14" customHeight="1">
      <c r="A43" s="99" t="s">
        <v>2666</v>
      </c>
      <c r="B43" s="402" t="s">
        <v>2440</v>
      </c>
      <c r="C43" s="403">
        <v>1</v>
      </c>
      <c r="D43" s="404">
        <v>12339.60</v>
      </c>
      <c r="E43" s="404">
        <v>12339.60</v>
      </c>
    </row>
    <row r="44" spans="1:5" ht="14" customHeight="1">
      <c r="A44" s="104" t="s">
        <v>318</v>
      </c>
      <c r="B44" s="105" t="s">
        <v>1982</v>
      </c>
      <c r="C44" s="106">
        <f>SUM(C43:C43)</f>
        <v>1</v>
      </c>
      <c r="D44" s="107" t="s">
        <v>318</v>
      </c>
      <c r="E44" s="108" t="s">
        <v>318</v>
      </c>
    </row>
    <row r="45" spans="1:2" ht="14" customHeight="1">
      <c r="A45" s="196" t="s">
        <v>318</v>
      </c>
      <c r="B45" s="145" t="s">
        <v>318</v>
      </c>
    </row>
    <row r="46" spans="1:2" ht="14" customHeight="1">
      <c r="A46" s="147" t="s">
        <v>1983</v>
      </c>
      <c r="B46" s="148"/>
    </row>
    <row r="47" spans="1:5" ht="14" customHeight="1">
      <c r="A47" s="137" t="s">
        <v>1978</v>
      </c>
      <c r="B47" s="137" t="s">
        <v>1978</v>
      </c>
      <c r="C47" s="100">
        <v>0</v>
      </c>
      <c r="D47" s="138">
        <v>0</v>
      </c>
      <c r="E47" s="138">
        <v>0</v>
      </c>
    </row>
    <row r="48" spans="1:5" ht="14" customHeight="1">
      <c r="A48" s="150" t="s">
        <v>318</v>
      </c>
      <c r="B48" s="151" t="s">
        <v>1985</v>
      </c>
      <c r="C48" s="152">
        <f>SUM(C47:C47)</f>
        <v>0</v>
      </c>
      <c r="D48" s="107" t="s">
        <v>318</v>
      </c>
      <c r="E48" s="108" t="s">
        <v>318</v>
      </c>
    </row>
  </sheetData>
  <mergeCells count="15">
    <mergeCell ref="A11:B11"/>
    <mergeCell ref="A29:B29"/>
    <mergeCell ref="A34:B34"/>
    <mergeCell ref="A41:B41"/>
    <mergeCell ref="A42:B42"/>
    <mergeCell ref="A46:B46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8" r:id="rId2"/>
  <rowBreaks count="1" manualBreakCount="1">
    <brk id="32" max="4" man="1"/>
  </rowBreaks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2:M28"/>
  <sheetViews>
    <sheetView showGridLines="0" zoomScale="90" zoomScaleNormal="90" zoomScaleSheetLayoutView="70" workbookViewId="0" topLeftCell="A1"/>
  </sheetViews>
  <sheetFormatPr defaultColWidth="11.454285714285714" defaultRowHeight="15" customHeight="1"/>
  <cols>
    <col min="1" max="1" width="10.714285714285714" style="301" customWidth="1"/>
    <col min="2" max="2" width="26.428571428571427" style="301" bestFit="1" customWidth="1"/>
    <col min="3" max="5" width="11.571428571428571" style="301" customWidth="1"/>
    <col min="6" max="6" width="14.428571428571429" style="301" bestFit="1" customWidth="1"/>
    <col min="7" max="7" width="18.142857142857142" style="301" customWidth="1"/>
    <col min="8" max="8" width="11.571428571428571" style="301" customWidth="1"/>
    <col min="9" max="9" width="16.571428571428573" style="301" customWidth="1"/>
    <col min="10" max="10" width="18.857142857142858" style="301" customWidth="1"/>
    <col min="11" max="13" width="11.571428571428571" style="301" customWidth="1"/>
    <col min="14" max="16384" width="11.428571428571429" style="301"/>
  </cols>
  <sheetData>
    <row r="1" s="405" customFormat="1" ht="15" customHeight="1"/>
    <row r="2" spans="1:13" s="405" customFormat="1" ht="15" customHeight="1">
      <c r="A2" s="291" t="s">
        <v>768</v>
      </c>
      <c r="B2" s="291" t="s">
        <v>1931</v>
      </c>
      <c r="C2" s="291" t="s">
        <v>1931</v>
      </c>
      <c r="D2" s="291" t="s">
        <v>1931</v>
      </c>
      <c r="E2" s="291"/>
      <c r="F2" s="291" t="s">
        <v>1931</v>
      </c>
      <c r="G2" s="291"/>
      <c r="H2" s="291" t="s">
        <v>1931</v>
      </c>
      <c r="I2" s="291" t="s">
        <v>1931</v>
      </c>
      <c r="J2" s="291" t="s">
        <v>1931</v>
      </c>
      <c r="K2" s="291" t="s">
        <v>1931</v>
      </c>
      <c r="L2" s="291" t="s">
        <v>1931</v>
      </c>
      <c r="M2" s="291" t="s">
        <v>1931</v>
      </c>
    </row>
    <row r="3" spans="1:13" s="405" customFormat="1" ht="15" customHeight="1">
      <c r="A3" s="291" t="s">
        <v>772</v>
      </c>
      <c r="B3" s="291" t="s">
        <v>1931</v>
      </c>
      <c r="C3" s="291" t="s">
        <v>1931</v>
      </c>
      <c r="D3" s="291" t="s">
        <v>1931</v>
      </c>
      <c r="E3" s="291"/>
      <c r="F3" s="291" t="s">
        <v>1931</v>
      </c>
      <c r="G3" s="291"/>
      <c r="H3" s="291" t="s">
        <v>1931</v>
      </c>
      <c r="I3" s="291" t="s">
        <v>1931</v>
      </c>
      <c r="J3" s="291" t="s">
        <v>1931</v>
      </c>
      <c r="K3" s="291" t="s">
        <v>1931</v>
      </c>
      <c r="L3" s="291" t="s">
        <v>1931</v>
      </c>
      <c r="M3" s="291" t="s">
        <v>1931</v>
      </c>
    </row>
    <row r="4" spans="1:13" s="405" customFormat="1" ht="15" customHeight="1">
      <c r="A4" s="291" t="s">
        <v>1904</v>
      </c>
      <c r="B4" s="291" t="s">
        <v>1933</v>
      </c>
      <c r="C4" s="291" t="s">
        <v>1933</v>
      </c>
      <c r="D4" s="291" t="s">
        <v>1933</v>
      </c>
      <c r="E4" s="291"/>
      <c r="F4" s="291" t="s">
        <v>1933</v>
      </c>
      <c r="G4" s="291"/>
      <c r="H4" s="291" t="s">
        <v>1933</v>
      </c>
      <c r="I4" s="291" t="s">
        <v>1933</v>
      </c>
      <c r="J4" s="291" t="s">
        <v>1933</v>
      </c>
      <c r="K4" s="291" t="s">
        <v>1933</v>
      </c>
      <c r="L4" s="291" t="s">
        <v>1933</v>
      </c>
      <c r="M4" s="291" t="s">
        <v>1933</v>
      </c>
    </row>
    <row r="5" spans="1:13" s="405" customFormat="1" ht="15" customHeight="1">
      <c r="A5" s="291" t="s">
        <v>1986</v>
      </c>
      <c r="B5" s="291" t="s">
        <v>1986</v>
      </c>
      <c r="C5" s="291" t="s">
        <v>1986</v>
      </c>
      <c r="D5" s="291" t="s">
        <v>1986</v>
      </c>
      <c r="E5" s="291"/>
      <c r="F5" s="291" t="s">
        <v>1986</v>
      </c>
      <c r="G5" s="291"/>
      <c r="H5" s="291" t="s">
        <v>1986</v>
      </c>
      <c r="I5" s="291" t="s">
        <v>1986</v>
      </c>
      <c r="J5" s="291" t="s">
        <v>1986</v>
      </c>
      <c r="K5" s="291" t="s">
        <v>1986</v>
      </c>
      <c r="L5" s="291" t="s">
        <v>1986</v>
      </c>
      <c r="M5" s="291" t="s">
        <v>1986</v>
      </c>
    </row>
    <row r="6" spans="1:13" s="405" customFormat="1" ht="15" customHeight="1">
      <c r="A6" s="406" t="s">
        <v>1935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</row>
    <row r="7" spans="1:13" ht="15" customHeight="1">
      <c r="A7" s="407" t="s">
        <v>1987</v>
      </c>
      <c r="B7" s="407"/>
      <c r="C7" s="407"/>
      <c r="D7" s="408" t="s">
        <v>318</v>
      </c>
      <c r="E7" s="408"/>
      <c r="F7" s="408" t="s">
        <v>318</v>
      </c>
      <c r="G7" s="408"/>
      <c r="H7" s="408" t="s">
        <v>318</v>
      </c>
      <c r="I7" s="408" t="s">
        <v>318</v>
      </c>
      <c r="J7" s="408" t="s">
        <v>318</v>
      </c>
      <c r="K7" s="408" t="s">
        <v>318</v>
      </c>
      <c r="L7" s="408" t="s">
        <v>318</v>
      </c>
      <c r="M7" s="408" t="s">
        <v>318</v>
      </c>
    </row>
    <row r="8" spans="1:13" ht="15" customHeight="1">
      <c r="A8" s="409" t="s">
        <v>1988</v>
      </c>
      <c r="B8" s="410" t="s">
        <v>1937</v>
      </c>
      <c r="C8" s="411" t="s">
        <v>1989</v>
      </c>
      <c r="D8" s="411" t="s">
        <v>1989</v>
      </c>
      <c r="E8" s="411"/>
      <c r="F8" s="411" t="s">
        <v>1989</v>
      </c>
      <c r="G8" s="411"/>
      <c r="H8" s="411" t="s">
        <v>1989</v>
      </c>
      <c r="I8" s="411" t="s">
        <v>1990</v>
      </c>
      <c r="J8" s="411" t="s">
        <v>1990</v>
      </c>
      <c r="K8" s="411" t="s">
        <v>1990</v>
      </c>
      <c r="L8" s="411" t="s">
        <v>1990</v>
      </c>
      <c r="M8" s="412" t="s">
        <v>1990</v>
      </c>
    </row>
    <row r="9" spans="1:13" ht="15" customHeight="1">
      <c r="A9" s="413" t="s">
        <v>1988</v>
      </c>
      <c r="B9" s="414" t="s">
        <v>1991</v>
      </c>
      <c r="C9" s="415" t="s">
        <v>1992</v>
      </c>
      <c r="D9" s="415" t="s">
        <v>1993</v>
      </c>
      <c r="E9" s="415" t="s">
        <v>2669</v>
      </c>
      <c r="F9" s="415" t="s">
        <v>1994</v>
      </c>
      <c r="G9" s="416" t="s">
        <v>2670</v>
      </c>
      <c r="H9" s="415" t="s">
        <v>1995</v>
      </c>
      <c r="I9" s="416" t="s">
        <v>1996</v>
      </c>
      <c r="J9" s="416" t="s">
        <v>1997</v>
      </c>
      <c r="K9" s="415" t="s">
        <v>1998</v>
      </c>
      <c r="L9" s="415" t="s">
        <v>1999</v>
      </c>
      <c r="M9" s="417" t="s">
        <v>1995</v>
      </c>
    </row>
    <row r="10" spans="1:13" ht="15" customHeight="1">
      <c r="A10" s="418" t="s">
        <v>2649</v>
      </c>
      <c r="B10" s="419" t="s">
        <v>2650</v>
      </c>
      <c r="C10" s="420">
        <v>117926.70</v>
      </c>
      <c r="D10" s="420">
        <v>4000</v>
      </c>
      <c r="E10" s="420">
        <v>0</v>
      </c>
      <c r="F10" s="421">
        <v>0</v>
      </c>
      <c r="G10" s="421">
        <v>0</v>
      </c>
      <c r="H10" s="421">
        <v>121926.70</v>
      </c>
      <c r="I10" s="420">
        <v>39308.90</v>
      </c>
      <c r="J10" s="420">
        <v>19654.45</v>
      </c>
      <c r="K10" s="420">
        <v>157235.60</v>
      </c>
      <c r="L10" s="421">
        <v>0</v>
      </c>
      <c r="M10" s="421">
        <v>216198.95</v>
      </c>
    </row>
    <row r="11" spans="1:13" ht="15" customHeight="1">
      <c r="A11" s="418" t="s">
        <v>2651</v>
      </c>
      <c r="B11" s="419" t="s">
        <v>2652</v>
      </c>
      <c r="C11" s="420">
        <v>84301.20</v>
      </c>
      <c r="D11" s="420">
        <v>4000</v>
      </c>
      <c r="E11" s="420">
        <v>0</v>
      </c>
      <c r="F11" s="421">
        <v>0</v>
      </c>
      <c r="G11" s="421">
        <v>0</v>
      </c>
      <c r="H11" s="421">
        <v>88301.20</v>
      </c>
      <c r="I11" s="420">
        <v>28100.40</v>
      </c>
      <c r="J11" s="420">
        <v>14050.20</v>
      </c>
      <c r="K11" s="420">
        <v>112401.6</v>
      </c>
      <c r="L11" s="421">
        <v>0</v>
      </c>
      <c r="M11" s="421">
        <v>154552.2</v>
      </c>
    </row>
    <row r="12" spans="1:13" ht="15" customHeight="1">
      <c r="A12" s="418" t="s">
        <v>2653</v>
      </c>
      <c r="B12" s="419" t="s">
        <v>2654</v>
      </c>
      <c r="C12" s="420">
        <v>53441.10</v>
      </c>
      <c r="D12" s="420">
        <v>4000</v>
      </c>
      <c r="E12" s="420">
        <v>0</v>
      </c>
      <c r="F12" s="421">
        <v>0</v>
      </c>
      <c r="G12" s="421">
        <v>0</v>
      </c>
      <c r="H12" s="421">
        <v>57441.10</v>
      </c>
      <c r="I12" s="420">
        <v>17813.699999999997</v>
      </c>
      <c r="J12" s="420">
        <v>8906.849999999999</v>
      </c>
      <c r="K12" s="420">
        <v>71254.79999999999</v>
      </c>
      <c r="L12" s="421">
        <v>0</v>
      </c>
      <c r="M12" s="421">
        <v>97975.34999999998</v>
      </c>
    </row>
    <row r="13" spans="1:13" ht="15" customHeight="1">
      <c r="A13" s="418" t="s">
        <v>2516</v>
      </c>
      <c r="B13" s="419" t="s">
        <v>2189</v>
      </c>
      <c r="C13" s="420">
        <v>53441.10</v>
      </c>
      <c r="D13" s="420">
        <v>4000</v>
      </c>
      <c r="E13" s="420">
        <v>91</v>
      </c>
      <c r="F13" s="421">
        <v>0</v>
      </c>
      <c r="G13" s="421">
        <v>0</v>
      </c>
      <c r="H13" s="421">
        <v>57532.10</v>
      </c>
      <c r="I13" s="420">
        <v>17813.699999999997</v>
      </c>
      <c r="J13" s="420">
        <v>8906.849999999999</v>
      </c>
      <c r="K13" s="420">
        <v>71254.79999999999</v>
      </c>
      <c r="L13" s="421">
        <v>0</v>
      </c>
      <c r="M13" s="421">
        <v>97975.34999999998</v>
      </c>
    </row>
    <row r="14" spans="1:13" ht="15" customHeight="1">
      <c r="A14" s="418" t="s">
        <v>2523</v>
      </c>
      <c r="B14" s="419" t="s">
        <v>2503</v>
      </c>
      <c r="C14" s="420">
        <v>26841.90</v>
      </c>
      <c r="D14" s="420">
        <v>3500</v>
      </c>
      <c r="E14" s="420">
        <v>0</v>
      </c>
      <c r="F14" s="421">
        <v>0</v>
      </c>
      <c r="G14" s="421">
        <v>0</v>
      </c>
      <c r="H14" s="421">
        <v>30341.90</v>
      </c>
      <c r="I14" s="420">
        <v>8947.3</v>
      </c>
      <c r="J14" s="420">
        <v>4473.65</v>
      </c>
      <c r="K14" s="420">
        <v>35789.2</v>
      </c>
      <c r="L14" s="421">
        <v>0</v>
      </c>
      <c r="M14" s="421">
        <v>49210.149999999994</v>
      </c>
    </row>
    <row r="15" spans="1:13" ht="15" customHeight="1">
      <c r="A15" s="337" t="s">
        <v>318</v>
      </c>
      <c r="B15" s="337" t="s">
        <v>318</v>
      </c>
      <c r="C15" s="422" t="s">
        <v>318</v>
      </c>
      <c r="D15" s="422" t="s">
        <v>318</v>
      </c>
      <c r="E15" s="422"/>
      <c r="F15" s="422" t="s">
        <v>318</v>
      </c>
      <c r="G15" s="422"/>
      <c r="H15" s="422" t="s">
        <v>318</v>
      </c>
      <c r="I15" s="422" t="s">
        <v>318</v>
      </c>
      <c r="J15" s="422" t="s">
        <v>318</v>
      </c>
      <c r="K15" s="422" t="s">
        <v>318</v>
      </c>
      <c r="L15" s="422" t="s">
        <v>318</v>
      </c>
      <c r="M15" s="422" t="s">
        <v>318</v>
      </c>
    </row>
    <row r="16" spans="1:13" ht="15" customHeight="1">
      <c r="A16" s="322" t="s">
        <v>318</v>
      </c>
      <c r="B16" s="322" t="s">
        <v>318</v>
      </c>
      <c r="C16" s="423" t="s">
        <v>318</v>
      </c>
      <c r="D16" s="423" t="s">
        <v>318</v>
      </c>
      <c r="E16" s="423"/>
      <c r="F16" s="423" t="s">
        <v>318</v>
      </c>
      <c r="G16" s="423"/>
      <c r="H16" s="423" t="s">
        <v>318</v>
      </c>
      <c r="I16" s="423" t="s">
        <v>318</v>
      </c>
      <c r="J16" s="423" t="s">
        <v>318</v>
      </c>
      <c r="K16" s="423" t="s">
        <v>318</v>
      </c>
      <c r="L16" s="423" t="s">
        <v>318</v>
      </c>
      <c r="M16" s="423" t="s">
        <v>318</v>
      </c>
    </row>
    <row r="17" spans="1:13" ht="15" customHeight="1">
      <c r="A17" s="407" t="s">
        <v>2000</v>
      </c>
      <c r="B17" s="407"/>
      <c r="C17" s="407"/>
      <c r="D17" s="424" t="s">
        <v>318</v>
      </c>
      <c r="E17" s="424"/>
      <c r="F17" s="424" t="s">
        <v>318</v>
      </c>
      <c r="G17" s="424"/>
      <c r="H17" s="424" t="s">
        <v>318</v>
      </c>
      <c r="I17" s="424" t="s">
        <v>318</v>
      </c>
      <c r="J17" s="424" t="s">
        <v>318</v>
      </c>
      <c r="K17" s="424" t="s">
        <v>318</v>
      </c>
      <c r="L17" s="424" t="s">
        <v>318</v>
      </c>
      <c r="M17" s="424" t="s">
        <v>318</v>
      </c>
    </row>
    <row r="18" spans="1:13" ht="15" customHeight="1">
      <c r="A18" s="425" t="s">
        <v>1988</v>
      </c>
      <c r="B18" s="426" t="s">
        <v>1937</v>
      </c>
      <c r="C18" s="427" t="s">
        <v>1989</v>
      </c>
      <c r="D18" s="427" t="s">
        <v>1989</v>
      </c>
      <c r="E18" s="427"/>
      <c r="F18" s="427" t="s">
        <v>1989</v>
      </c>
      <c r="G18" s="427"/>
      <c r="H18" s="427" t="s">
        <v>1989</v>
      </c>
      <c r="I18" s="427" t="s">
        <v>1990</v>
      </c>
      <c r="J18" s="427" t="s">
        <v>1990</v>
      </c>
      <c r="K18" s="427" t="s">
        <v>1990</v>
      </c>
      <c r="L18" s="427" t="s">
        <v>1990</v>
      </c>
      <c r="M18" s="428" t="s">
        <v>1990</v>
      </c>
    </row>
    <row r="19" spans="1:13" ht="15" customHeight="1">
      <c r="A19" s="429" t="s">
        <v>1988</v>
      </c>
      <c r="B19" s="411" t="s">
        <v>1991</v>
      </c>
      <c r="C19" s="430" t="s">
        <v>1992</v>
      </c>
      <c r="D19" s="430" t="s">
        <v>1993</v>
      </c>
      <c r="E19" s="430" t="s">
        <v>2669</v>
      </c>
      <c r="F19" s="430" t="s">
        <v>1994</v>
      </c>
      <c r="G19" s="431" t="s">
        <v>2670</v>
      </c>
      <c r="H19" s="430" t="s">
        <v>1995</v>
      </c>
      <c r="I19" s="431" t="s">
        <v>1996</v>
      </c>
      <c r="J19" s="431" t="s">
        <v>1997</v>
      </c>
      <c r="K19" s="430" t="s">
        <v>1998</v>
      </c>
      <c r="L19" s="430" t="s">
        <v>1999</v>
      </c>
      <c r="M19" s="432" t="s">
        <v>1995</v>
      </c>
    </row>
    <row r="20" spans="1:13" ht="15" customHeight="1">
      <c r="A20" s="418" t="s">
        <v>2655</v>
      </c>
      <c r="B20" s="419" t="s">
        <v>2656</v>
      </c>
      <c r="C20" s="433">
        <v>25884.30</v>
      </c>
      <c r="D20" s="433">
        <v>3500</v>
      </c>
      <c r="E20" s="433">
        <v>91</v>
      </c>
      <c r="F20" s="434">
        <v>0</v>
      </c>
      <c r="G20" s="433">
        <v>0</v>
      </c>
      <c r="H20" s="434">
        <v>29475.30</v>
      </c>
      <c r="I20" s="433">
        <v>8628.099999999999</v>
      </c>
      <c r="J20" s="435">
        <v>4314.049999999999</v>
      </c>
      <c r="K20" s="433">
        <v>34512.399999999994</v>
      </c>
      <c r="L20" s="434">
        <v>0</v>
      </c>
      <c r="M20" s="434">
        <v>47454.54999999999</v>
      </c>
    </row>
    <row r="21" spans="1:13" ht="15" customHeight="1">
      <c r="A21" s="418" t="s">
        <v>2657</v>
      </c>
      <c r="B21" s="419" t="s">
        <v>2658</v>
      </c>
      <c r="C21" s="433">
        <v>21051.30</v>
      </c>
      <c r="D21" s="433">
        <v>2500</v>
      </c>
      <c r="E21" s="433">
        <v>91</v>
      </c>
      <c r="F21" s="434">
        <v>0</v>
      </c>
      <c r="G21" s="433">
        <v>701.7099999999999</v>
      </c>
      <c r="H21" s="434">
        <v>24344.01</v>
      </c>
      <c r="I21" s="433">
        <v>7017.10</v>
      </c>
      <c r="J21" s="433">
        <v>3508.5499999999997</v>
      </c>
      <c r="K21" s="433">
        <v>28068.40</v>
      </c>
      <c r="L21" s="434">
        <v>0</v>
      </c>
      <c r="M21" s="434">
        <v>38594.049999999996</v>
      </c>
    </row>
    <row r="22" spans="1:13" ht="15" customHeight="1">
      <c r="A22" s="418" t="s">
        <v>2659</v>
      </c>
      <c r="B22" s="419" t="s">
        <v>2660</v>
      </c>
      <c r="C22" s="433">
        <v>20008.50</v>
      </c>
      <c r="D22" s="433">
        <v>2000</v>
      </c>
      <c r="E22" s="433">
        <v>91</v>
      </c>
      <c r="F22" s="434">
        <v>2000</v>
      </c>
      <c r="G22" s="433">
        <v>0</v>
      </c>
      <c r="H22" s="434">
        <v>24099.50</v>
      </c>
      <c r="I22" s="433">
        <v>6669.50</v>
      </c>
      <c r="J22" s="433">
        <v>3334.75</v>
      </c>
      <c r="K22" s="433">
        <v>26678</v>
      </c>
      <c r="L22" s="434">
        <v>0</v>
      </c>
      <c r="M22" s="434">
        <v>36682.25</v>
      </c>
    </row>
    <row r="23" spans="1:13" ht="15" customHeight="1">
      <c r="A23" s="418" t="s">
        <v>2661</v>
      </c>
      <c r="B23" s="419" t="s">
        <v>2662</v>
      </c>
      <c r="C23" s="433">
        <v>18159.9</v>
      </c>
      <c r="D23" s="433">
        <v>2000</v>
      </c>
      <c r="E23" s="433">
        <v>91</v>
      </c>
      <c r="F23" s="434">
        <v>0</v>
      </c>
      <c r="G23" s="433">
        <v>605.33</v>
      </c>
      <c r="H23" s="434">
        <v>20856.230000000003</v>
      </c>
      <c r="I23" s="433">
        <v>6053.30</v>
      </c>
      <c r="J23" s="433">
        <v>3026.65</v>
      </c>
      <c r="K23" s="433">
        <v>24213.20</v>
      </c>
      <c r="L23" s="434">
        <v>0</v>
      </c>
      <c r="M23" s="434">
        <v>33293.15</v>
      </c>
    </row>
    <row r="24" spans="1:13" ht="15" customHeight="1">
      <c r="A24" s="418" t="s">
        <v>2663</v>
      </c>
      <c r="B24" s="419" t="s">
        <v>1951</v>
      </c>
      <c r="C24" s="433">
        <v>17148</v>
      </c>
      <c r="D24" s="433">
        <v>2000</v>
      </c>
      <c r="E24" s="433">
        <v>91</v>
      </c>
      <c r="F24" s="434">
        <v>0</v>
      </c>
      <c r="G24" s="433">
        <v>571.60</v>
      </c>
      <c r="H24" s="434">
        <v>19810.60</v>
      </c>
      <c r="I24" s="433">
        <v>5716</v>
      </c>
      <c r="J24" s="433">
        <v>2858</v>
      </c>
      <c r="K24" s="433">
        <v>22864</v>
      </c>
      <c r="L24" s="434">
        <v>0</v>
      </c>
      <c r="M24" s="434">
        <v>31438</v>
      </c>
    </row>
    <row r="25" spans="1:13" ht="15" customHeight="1">
      <c r="A25" s="418" t="s">
        <v>2532</v>
      </c>
      <c r="B25" s="419" t="s">
        <v>1951</v>
      </c>
      <c r="C25" s="433">
        <v>12782.10</v>
      </c>
      <c r="D25" s="433">
        <v>2000</v>
      </c>
      <c r="E25" s="433">
        <v>0</v>
      </c>
      <c r="F25" s="434">
        <v>0</v>
      </c>
      <c r="G25" s="433">
        <v>426.07</v>
      </c>
      <c r="H25" s="434">
        <v>15208.17</v>
      </c>
      <c r="I25" s="433">
        <v>4260.70</v>
      </c>
      <c r="J25" s="433">
        <v>2130.35</v>
      </c>
      <c r="K25" s="433">
        <v>17042.80</v>
      </c>
      <c r="L25" s="434">
        <v>0</v>
      </c>
      <c r="M25" s="434">
        <v>23433.85</v>
      </c>
    </row>
    <row r="26" spans="1:13" ht="15" customHeight="1">
      <c r="A26" s="418" t="s">
        <v>2664</v>
      </c>
      <c r="B26" s="419" t="s">
        <v>2665</v>
      </c>
      <c r="C26" s="433">
        <v>12660</v>
      </c>
      <c r="D26" s="433">
        <v>2000</v>
      </c>
      <c r="E26" s="433">
        <v>0</v>
      </c>
      <c r="F26" s="434">
        <v>0</v>
      </c>
      <c r="G26" s="433">
        <v>422</v>
      </c>
      <c r="H26" s="434">
        <v>15082</v>
      </c>
      <c r="I26" s="433">
        <v>4220</v>
      </c>
      <c r="J26" s="433">
        <v>2110</v>
      </c>
      <c r="K26" s="433">
        <v>16880</v>
      </c>
      <c r="L26" s="434">
        <v>0</v>
      </c>
      <c r="M26" s="434">
        <v>23210</v>
      </c>
    </row>
    <row r="27" spans="1:13" ht="15" customHeight="1">
      <c r="A27" s="418" t="s">
        <v>2666</v>
      </c>
      <c r="B27" s="419" t="s">
        <v>2440</v>
      </c>
      <c r="C27" s="433">
        <v>12339.60</v>
      </c>
      <c r="D27" s="433">
        <v>2000</v>
      </c>
      <c r="E27" s="433">
        <v>91</v>
      </c>
      <c r="F27" s="434">
        <v>0</v>
      </c>
      <c r="G27" s="433">
        <v>411.32</v>
      </c>
      <c r="H27" s="434">
        <v>14841.92</v>
      </c>
      <c r="I27" s="433">
        <v>4113.20</v>
      </c>
      <c r="J27" s="433">
        <v>2056.60</v>
      </c>
      <c r="K27" s="433">
        <v>16452.80</v>
      </c>
      <c r="L27" s="434">
        <v>0</v>
      </c>
      <c r="M27" s="434">
        <v>22622.60</v>
      </c>
    </row>
    <row r="28" spans="1:13" ht="15" customHeight="1">
      <c r="A28" s="418" t="s">
        <v>2667</v>
      </c>
      <c r="B28" s="419" t="s">
        <v>2668</v>
      </c>
      <c r="C28" s="433">
        <v>7868.70</v>
      </c>
      <c r="D28" s="433">
        <v>2000</v>
      </c>
      <c r="E28" s="433">
        <v>0</v>
      </c>
      <c r="F28" s="434">
        <v>0</v>
      </c>
      <c r="G28" s="433">
        <v>262.29</v>
      </c>
      <c r="H28" s="434">
        <v>10130.990000000002</v>
      </c>
      <c r="I28" s="433">
        <v>2622.90</v>
      </c>
      <c r="J28" s="433">
        <v>1311.45</v>
      </c>
      <c r="K28" s="433">
        <v>10491.60</v>
      </c>
      <c r="L28" s="434">
        <v>0</v>
      </c>
      <c r="M28" s="434">
        <v>14425.95</v>
      </c>
    </row>
  </sheetData>
  <mergeCells count="15">
    <mergeCell ref="A8:A9"/>
    <mergeCell ref="B8:B9"/>
    <mergeCell ref="C8:H8"/>
    <mergeCell ref="I8:M8"/>
    <mergeCell ref="A17:C17"/>
    <mergeCell ref="A18:A19"/>
    <mergeCell ref="B18:B19"/>
    <mergeCell ref="C18:H18"/>
    <mergeCell ref="I18:M18"/>
    <mergeCell ref="A2:M2"/>
    <mergeCell ref="A3:M3"/>
    <mergeCell ref="A4:M4"/>
    <mergeCell ref="A5:M5"/>
    <mergeCell ref="A6:M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4"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2:P79"/>
  <sheetViews>
    <sheetView showGridLines="0" zoomScaleSheetLayoutView="70" workbookViewId="0" topLeftCell="A1"/>
  </sheetViews>
  <sheetFormatPr defaultColWidth="11.454285714285714" defaultRowHeight="15" customHeight="1"/>
  <cols>
    <col min="1" max="1" width="32.142857142857146" style="199" customWidth="1"/>
    <col min="2" max="2" width="52.57142857142857" style="131" customWidth="1"/>
    <col min="3" max="3" width="17.571428571428573" style="146" customWidth="1"/>
    <col min="4" max="4" width="17.571428571428573" style="459" customWidth="1"/>
    <col min="5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</row>
    <row r="3" spans="1:5" ht="15" customHeight="1">
      <c r="A3" s="156" t="s">
        <v>773</v>
      </c>
      <c r="B3" s="156" t="s">
        <v>1932</v>
      </c>
      <c r="C3" s="156" t="s">
        <v>1932</v>
      </c>
      <c r="D3" s="156" t="s">
        <v>1932</v>
      </c>
      <c r="E3" s="156" t="s">
        <v>1932</v>
      </c>
    </row>
    <row r="4" spans="1:5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</row>
    <row r="5" spans="1:5" ht="15" customHeight="1">
      <c r="A5" s="156" t="s">
        <v>1934</v>
      </c>
      <c r="B5" s="156" t="s">
        <v>1934</v>
      </c>
      <c r="C5" s="156" t="s">
        <v>1934</v>
      </c>
      <c r="D5" s="156" t="s">
        <v>1934</v>
      </c>
      <c r="E5" s="156" t="s">
        <v>1934</v>
      </c>
    </row>
    <row r="6" spans="1:5" ht="15" customHeight="1">
      <c r="A6" s="372" t="s">
        <v>1935</v>
      </c>
      <c r="B6" s="372" t="s">
        <v>1935</v>
      </c>
      <c r="C6" s="372" t="s">
        <v>1935</v>
      </c>
      <c r="D6" s="372" t="s">
        <v>1935</v>
      </c>
      <c r="E6" s="372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43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437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438" t="s">
        <v>318</v>
      </c>
      <c r="E10" s="95" t="s">
        <v>318</v>
      </c>
    </row>
    <row r="11" spans="1:5" ht="15" customHeight="1">
      <c r="A11" s="188" t="s">
        <v>1942</v>
      </c>
      <c r="B11" s="188" t="s">
        <v>1942</v>
      </c>
      <c r="C11" s="189" t="s">
        <v>318</v>
      </c>
      <c r="D11" s="439" t="s">
        <v>318</v>
      </c>
      <c r="E11" s="190" t="s">
        <v>318</v>
      </c>
    </row>
    <row r="12" spans="1:5" ht="50">
      <c r="A12" s="70" t="s">
        <v>2671</v>
      </c>
      <c r="B12" s="211" t="s">
        <v>2440</v>
      </c>
      <c r="C12" s="440">
        <v>150</v>
      </c>
      <c r="D12" s="441">
        <v>7768</v>
      </c>
      <c r="E12" s="441">
        <v>14832</v>
      </c>
    </row>
    <row r="13" spans="1:5" ht="15" customHeight="1">
      <c r="A13" s="70" t="s">
        <v>2672</v>
      </c>
      <c r="B13" s="211" t="s">
        <v>2673</v>
      </c>
      <c r="C13" s="440">
        <v>11</v>
      </c>
      <c r="D13" s="441">
        <v>9422</v>
      </c>
      <c r="E13" s="441">
        <v>10622</v>
      </c>
    </row>
    <row r="14" spans="1:5" ht="15" customHeight="1">
      <c r="A14" s="70" t="s">
        <v>2674</v>
      </c>
      <c r="B14" s="211" t="s">
        <v>2675</v>
      </c>
      <c r="C14" s="440">
        <v>1</v>
      </c>
      <c r="D14" s="441">
        <v>18506</v>
      </c>
      <c r="E14" s="441">
        <v>18506</v>
      </c>
    </row>
    <row r="15" spans="1:5" ht="15" customHeight="1">
      <c r="A15" s="70" t="s">
        <v>2676</v>
      </c>
      <c r="B15" s="211" t="s">
        <v>2388</v>
      </c>
      <c r="C15" s="440">
        <v>4</v>
      </c>
      <c r="D15" s="441">
        <v>12660</v>
      </c>
      <c r="E15" s="441">
        <v>12660</v>
      </c>
    </row>
    <row r="16" spans="1:5" ht="25">
      <c r="A16" s="70" t="s">
        <v>2677</v>
      </c>
      <c r="B16" s="211" t="s">
        <v>2291</v>
      </c>
      <c r="C16" s="440">
        <v>19</v>
      </c>
      <c r="D16" s="441">
        <v>6448</v>
      </c>
      <c r="E16" s="441">
        <v>7430</v>
      </c>
    </row>
    <row r="17" spans="1:5" ht="25">
      <c r="A17" s="70" t="s">
        <v>2678</v>
      </c>
      <c r="B17" s="211" t="s">
        <v>2668</v>
      </c>
      <c r="C17" s="440">
        <v>42</v>
      </c>
      <c r="D17" s="441">
        <v>6408</v>
      </c>
      <c r="E17" s="441">
        <v>7868</v>
      </c>
    </row>
    <row r="18" spans="1:5" ht="15" customHeight="1">
      <c r="A18" s="70" t="s">
        <v>2679</v>
      </c>
      <c r="B18" s="211" t="s">
        <v>2680</v>
      </c>
      <c r="C18" s="440">
        <v>36</v>
      </c>
      <c r="D18" s="441">
        <v>12222</v>
      </c>
      <c r="E18" s="441">
        <v>12222</v>
      </c>
    </row>
    <row r="19" spans="1:5" ht="15" customHeight="1">
      <c r="A19" s="70" t="s">
        <v>2681</v>
      </c>
      <c r="B19" s="211" t="s">
        <v>2682</v>
      </c>
      <c r="C19" s="440">
        <v>2</v>
      </c>
      <c r="D19" s="441">
        <v>6942</v>
      </c>
      <c r="E19" s="441">
        <v>6942</v>
      </c>
    </row>
    <row r="20" spans="1:5" ht="15" customHeight="1">
      <c r="A20" s="70" t="s">
        <v>2683</v>
      </c>
      <c r="B20" s="211" t="s">
        <v>2684</v>
      </c>
      <c r="C20" s="440">
        <v>4</v>
      </c>
      <c r="D20" s="441">
        <v>9886</v>
      </c>
      <c r="E20" s="441">
        <v>9886</v>
      </c>
    </row>
    <row r="21" spans="1:5" ht="15" customHeight="1">
      <c r="A21" s="70" t="s">
        <v>2685</v>
      </c>
      <c r="B21" s="211" t="s">
        <v>2686</v>
      </c>
      <c r="C21" s="440">
        <v>39</v>
      </c>
      <c r="D21" s="441">
        <v>7804</v>
      </c>
      <c r="E21" s="441">
        <v>7804</v>
      </c>
    </row>
    <row r="22" spans="1:5" ht="15" customHeight="1">
      <c r="A22" s="70" t="s">
        <v>2687</v>
      </c>
      <c r="B22" s="211" t="s">
        <v>2353</v>
      </c>
      <c r="C22" s="440">
        <v>4</v>
      </c>
      <c r="D22" s="441">
        <v>6972</v>
      </c>
      <c r="E22" s="441">
        <v>6972</v>
      </c>
    </row>
    <row r="23" spans="1:5" ht="25">
      <c r="A23" s="70" t="s">
        <v>2688</v>
      </c>
      <c r="B23" s="211" t="s">
        <v>2665</v>
      </c>
      <c r="C23" s="440">
        <v>26</v>
      </c>
      <c r="D23" s="441">
        <v>6972</v>
      </c>
      <c r="E23" s="441">
        <v>19818</v>
      </c>
    </row>
    <row r="24" spans="1:5" ht="15" customHeight="1">
      <c r="A24" s="70" t="s">
        <v>2689</v>
      </c>
      <c r="B24" s="211" t="s">
        <v>2690</v>
      </c>
      <c r="C24" s="440">
        <v>2</v>
      </c>
      <c r="D24" s="441">
        <v>28392</v>
      </c>
      <c r="E24" s="441">
        <v>28392</v>
      </c>
    </row>
    <row r="25" spans="1:5" ht="50">
      <c r="A25" s="70" t="s">
        <v>2691</v>
      </c>
      <c r="B25" s="211" t="s">
        <v>1951</v>
      </c>
      <c r="C25" s="440">
        <v>52</v>
      </c>
      <c r="D25" s="441">
        <v>11716</v>
      </c>
      <c r="E25" s="441">
        <v>22882</v>
      </c>
    </row>
    <row r="26" spans="1:5" ht="15" customHeight="1">
      <c r="A26" s="70" t="s">
        <v>2538</v>
      </c>
      <c r="B26" s="211" t="s">
        <v>2692</v>
      </c>
      <c r="C26" s="440">
        <v>5</v>
      </c>
      <c r="D26" s="441">
        <v>10092</v>
      </c>
      <c r="E26" s="441">
        <v>10092</v>
      </c>
    </row>
    <row r="27" spans="1:5" ht="15" customHeight="1">
      <c r="A27" s="70" t="s">
        <v>2693</v>
      </c>
      <c r="B27" s="211" t="s">
        <v>2210</v>
      </c>
      <c r="C27" s="440">
        <v>1</v>
      </c>
      <c r="D27" s="441">
        <v>25810</v>
      </c>
      <c r="E27" s="441">
        <v>25810</v>
      </c>
    </row>
    <row r="28" spans="1:5" ht="15" customHeight="1">
      <c r="A28" s="70" t="s">
        <v>2694</v>
      </c>
      <c r="B28" s="211" t="s">
        <v>2189</v>
      </c>
      <c r="C28" s="440">
        <v>21</v>
      </c>
      <c r="D28" s="441">
        <v>34872</v>
      </c>
      <c r="E28" s="441">
        <v>52394</v>
      </c>
    </row>
    <row r="29" spans="1:5" ht="15" customHeight="1">
      <c r="A29" s="70" t="s">
        <v>2695</v>
      </c>
      <c r="B29" s="211" t="s">
        <v>2052</v>
      </c>
      <c r="C29" s="440">
        <v>2</v>
      </c>
      <c r="D29" s="441">
        <v>70170</v>
      </c>
      <c r="E29" s="441">
        <v>84302</v>
      </c>
    </row>
    <row r="30" spans="1:5" ht="15" customHeight="1">
      <c r="A30" s="70" t="s">
        <v>2696</v>
      </c>
      <c r="B30" s="211" t="s">
        <v>2697</v>
      </c>
      <c r="C30" s="440">
        <v>4</v>
      </c>
      <c r="D30" s="441">
        <v>6864</v>
      </c>
      <c r="E30" s="441">
        <v>6972</v>
      </c>
    </row>
    <row r="31" spans="1:5" ht="15" customHeight="1">
      <c r="A31" s="70" t="s">
        <v>2659</v>
      </c>
      <c r="B31" s="211" t="s">
        <v>2660</v>
      </c>
      <c r="C31" s="440">
        <v>1</v>
      </c>
      <c r="D31" s="441">
        <v>19818</v>
      </c>
      <c r="E31" s="441">
        <v>19818</v>
      </c>
    </row>
    <row r="32" spans="1:5" ht="15" customHeight="1">
      <c r="A32" s="70" t="s">
        <v>2698</v>
      </c>
      <c r="B32" s="211" t="s">
        <v>2699</v>
      </c>
      <c r="C32" s="440">
        <v>7</v>
      </c>
      <c r="D32" s="441">
        <v>21340</v>
      </c>
      <c r="E32" s="441">
        <v>21340</v>
      </c>
    </row>
    <row r="33" spans="1:5" ht="15" customHeight="1">
      <c r="A33" s="70" t="s">
        <v>2700</v>
      </c>
      <c r="B33" s="211" t="s">
        <v>2701</v>
      </c>
      <c r="C33" s="440">
        <v>37</v>
      </c>
      <c r="D33" s="441">
        <v>24026</v>
      </c>
      <c r="E33" s="441">
        <v>24026</v>
      </c>
    </row>
    <row r="34" spans="1:5" ht="15" customHeight="1">
      <c r="A34" s="70" t="s">
        <v>2702</v>
      </c>
      <c r="B34" s="211" t="s">
        <v>2703</v>
      </c>
      <c r="C34" s="440">
        <v>7</v>
      </c>
      <c r="D34" s="441">
        <v>20728</v>
      </c>
      <c r="E34" s="441">
        <v>20728</v>
      </c>
    </row>
    <row r="35" spans="1:5" ht="15" customHeight="1">
      <c r="A35" s="70" t="s">
        <v>2657</v>
      </c>
      <c r="B35" s="211" t="s">
        <v>2658</v>
      </c>
      <c r="C35" s="440">
        <v>80</v>
      </c>
      <c r="D35" s="441">
        <v>25170</v>
      </c>
      <c r="E35" s="441">
        <v>25170</v>
      </c>
    </row>
    <row r="36" spans="1:5" ht="15" customHeight="1">
      <c r="A36" s="70" t="s">
        <v>2655</v>
      </c>
      <c r="B36" s="211" t="s">
        <v>2656</v>
      </c>
      <c r="C36" s="440">
        <v>167</v>
      </c>
      <c r="D36" s="441">
        <v>31226</v>
      </c>
      <c r="E36" s="441">
        <v>31226</v>
      </c>
    </row>
    <row r="37" spans="1:5" ht="15" customHeight="1">
      <c r="A37" s="70" t="s">
        <v>2704</v>
      </c>
      <c r="B37" s="211" t="s">
        <v>2705</v>
      </c>
      <c r="C37" s="440">
        <v>1</v>
      </c>
      <c r="D37" s="441">
        <v>117926</v>
      </c>
      <c r="E37" s="441">
        <v>117926</v>
      </c>
    </row>
    <row r="38" spans="1:5" ht="15" customHeight="1">
      <c r="A38" s="70" t="s">
        <v>2661</v>
      </c>
      <c r="B38" s="211" t="s">
        <v>2662</v>
      </c>
      <c r="C38" s="440">
        <v>218</v>
      </c>
      <c r="D38" s="441">
        <v>21714</v>
      </c>
      <c r="E38" s="441">
        <v>21714</v>
      </c>
    </row>
    <row r="39" spans="1:5" ht="25">
      <c r="A39" s="70" t="s">
        <v>2706</v>
      </c>
      <c r="B39" s="211" t="s">
        <v>2503</v>
      </c>
      <c r="C39" s="440">
        <v>32</v>
      </c>
      <c r="D39" s="441">
        <v>19896</v>
      </c>
      <c r="E39" s="441">
        <v>34872</v>
      </c>
    </row>
    <row r="40" spans="1:5" ht="15" customHeight="1">
      <c r="A40" s="70" t="s">
        <v>2707</v>
      </c>
      <c r="B40" s="211" t="s">
        <v>2708</v>
      </c>
      <c r="C40" s="440">
        <v>7</v>
      </c>
      <c r="D40" s="441">
        <v>7338</v>
      </c>
      <c r="E40" s="441">
        <v>7338</v>
      </c>
    </row>
    <row r="41" spans="1:5" ht="15" customHeight="1">
      <c r="A41" s="70" t="s">
        <v>2709</v>
      </c>
      <c r="B41" s="211" t="s">
        <v>2710</v>
      </c>
      <c r="C41" s="440">
        <v>7</v>
      </c>
      <c r="D41" s="441">
        <v>20022</v>
      </c>
      <c r="E41" s="441">
        <v>22330</v>
      </c>
    </row>
    <row r="42" spans="1:5" ht="15" customHeight="1">
      <c r="A42" s="70" t="s">
        <v>2711</v>
      </c>
      <c r="B42" s="211" t="s">
        <v>2712</v>
      </c>
      <c r="C42" s="440">
        <v>9</v>
      </c>
      <c r="D42" s="441">
        <v>10092</v>
      </c>
      <c r="E42" s="441">
        <v>16900</v>
      </c>
    </row>
    <row r="43" spans="1:5" ht="15" customHeight="1">
      <c r="A43" s="70" t="s">
        <v>2713</v>
      </c>
      <c r="B43" s="211" t="s">
        <v>2714</v>
      </c>
      <c r="C43" s="440">
        <v>61</v>
      </c>
      <c r="D43" s="441">
        <v>21714</v>
      </c>
      <c r="E43" s="441">
        <v>21714</v>
      </c>
    </row>
    <row r="44" spans="1:5" ht="15" customHeight="1">
      <c r="A44" s="70" t="s">
        <v>2715</v>
      </c>
      <c r="B44" s="211" t="s">
        <v>2716</v>
      </c>
      <c r="C44" s="440">
        <v>43</v>
      </c>
      <c r="D44" s="441">
        <v>31226</v>
      </c>
      <c r="E44" s="441">
        <v>31226</v>
      </c>
    </row>
    <row r="45" spans="1:5" ht="15" customHeight="1">
      <c r="A45" s="70" t="s">
        <v>2717</v>
      </c>
      <c r="B45" s="211" t="s">
        <v>2718</v>
      </c>
      <c r="C45" s="440">
        <v>57</v>
      </c>
      <c r="D45" s="441">
        <v>29760</v>
      </c>
      <c r="E45" s="441">
        <v>29760</v>
      </c>
    </row>
    <row r="46" spans="1:5" ht="15" customHeight="1">
      <c r="A46" s="70" t="s">
        <v>2719</v>
      </c>
      <c r="B46" s="211" t="s">
        <v>2720</v>
      </c>
      <c r="C46" s="440">
        <v>83</v>
      </c>
      <c r="D46" s="441">
        <v>17776</v>
      </c>
      <c r="E46" s="441">
        <v>17776</v>
      </c>
    </row>
    <row r="47" spans="1:5" ht="50">
      <c r="A47" s="70" t="s">
        <v>2721</v>
      </c>
      <c r="B47" s="211" t="s">
        <v>2722</v>
      </c>
      <c r="C47" s="440">
        <v>22</v>
      </c>
      <c r="D47" s="441">
        <v>13444</v>
      </c>
      <c r="E47" s="441">
        <v>38360</v>
      </c>
    </row>
    <row r="48" spans="1:5" ht="15" customHeight="1">
      <c r="A48" s="70" t="s">
        <v>2723</v>
      </c>
      <c r="B48" s="211" t="s">
        <v>2724</v>
      </c>
      <c r="C48" s="440">
        <v>4</v>
      </c>
      <c r="D48" s="441">
        <v>7248</v>
      </c>
      <c r="E48" s="441">
        <v>19762</v>
      </c>
    </row>
    <row r="49" spans="1:5" ht="15" customHeight="1">
      <c r="A49" s="70" t="s">
        <v>2725</v>
      </c>
      <c r="B49" s="211" t="s">
        <v>2726</v>
      </c>
      <c r="C49" s="440">
        <v>1</v>
      </c>
      <c r="D49" s="441">
        <v>20356</v>
      </c>
      <c r="E49" s="441">
        <v>20356</v>
      </c>
    </row>
    <row r="50" spans="1:5" ht="25">
      <c r="A50" s="70" t="s">
        <v>2727</v>
      </c>
      <c r="B50" s="211" t="s">
        <v>2728</v>
      </c>
      <c r="C50" s="440">
        <v>33</v>
      </c>
      <c r="D50" s="441">
        <v>6906</v>
      </c>
      <c r="E50" s="441">
        <v>12222</v>
      </c>
    </row>
    <row r="51" spans="1:5" ht="15" customHeight="1">
      <c r="A51" s="70" t="s">
        <v>2653</v>
      </c>
      <c r="B51" s="211" t="s">
        <v>2729</v>
      </c>
      <c r="C51" s="440">
        <v>1</v>
      </c>
      <c r="D51" s="441">
        <v>52394</v>
      </c>
      <c r="E51" s="441">
        <v>52394</v>
      </c>
    </row>
    <row r="52" spans="1:5" ht="15" customHeight="1">
      <c r="A52" s="70" t="s">
        <v>2730</v>
      </c>
      <c r="B52" s="211" t="s">
        <v>2731</v>
      </c>
      <c r="C52" s="440">
        <v>5</v>
      </c>
      <c r="D52" s="441">
        <v>7868</v>
      </c>
      <c r="E52" s="441">
        <v>7868</v>
      </c>
    </row>
    <row r="53" spans="1:5" ht="15" customHeight="1">
      <c r="A53" s="70" t="s">
        <v>2732</v>
      </c>
      <c r="B53" s="211" t="s">
        <v>2733</v>
      </c>
      <c r="C53" s="440">
        <v>1</v>
      </c>
      <c r="D53" s="441">
        <v>8158</v>
      </c>
      <c r="E53" s="441">
        <v>8158</v>
      </c>
    </row>
    <row r="54" spans="1:5" ht="15" customHeight="1">
      <c r="A54" s="70" t="s">
        <v>2734</v>
      </c>
      <c r="B54" s="211" t="s">
        <v>2735</v>
      </c>
      <c r="C54" s="440">
        <v>1</v>
      </c>
      <c r="D54" s="441">
        <v>16976</v>
      </c>
      <c r="E54" s="441">
        <v>16976</v>
      </c>
    </row>
    <row r="55" spans="1:5" ht="15" customHeight="1">
      <c r="A55" s="70" t="s">
        <v>2651</v>
      </c>
      <c r="B55" s="211" t="s">
        <v>2736</v>
      </c>
      <c r="C55" s="440">
        <v>4</v>
      </c>
      <c r="D55" s="441">
        <v>84302</v>
      </c>
      <c r="E55" s="441">
        <v>84302</v>
      </c>
    </row>
    <row r="56" spans="1:5" ht="15" customHeight="1">
      <c r="A56" s="70" t="s">
        <v>2737</v>
      </c>
      <c r="B56" s="211" t="s">
        <v>2281</v>
      </c>
      <c r="C56" s="440">
        <v>1</v>
      </c>
      <c r="D56" s="441">
        <v>16764</v>
      </c>
      <c r="E56" s="441">
        <v>16764</v>
      </c>
    </row>
    <row r="57" spans="1:5" ht="15" customHeight="1">
      <c r="A57" s="104" t="s">
        <v>318</v>
      </c>
      <c r="B57" s="442" t="s">
        <v>1967</v>
      </c>
      <c r="C57" s="443">
        <f>SUM(C12:C56)</f>
        <v>1315</v>
      </c>
      <c r="D57" s="444" t="s">
        <v>318</v>
      </c>
      <c r="E57" s="444" t="s">
        <v>318</v>
      </c>
    </row>
    <row r="58" spans="1:5" s="257" customFormat="1" ht="15" customHeight="1">
      <c r="A58" s="109"/>
      <c r="B58" s="110"/>
      <c r="C58" s="445"/>
      <c r="D58" s="446"/>
      <c r="E58" s="112"/>
    </row>
    <row r="59" spans="1:5" ht="15" customHeight="1">
      <c r="A59" s="114" t="s">
        <v>318</v>
      </c>
      <c r="B59" s="114" t="s">
        <v>318</v>
      </c>
      <c r="C59" s="115" t="s">
        <v>318</v>
      </c>
      <c r="D59" s="444" t="s">
        <v>318</v>
      </c>
      <c r="E59" s="447" t="s">
        <v>318</v>
      </c>
    </row>
    <row r="60" spans="1:5" ht="15" customHeight="1">
      <c r="A60" s="134" t="s">
        <v>1968</v>
      </c>
      <c r="B60" s="134" t="s">
        <v>1968</v>
      </c>
      <c r="C60" s="135"/>
      <c r="D60" s="448" t="s">
        <v>318</v>
      </c>
      <c r="E60" s="265" t="s">
        <v>318</v>
      </c>
    </row>
    <row r="61" spans="1:5" ht="15" customHeight="1">
      <c r="A61" s="137" t="s">
        <v>1978</v>
      </c>
      <c r="B61" s="137" t="s">
        <v>1978</v>
      </c>
      <c r="C61" s="449">
        <v>0</v>
      </c>
      <c r="D61" s="450">
        <v>0</v>
      </c>
      <c r="E61" s="450">
        <v>0</v>
      </c>
    </row>
    <row r="62" spans="1:5" ht="15" customHeight="1">
      <c r="A62" s="104" t="s">
        <v>318</v>
      </c>
      <c r="B62" s="105" t="s">
        <v>1976</v>
      </c>
      <c r="C62" s="106">
        <f>SUM(C61)</f>
        <v>0</v>
      </c>
      <c r="D62" s="451" t="s">
        <v>318</v>
      </c>
      <c r="E62" s="108" t="s">
        <v>318</v>
      </c>
    </row>
    <row r="63" spans="1:5" ht="15" customHeight="1">
      <c r="A63" s="130" t="s">
        <v>318</v>
      </c>
      <c r="C63" s="131"/>
      <c r="D63" s="452" t="s">
        <v>318</v>
      </c>
      <c r="E63" s="453" t="s">
        <v>318</v>
      </c>
    </row>
    <row r="64" spans="1:5" ht="15" customHeight="1">
      <c r="A64" s="133" t="s">
        <v>318</v>
      </c>
      <c r="B64" s="133" t="s">
        <v>318</v>
      </c>
      <c r="C64" s="115" t="s">
        <v>318</v>
      </c>
      <c r="D64" s="444" t="s">
        <v>318</v>
      </c>
      <c r="E64" s="447" t="s">
        <v>318</v>
      </c>
    </row>
    <row r="65" spans="1:5" ht="15" customHeight="1">
      <c r="A65" s="134" t="s">
        <v>1977</v>
      </c>
      <c r="B65" s="134" t="s">
        <v>1968</v>
      </c>
      <c r="C65" s="135" t="s">
        <v>318</v>
      </c>
      <c r="D65" s="448" t="s">
        <v>318</v>
      </c>
      <c r="E65" s="265" t="s">
        <v>318</v>
      </c>
    </row>
    <row r="66" spans="1:5" ht="15" customHeight="1">
      <c r="A66" s="137" t="s">
        <v>1978</v>
      </c>
      <c r="B66" s="137" t="s">
        <v>1978</v>
      </c>
      <c r="C66" s="100">
        <v>0</v>
      </c>
      <c r="D66" s="454">
        <v>0</v>
      </c>
      <c r="E66" s="138">
        <v>0</v>
      </c>
    </row>
    <row r="67" spans="1:5" ht="15" customHeight="1">
      <c r="A67" s="104" t="s">
        <v>318</v>
      </c>
      <c r="B67" s="105" t="s">
        <v>1979</v>
      </c>
      <c r="C67" s="106">
        <f>SUM(C66)</f>
        <v>0</v>
      </c>
      <c r="D67" s="451"/>
      <c r="E67" s="108" t="s">
        <v>318</v>
      </c>
    </row>
    <row r="68" spans="1:5" ht="15" customHeight="1">
      <c r="A68" s="114"/>
      <c r="B68" s="114"/>
      <c r="C68" s="115"/>
      <c r="D68" s="444"/>
      <c r="E68" s="447"/>
    </row>
    <row r="69" spans="1:5" ht="15" customHeight="1">
      <c r="A69" s="114"/>
      <c r="B69" s="139" t="s">
        <v>1912</v>
      </c>
      <c r="C69" s="140">
        <f>SUM(C57+C62+C67)</f>
        <v>1315</v>
      </c>
      <c r="D69" s="444"/>
      <c r="E69" s="447"/>
    </row>
    <row r="70" spans="1:5" ht="15" customHeight="1">
      <c r="A70" s="114"/>
      <c r="B70" s="114"/>
      <c r="C70" s="115"/>
      <c r="D70" s="444"/>
      <c r="E70" s="447"/>
    </row>
    <row r="71" spans="1:5" ht="15" customHeight="1">
      <c r="A71" s="114"/>
      <c r="B71" s="114"/>
      <c r="C71" s="115"/>
      <c r="D71" s="444"/>
      <c r="E71" s="447"/>
    </row>
    <row r="72" spans="1:5" ht="15" customHeight="1">
      <c r="A72" s="141" t="s">
        <v>1908</v>
      </c>
      <c r="B72" s="141"/>
      <c r="C72" s="118" t="s">
        <v>318</v>
      </c>
      <c r="D72" s="455" t="s">
        <v>318</v>
      </c>
      <c r="E72" s="129" t="s">
        <v>318</v>
      </c>
    </row>
    <row r="73" spans="1:16" ht="15" customHeight="1">
      <c r="A73" s="134" t="s">
        <v>1980</v>
      </c>
      <c r="B73" s="134"/>
      <c r="C73" s="142"/>
      <c r="D73" s="456"/>
      <c r="E73" s="457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</row>
    <row r="74" spans="1:5" ht="15" customHeight="1">
      <c r="A74" s="137" t="s">
        <v>1978</v>
      </c>
      <c r="B74" s="143" t="s">
        <v>2440</v>
      </c>
      <c r="C74" s="440">
        <v>3</v>
      </c>
      <c r="D74" s="138">
        <v>9180</v>
      </c>
      <c r="E74" s="138">
        <v>10000</v>
      </c>
    </row>
    <row r="75" spans="1:5" ht="15" customHeight="1">
      <c r="A75" s="104" t="s">
        <v>318</v>
      </c>
      <c r="B75" s="105" t="s">
        <v>1982</v>
      </c>
      <c r="C75" s="106">
        <f>SUM(C74)</f>
        <v>3</v>
      </c>
      <c r="D75" s="451" t="s">
        <v>318</v>
      </c>
      <c r="E75" s="108" t="s">
        <v>318</v>
      </c>
    </row>
    <row r="76" spans="1:5" ht="15" customHeight="1">
      <c r="A76" s="114" t="s">
        <v>318</v>
      </c>
      <c r="B76" s="145" t="s">
        <v>318</v>
      </c>
      <c r="D76" s="458"/>
      <c r="E76" s="266"/>
    </row>
    <row r="77" spans="1:5" ht="15" customHeight="1">
      <c r="A77" s="147" t="s">
        <v>1983</v>
      </c>
      <c r="B77" s="148"/>
      <c r="D77" s="458"/>
      <c r="E77" s="266"/>
    </row>
    <row r="78" spans="1:5" ht="15" customHeight="1">
      <c r="A78" s="137" t="s">
        <v>1978</v>
      </c>
      <c r="B78" s="137" t="s">
        <v>1978</v>
      </c>
      <c r="C78" s="100">
        <v>0</v>
      </c>
      <c r="D78" s="454">
        <v>0</v>
      </c>
      <c r="E78" s="138">
        <v>0</v>
      </c>
    </row>
    <row r="79" spans="1:5" ht="15" customHeight="1">
      <c r="A79" s="150" t="s">
        <v>318</v>
      </c>
      <c r="B79" s="151" t="s">
        <v>1985</v>
      </c>
      <c r="C79" s="106">
        <f>SUM(C78)</f>
        <v>0</v>
      </c>
      <c r="D79" s="451" t="s">
        <v>318</v>
      </c>
      <c r="E79" s="108" t="s">
        <v>318</v>
      </c>
    </row>
  </sheetData>
  <mergeCells count="15">
    <mergeCell ref="A11:B11"/>
    <mergeCell ref="A60:B60"/>
    <mergeCell ref="A65:B65"/>
    <mergeCell ref="A72:B72"/>
    <mergeCell ref="A73:B73"/>
    <mergeCell ref="A77:B77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87" r:id="rId2"/>
  <rowBreaks count="1" manualBreakCount="1">
    <brk id="58" max="4" man="1"/>
  </rowBreaks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2:K129"/>
  <sheetViews>
    <sheetView showGridLines="0" zoomScaleSheetLayoutView="70" workbookViewId="0" topLeftCell="A1"/>
  </sheetViews>
  <sheetFormatPr defaultColWidth="11.454285714285714" defaultRowHeight="15" customHeight="1"/>
  <cols>
    <col min="1" max="1" width="9.428571428571429" style="301" bestFit="1" customWidth="1"/>
    <col min="2" max="2" width="33.714285714285715" style="301" bestFit="1" customWidth="1"/>
    <col min="3" max="3" width="14.142857142857142" style="301" bestFit="1" customWidth="1"/>
    <col min="4" max="4" width="11.571428571428571" style="301" customWidth="1"/>
    <col min="5" max="5" width="13.571428571428571" style="301" customWidth="1"/>
    <col min="6" max="6" width="11.571428571428571" style="301" customWidth="1"/>
    <col min="7" max="8" width="17.571428571428573" style="301" customWidth="1"/>
    <col min="9" max="11" width="11.571428571428571" style="301" customWidth="1"/>
    <col min="12" max="16384" width="11.428571428571429" style="301"/>
  </cols>
  <sheetData>
    <row r="1" s="405" customFormat="1" ht="15" customHeight="1"/>
    <row r="2" spans="1:11" s="405" customFormat="1" ht="15" customHeight="1">
      <c r="A2" s="460" t="s">
        <v>768</v>
      </c>
      <c r="B2" s="460" t="s">
        <v>1931</v>
      </c>
      <c r="C2" s="460" t="s">
        <v>1931</v>
      </c>
      <c r="D2" s="460" t="s">
        <v>1931</v>
      </c>
      <c r="E2" s="460" t="s">
        <v>1931</v>
      </c>
      <c r="F2" s="460" t="s">
        <v>1931</v>
      </c>
      <c r="G2" s="460" t="s">
        <v>1931</v>
      </c>
      <c r="H2" s="460" t="s">
        <v>1931</v>
      </c>
      <c r="I2" s="460" t="s">
        <v>1931</v>
      </c>
      <c r="J2" s="460" t="s">
        <v>1931</v>
      </c>
      <c r="K2" s="460" t="s">
        <v>1931</v>
      </c>
    </row>
    <row r="3" spans="1:11" s="405" customFormat="1" ht="15" customHeight="1">
      <c r="A3" s="460" t="s">
        <v>773</v>
      </c>
      <c r="B3" s="460" t="s">
        <v>1931</v>
      </c>
      <c r="C3" s="460" t="s">
        <v>1931</v>
      </c>
      <c r="D3" s="460" t="s">
        <v>1931</v>
      </c>
      <c r="E3" s="460" t="s">
        <v>1931</v>
      </c>
      <c r="F3" s="460" t="s">
        <v>1931</v>
      </c>
      <c r="G3" s="460" t="s">
        <v>1931</v>
      </c>
      <c r="H3" s="460" t="s">
        <v>1931</v>
      </c>
      <c r="I3" s="460" t="s">
        <v>1931</v>
      </c>
      <c r="J3" s="460" t="s">
        <v>1931</v>
      </c>
      <c r="K3" s="460" t="s">
        <v>1931</v>
      </c>
    </row>
    <row r="4" spans="1:11" s="405" customFormat="1" ht="15" customHeight="1">
      <c r="A4" s="460" t="s">
        <v>1904</v>
      </c>
      <c r="B4" s="460" t="s">
        <v>1933</v>
      </c>
      <c r="C4" s="460" t="s">
        <v>1933</v>
      </c>
      <c r="D4" s="460" t="s">
        <v>1933</v>
      </c>
      <c r="E4" s="460" t="s">
        <v>1933</v>
      </c>
      <c r="F4" s="460" t="s">
        <v>1933</v>
      </c>
      <c r="G4" s="460" t="s">
        <v>1933</v>
      </c>
      <c r="H4" s="460" t="s">
        <v>1933</v>
      </c>
      <c r="I4" s="460" t="s">
        <v>1933</v>
      </c>
      <c r="J4" s="460" t="s">
        <v>1933</v>
      </c>
      <c r="K4" s="460" t="s">
        <v>1933</v>
      </c>
    </row>
    <row r="5" spans="1:11" s="405" customFormat="1" ht="15" customHeight="1">
      <c r="A5" s="460" t="s">
        <v>1986</v>
      </c>
      <c r="B5" s="460" t="s">
        <v>1986</v>
      </c>
      <c r="C5" s="460" t="s">
        <v>1986</v>
      </c>
      <c r="D5" s="460" t="s">
        <v>1986</v>
      </c>
      <c r="E5" s="460" t="s">
        <v>1986</v>
      </c>
      <c r="F5" s="460" t="s">
        <v>1986</v>
      </c>
      <c r="G5" s="460" t="s">
        <v>1986</v>
      </c>
      <c r="H5" s="460" t="s">
        <v>1986</v>
      </c>
      <c r="I5" s="460" t="s">
        <v>1986</v>
      </c>
      <c r="J5" s="460" t="s">
        <v>1986</v>
      </c>
      <c r="K5" s="460" t="s">
        <v>1986</v>
      </c>
    </row>
    <row r="6" spans="1:11" s="405" customFormat="1" ht="15" customHeight="1">
      <c r="A6" s="461" t="s">
        <v>1935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</row>
    <row r="7" spans="1:11" ht="15" customHeight="1">
      <c r="A7" s="462" t="s">
        <v>1987</v>
      </c>
      <c r="B7" s="462"/>
      <c r="C7" s="462"/>
      <c r="D7" s="408" t="s">
        <v>318</v>
      </c>
      <c r="E7" s="408" t="s">
        <v>318</v>
      </c>
      <c r="F7" s="408" t="s">
        <v>318</v>
      </c>
      <c r="G7" s="408" t="s">
        <v>318</v>
      </c>
      <c r="H7" s="408" t="s">
        <v>318</v>
      </c>
      <c r="I7" s="408" t="s">
        <v>318</v>
      </c>
      <c r="J7" s="408" t="s">
        <v>318</v>
      </c>
      <c r="K7" s="408" t="s">
        <v>318</v>
      </c>
    </row>
    <row r="8" spans="1:11" ht="15" customHeight="1">
      <c r="A8" s="425" t="s">
        <v>1988</v>
      </c>
      <c r="B8" s="426" t="s">
        <v>1937</v>
      </c>
      <c r="C8" s="411" t="s">
        <v>1989</v>
      </c>
      <c r="D8" s="411" t="s">
        <v>1989</v>
      </c>
      <c r="E8" s="411" t="s">
        <v>1989</v>
      </c>
      <c r="F8" s="411" t="s">
        <v>1989</v>
      </c>
      <c r="G8" s="411" t="s">
        <v>1990</v>
      </c>
      <c r="H8" s="411" t="s">
        <v>1990</v>
      </c>
      <c r="I8" s="411" t="s">
        <v>1990</v>
      </c>
      <c r="J8" s="411" t="s">
        <v>1990</v>
      </c>
      <c r="K8" s="412" t="s">
        <v>1990</v>
      </c>
    </row>
    <row r="9" spans="1:11" ht="15" customHeight="1">
      <c r="A9" s="463" t="s">
        <v>1988</v>
      </c>
      <c r="B9" s="464" t="s">
        <v>1991</v>
      </c>
      <c r="C9" s="465" t="s">
        <v>1992</v>
      </c>
      <c r="D9" s="465" t="s">
        <v>1993</v>
      </c>
      <c r="E9" s="465" t="s">
        <v>1994</v>
      </c>
      <c r="F9" s="465" t="s">
        <v>1995</v>
      </c>
      <c r="G9" s="465" t="s">
        <v>1996</v>
      </c>
      <c r="H9" s="465" t="s">
        <v>1997</v>
      </c>
      <c r="I9" s="465" t="s">
        <v>1998</v>
      </c>
      <c r="J9" s="465" t="s">
        <v>1999</v>
      </c>
      <c r="K9" s="466" t="s">
        <v>1995</v>
      </c>
    </row>
    <row r="10" spans="1:11" s="131" customFormat="1" ht="15" customHeight="1">
      <c r="A10" s="211" t="s">
        <v>2738</v>
      </c>
      <c r="B10" s="211" t="s">
        <v>2189</v>
      </c>
      <c r="C10" s="215">
        <v>34872</v>
      </c>
      <c r="D10" s="121">
        <v>0</v>
      </c>
      <c r="E10" s="121">
        <v>0</v>
      </c>
      <c r="F10" s="121">
        <v>34872</v>
      </c>
      <c r="G10" s="121">
        <v>11624</v>
      </c>
      <c r="H10" s="121">
        <v>5812</v>
      </c>
      <c r="I10" s="121">
        <v>46496</v>
      </c>
      <c r="J10" s="121">
        <v>0</v>
      </c>
      <c r="K10" s="121">
        <v>63932</v>
      </c>
    </row>
    <row r="11" spans="1:11" s="131" customFormat="1" ht="15" customHeight="1">
      <c r="A11" s="211" t="s">
        <v>2739</v>
      </c>
      <c r="B11" s="211" t="s">
        <v>2189</v>
      </c>
      <c r="C11" s="215">
        <v>43468</v>
      </c>
      <c r="D11" s="121">
        <v>0</v>
      </c>
      <c r="E11" s="121">
        <v>0</v>
      </c>
      <c r="F11" s="121">
        <v>43468</v>
      </c>
      <c r="G11" s="121">
        <v>14489.333333333334</v>
      </c>
      <c r="H11" s="121">
        <v>7244.666666666667</v>
      </c>
      <c r="I11" s="121">
        <v>57957.333333333336</v>
      </c>
      <c r="J11" s="121">
        <v>0</v>
      </c>
      <c r="K11" s="121">
        <v>79691.33333333334</v>
      </c>
    </row>
    <row r="12" spans="1:11" s="131" customFormat="1" ht="15" customHeight="1">
      <c r="A12" s="211" t="s">
        <v>2516</v>
      </c>
      <c r="B12" s="211" t="s">
        <v>2189</v>
      </c>
      <c r="C12" s="215">
        <v>52394</v>
      </c>
      <c r="D12" s="121">
        <v>0</v>
      </c>
      <c r="E12" s="121">
        <v>0</v>
      </c>
      <c r="F12" s="121">
        <v>52394</v>
      </c>
      <c r="G12" s="121">
        <v>17464.666666666668</v>
      </c>
      <c r="H12" s="121">
        <v>8732.333333333334</v>
      </c>
      <c r="I12" s="121">
        <v>69858.66666666667</v>
      </c>
      <c r="J12" s="121">
        <v>0</v>
      </c>
      <c r="K12" s="121">
        <v>96055.66666666667</v>
      </c>
    </row>
    <row r="13" spans="1:11" s="131" customFormat="1" ht="15" customHeight="1">
      <c r="A13" s="211" t="s">
        <v>2515</v>
      </c>
      <c r="B13" s="211" t="s">
        <v>2052</v>
      </c>
      <c r="C13" s="215">
        <v>70170</v>
      </c>
      <c r="D13" s="121">
        <v>0</v>
      </c>
      <c r="E13" s="121">
        <v>0</v>
      </c>
      <c r="F13" s="121">
        <v>70170</v>
      </c>
      <c r="G13" s="121">
        <v>23390</v>
      </c>
      <c r="H13" s="121">
        <v>11695</v>
      </c>
      <c r="I13" s="121">
        <v>93560</v>
      </c>
      <c r="J13" s="121">
        <v>0</v>
      </c>
      <c r="K13" s="121">
        <v>128645</v>
      </c>
    </row>
    <row r="14" spans="1:11" s="131" customFormat="1" ht="15" customHeight="1">
      <c r="A14" s="211" t="s">
        <v>2513</v>
      </c>
      <c r="B14" s="211" t="s">
        <v>2052</v>
      </c>
      <c r="C14" s="215">
        <v>84302</v>
      </c>
      <c r="D14" s="121">
        <v>0</v>
      </c>
      <c r="E14" s="121">
        <v>0</v>
      </c>
      <c r="F14" s="121">
        <v>84302</v>
      </c>
      <c r="G14" s="121">
        <v>28100.666666666664</v>
      </c>
      <c r="H14" s="121">
        <v>14050.333333333332</v>
      </c>
      <c r="I14" s="121">
        <v>112402.66666666666</v>
      </c>
      <c r="J14" s="121">
        <v>0</v>
      </c>
      <c r="K14" s="121">
        <v>154553.66666666666</v>
      </c>
    </row>
    <row r="15" spans="1:11" s="131" customFormat="1" ht="15" customHeight="1">
      <c r="A15" s="211" t="s">
        <v>2704</v>
      </c>
      <c r="B15" s="211" t="s">
        <v>2705</v>
      </c>
      <c r="C15" s="215">
        <v>117926</v>
      </c>
      <c r="D15" s="121">
        <v>0</v>
      </c>
      <c r="E15" s="121">
        <v>0</v>
      </c>
      <c r="F15" s="121">
        <v>117926</v>
      </c>
      <c r="G15" s="121">
        <v>39308.66666666667</v>
      </c>
      <c r="H15" s="121">
        <v>19654.333333333336</v>
      </c>
      <c r="I15" s="121">
        <v>157234.6666666667</v>
      </c>
      <c r="J15" s="121">
        <v>0</v>
      </c>
      <c r="K15" s="121">
        <v>216197.6666666667</v>
      </c>
    </row>
    <row r="16" spans="1:11" s="131" customFormat="1" ht="15" customHeight="1">
      <c r="A16" s="211" t="s">
        <v>2740</v>
      </c>
      <c r="B16" s="211" t="s">
        <v>2503</v>
      </c>
      <c r="C16" s="215">
        <v>19896</v>
      </c>
      <c r="D16" s="121">
        <v>0</v>
      </c>
      <c r="E16" s="121">
        <v>0</v>
      </c>
      <c r="F16" s="121">
        <v>19896</v>
      </c>
      <c r="G16" s="121">
        <v>6632</v>
      </c>
      <c r="H16" s="121">
        <v>3316</v>
      </c>
      <c r="I16" s="121">
        <v>26528</v>
      </c>
      <c r="J16" s="121">
        <v>0</v>
      </c>
      <c r="K16" s="121">
        <v>36476</v>
      </c>
    </row>
    <row r="17" spans="1:11" s="131" customFormat="1" ht="15" customHeight="1">
      <c r="A17" s="211" t="s">
        <v>2741</v>
      </c>
      <c r="B17" s="211" t="s">
        <v>2503</v>
      </c>
      <c r="C17" s="215">
        <v>21998</v>
      </c>
      <c r="D17" s="121">
        <v>0</v>
      </c>
      <c r="E17" s="121">
        <v>0</v>
      </c>
      <c r="F17" s="121">
        <v>21998</v>
      </c>
      <c r="G17" s="121">
        <v>7332.666666666666</v>
      </c>
      <c r="H17" s="121">
        <v>3666.333333333333</v>
      </c>
      <c r="I17" s="121">
        <v>29330.666666666664</v>
      </c>
      <c r="J17" s="121">
        <v>0</v>
      </c>
      <c r="K17" s="121">
        <v>40329.666666666664</v>
      </c>
    </row>
    <row r="18" spans="1:11" s="131" customFormat="1" ht="15" customHeight="1">
      <c r="A18" s="211" t="s">
        <v>2523</v>
      </c>
      <c r="B18" s="211" t="s">
        <v>2503</v>
      </c>
      <c r="C18" s="215">
        <v>25810</v>
      </c>
      <c r="D18" s="121">
        <v>0</v>
      </c>
      <c r="E18" s="121">
        <v>0</v>
      </c>
      <c r="F18" s="121">
        <v>25810</v>
      </c>
      <c r="G18" s="121">
        <v>8603.333333333334</v>
      </c>
      <c r="H18" s="121">
        <v>4301.666666666667</v>
      </c>
      <c r="I18" s="121">
        <v>34413.333333333336</v>
      </c>
      <c r="J18" s="121">
        <v>0</v>
      </c>
      <c r="K18" s="121">
        <v>47318.333333333336</v>
      </c>
    </row>
    <row r="19" spans="1:11" s="131" customFormat="1" ht="15" customHeight="1">
      <c r="A19" s="211" t="s">
        <v>2742</v>
      </c>
      <c r="B19" s="211" t="s">
        <v>2503</v>
      </c>
      <c r="C19" s="215">
        <v>28388</v>
      </c>
      <c r="D19" s="121">
        <v>0</v>
      </c>
      <c r="E19" s="121">
        <v>0</v>
      </c>
      <c r="F19" s="121">
        <v>28388</v>
      </c>
      <c r="G19" s="121">
        <v>9462.666666666666</v>
      </c>
      <c r="H19" s="121">
        <v>4731.333333333333</v>
      </c>
      <c r="I19" s="121">
        <v>37850.666666666664</v>
      </c>
      <c r="J19" s="121">
        <v>0</v>
      </c>
      <c r="K19" s="121">
        <v>52044.666666666664</v>
      </c>
    </row>
    <row r="20" spans="1:11" s="131" customFormat="1" ht="15" customHeight="1">
      <c r="A20" s="211" t="s">
        <v>2743</v>
      </c>
      <c r="B20" s="211" t="s">
        <v>2503</v>
      </c>
      <c r="C20" s="215">
        <v>28392</v>
      </c>
      <c r="D20" s="121">
        <v>0</v>
      </c>
      <c r="E20" s="121">
        <v>0</v>
      </c>
      <c r="F20" s="121">
        <v>28392</v>
      </c>
      <c r="G20" s="121">
        <v>9464</v>
      </c>
      <c r="H20" s="121">
        <v>4732</v>
      </c>
      <c r="I20" s="121">
        <v>37856</v>
      </c>
      <c r="J20" s="121">
        <v>0</v>
      </c>
      <c r="K20" s="121">
        <v>52052</v>
      </c>
    </row>
    <row r="21" spans="1:11" s="131" customFormat="1" ht="15" customHeight="1">
      <c r="A21" s="211" t="s">
        <v>2521</v>
      </c>
      <c r="B21" s="211" t="s">
        <v>2503</v>
      </c>
      <c r="C21" s="215">
        <v>34872</v>
      </c>
      <c r="D21" s="121">
        <v>0</v>
      </c>
      <c r="E21" s="121">
        <v>0</v>
      </c>
      <c r="F21" s="121">
        <v>34872</v>
      </c>
      <c r="G21" s="121">
        <v>11624</v>
      </c>
      <c r="H21" s="121">
        <v>5812</v>
      </c>
      <c r="I21" s="121">
        <v>46496</v>
      </c>
      <c r="J21" s="121">
        <v>0</v>
      </c>
      <c r="K21" s="121">
        <v>63932</v>
      </c>
    </row>
    <row r="22" spans="1:11" s="131" customFormat="1" ht="15" customHeight="1">
      <c r="A22" s="211" t="s">
        <v>2653</v>
      </c>
      <c r="B22" s="211" t="s">
        <v>2729</v>
      </c>
      <c r="C22" s="215">
        <v>52394</v>
      </c>
      <c r="D22" s="121">
        <v>0</v>
      </c>
      <c r="E22" s="121">
        <v>0</v>
      </c>
      <c r="F22" s="121">
        <v>52394</v>
      </c>
      <c r="G22" s="121">
        <v>17464.666666666668</v>
      </c>
      <c r="H22" s="121">
        <v>8732.333333333334</v>
      </c>
      <c r="I22" s="121">
        <v>69858.66666666667</v>
      </c>
      <c r="J22" s="121">
        <v>0</v>
      </c>
      <c r="K22" s="121">
        <v>96055.66666666667</v>
      </c>
    </row>
    <row r="23" spans="1:11" s="131" customFormat="1" ht="15" customHeight="1">
      <c r="A23" s="211" t="s">
        <v>2651</v>
      </c>
      <c r="B23" s="211" t="s">
        <v>2736</v>
      </c>
      <c r="C23" s="215">
        <v>84302</v>
      </c>
      <c r="D23" s="121">
        <v>0</v>
      </c>
      <c r="E23" s="121">
        <v>0</v>
      </c>
      <c r="F23" s="121">
        <v>84302</v>
      </c>
      <c r="G23" s="121">
        <v>28100.666666666664</v>
      </c>
      <c r="H23" s="121">
        <v>14050.333333333332</v>
      </c>
      <c r="I23" s="121">
        <v>112402.66666666666</v>
      </c>
      <c r="J23" s="121">
        <v>0</v>
      </c>
      <c r="K23" s="121">
        <v>154553.66666666666</v>
      </c>
    </row>
    <row r="24" spans="1:11" ht="15" customHeight="1">
      <c r="A24" s="467" t="s">
        <v>318</v>
      </c>
      <c r="B24" s="467" t="s">
        <v>318</v>
      </c>
      <c r="C24" s="468" t="s">
        <v>318</v>
      </c>
      <c r="D24" s="468" t="s">
        <v>318</v>
      </c>
      <c r="E24" s="468" t="s">
        <v>318</v>
      </c>
      <c r="F24" s="468" t="s">
        <v>318</v>
      </c>
      <c r="G24" s="468" t="s">
        <v>318</v>
      </c>
      <c r="H24" s="468" t="s">
        <v>318</v>
      </c>
      <c r="I24" s="468" t="s">
        <v>318</v>
      </c>
      <c r="J24" s="468" t="s">
        <v>318</v>
      </c>
      <c r="K24" s="468" t="s">
        <v>318</v>
      </c>
    </row>
    <row r="25" spans="1:11" ht="15" customHeight="1">
      <c r="A25" s="467" t="s">
        <v>318</v>
      </c>
      <c r="B25" s="467" t="s">
        <v>318</v>
      </c>
      <c r="C25" s="468" t="s">
        <v>318</v>
      </c>
      <c r="D25" s="468" t="s">
        <v>318</v>
      </c>
      <c r="E25" s="468" t="s">
        <v>318</v>
      </c>
      <c r="F25" s="468" t="s">
        <v>318</v>
      </c>
      <c r="G25" s="468" t="s">
        <v>318</v>
      </c>
      <c r="H25" s="468" t="s">
        <v>318</v>
      </c>
      <c r="I25" s="468" t="s">
        <v>318</v>
      </c>
      <c r="J25" s="468" t="s">
        <v>318</v>
      </c>
      <c r="K25" s="468" t="s">
        <v>318</v>
      </c>
    </row>
    <row r="26" spans="1:11" ht="15" customHeight="1">
      <c r="A26" s="462" t="s">
        <v>2000</v>
      </c>
      <c r="B26" s="462"/>
      <c r="C26" s="462"/>
      <c r="D26" s="424" t="s">
        <v>318</v>
      </c>
      <c r="E26" s="424" t="s">
        <v>318</v>
      </c>
      <c r="F26" s="424" t="s">
        <v>318</v>
      </c>
      <c r="G26" s="424" t="s">
        <v>318</v>
      </c>
      <c r="H26" s="424" t="s">
        <v>318</v>
      </c>
      <c r="I26" s="424" t="s">
        <v>318</v>
      </c>
      <c r="J26" s="424" t="s">
        <v>318</v>
      </c>
      <c r="K26" s="424" t="s">
        <v>318</v>
      </c>
    </row>
    <row r="27" spans="1:11" ht="15" customHeight="1">
      <c r="A27" s="425" t="s">
        <v>1988</v>
      </c>
      <c r="B27" s="426" t="s">
        <v>1937</v>
      </c>
      <c r="C27" s="427" t="s">
        <v>1989</v>
      </c>
      <c r="D27" s="427" t="s">
        <v>1989</v>
      </c>
      <c r="E27" s="427" t="s">
        <v>1989</v>
      </c>
      <c r="F27" s="427" t="s">
        <v>1989</v>
      </c>
      <c r="G27" s="427" t="s">
        <v>1990</v>
      </c>
      <c r="H27" s="427" t="s">
        <v>1990</v>
      </c>
      <c r="I27" s="427" t="s">
        <v>1990</v>
      </c>
      <c r="J27" s="427" t="s">
        <v>1990</v>
      </c>
      <c r="K27" s="428" t="s">
        <v>1990</v>
      </c>
    </row>
    <row r="28" spans="1:11" ht="15" customHeight="1">
      <c r="A28" s="429" t="s">
        <v>1988</v>
      </c>
      <c r="B28" s="411" t="s">
        <v>1991</v>
      </c>
      <c r="C28" s="430" t="s">
        <v>1992</v>
      </c>
      <c r="D28" s="430" t="s">
        <v>1993</v>
      </c>
      <c r="E28" s="430" t="s">
        <v>1994</v>
      </c>
      <c r="F28" s="430" t="s">
        <v>1995</v>
      </c>
      <c r="G28" s="430" t="s">
        <v>1996</v>
      </c>
      <c r="H28" s="430" t="s">
        <v>1997</v>
      </c>
      <c r="I28" s="430" t="s">
        <v>1998</v>
      </c>
      <c r="J28" s="430" t="s">
        <v>1999</v>
      </c>
      <c r="K28" s="432" t="s">
        <v>1995</v>
      </c>
    </row>
    <row r="29" spans="1:11" ht="15" customHeight="1">
      <c r="A29" s="211" t="s">
        <v>2744</v>
      </c>
      <c r="B29" s="211" t="s">
        <v>2440</v>
      </c>
      <c r="C29" s="469">
        <v>7768</v>
      </c>
      <c r="D29" s="469">
        <v>1070</v>
      </c>
      <c r="E29" s="469">
        <v>0</v>
      </c>
      <c r="F29" s="469">
        <v>8838</v>
      </c>
      <c r="G29" s="469">
        <v>2589.3333333333335</v>
      </c>
      <c r="H29" s="469">
        <v>1294.6666666666667</v>
      </c>
      <c r="I29" s="469">
        <v>10357.333333333334</v>
      </c>
      <c r="J29" s="469">
        <v>0</v>
      </c>
      <c r="K29" s="469">
        <v>14241.333333333334</v>
      </c>
    </row>
    <row r="30" spans="1:11" ht="15" customHeight="1">
      <c r="A30" s="211" t="s">
        <v>2561</v>
      </c>
      <c r="B30" s="211" t="s">
        <v>2440</v>
      </c>
      <c r="C30" s="469">
        <v>8066</v>
      </c>
      <c r="D30" s="469">
        <v>1070</v>
      </c>
      <c r="E30" s="469">
        <v>0</v>
      </c>
      <c r="F30" s="469">
        <v>9136</v>
      </c>
      <c r="G30" s="469">
        <v>2688.666666666667</v>
      </c>
      <c r="H30" s="469">
        <v>1344.3333333333335</v>
      </c>
      <c r="I30" s="469">
        <v>10754.666666666668</v>
      </c>
      <c r="J30" s="469">
        <v>0</v>
      </c>
      <c r="K30" s="469">
        <v>14787.666666666668</v>
      </c>
    </row>
    <row r="31" spans="1:11" ht="15" customHeight="1">
      <c r="A31" s="211" t="s">
        <v>2559</v>
      </c>
      <c r="B31" s="211" t="s">
        <v>2440</v>
      </c>
      <c r="C31" s="469">
        <v>9524</v>
      </c>
      <c r="D31" s="469">
        <v>1070</v>
      </c>
      <c r="E31" s="469">
        <v>0</v>
      </c>
      <c r="F31" s="469">
        <v>10594</v>
      </c>
      <c r="G31" s="469">
        <v>3174.6666666666665</v>
      </c>
      <c r="H31" s="469">
        <v>1587.3333333333333</v>
      </c>
      <c r="I31" s="469">
        <v>12698.666666666666</v>
      </c>
      <c r="J31" s="469">
        <v>0</v>
      </c>
      <c r="K31" s="469">
        <v>17460.666666666664</v>
      </c>
    </row>
    <row r="32" spans="1:11" ht="15" customHeight="1">
      <c r="A32" s="211" t="s">
        <v>2541</v>
      </c>
      <c r="B32" s="211" t="s">
        <v>2440</v>
      </c>
      <c r="C32" s="469">
        <v>9656</v>
      </c>
      <c r="D32" s="469">
        <v>1070</v>
      </c>
      <c r="E32" s="469">
        <v>0</v>
      </c>
      <c r="F32" s="469">
        <v>10726</v>
      </c>
      <c r="G32" s="469">
        <v>3218.666666666667</v>
      </c>
      <c r="H32" s="469">
        <v>1609.3333333333335</v>
      </c>
      <c r="I32" s="469">
        <v>12874.666666666668</v>
      </c>
      <c r="J32" s="469">
        <v>0</v>
      </c>
      <c r="K32" s="469">
        <v>17702.666666666668</v>
      </c>
    </row>
    <row r="33" spans="1:11" ht="15" customHeight="1">
      <c r="A33" s="211" t="s">
        <v>2536</v>
      </c>
      <c r="B33" s="211" t="s">
        <v>2440</v>
      </c>
      <c r="C33" s="469">
        <v>10414</v>
      </c>
      <c r="D33" s="469">
        <v>1070</v>
      </c>
      <c r="E33" s="469">
        <v>0</v>
      </c>
      <c r="F33" s="469">
        <v>11484</v>
      </c>
      <c r="G33" s="469">
        <v>3471.333333333333</v>
      </c>
      <c r="H33" s="469">
        <v>1735.6666666666665</v>
      </c>
      <c r="I33" s="469">
        <v>13885.333333333332</v>
      </c>
      <c r="J33" s="469">
        <v>0</v>
      </c>
      <c r="K33" s="469">
        <v>19092.333333333332</v>
      </c>
    </row>
    <row r="34" spans="1:11" ht="15" customHeight="1">
      <c r="A34" s="211" t="s">
        <v>2745</v>
      </c>
      <c r="B34" s="211" t="s">
        <v>2440</v>
      </c>
      <c r="C34" s="469">
        <v>11312</v>
      </c>
      <c r="D34" s="469">
        <v>1070</v>
      </c>
      <c r="E34" s="469">
        <v>0</v>
      </c>
      <c r="F34" s="469">
        <v>12382</v>
      </c>
      <c r="G34" s="469">
        <v>3770.6666666666665</v>
      </c>
      <c r="H34" s="469">
        <v>1885.3333333333333</v>
      </c>
      <c r="I34" s="469">
        <v>15082.666666666666</v>
      </c>
      <c r="J34" s="469">
        <v>0</v>
      </c>
      <c r="K34" s="469">
        <v>20738.666666666664</v>
      </c>
    </row>
    <row r="35" spans="1:11" ht="15" customHeight="1">
      <c r="A35" s="211" t="s">
        <v>2746</v>
      </c>
      <c r="B35" s="211" t="s">
        <v>2440</v>
      </c>
      <c r="C35" s="469">
        <v>12222</v>
      </c>
      <c r="D35" s="469">
        <v>1070</v>
      </c>
      <c r="E35" s="469">
        <v>0</v>
      </c>
      <c r="F35" s="469">
        <v>13292</v>
      </c>
      <c r="G35" s="469">
        <v>4074</v>
      </c>
      <c r="H35" s="469">
        <v>2037</v>
      </c>
      <c r="I35" s="469">
        <v>16296</v>
      </c>
      <c r="J35" s="469">
        <v>0</v>
      </c>
      <c r="K35" s="469">
        <v>22407</v>
      </c>
    </row>
    <row r="36" spans="1:11" ht="15" customHeight="1">
      <c r="A36" s="211" t="s">
        <v>2747</v>
      </c>
      <c r="B36" s="211" t="s">
        <v>2440</v>
      </c>
      <c r="C36" s="469">
        <v>12574</v>
      </c>
      <c r="D36" s="469">
        <v>1070</v>
      </c>
      <c r="E36" s="469">
        <v>0</v>
      </c>
      <c r="F36" s="469">
        <v>13644</v>
      </c>
      <c r="G36" s="469">
        <v>4191.333333333333</v>
      </c>
      <c r="H36" s="469">
        <v>2095.6666666666665</v>
      </c>
      <c r="I36" s="469">
        <v>16765.333333333332</v>
      </c>
      <c r="J36" s="469">
        <v>0</v>
      </c>
      <c r="K36" s="469">
        <v>23052.333333333332</v>
      </c>
    </row>
    <row r="37" spans="1:11" ht="15" customHeight="1">
      <c r="A37" s="211" t="s">
        <v>2748</v>
      </c>
      <c r="B37" s="211" t="s">
        <v>2440</v>
      </c>
      <c r="C37" s="469">
        <v>13098</v>
      </c>
      <c r="D37" s="469">
        <v>1070</v>
      </c>
      <c r="E37" s="469">
        <v>0</v>
      </c>
      <c r="F37" s="469">
        <v>14168</v>
      </c>
      <c r="G37" s="469">
        <v>4366</v>
      </c>
      <c r="H37" s="469">
        <v>2183</v>
      </c>
      <c r="I37" s="469">
        <v>17464</v>
      </c>
      <c r="J37" s="469">
        <v>0</v>
      </c>
      <c r="K37" s="469">
        <v>24013</v>
      </c>
    </row>
    <row r="38" spans="1:11" ht="15" customHeight="1">
      <c r="A38" s="211" t="s">
        <v>2749</v>
      </c>
      <c r="B38" s="211" t="s">
        <v>2440</v>
      </c>
      <c r="C38" s="469">
        <v>13620</v>
      </c>
      <c r="D38" s="469">
        <v>1070</v>
      </c>
      <c r="E38" s="469">
        <v>0</v>
      </c>
      <c r="F38" s="469">
        <v>14690</v>
      </c>
      <c r="G38" s="469">
        <v>4540</v>
      </c>
      <c r="H38" s="469">
        <v>2270</v>
      </c>
      <c r="I38" s="469">
        <v>18160</v>
      </c>
      <c r="J38" s="469">
        <v>0</v>
      </c>
      <c r="K38" s="469">
        <v>24970</v>
      </c>
    </row>
    <row r="39" spans="1:11" ht="15" customHeight="1">
      <c r="A39" s="211" t="s">
        <v>2750</v>
      </c>
      <c r="B39" s="211" t="s">
        <v>2440</v>
      </c>
      <c r="C39" s="469">
        <v>14832</v>
      </c>
      <c r="D39" s="469">
        <v>1070</v>
      </c>
      <c r="E39" s="469">
        <v>0</v>
      </c>
      <c r="F39" s="469">
        <v>15902</v>
      </c>
      <c r="G39" s="469">
        <v>4944</v>
      </c>
      <c r="H39" s="469">
        <v>2472</v>
      </c>
      <c r="I39" s="469">
        <v>19776</v>
      </c>
      <c r="J39" s="469">
        <v>0</v>
      </c>
      <c r="K39" s="469">
        <v>27192</v>
      </c>
    </row>
    <row r="40" spans="1:11" ht="15" customHeight="1">
      <c r="A40" s="211" t="s">
        <v>2751</v>
      </c>
      <c r="B40" s="211" t="s">
        <v>2673</v>
      </c>
      <c r="C40" s="469">
        <v>9422</v>
      </c>
      <c r="D40" s="469">
        <v>1070</v>
      </c>
      <c r="E40" s="469">
        <v>0</v>
      </c>
      <c r="F40" s="469">
        <v>10492</v>
      </c>
      <c r="G40" s="469">
        <v>3140.6666666666665</v>
      </c>
      <c r="H40" s="469">
        <v>1570.3333333333333</v>
      </c>
      <c r="I40" s="469">
        <v>12562.666666666666</v>
      </c>
      <c r="J40" s="469">
        <v>0</v>
      </c>
      <c r="K40" s="469">
        <v>17273.666666666664</v>
      </c>
    </row>
    <row r="41" spans="1:11" ht="15" customHeight="1">
      <c r="A41" s="211" t="s">
        <v>2752</v>
      </c>
      <c r="B41" s="211" t="s">
        <v>2673</v>
      </c>
      <c r="C41" s="469">
        <v>10622</v>
      </c>
      <c r="D41" s="469">
        <v>1070</v>
      </c>
      <c r="E41" s="469">
        <v>0</v>
      </c>
      <c r="F41" s="469">
        <v>11692</v>
      </c>
      <c r="G41" s="469">
        <v>3540.6666666666665</v>
      </c>
      <c r="H41" s="469">
        <v>1770.3333333333333</v>
      </c>
      <c r="I41" s="469">
        <v>14162.666666666666</v>
      </c>
      <c r="J41" s="469">
        <v>0</v>
      </c>
      <c r="K41" s="469">
        <v>19473.666666666664</v>
      </c>
    </row>
    <row r="42" spans="1:11" ht="15" customHeight="1">
      <c r="A42" s="211" t="s">
        <v>2674</v>
      </c>
      <c r="B42" s="211" t="s">
        <v>2675</v>
      </c>
      <c r="C42" s="469">
        <v>18506</v>
      </c>
      <c r="D42" s="469">
        <v>1070</v>
      </c>
      <c r="E42" s="469">
        <v>0</v>
      </c>
      <c r="F42" s="469">
        <v>19576</v>
      </c>
      <c r="G42" s="469">
        <v>6168.666666666667</v>
      </c>
      <c r="H42" s="469">
        <v>3084.3333333333335</v>
      </c>
      <c r="I42" s="469">
        <v>24674.666666666668</v>
      </c>
      <c r="J42" s="469">
        <v>0</v>
      </c>
      <c r="K42" s="469">
        <v>33927.66666666667</v>
      </c>
    </row>
    <row r="43" spans="1:11" ht="15" customHeight="1">
      <c r="A43" s="211" t="s">
        <v>2676</v>
      </c>
      <c r="B43" s="211" t="s">
        <v>2388</v>
      </c>
      <c r="C43" s="469">
        <v>12660</v>
      </c>
      <c r="D43" s="469">
        <v>1070</v>
      </c>
      <c r="E43" s="469">
        <v>0</v>
      </c>
      <c r="F43" s="469">
        <v>13730</v>
      </c>
      <c r="G43" s="469">
        <v>4220</v>
      </c>
      <c r="H43" s="469">
        <v>2110</v>
      </c>
      <c r="I43" s="469">
        <v>16880</v>
      </c>
      <c r="J43" s="469">
        <v>0</v>
      </c>
      <c r="K43" s="469">
        <v>23210</v>
      </c>
    </row>
    <row r="44" spans="1:11" ht="15" customHeight="1">
      <c r="A44" s="211" t="s">
        <v>2753</v>
      </c>
      <c r="B44" s="211" t="s">
        <v>2291</v>
      </c>
      <c r="C44" s="469">
        <v>6448</v>
      </c>
      <c r="D44" s="469">
        <v>1070</v>
      </c>
      <c r="E44" s="469">
        <v>0</v>
      </c>
      <c r="F44" s="469">
        <v>7518</v>
      </c>
      <c r="G44" s="469">
        <v>2149.3333333333335</v>
      </c>
      <c r="H44" s="469">
        <v>1074.6666666666667</v>
      </c>
      <c r="I44" s="469">
        <v>8597.333333333334</v>
      </c>
      <c r="J44" s="469">
        <v>0</v>
      </c>
      <c r="K44" s="469">
        <v>11821.333333333334</v>
      </c>
    </row>
    <row r="45" spans="1:11" ht="15" customHeight="1">
      <c r="A45" s="211" t="s">
        <v>2754</v>
      </c>
      <c r="B45" s="211" t="s">
        <v>2291</v>
      </c>
      <c r="C45" s="469">
        <v>6532</v>
      </c>
      <c r="D45" s="469">
        <v>1070</v>
      </c>
      <c r="E45" s="469">
        <v>0</v>
      </c>
      <c r="F45" s="469">
        <v>7602</v>
      </c>
      <c r="G45" s="469">
        <v>2177.333333333333</v>
      </c>
      <c r="H45" s="469">
        <v>1088.6666666666665</v>
      </c>
      <c r="I45" s="469">
        <v>8709.333333333332</v>
      </c>
      <c r="J45" s="469">
        <v>0</v>
      </c>
      <c r="K45" s="469">
        <v>11975.333333333332</v>
      </c>
    </row>
    <row r="46" spans="1:11" ht="15" customHeight="1">
      <c r="A46" s="211" t="s">
        <v>2755</v>
      </c>
      <c r="B46" s="211" t="s">
        <v>2291</v>
      </c>
      <c r="C46" s="469">
        <v>6906</v>
      </c>
      <c r="D46" s="469">
        <v>1070</v>
      </c>
      <c r="E46" s="469">
        <v>0</v>
      </c>
      <c r="F46" s="469">
        <v>7976</v>
      </c>
      <c r="G46" s="469">
        <v>2302</v>
      </c>
      <c r="H46" s="469">
        <v>1151</v>
      </c>
      <c r="I46" s="469">
        <v>9208</v>
      </c>
      <c r="J46" s="469">
        <v>0</v>
      </c>
      <c r="K46" s="469">
        <v>12661</v>
      </c>
    </row>
    <row r="47" spans="1:11" ht="15" customHeight="1">
      <c r="A47" s="211" t="s">
        <v>2756</v>
      </c>
      <c r="B47" s="211" t="s">
        <v>2291</v>
      </c>
      <c r="C47" s="469">
        <v>7174</v>
      </c>
      <c r="D47" s="469">
        <v>1070</v>
      </c>
      <c r="E47" s="469">
        <v>0</v>
      </c>
      <c r="F47" s="469">
        <v>8244</v>
      </c>
      <c r="G47" s="469">
        <v>2391.333333333333</v>
      </c>
      <c r="H47" s="469">
        <v>1195.6666666666665</v>
      </c>
      <c r="I47" s="469">
        <v>9565.333333333332</v>
      </c>
      <c r="J47" s="469">
        <v>0</v>
      </c>
      <c r="K47" s="469">
        <v>13152.333333333332</v>
      </c>
    </row>
    <row r="48" spans="1:11" ht="15" customHeight="1">
      <c r="A48" s="211" t="s">
        <v>2568</v>
      </c>
      <c r="B48" s="211" t="s">
        <v>2291</v>
      </c>
      <c r="C48" s="469">
        <v>7430</v>
      </c>
      <c r="D48" s="469">
        <v>1070</v>
      </c>
      <c r="E48" s="469">
        <v>0</v>
      </c>
      <c r="F48" s="469">
        <v>8500</v>
      </c>
      <c r="G48" s="469">
        <v>2476.6666666666665</v>
      </c>
      <c r="H48" s="469">
        <v>1238.3333333333333</v>
      </c>
      <c r="I48" s="469">
        <v>9906.666666666666</v>
      </c>
      <c r="J48" s="469">
        <v>0</v>
      </c>
      <c r="K48" s="469">
        <v>13621.666666666666</v>
      </c>
    </row>
    <row r="49" spans="1:11" ht="15" customHeight="1">
      <c r="A49" s="211" t="s">
        <v>2757</v>
      </c>
      <c r="B49" s="211" t="s">
        <v>2668</v>
      </c>
      <c r="C49" s="469">
        <v>6408</v>
      </c>
      <c r="D49" s="469">
        <v>1070</v>
      </c>
      <c r="E49" s="469">
        <v>0</v>
      </c>
      <c r="F49" s="469">
        <v>7478</v>
      </c>
      <c r="G49" s="469">
        <v>2136</v>
      </c>
      <c r="H49" s="469">
        <v>1068</v>
      </c>
      <c r="I49" s="469">
        <v>8544</v>
      </c>
      <c r="J49" s="469">
        <v>0</v>
      </c>
      <c r="K49" s="469">
        <v>11748</v>
      </c>
    </row>
    <row r="50" spans="1:11" ht="15" customHeight="1">
      <c r="A50" s="211" t="s">
        <v>2758</v>
      </c>
      <c r="B50" s="211" t="s">
        <v>2668</v>
      </c>
      <c r="C50" s="469">
        <v>6606</v>
      </c>
      <c r="D50" s="469">
        <v>1070</v>
      </c>
      <c r="E50" s="469">
        <v>0</v>
      </c>
      <c r="F50" s="469">
        <v>7676</v>
      </c>
      <c r="G50" s="469">
        <v>2202</v>
      </c>
      <c r="H50" s="469">
        <v>1101</v>
      </c>
      <c r="I50" s="469">
        <v>8808</v>
      </c>
      <c r="J50" s="469">
        <v>0</v>
      </c>
      <c r="K50" s="469">
        <v>12111</v>
      </c>
    </row>
    <row r="51" spans="1:11" ht="15" customHeight="1">
      <c r="A51" s="211" t="s">
        <v>2759</v>
      </c>
      <c r="B51" s="211" t="s">
        <v>2668</v>
      </c>
      <c r="C51" s="469">
        <v>6814</v>
      </c>
      <c r="D51" s="469">
        <v>1070</v>
      </c>
      <c r="E51" s="469">
        <v>0</v>
      </c>
      <c r="F51" s="469">
        <v>7884</v>
      </c>
      <c r="G51" s="469">
        <v>2271.333333333333</v>
      </c>
      <c r="H51" s="469">
        <v>1135.6666666666665</v>
      </c>
      <c r="I51" s="469">
        <v>9085.333333333332</v>
      </c>
      <c r="J51" s="469">
        <v>0</v>
      </c>
      <c r="K51" s="469">
        <v>12492.333333333332</v>
      </c>
    </row>
    <row r="52" spans="1:11" ht="15" customHeight="1">
      <c r="A52" s="211" t="s">
        <v>2760</v>
      </c>
      <c r="B52" s="211" t="s">
        <v>2668</v>
      </c>
      <c r="C52" s="469">
        <v>6906</v>
      </c>
      <c r="D52" s="469">
        <v>1070</v>
      </c>
      <c r="E52" s="469">
        <v>0</v>
      </c>
      <c r="F52" s="469">
        <v>7976</v>
      </c>
      <c r="G52" s="469">
        <v>2302</v>
      </c>
      <c r="H52" s="469">
        <v>1151</v>
      </c>
      <c r="I52" s="469">
        <v>9208</v>
      </c>
      <c r="J52" s="469">
        <v>0</v>
      </c>
      <c r="K52" s="469">
        <v>12661</v>
      </c>
    </row>
    <row r="53" spans="1:11" ht="15" customHeight="1">
      <c r="A53" s="211" t="s">
        <v>2761</v>
      </c>
      <c r="B53" s="211" t="s">
        <v>2668</v>
      </c>
      <c r="C53" s="469">
        <v>7054</v>
      </c>
      <c r="D53" s="469">
        <v>1070</v>
      </c>
      <c r="E53" s="469">
        <v>0</v>
      </c>
      <c r="F53" s="469">
        <v>8124</v>
      </c>
      <c r="G53" s="469">
        <v>2351.333333333333</v>
      </c>
      <c r="H53" s="469">
        <v>1175.6666666666665</v>
      </c>
      <c r="I53" s="469">
        <v>9405.333333333332</v>
      </c>
      <c r="J53" s="469">
        <v>0</v>
      </c>
      <c r="K53" s="469">
        <v>12932.333333333332</v>
      </c>
    </row>
    <row r="54" spans="1:11" ht="15" customHeight="1">
      <c r="A54" s="211" t="s">
        <v>2667</v>
      </c>
      <c r="B54" s="211" t="s">
        <v>2668</v>
      </c>
      <c r="C54" s="469">
        <v>7868</v>
      </c>
      <c r="D54" s="469">
        <v>1070</v>
      </c>
      <c r="E54" s="469">
        <v>0</v>
      </c>
      <c r="F54" s="469">
        <v>8938</v>
      </c>
      <c r="G54" s="469">
        <v>2622.6666666666665</v>
      </c>
      <c r="H54" s="469">
        <v>1311.3333333333333</v>
      </c>
      <c r="I54" s="469">
        <v>10490.666666666666</v>
      </c>
      <c r="J54" s="469">
        <v>0</v>
      </c>
      <c r="K54" s="469">
        <v>14424.666666666666</v>
      </c>
    </row>
    <row r="55" spans="1:11" ht="15" customHeight="1">
      <c r="A55" s="211" t="s">
        <v>2679</v>
      </c>
      <c r="B55" s="211" t="s">
        <v>2680</v>
      </c>
      <c r="C55" s="469">
        <v>12222</v>
      </c>
      <c r="D55" s="469">
        <v>1070</v>
      </c>
      <c r="E55" s="469">
        <v>0</v>
      </c>
      <c r="F55" s="469">
        <v>13292</v>
      </c>
      <c r="G55" s="469">
        <v>4074</v>
      </c>
      <c r="H55" s="469">
        <v>2037</v>
      </c>
      <c r="I55" s="469">
        <v>16296</v>
      </c>
      <c r="J55" s="469">
        <v>0</v>
      </c>
      <c r="K55" s="469">
        <v>22407</v>
      </c>
    </row>
    <row r="56" spans="1:11" ht="15" customHeight="1">
      <c r="A56" s="211" t="s">
        <v>2681</v>
      </c>
      <c r="B56" s="211" t="s">
        <v>2682</v>
      </c>
      <c r="C56" s="469">
        <v>6942</v>
      </c>
      <c r="D56" s="469">
        <v>1070</v>
      </c>
      <c r="E56" s="469">
        <v>0</v>
      </c>
      <c r="F56" s="469">
        <v>8012</v>
      </c>
      <c r="G56" s="469">
        <v>2314</v>
      </c>
      <c r="H56" s="469">
        <v>1157</v>
      </c>
      <c r="I56" s="469">
        <v>9256</v>
      </c>
      <c r="J56" s="469">
        <v>0</v>
      </c>
      <c r="K56" s="469">
        <v>12727</v>
      </c>
    </row>
    <row r="57" spans="1:11" ht="15" customHeight="1">
      <c r="A57" s="211" t="s">
        <v>2683</v>
      </c>
      <c r="B57" s="211" t="s">
        <v>2684</v>
      </c>
      <c r="C57" s="469">
        <v>9886</v>
      </c>
      <c r="D57" s="469">
        <v>1070</v>
      </c>
      <c r="E57" s="469">
        <v>0</v>
      </c>
      <c r="F57" s="469">
        <v>10956</v>
      </c>
      <c r="G57" s="469">
        <v>3295.3333333333335</v>
      </c>
      <c r="H57" s="469">
        <v>1647.6666666666667</v>
      </c>
      <c r="I57" s="469">
        <v>13181.333333333334</v>
      </c>
      <c r="J57" s="469">
        <v>0</v>
      </c>
      <c r="K57" s="469">
        <v>18124.333333333336</v>
      </c>
    </row>
    <row r="58" spans="1:11" ht="15" customHeight="1">
      <c r="A58" s="211" t="s">
        <v>2685</v>
      </c>
      <c r="B58" s="211" t="s">
        <v>2686</v>
      </c>
      <c r="C58" s="469">
        <v>7804</v>
      </c>
      <c r="D58" s="469">
        <v>1070</v>
      </c>
      <c r="E58" s="469">
        <v>0</v>
      </c>
      <c r="F58" s="469">
        <v>8874</v>
      </c>
      <c r="G58" s="469">
        <v>2601.333333333333</v>
      </c>
      <c r="H58" s="469">
        <v>1300.6666666666665</v>
      </c>
      <c r="I58" s="469">
        <v>10405.333333333332</v>
      </c>
      <c r="J58" s="469">
        <v>0</v>
      </c>
      <c r="K58" s="469">
        <v>14307.333333333332</v>
      </c>
    </row>
    <row r="59" spans="1:11" ht="15" customHeight="1">
      <c r="A59" s="211" t="s">
        <v>2687</v>
      </c>
      <c r="B59" s="211" t="s">
        <v>2353</v>
      </c>
      <c r="C59" s="469">
        <v>6972</v>
      </c>
      <c r="D59" s="469">
        <v>1070</v>
      </c>
      <c r="E59" s="469">
        <v>0</v>
      </c>
      <c r="F59" s="469">
        <v>8042</v>
      </c>
      <c r="G59" s="469">
        <v>2324</v>
      </c>
      <c r="H59" s="469">
        <v>1162</v>
      </c>
      <c r="I59" s="469">
        <v>9296</v>
      </c>
      <c r="J59" s="469">
        <v>0</v>
      </c>
      <c r="K59" s="469">
        <v>12782</v>
      </c>
    </row>
    <row r="60" spans="1:11" ht="15" customHeight="1">
      <c r="A60" s="211" t="s">
        <v>2762</v>
      </c>
      <c r="B60" s="211" t="s">
        <v>2665</v>
      </c>
      <c r="C60" s="469">
        <v>6972</v>
      </c>
      <c r="D60" s="469">
        <v>1070</v>
      </c>
      <c r="E60" s="469">
        <v>0</v>
      </c>
      <c r="F60" s="469">
        <v>8042</v>
      </c>
      <c r="G60" s="469">
        <v>2324</v>
      </c>
      <c r="H60" s="469">
        <v>1162</v>
      </c>
      <c r="I60" s="469">
        <v>9296</v>
      </c>
      <c r="J60" s="469">
        <v>0</v>
      </c>
      <c r="K60" s="469">
        <v>12782</v>
      </c>
    </row>
    <row r="61" spans="1:11" ht="15" customHeight="1">
      <c r="A61" s="211" t="s">
        <v>2763</v>
      </c>
      <c r="B61" s="211" t="s">
        <v>2665</v>
      </c>
      <c r="C61" s="469">
        <v>8596</v>
      </c>
      <c r="D61" s="469">
        <v>1070</v>
      </c>
      <c r="E61" s="469">
        <v>0</v>
      </c>
      <c r="F61" s="469">
        <v>9666</v>
      </c>
      <c r="G61" s="469">
        <v>2865.3333333333335</v>
      </c>
      <c r="H61" s="469">
        <v>1432.6666666666667</v>
      </c>
      <c r="I61" s="469">
        <v>11461.333333333334</v>
      </c>
      <c r="J61" s="469">
        <v>0</v>
      </c>
      <c r="K61" s="469">
        <v>15759.333333333334</v>
      </c>
    </row>
    <row r="62" spans="1:11" ht="15" customHeight="1">
      <c r="A62" s="211" t="s">
        <v>2764</v>
      </c>
      <c r="B62" s="211" t="s">
        <v>2665</v>
      </c>
      <c r="C62" s="469">
        <v>9938</v>
      </c>
      <c r="D62" s="469">
        <v>1070</v>
      </c>
      <c r="E62" s="469">
        <v>0</v>
      </c>
      <c r="F62" s="469">
        <v>11008</v>
      </c>
      <c r="G62" s="469">
        <v>3312.6666666666665</v>
      </c>
      <c r="H62" s="469">
        <v>1656.3333333333333</v>
      </c>
      <c r="I62" s="469">
        <v>13250.666666666666</v>
      </c>
      <c r="J62" s="469">
        <v>0</v>
      </c>
      <c r="K62" s="469">
        <v>18219.666666666664</v>
      </c>
    </row>
    <row r="63" spans="1:11" ht="15" customHeight="1">
      <c r="A63" s="211" t="s">
        <v>2765</v>
      </c>
      <c r="B63" s="211" t="s">
        <v>2665</v>
      </c>
      <c r="C63" s="469">
        <v>10826</v>
      </c>
      <c r="D63" s="469">
        <v>1070</v>
      </c>
      <c r="E63" s="469">
        <v>0</v>
      </c>
      <c r="F63" s="469">
        <v>11896</v>
      </c>
      <c r="G63" s="469">
        <v>3608.666666666667</v>
      </c>
      <c r="H63" s="469">
        <v>1804.3333333333335</v>
      </c>
      <c r="I63" s="469">
        <v>14434.666666666668</v>
      </c>
      <c r="J63" s="469">
        <v>0</v>
      </c>
      <c r="K63" s="469">
        <v>19847.666666666668</v>
      </c>
    </row>
    <row r="64" spans="1:11" ht="15" customHeight="1">
      <c r="A64" s="211" t="s">
        <v>2766</v>
      </c>
      <c r="B64" s="211" t="s">
        <v>2665</v>
      </c>
      <c r="C64" s="469">
        <v>12222</v>
      </c>
      <c r="D64" s="469">
        <v>1070</v>
      </c>
      <c r="E64" s="469">
        <v>0</v>
      </c>
      <c r="F64" s="469">
        <v>13292</v>
      </c>
      <c r="G64" s="469">
        <v>4074</v>
      </c>
      <c r="H64" s="469">
        <v>2037</v>
      </c>
      <c r="I64" s="469">
        <v>16296</v>
      </c>
      <c r="J64" s="469">
        <v>0</v>
      </c>
      <c r="K64" s="469">
        <v>22407</v>
      </c>
    </row>
    <row r="65" spans="1:11" ht="15" customHeight="1">
      <c r="A65" s="211" t="s">
        <v>2767</v>
      </c>
      <c r="B65" s="211" t="s">
        <v>2665</v>
      </c>
      <c r="C65" s="469">
        <v>19818</v>
      </c>
      <c r="D65" s="469">
        <v>1070</v>
      </c>
      <c r="E65" s="469">
        <v>0</v>
      </c>
      <c r="F65" s="469">
        <v>20888</v>
      </c>
      <c r="G65" s="469">
        <v>6606</v>
      </c>
      <c r="H65" s="469">
        <v>3303</v>
      </c>
      <c r="I65" s="469">
        <v>26424</v>
      </c>
      <c r="J65" s="469">
        <v>0</v>
      </c>
      <c r="K65" s="469">
        <v>36333</v>
      </c>
    </row>
    <row r="66" spans="1:11" ht="15" customHeight="1">
      <c r="A66" s="211" t="s">
        <v>2689</v>
      </c>
      <c r="B66" s="211" t="s">
        <v>2690</v>
      </c>
      <c r="C66" s="469">
        <v>28392</v>
      </c>
      <c r="D66" s="469">
        <v>1070</v>
      </c>
      <c r="E66" s="469">
        <v>0</v>
      </c>
      <c r="F66" s="469">
        <v>29462</v>
      </c>
      <c r="G66" s="469">
        <v>9464</v>
      </c>
      <c r="H66" s="469">
        <v>4732</v>
      </c>
      <c r="I66" s="469">
        <v>37856</v>
      </c>
      <c r="J66" s="469">
        <v>0</v>
      </c>
      <c r="K66" s="469">
        <v>52052</v>
      </c>
    </row>
    <row r="67" spans="1:11" ht="15" customHeight="1">
      <c r="A67" s="211" t="s">
        <v>2554</v>
      </c>
      <c r="B67" s="211" t="s">
        <v>1951</v>
      </c>
      <c r="C67" s="469">
        <v>11716</v>
      </c>
      <c r="D67" s="469">
        <v>1070</v>
      </c>
      <c r="E67" s="469">
        <v>0</v>
      </c>
      <c r="F67" s="469">
        <v>12786</v>
      </c>
      <c r="G67" s="469">
        <v>3905.3333333333335</v>
      </c>
      <c r="H67" s="469">
        <v>1952.6666666666667</v>
      </c>
      <c r="I67" s="469">
        <v>15621.333333333334</v>
      </c>
      <c r="J67" s="469">
        <v>0</v>
      </c>
      <c r="K67" s="469">
        <v>21479.333333333336</v>
      </c>
    </row>
    <row r="68" spans="1:11" ht="15" customHeight="1">
      <c r="A68" s="211" t="s">
        <v>2530</v>
      </c>
      <c r="B68" s="211" t="s">
        <v>1951</v>
      </c>
      <c r="C68" s="469">
        <v>14724</v>
      </c>
      <c r="D68" s="469">
        <v>1070</v>
      </c>
      <c r="E68" s="469">
        <v>0</v>
      </c>
      <c r="F68" s="469">
        <v>15794</v>
      </c>
      <c r="G68" s="469">
        <v>4908</v>
      </c>
      <c r="H68" s="469">
        <v>2454</v>
      </c>
      <c r="I68" s="469">
        <v>19632</v>
      </c>
      <c r="J68" s="469">
        <v>0</v>
      </c>
      <c r="K68" s="469">
        <v>26994</v>
      </c>
    </row>
    <row r="69" spans="1:11" ht="15" customHeight="1">
      <c r="A69" s="211" t="s">
        <v>2768</v>
      </c>
      <c r="B69" s="211" t="s">
        <v>1951</v>
      </c>
      <c r="C69" s="469">
        <v>16160</v>
      </c>
      <c r="D69" s="469">
        <v>1070</v>
      </c>
      <c r="E69" s="469">
        <v>0</v>
      </c>
      <c r="F69" s="469">
        <v>17230</v>
      </c>
      <c r="G69" s="469">
        <v>5386.666666666666</v>
      </c>
      <c r="H69" s="469">
        <v>2693.333333333333</v>
      </c>
      <c r="I69" s="469">
        <v>21546.666666666664</v>
      </c>
      <c r="J69" s="469">
        <v>0</v>
      </c>
      <c r="K69" s="469">
        <v>29626.666666666664</v>
      </c>
    </row>
    <row r="70" spans="1:11" ht="15" customHeight="1">
      <c r="A70" s="211" t="s">
        <v>2769</v>
      </c>
      <c r="B70" s="211" t="s">
        <v>1951</v>
      </c>
      <c r="C70" s="469">
        <v>16598</v>
      </c>
      <c r="D70" s="469">
        <v>1070</v>
      </c>
      <c r="E70" s="469">
        <v>0</v>
      </c>
      <c r="F70" s="469">
        <v>17668</v>
      </c>
      <c r="G70" s="469">
        <v>5532.666666666666</v>
      </c>
      <c r="H70" s="469">
        <v>2766.333333333333</v>
      </c>
      <c r="I70" s="469">
        <v>22130.666666666664</v>
      </c>
      <c r="J70" s="469">
        <v>0</v>
      </c>
      <c r="K70" s="469">
        <v>30429.666666666664</v>
      </c>
    </row>
    <row r="71" spans="1:11" ht="15" customHeight="1">
      <c r="A71" s="211" t="s">
        <v>2528</v>
      </c>
      <c r="B71" s="211" t="s">
        <v>1951</v>
      </c>
      <c r="C71" s="469">
        <v>16764</v>
      </c>
      <c r="D71" s="469">
        <v>1070</v>
      </c>
      <c r="E71" s="469">
        <v>0</v>
      </c>
      <c r="F71" s="469">
        <v>17834</v>
      </c>
      <c r="G71" s="469">
        <v>5588</v>
      </c>
      <c r="H71" s="469">
        <v>2794</v>
      </c>
      <c r="I71" s="469">
        <v>22352</v>
      </c>
      <c r="J71" s="469">
        <v>0</v>
      </c>
      <c r="K71" s="469">
        <v>30734</v>
      </c>
    </row>
    <row r="72" spans="1:11" ht="15" customHeight="1">
      <c r="A72" s="211" t="s">
        <v>2770</v>
      </c>
      <c r="B72" s="211" t="s">
        <v>1951</v>
      </c>
      <c r="C72" s="469">
        <v>16900</v>
      </c>
      <c r="D72" s="469">
        <v>1070</v>
      </c>
      <c r="E72" s="469">
        <v>0</v>
      </c>
      <c r="F72" s="469">
        <v>17970</v>
      </c>
      <c r="G72" s="469">
        <v>5633.333333333334</v>
      </c>
      <c r="H72" s="469">
        <v>2816.666666666667</v>
      </c>
      <c r="I72" s="469">
        <v>22533.333333333336</v>
      </c>
      <c r="J72" s="469">
        <v>0</v>
      </c>
      <c r="K72" s="469">
        <v>30983.333333333336</v>
      </c>
    </row>
    <row r="73" spans="1:11" ht="15" customHeight="1">
      <c r="A73" s="211" t="s">
        <v>2663</v>
      </c>
      <c r="B73" s="211" t="s">
        <v>1951</v>
      </c>
      <c r="C73" s="469">
        <v>16984</v>
      </c>
      <c r="D73" s="469">
        <v>1070</v>
      </c>
      <c r="E73" s="469">
        <v>0</v>
      </c>
      <c r="F73" s="469">
        <v>18054</v>
      </c>
      <c r="G73" s="469">
        <v>5661.333333333333</v>
      </c>
      <c r="H73" s="469">
        <v>2830.6666666666665</v>
      </c>
      <c r="I73" s="469">
        <v>22645.333333333332</v>
      </c>
      <c r="J73" s="469">
        <v>0</v>
      </c>
      <c r="K73" s="469">
        <v>31137.333333333332</v>
      </c>
    </row>
    <row r="74" spans="1:11" ht="15" customHeight="1">
      <c r="A74" s="211" t="s">
        <v>2771</v>
      </c>
      <c r="B74" s="211" t="s">
        <v>1951</v>
      </c>
      <c r="C74" s="469">
        <v>18276</v>
      </c>
      <c r="D74" s="469">
        <v>1070</v>
      </c>
      <c r="E74" s="469">
        <v>0</v>
      </c>
      <c r="F74" s="469">
        <v>19346</v>
      </c>
      <c r="G74" s="469">
        <v>6092</v>
      </c>
      <c r="H74" s="469">
        <v>3046</v>
      </c>
      <c r="I74" s="469">
        <v>24368</v>
      </c>
      <c r="J74" s="469">
        <v>0</v>
      </c>
      <c r="K74" s="469">
        <v>33506</v>
      </c>
    </row>
    <row r="75" spans="1:11" ht="15" customHeight="1">
      <c r="A75" s="211" t="s">
        <v>2772</v>
      </c>
      <c r="B75" s="211" t="s">
        <v>1951</v>
      </c>
      <c r="C75" s="469">
        <v>18720</v>
      </c>
      <c r="D75" s="469">
        <v>1070</v>
      </c>
      <c r="E75" s="469">
        <v>0</v>
      </c>
      <c r="F75" s="469">
        <v>19790</v>
      </c>
      <c r="G75" s="469">
        <v>6240</v>
      </c>
      <c r="H75" s="469">
        <v>3120</v>
      </c>
      <c r="I75" s="469">
        <v>24960</v>
      </c>
      <c r="J75" s="469">
        <v>0</v>
      </c>
      <c r="K75" s="469">
        <v>34320</v>
      </c>
    </row>
    <row r="76" spans="1:11" ht="15" customHeight="1">
      <c r="A76" s="211" t="s">
        <v>2773</v>
      </c>
      <c r="B76" s="211" t="s">
        <v>1951</v>
      </c>
      <c r="C76" s="469">
        <v>19400</v>
      </c>
      <c r="D76" s="469">
        <v>1070</v>
      </c>
      <c r="E76" s="469">
        <v>0</v>
      </c>
      <c r="F76" s="469">
        <v>20470</v>
      </c>
      <c r="G76" s="469">
        <v>6466.666666666666</v>
      </c>
      <c r="H76" s="469">
        <v>3233.333333333333</v>
      </c>
      <c r="I76" s="469">
        <v>25866.666666666664</v>
      </c>
      <c r="J76" s="469">
        <v>0</v>
      </c>
      <c r="K76" s="469">
        <v>35566.666666666664</v>
      </c>
    </row>
    <row r="77" spans="1:11" ht="15" customHeight="1">
      <c r="A77" s="211" t="s">
        <v>2524</v>
      </c>
      <c r="B77" s="211" t="s">
        <v>1951</v>
      </c>
      <c r="C77" s="469">
        <v>19600</v>
      </c>
      <c r="D77" s="469">
        <v>1070</v>
      </c>
      <c r="E77" s="469">
        <v>0</v>
      </c>
      <c r="F77" s="469">
        <v>20670</v>
      </c>
      <c r="G77" s="469">
        <v>6533.333333333334</v>
      </c>
      <c r="H77" s="469">
        <v>3266.666666666667</v>
      </c>
      <c r="I77" s="469">
        <v>26133.333333333336</v>
      </c>
      <c r="J77" s="469">
        <v>0</v>
      </c>
      <c r="K77" s="469">
        <v>35933.333333333336</v>
      </c>
    </row>
    <row r="78" spans="1:11" ht="15" customHeight="1">
      <c r="A78" s="211" t="s">
        <v>2552</v>
      </c>
      <c r="B78" s="211" t="s">
        <v>1951</v>
      </c>
      <c r="C78" s="469">
        <v>19666</v>
      </c>
      <c r="D78" s="469">
        <v>1070</v>
      </c>
      <c r="E78" s="469">
        <v>0</v>
      </c>
      <c r="F78" s="469">
        <v>20736</v>
      </c>
      <c r="G78" s="469">
        <v>6555.333333333333</v>
      </c>
      <c r="H78" s="469">
        <v>3277.6666666666665</v>
      </c>
      <c r="I78" s="469">
        <v>26221.333333333332</v>
      </c>
      <c r="J78" s="469">
        <v>0</v>
      </c>
      <c r="K78" s="469">
        <v>36054.33333333333</v>
      </c>
    </row>
    <row r="79" spans="1:11" ht="15" customHeight="1">
      <c r="A79" s="211" t="s">
        <v>2774</v>
      </c>
      <c r="B79" s="211" t="s">
        <v>1951</v>
      </c>
      <c r="C79" s="469">
        <v>19740</v>
      </c>
      <c r="D79" s="469">
        <v>1070</v>
      </c>
      <c r="E79" s="469">
        <v>0</v>
      </c>
      <c r="F79" s="469">
        <v>20810</v>
      </c>
      <c r="G79" s="469">
        <v>6580</v>
      </c>
      <c r="H79" s="469">
        <v>3290</v>
      </c>
      <c r="I79" s="469">
        <v>26320</v>
      </c>
      <c r="J79" s="469">
        <v>0</v>
      </c>
      <c r="K79" s="469">
        <v>36190</v>
      </c>
    </row>
    <row r="80" spans="1:11" ht="15" customHeight="1">
      <c r="A80" s="211" t="s">
        <v>2775</v>
      </c>
      <c r="B80" s="211" t="s">
        <v>1951</v>
      </c>
      <c r="C80" s="469">
        <v>21714</v>
      </c>
      <c r="D80" s="469">
        <v>1070</v>
      </c>
      <c r="E80" s="469">
        <v>0</v>
      </c>
      <c r="F80" s="469">
        <v>22784</v>
      </c>
      <c r="G80" s="469">
        <v>7238</v>
      </c>
      <c r="H80" s="469">
        <v>3619</v>
      </c>
      <c r="I80" s="469">
        <v>28952</v>
      </c>
      <c r="J80" s="469">
        <v>0</v>
      </c>
      <c r="K80" s="469">
        <v>39809</v>
      </c>
    </row>
    <row r="81" spans="1:11" ht="15" customHeight="1">
      <c r="A81" s="211" t="s">
        <v>2776</v>
      </c>
      <c r="B81" s="211" t="s">
        <v>1951</v>
      </c>
      <c r="C81" s="469">
        <v>22882</v>
      </c>
      <c r="D81" s="469">
        <v>1070</v>
      </c>
      <c r="E81" s="469">
        <v>0</v>
      </c>
      <c r="F81" s="469">
        <v>23952</v>
      </c>
      <c r="G81" s="469">
        <v>7627.333333333334</v>
      </c>
      <c r="H81" s="469">
        <v>3813.666666666667</v>
      </c>
      <c r="I81" s="469">
        <v>30509.333333333336</v>
      </c>
      <c r="J81" s="469">
        <v>0</v>
      </c>
      <c r="K81" s="469">
        <v>41950.333333333336</v>
      </c>
    </row>
    <row r="82" spans="1:11" ht="15" customHeight="1">
      <c r="A82" s="211" t="s">
        <v>2538</v>
      </c>
      <c r="B82" s="211" t="s">
        <v>2692</v>
      </c>
      <c r="C82" s="469">
        <v>10092</v>
      </c>
      <c r="D82" s="469">
        <v>1070</v>
      </c>
      <c r="E82" s="469">
        <v>0</v>
      </c>
      <c r="F82" s="469">
        <v>11162</v>
      </c>
      <c r="G82" s="469">
        <v>3364</v>
      </c>
      <c r="H82" s="469">
        <v>1682</v>
      </c>
      <c r="I82" s="469">
        <v>13456</v>
      </c>
      <c r="J82" s="469">
        <v>0</v>
      </c>
      <c r="K82" s="469">
        <v>18502</v>
      </c>
    </row>
    <row r="83" spans="1:11" ht="15" customHeight="1">
      <c r="A83" s="211" t="s">
        <v>2693</v>
      </c>
      <c r="B83" s="211" t="s">
        <v>2210</v>
      </c>
      <c r="C83" s="469">
        <v>25810</v>
      </c>
      <c r="D83" s="469">
        <v>0</v>
      </c>
      <c r="E83" s="469">
        <v>0</v>
      </c>
      <c r="F83" s="469">
        <v>25810</v>
      </c>
      <c r="G83" s="469">
        <v>8603.333333333334</v>
      </c>
      <c r="H83" s="469">
        <v>4301.666666666667</v>
      </c>
      <c r="I83" s="469">
        <v>34413.333333333336</v>
      </c>
      <c r="J83" s="469">
        <v>0</v>
      </c>
      <c r="K83" s="469">
        <v>47318.333333333336</v>
      </c>
    </row>
    <row r="84" spans="1:11" ht="15" customHeight="1">
      <c r="A84" s="211" t="s">
        <v>2777</v>
      </c>
      <c r="B84" s="211" t="s">
        <v>2697</v>
      </c>
      <c r="C84" s="469">
        <v>6864</v>
      </c>
      <c r="D84" s="469">
        <v>1070</v>
      </c>
      <c r="E84" s="469">
        <v>0</v>
      </c>
      <c r="F84" s="469">
        <v>7934</v>
      </c>
      <c r="G84" s="469">
        <v>2288</v>
      </c>
      <c r="H84" s="469">
        <v>1144</v>
      </c>
      <c r="I84" s="469">
        <v>9152</v>
      </c>
      <c r="J84" s="469">
        <v>0</v>
      </c>
      <c r="K84" s="469">
        <v>12584</v>
      </c>
    </row>
    <row r="85" spans="1:11" ht="15" customHeight="1">
      <c r="A85" s="211" t="s">
        <v>2778</v>
      </c>
      <c r="B85" s="211" t="s">
        <v>2697</v>
      </c>
      <c r="C85" s="469">
        <v>6972</v>
      </c>
      <c r="D85" s="469">
        <v>1070</v>
      </c>
      <c r="E85" s="469">
        <v>0</v>
      </c>
      <c r="F85" s="469">
        <v>8042</v>
      </c>
      <c r="G85" s="469">
        <v>2324</v>
      </c>
      <c r="H85" s="469">
        <v>1162</v>
      </c>
      <c r="I85" s="469">
        <v>9296</v>
      </c>
      <c r="J85" s="469">
        <v>0</v>
      </c>
      <c r="K85" s="469">
        <v>12782</v>
      </c>
    </row>
    <row r="86" spans="1:11" ht="15" customHeight="1">
      <c r="A86" s="211" t="s">
        <v>2659</v>
      </c>
      <c r="B86" s="211" t="s">
        <v>2660</v>
      </c>
      <c r="C86" s="469">
        <v>19818</v>
      </c>
      <c r="D86" s="469">
        <v>1070</v>
      </c>
      <c r="E86" s="469">
        <v>0</v>
      </c>
      <c r="F86" s="469">
        <v>20888</v>
      </c>
      <c r="G86" s="469">
        <v>6606</v>
      </c>
      <c r="H86" s="469">
        <v>3303</v>
      </c>
      <c r="I86" s="469">
        <v>26424</v>
      </c>
      <c r="J86" s="469">
        <v>0</v>
      </c>
      <c r="K86" s="469">
        <v>36333</v>
      </c>
    </row>
    <row r="87" spans="1:11" ht="15" customHeight="1">
      <c r="A87" s="211" t="s">
        <v>2698</v>
      </c>
      <c r="B87" s="211" t="s">
        <v>2699</v>
      </c>
      <c r="C87" s="469">
        <v>21340</v>
      </c>
      <c r="D87" s="469">
        <v>1070</v>
      </c>
      <c r="E87" s="469">
        <v>0</v>
      </c>
      <c r="F87" s="469">
        <v>22410</v>
      </c>
      <c r="G87" s="469">
        <v>7113.333333333334</v>
      </c>
      <c r="H87" s="469">
        <v>3556.666666666667</v>
      </c>
      <c r="I87" s="469">
        <v>28453.333333333336</v>
      </c>
      <c r="J87" s="469">
        <v>0</v>
      </c>
      <c r="K87" s="469">
        <v>39123.333333333336</v>
      </c>
    </row>
    <row r="88" spans="1:11" ht="15" customHeight="1">
      <c r="A88" s="211" t="s">
        <v>2700</v>
      </c>
      <c r="B88" s="211" t="s">
        <v>2701</v>
      </c>
      <c r="C88" s="469">
        <v>24026</v>
      </c>
      <c r="D88" s="469">
        <v>1070</v>
      </c>
      <c r="E88" s="469">
        <v>0</v>
      </c>
      <c r="F88" s="469">
        <v>25096</v>
      </c>
      <c r="G88" s="469">
        <v>8008.666666666667</v>
      </c>
      <c r="H88" s="469">
        <v>4004.3333333333335</v>
      </c>
      <c r="I88" s="469">
        <v>32034.666666666668</v>
      </c>
      <c r="J88" s="469">
        <v>0</v>
      </c>
      <c r="K88" s="469">
        <v>44047.66666666667</v>
      </c>
    </row>
    <row r="89" spans="1:11" ht="15" customHeight="1">
      <c r="A89" s="211" t="s">
        <v>2702</v>
      </c>
      <c r="B89" s="211" t="s">
        <v>2703</v>
      </c>
      <c r="C89" s="469">
        <v>20728</v>
      </c>
      <c r="D89" s="469">
        <v>1070</v>
      </c>
      <c r="E89" s="469">
        <v>0</v>
      </c>
      <c r="F89" s="469">
        <v>21798</v>
      </c>
      <c r="G89" s="469">
        <v>6909.333333333333</v>
      </c>
      <c r="H89" s="469">
        <v>3454.6666666666665</v>
      </c>
      <c r="I89" s="469">
        <v>27637.333333333332</v>
      </c>
      <c r="J89" s="469">
        <v>0</v>
      </c>
      <c r="K89" s="469">
        <v>38001.33333333333</v>
      </c>
    </row>
    <row r="90" spans="1:11" ht="15" customHeight="1">
      <c r="A90" s="211" t="s">
        <v>2657</v>
      </c>
      <c r="B90" s="211" t="s">
        <v>2658</v>
      </c>
      <c r="C90" s="469">
        <v>25170</v>
      </c>
      <c r="D90" s="469">
        <v>1070</v>
      </c>
      <c r="E90" s="469">
        <v>0</v>
      </c>
      <c r="F90" s="469">
        <v>26240</v>
      </c>
      <c r="G90" s="469">
        <v>8390</v>
      </c>
      <c r="H90" s="469">
        <v>4195</v>
      </c>
      <c r="I90" s="469">
        <v>33560</v>
      </c>
      <c r="J90" s="469">
        <v>0</v>
      </c>
      <c r="K90" s="469">
        <v>46145</v>
      </c>
    </row>
    <row r="91" spans="1:11" ht="15" customHeight="1">
      <c r="A91" s="211" t="s">
        <v>2655</v>
      </c>
      <c r="B91" s="211" t="s">
        <v>2656</v>
      </c>
      <c r="C91" s="469">
        <v>31226</v>
      </c>
      <c r="D91" s="469">
        <v>0</v>
      </c>
      <c r="E91" s="469">
        <v>0</v>
      </c>
      <c r="F91" s="469">
        <v>31226</v>
      </c>
      <c r="G91" s="469">
        <v>10408.666666666666</v>
      </c>
      <c r="H91" s="469">
        <v>5204.333333333333</v>
      </c>
      <c r="I91" s="469">
        <v>41634.666666666664</v>
      </c>
      <c r="J91" s="469">
        <v>0</v>
      </c>
      <c r="K91" s="469">
        <v>57247.666666666664</v>
      </c>
    </row>
    <row r="92" spans="1:11" ht="15" customHeight="1">
      <c r="A92" s="211" t="s">
        <v>2661</v>
      </c>
      <c r="B92" s="211" t="s">
        <v>2662</v>
      </c>
      <c r="C92" s="469">
        <v>21714</v>
      </c>
      <c r="D92" s="469">
        <v>1070</v>
      </c>
      <c r="E92" s="469">
        <v>0</v>
      </c>
      <c r="F92" s="469">
        <v>22784</v>
      </c>
      <c r="G92" s="469">
        <v>7238</v>
      </c>
      <c r="H92" s="469">
        <v>3619</v>
      </c>
      <c r="I92" s="469">
        <v>28952</v>
      </c>
      <c r="J92" s="469">
        <v>0</v>
      </c>
      <c r="K92" s="469">
        <v>39809</v>
      </c>
    </row>
    <row r="93" spans="1:11" ht="15" customHeight="1">
      <c r="A93" s="211" t="s">
        <v>2707</v>
      </c>
      <c r="B93" s="211" t="s">
        <v>2708</v>
      </c>
      <c r="C93" s="469">
        <v>7338</v>
      </c>
      <c r="D93" s="469">
        <v>1070</v>
      </c>
      <c r="E93" s="469">
        <v>0</v>
      </c>
      <c r="F93" s="469">
        <v>8408</v>
      </c>
      <c r="G93" s="469">
        <v>2446</v>
      </c>
      <c r="H93" s="469">
        <v>1223</v>
      </c>
      <c r="I93" s="469">
        <v>9784</v>
      </c>
      <c r="J93" s="469">
        <v>0</v>
      </c>
      <c r="K93" s="469">
        <v>13453</v>
      </c>
    </row>
    <row r="94" spans="1:11" ht="15" customHeight="1">
      <c r="A94" s="211" t="s">
        <v>2779</v>
      </c>
      <c r="B94" s="211" t="s">
        <v>2710</v>
      </c>
      <c r="C94" s="469">
        <v>20022</v>
      </c>
      <c r="D94" s="469">
        <v>1070</v>
      </c>
      <c r="E94" s="469">
        <v>0</v>
      </c>
      <c r="F94" s="469">
        <v>21092</v>
      </c>
      <c r="G94" s="469">
        <v>6674</v>
      </c>
      <c r="H94" s="469">
        <v>3337</v>
      </c>
      <c r="I94" s="469">
        <v>26696</v>
      </c>
      <c r="J94" s="469">
        <v>0</v>
      </c>
      <c r="K94" s="469">
        <v>36707</v>
      </c>
    </row>
    <row r="95" spans="1:11" ht="15" customHeight="1">
      <c r="A95" s="211" t="s">
        <v>2780</v>
      </c>
      <c r="B95" s="211" t="s">
        <v>2710</v>
      </c>
      <c r="C95" s="469">
        <v>22330</v>
      </c>
      <c r="D95" s="469">
        <v>1070</v>
      </c>
      <c r="E95" s="469">
        <v>0</v>
      </c>
      <c r="F95" s="469">
        <v>23400</v>
      </c>
      <c r="G95" s="469">
        <v>7443.333333333334</v>
      </c>
      <c r="H95" s="469">
        <v>3721.666666666667</v>
      </c>
      <c r="I95" s="469">
        <v>29773.333333333336</v>
      </c>
      <c r="J95" s="469">
        <v>0</v>
      </c>
      <c r="K95" s="469">
        <v>40938.333333333336</v>
      </c>
    </row>
    <row r="96" spans="1:11" ht="15" customHeight="1">
      <c r="A96" s="211" t="s">
        <v>2781</v>
      </c>
      <c r="B96" s="211" t="s">
        <v>2712</v>
      </c>
      <c r="C96" s="469">
        <v>10092</v>
      </c>
      <c r="D96" s="469">
        <v>1070</v>
      </c>
      <c r="E96" s="469">
        <v>0</v>
      </c>
      <c r="F96" s="469">
        <v>11162</v>
      </c>
      <c r="G96" s="469">
        <v>3364</v>
      </c>
      <c r="H96" s="469">
        <v>1682</v>
      </c>
      <c r="I96" s="469">
        <v>13456</v>
      </c>
      <c r="J96" s="469">
        <v>0</v>
      </c>
      <c r="K96" s="469">
        <v>18502</v>
      </c>
    </row>
    <row r="97" spans="1:11" ht="15" customHeight="1">
      <c r="A97" s="211" t="s">
        <v>2782</v>
      </c>
      <c r="B97" s="211" t="s">
        <v>2712</v>
      </c>
      <c r="C97" s="469">
        <v>11312</v>
      </c>
      <c r="D97" s="469">
        <v>1070</v>
      </c>
      <c r="E97" s="469">
        <v>0</v>
      </c>
      <c r="F97" s="469">
        <v>12382</v>
      </c>
      <c r="G97" s="469">
        <v>3770.6666666666665</v>
      </c>
      <c r="H97" s="469">
        <v>1885.3333333333333</v>
      </c>
      <c r="I97" s="469">
        <v>15082.666666666666</v>
      </c>
      <c r="J97" s="469">
        <v>0</v>
      </c>
      <c r="K97" s="469">
        <v>20738.666666666664</v>
      </c>
    </row>
    <row r="98" spans="1:11" ht="15" customHeight="1">
      <c r="A98" s="211" t="s">
        <v>2783</v>
      </c>
      <c r="B98" s="211" t="s">
        <v>2712</v>
      </c>
      <c r="C98" s="469">
        <v>12574</v>
      </c>
      <c r="D98" s="469">
        <v>1070</v>
      </c>
      <c r="E98" s="469">
        <v>0</v>
      </c>
      <c r="F98" s="469">
        <v>13644</v>
      </c>
      <c r="G98" s="469">
        <v>4191.333333333333</v>
      </c>
      <c r="H98" s="469">
        <v>2095.6666666666665</v>
      </c>
      <c r="I98" s="469">
        <v>16765.333333333332</v>
      </c>
      <c r="J98" s="469">
        <v>0</v>
      </c>
      <c r="K98" s="469">
        <v>23052.333333333332</v>
      </c>
    </row>
    <row r="99" spans="1:11" ht="15" customHeight="1">
      <c r="A99" s="211" t="s">
        <v>2784</v>
      </c>
      <c r="B99" s="211" t="s">
        <v>2712</v>
      </c>
      <c r="C99" s="469">
        <v>16900</v>
      </c>
      <c r="D99" s="469">
        <v>1070</v>
      </c>
      <c r="E99" s="469">
        <v>0</v>
      </c>
      <c r="F99" s="469">
        <v>17970</v>
      </c>
      <c r="G99" s="469">
        <v>5633.333333333334</v>
      </c>
      <c r="H99" s="469">
        <v>2816.666666666667</v>
      </c>
      <c r="I99" s="469">
        <v>22533.333333333336</v>
      </c>
      <c r="J99" s="469">
        <v>0</v>
      </c>
      <c r="K99" s="469">
        <v>30983.333333333336</v>
      </c>
    </row>
    <row r="100" spans="1:11" ht="15" customHeight="1">
      <c r="A100" s="211" t="s">
        <v>2713</v>
      </c>
      <c r="B100" s="211" t="s">
        <v>2714</v>
      </c>
      <c r="C100" s="469">
        <v>21714</v>
      </c>
      <c r="D100" s="469">
        <v>1070</v>
      </c>
      <c r="E100" s="469">
        <v>0</v>
      </c>
      <c r="F100" s="469">
        <v>22784</v>
      </c>
      <c r="G100" s="469">
        <v>7238</v>
      </c>
      <c r="H100" s="469">
        <v>3619</v>
      </c>
      <c r="I100" s="469">
        <v>28952</v>
      </c>
      <c r="J100" s="469">
        <v>0</v>
      </c>
      <c r="K100" s="469">
        <v>39809</v>
      </c>
    </row>
    <row r="101" spans="1:11" ht="15" customHeight="1">
      <c r="A101" s="211" t="s">
        <v>2715</v>
      </c>
      <c r="B101" s="211" t="s">
        <v>2716</v>
      </c>
      <c r="C101" s="469">
        <v>31226</v>
      </c>
      <c r="D101" s="469">
        <v>0</v>
      </c>
      <c r="E101" s="469">
        <v>0</v>
      </c>
      <c r="F101" s="469">
        <v>31226</v>
      </c>
      <c r="G101" s="469">
        <v>10408.666666666666</v>
      </c>
      <c r="H101" s="469">
        <v>5204.333333333333</v>
      </c>
      <c r="I101" s="469">
        <v>41634.666666666664</v>
      </c>
      <c r="J101" s="469">
        <v>0</v>
      </c>
      <c r="K101" s="469">
        <v>57247.666666666664</v>
      </c>
    </row>
    <row r="102" spans="1:11" ht="15" customHeight="1">
      <c r="A102" s="211" t="s">
        <v>2717</v>
      </c>
      <c r="B102" s="211" t="s">
        <v>2718</v>
      </c>
      <c r="C102" s="469">
        <v>29760</v>
      </c>
      <c r="D102" s="469">
        <v>0</v>
      </c>
      <c r="E102" s="469">
        <v>0</v>
      </c>
      <c r="F102" s="469">
        <v>29760</v>
      </c>
      <c r="G102" s="469">
        <v>9920</v>
      </c>
      <c r="H102" s="469">
        <v>4960</v>
      </c>
      <c r="I102" s="469">
        <v>39680</v>
      </c>
      <c r="J102" s="469">
        <v>0</v>
      </c>
      <c r="K102" s="469">
        <v>54560</v>
      </c>
    </row>
    <row r="103" spans="1:11" ht="15" customHeight="1">
      <c r="A103" s="211" t="s">
        <v>2719</v>
      </c>
      <c r="B103" s="211" t="s">
        <v>2720</v>
      </c>
      <c r="C103" s="469">
        <v>17776</v>
      </c>
      <c r="D103" s="469">
        <v>1070</v>
      </c>
      <c r="E103" s="469">
        <v>0</v>
      </c>
      <c r="F103" s="469">
        <v>18846</v>
      </c>
      <c r="G103" s="469">
        <v>5925.333333333333</v>
      </c>
      <c r="H103" s="469">
        <v>2962.6666666666665</v>
      </c>
      <c r="I103" s="469">
        <v>23701.333333333332</v>
      </c>
      <c r="J103" s="469">
        <v>0</v>
      </c>
      <c r="K103" s="469">
        <v>32589.333333333332</v>
      </c>
    </row>
    <row r="104" spans="1:11" ht="15" customHeight="1">
      <c r="A104" s="211" t="s">
        <v>2785</v>
      </c>
      <c r="B104" s="211" t="s">
        <v>2722</v>
      </c>
      <c r="C104" s="469">
        <v>13444</v>
      </c>
      <c r="D104" s="469">
        <v>1070</v>
      </c>
      <c r="E104" s="469">
        <v>0</v>
      </c>
      <c r="F104" s="469">
        <v>14514</v>
      </c>
      <c r="G104" s="469">
        <v>4481.333333333333</v>
      </c>
      <c r="H104" s="469">
        <v>2240.6666666666665</v>
      </c>
      <c r="I104" s="469">
        <v>17925.333333333332</v>
      </c>
      <c r="J104" s="469">
        <v>0</v>
      </c>
      <c r="K104" s="469">
        <v>24647.333333333332</v>
      </c>
    </row>
    <row r="105" spans="1:11" ht="15" customHeight="1">
      <c r="A105" s="211" t="s">
        <v>2786</v>
      </c>
      <c r="B105" s="211" t="s">
        <v>2722</v>
      </c>
      <c r="C105" s="469">
        <v>13832</v>
      </c>
      <c r="D105" s="469">
        <v>1070</v>
      </c>
      <c r="E105" s="469">
        <v>0</v>
      </c>
      <c r="F105" s="469">
        <v>14902</v>
      </c>
      <c r="G105" s="469">
        <v>4610.666666666667</v>
      </c>
      <c r="H105" s="469">
        <v>2305.3333333333335</v>
      </c>
      <c r="I105" s="469">
        <v>18442.666666666668</v>
      </c>
      <c r="J105" s="469">
        <v>0</v>
      </c>
      <c r="K105" s="469">
        <v>25358.666666666668</v>
      </c>
    </row>
    <row r="106" spans="1:11" ht="15" customHeight="1">
      <c r="A106" s="211" t="s">
        <v>2787</v>
      </c>
      <c r="B106" s="211" t="s">
        <v>2722</v>
      </c>
      <c r="C106" s="469">
        <v>14408</v>
      </c>
      <c r="D106" s="469">
        <v>1070</v>
      </c>
      <c r="E106" s="469">
        <v>0</v>
      </c>
      <c r="F106" s="469">
        <v>15478</v>
      </c>
      <c r="G106" s="469">
        <v>4802.666666666666</v>
      </c>
      <c r="H106" s="469">
        <v>2401.333333333333</v>
      </c>
      <c r="I106" s="469">
        <v>19210.666666666664</v>
      </c>
      <c r="J106" s="469">
        <v>0</v>
      </c>
      <c r="K106" s="469">
        <v>26414.666666666664</v>
      </c>
    </row>
    <row r="107" spans="1:11" ht="15" customHeight="1">
      <c r="A107" s="211" t="s">
        <v>2788</v>
      </c>
      <c r="B107" s="211" t="s">
        <v>2722</v>
      </c>
      <c r="C107" s="469">
        <v>20104</v>
      </c>
      <c r="D107" s="469">
        <v>1070</v>
      </c>
      <c r="E107" s="469">
        <v>0</v>
      </c>
      <c r="F107" s="469">
        <v>21174</v>
      </c>
      <c r="G107" s="469">
        <v>6701.333333333333</v>
      </c>
      <c r="H107" s="469">
        <v>3350.6666666666665</v>
      </c>
      <c r="I107" s="469">
        <v>26805.333333333332</v>
      </c>
      <c r="J107" s="469">
        <v>0</v>
      </c>
      <c r="K107" s="469">
        <v>36857.33333333333</v>
      </c>
    </row>
    <row r="108" spans="1:11" ht="15" customHeight="1">
      <c r="A108" s="211" t="s">
        <v>2789</v>
      </c>
      <c r="B108" s="211" t="s">
        <v>2722</v>
      </c>
      <c r="C108" s="469">
        <v>21714</v>
      </c>
      <c r="D108" s="469">
        <v>1070</v>
      </c>
      <c r="E108" s="469">
        <v>0</v>
      </c>
      <c r="F108" s="469">
        <v>22784</v>
      </c>
      <c r="G108" s="469">
        <v>7238</v>
      </c>
      <c r="H108" s="469">
        <v>3619</v>
      </c>
      <c r="I108" s="469">
        <v>28952</v>
      </c>
      <c r="J108" s="469">
        <v>0</v>
      </c>
      <c r="K108" s="469">
        <v>39809</v>
      </c>
    </row>
    <row r="109" spans="1:11" ht="15" customHeight="1">
      <c r="A109" s="211" t="s">
        <v>2790</v>
      </c>
      <c r="B109" s="211" t="s">
        <v>2722</v>
      </c>
      <c r="C109" s="469">
        <v>21738</v>
      </c>
      <c r="D109" s="469">
        <v>1070</v>
      </c>
      <c r="E109" s="469">
        <v>0</v>
      </c>
      <c r="F109" s="469">
        <v>22808</v>
      </c>
      <c r="G109" s="469">
        <v>7246</v>
      </c>
      <c r="H109" s="469">
        <v>3623</v>
      </c>
      <c r="I109" s="469">
        <v>28984</v>
      </c>
      <c r="J109" s="469">
        <v>0</v>
      </c>
      <c r="K109" s="469">
        <v>39853</v>
      </c>
    </row>
    <row r="110" spans="1:11" ht="15" customHeight="1">
      <c r="A110" s="211" t="s">
        <v>2791</v>
      </c>
      <c r="B110" s="211" t="s">
        <v>2722</v>
      </c>
      <c r="C110" s="469">
        <v>22024</v>
      </c>
      <c r="D110" s="469">
        <v>1070</v>
      </c>
      <c r="E110" s="469">
        <v>0</v>
      </c>
      <c r="F110" s="469">
        <v>23094</v>
      </c>
      <c r="G110" s="469">
        <v>7341.333333333333</v>
      </c>
      <c r="H110" s="469">
        <v>3670.6666666666665</v>
      </c>
      <c r="I110" s="469">
        <v>29365.333333333332</v>
      </c>
      <c r="J110" s="469">
        <v>0</v>
      </c>
      <c r="K110" s="469">
        <v>40377.33333333333</v>
      </c>
    </row>
    <row r="111" spans="1:11" ht="15" customHeight="1">
      <c r="A111" s="211" t="s">
        <v>2792</v>
      </c>
      <c r="B111" s="211" t="s">
        <v>2722</v>
      </c>
      <c r="C111" s="469">
        <v>23926</v>
      </c>
      <c r="D111" s="469">
        <v>1070</v>
      </c>
      <c r="E111" s="469">
        <v>0</v>
      </c>
      <c r="F111" s="469">
        <v>24996</v>
      </c>
      <c r="G111" s="469">
        <v>7975.333333333333</v>
      </c>
      <c r="H111" s="469">
        <v>3987.6666666666665</v>
      </c>
      <c r="I111" s="469">
        <v>31901.333333333332</v>
      </c>
      <c r="J111" s="469">
        <v>0</v>
      </c>
      <c r="K111" s="469">
        <v>43864.33333333333</v>
      </c>
    </row>
    <row r="112" spans="1:11" ht="15" customHeight="1">
      <c r="A112" s="211" t="s">
        <v>2793</v>
      </c>
      <c r="B112" s="211" t="s">
        <v>2722</v>
      </c>
      <c r="C112" s="469">
        <v>24228</v>
      </c>
      <c r="D112" s="469">
        <v>1070</v>
      </c>
      <c r="E112" s="469">
        <v>0</v>
      </c>
      <c r="F112" s="469">
        <v>25298</v>
      </c>
      <c r="G112" s="469">
        <v>8076</v>
      </c>
      <c r="H112" s="469">
        <v>4038</v>
      </c>
      <c r="I112" s="469">
        <v>32304</v>
      </c>
      <c r="J112" s="469">
        <v>0</v>
      </c>
      <c r="K112" s="469">
        <v>44418</v>
      </c>
    </row>
    <row r="113" spans="1:11" ht="15" customHeight="1">
      <c r="A113" s="211" t="s">
        <v>2794</v>
      </c>
      <c r="B113" s="211" t="s">
        <v>2722</v>
      </c>
      <c r="C113" s="469">
        <v>25170</v>
      </c>
      <c r="D113" s="469">
        <v>1070</v>
      </c>
      <c r="E113" s="469">
        <v>0</v>
      </c>
      <c r="F113" s="469">
        <v>26240</v>
      </c>
      <c r="G113" s="469">
        <v>8390</v>
      </c>
      <c r="H113" s="469">
        <v>4195</v>
      </c>
      <c r="I113" s="469">
        <v>33560</v>
      </c>
      <c r="J113" s="469">
        <v>0</v>
      </c>
      <c r="K113" s="469">
        <v>46145</v>
      </c>
    </row>
    <row r="114" spans="1:11" ht="15" customHeight="1">
      <c r="A114" s="211" t="s">
        <v>2795</v>
      </c>
      <c r="B114" s="211" t="s">
        <v>2722</v>
      </c>
      <c r="C114" s="469">
        <v>28392</v>
      </c>
      <c r="D114" s="469">
        <v>0</v>
      </c>
      <c r="E114" s="469">
        <v>0</v>
      </c>
      <c r="F114" s="469">
        <v>28392</v>
      </c>
      <c r="G114" s="469">
        <v>9464</v>
      </c>
      <c r="H114" s="469">
        <v>4732</v>
      </c>
      <c r="I114" s="469">
        <v>37856</v>
      </c>
      <c r="J114" s="469">
        <v>0</v>
      </c>
      <c r="K114" s="469">
        <v>52052</v>
      </c>
    </row>
    <row r="115" spans="1:11" ht="15" customHeight="1">
      <c r="A115" s="211" t="s">
        <v>2796</v>
      </c>
      <c r="B115" s="211" t="s">
        <v>2722</v>
      </c>
      <c r="C115" s="469">
        <v>30820</v>
      </c>
      <c r="D115" s="469">
        <v>0</v>
      </c>
      <c r="E115" s="469">
        <v>0</v>
      </c>
      <c r="F115" s="469">
        <v>30820</v>
      </c>
      <c r="G115" s="469">
        <v>10273.333333333332</v>
      </c>
      <c r="H115" s="469">
        <v>5136.666666666666</v>
      </c>
      <c r="I115" s="469">
        <v>41093.33333333333</v>
      </c>
      <c r="J115" s="469">
        <v>0</v>
      </c>
      <c r="K115" s="469">
        <v>56503.33333333333</v>
      </c>
    </row>
    <row r="116" spans="1:11" ht="15" customHeight="1">
      <c r="A116" s="211" t="s">
        <v>2797</v>
      </c>
      <c r="B116" s="211" t="s">
        <v>2722</v>
      </c>
      <c r="C116" s="469">
        <v>38360</v>
      </c>
      <c r="D116" s="469">
        <v>0</v>
      </c>
      <c r="E116" s="469">
        <v>0</v>
      </c>
      <c r="F116" s="469">
        <v>38360</v>
      </c>
      <c r="G116" s="469">
        <v>12786.666666666668</v>
      </c>
      <c r="H116" s="469">
        <v>6393.333333333334</v>
      </c>
      <c r="I116" s="469">
        <v>51146.66666666667</v>
      </c>
      <c r="J116" s="469">
        <v>0</v>
      </c>
      <c r="K116" s="469">
        <v>70326.66666666667</v>
      </c>
    </row>
    <row r="117" spans="1:11" ht="15" customHeight="1">
      <c r="A117" s="211" t="s">
        <v>2798</v>
      </c>
      <c r="B117" s="211" t="s">
        <v>2724</v>
      </c>
      <c r="C117" s="469">
        <v>7248</v>
      </c>
      <c r="D117" s="469">
        <v>1070</v>
      </c>
      <c r="E117" s="469">
        <v>0</v>
      </c>
      <c r="F117" s="469">
        <v>8318</v>
      </c>
      <c r="G117" s="469">
        <v>2416</v>
      </c>
      <c r="H117" s="469">
        <v>1208</v>
      </c>
      <c r="I117" s="469">
        <v>9664</v>
      </c>
      <c r="J117" s="469">
        <v>0</v>
      </c>
      <c r="K117" s="469">
        <v>13288</v>
      </c>
    </row>
    <row r="118" spans="1:11" ht="15" customHeight="1">
      <c r="A118" s="211" t="s">
        <v>2799</v>
      </c>
      <c r="B118" s="211" t="s">
        <v>2724</v>
      </c>
      <c r="C118" s="469">
        <v>8066</v>
      </c>
      <c r="D118" s="469">
        <v>1070</v>
      </c>
      <c r="E118" s="469">
        <v>0</v>
      </c>
      <c r="F118" s="469">
        <v>9136</v>
      </c>
      <c r="G118" s="469">
        <v>2688.666666666667</v>
      </c>
      <c r="H118" s="469">
        <v>1344.3333333333335</v>
      </c>
      <c r="I118" s="469">
        <v>10754.666666666668</v>
      </c>
      <c r="J118" s="469">
        <v>0</v>
      </c>
      <c r="K118" s="469">
        <v>14787.666666666668</v>
      </c>
    </row>
    <row r="119" spans="1:11" ht="15" customHeight="1">
      <c r="A119" s="211" t="s">
        <v>2800</v>
      </c>
      <c r="B119" s="211" t="s">
        <v>2724</v>
      </c>
      <c r="C119" s="469">
        <v>19762</v>
      </c>
      <c r="D119" s="469">
        <v>1070</v>
      </c>
      <c r="E119" s="469">
        <v>0</v>
      </c>
      <c r="F119" s="469">
        <v>20832</v>
      </c>
      <c r="G119" s="469">
        <v>6587.333333333334</v>
      </c>
      <c r="H119" s="469">
        <v>3293.666666666667</v>
      </c>
      <c r="I119" s="469">
        <v>26349.333333333336</v>
      </c>
      <c r="J119" s="469">
        <v>0</v>
      </c>
      <c r="K119" s="469">
        <v>36230.333333333336</v>
      </c>
    </row>
    <row r="120" spans="1:11" ht="15" customHeight="1">
      <c r="A120" s="211" t="s">
        <v>2725</v>
      </c>
      <c r="B120" s="211" t="s">
        <v>2726</v>
      </c>
      <c r="C120" s="469">
        <v>20356</v>
      </c>
      <c r="D120" s="469">
        <v>1070</v>
      </c>
      <c r="E120" s="469">
        <v>0</v>
      </c>
      <c r="F120" s="469">
        <v>21426</v>
      </c>
      <c r="G120" s="469">
        <v>6785.333333333333</v>
      </c>
      <c r="H120" s="469">
        <v>3392.6666666666665</v>
      </c>
      <c r="I120" s="469">
        <v>27141.333333333332</v>
      </c>
      <c r="J120" s="469">
        <v>0</v>
      </c>
      <c r="K120" s="469">
        <v>37319.33333333333</v>
      </c>
    </row>
    <row r="121" spans="1:11" ht="15" customHeight="1">
      <c r="A121" s="211" t="s">
        <v>2801</v>
      </c>
      <c r="B121" s="211" t="s">
        <v>2728</v>
      </c>
      <c r="C121" s="469">
        <v>6906</v>
      </c>
      <c r="D121" s="469">
        <v>1070</v>
      </c>
      <c r="E121" s="469">
        <v>0</v>
      </c>
      <c r="F121" s="469">
        <v>7976</v>
      </c>
      <c r="G121" s="469">
        <v>2302</v>
      </c>
      <c r="H121" s="469">
        <v>1151</v>
      </c>
      <c r="I121" s="469">
        <v>9208</v>
      </c>
      <c r="J121" s="469">
        <v>0</v>
      </c>
      <c r="K121" s="469">
        <v>12661</v>
      </c>
    </row>
    <row r="122" spans="1:11" ht="15" customHeight="1">
      <c r="A122" s="211" t="s">
        <v>2802</v>
      </c>
      <c r="B122" s="211" t="s">
        <v>2728</v>
      </c>
      <c r="C122" s="469">
        <v>7248</v>
      </c>
      <c r="D122" s="469">
        <v>1070</v>
      </c>
      <c r="E122" s="469">
        <v>0</v>
      </c>
      <c r="F122" s="469">
        <v>8318</v>
      </c>
      <c r="G122" s="469">
        <v>2416</v>
      </c>
      <c r="H122" s="469">
        <v>1208</v>
      </c>
      <c r="I122" s="469">
        <v>9664</v>
      </c>
      <c r="J122" s="469">
        <v>0</v>
      </c>
      <c r="K122" s="469">
        <v>13288</v>
      </c>
    </row>
    <row r="123" spans="1:11" ht="15" customHeight="1">
      <c r="A123" s="211" t="s">
        <v>2562</v>
      </c>
      <c r="B123" s="211" t="s">
        <v>2728</v>
      </c>
      <c r="C123" s="469">
        <v>7768</v>
      </c>
      <c r="D123" s="469">
        <v>1070</v>
      </c>
      <c r="E123" s="469">
        <v>0</v>
      </c>
      <c r="F123" s="469">
        <v>8838</v>
      </c>
      <c r="G123" s="469">
        <v>2589.3333333333335</v>
      </c>
      <c r="H123" s="469">
        <v>1294.6666666666667</v>
      </c>
      <c r="I123" s="469">
        <v>10357.333333333334</v>
      </c>
      <c r="J123" s="469">
        <v>0</v>
      </c>
      <c r="K123" s="469">
        <v>14241.333333333334</v>
      </c>
    </row>
    <row r="124" spans="1:11" ht="15" customHeight="1">
      <c r="A124" s="211" t="s">
        <v>2803</v>
      </c>
      <c r="B124" s="211" t="s">
        <v>2728</v>
      </c>
      <c r="C124" s="469">
        <v>8318</v>
      </c>
      <c r="D124" s="469">
        <v>1070</v>
      </c>
      <c r="E124" s="469">
        <v>0</v>
      </c>
      <c r="F124" s="469">
        <v>9388</v>
      </c>
      <c r="G124" s="469">
        <v>2772.6666666666665</v>
      </c>
      <c r="H124" s="469">
        <v>1386.3333333333333</v>
      </c>
      <c r="I124" s="469">
        <v>11090.666666666666</v>
      </c>
      <c r="J124" s="469">
        <v>0</v>
      </c>
      <c r="K124" s="469">
        <v>15249.666666666666</v>
      </c>
    </row>
    <row r="125" spans="1:11" ht="15" customHeight="1">
      <c r="A125" s="211" t="s">
        <v>2666</v>
      </c>
      <c r="B125" s="211" t="s">
        <v>2728</v>
      </c>
      <c r="C125" s="469">
        <v>12222</v>
      </c>
      <c r="D125" s="469">
        <v>1070</v>
      </c>
      <c r="E125" s="469">
        <v>0</v>
      </c>
      <c r="F125" s="469">
        <v>13292</v>
      </c>
      <c r="G125" s="469">
        <v>4074</v>
      </c>
      <c r="H125" s="469">
        <v>2037</v>
      </c>
      <c r="I125" s="469">
        <v>16296</v>
      </c>
      <c r="J125" s="469">
        <v>0</v>
      </c>
      <c r="K125" s="469">
        <v>22407</v>
      </c>
    </row>
    <row r="126" spans="1:11" ht="15" customHeight="1">
      <c r="A126" s="211" t="s">
        <v>2730</v>
      </c>
      <c r="B126" s="211" t="s">
        <v>2731</v>
      </c>
      <c r="C126" s="469">
        <v>7868</v>
      </c>
      <c r="D126" s="469">
        <v>1070</v>
      </c>
      <c r="E126" s="469">
        <v>0</v>
      </c>
      <c r="F126" s="469">
        <v>8938</v>
      </c>
      <c r="G126" s="469">
        <v>2622.6666666666665</v>
      </c>
      <c r="H126" s="469">
        <v>1311.3333333333333</v>
      </c>
      <c r="I126" s="469">
        <v>10490.666666666666</v>
      </c>
      <c r="J126" s="469">
        <v>0</v>
      </c>
      <c r="K126" s="469">
        <v>14424.666666666666</v>
      </c>
    </row>
    <row r="127" spans="1:11" ht="15" customHeight="1">
      <c r="A127" s="211" t="s">
        <v>2732</v>
      </c>
      <c r="B127" s="211" t="s">
        <v>2733</v>
      </c>
      <c r="C127" s="469">
        <v>8158</v>
      </c>
      <c r="D127" s="469">
        <v>1070</v>
      </c>
      <c r="E127" s="469">
        <v>0</v>
      </c>
      <c r="F127" s="469">
        <v>9228</v>
      </c>
      <c r="G127" s="469">
        <v>2719.3333333333335</v>
      </c>
      <c r="H127" s="469">
        <v>1359.6666666666667</v>
      </c>
      <c r="I127" s="469">
        <v>10877.333333333334</v>
      </c>
      <c r="J127" s="469">
        <v>0</v>
      </c>
      <c r="K127" s="469">
        <v>14956.333333333334</v>
      </c>
    </row>
    <row r="128" spans="1:11" ht="15" customHeight="1">
      <c r="A128" s="211" t="s">
        <v>2734</v>
      </c>
      <c r="B128" s="211" t="s">
        <v>2735</v>
      </c>
      <c r="C128" s="469">
        <v>16976</v>
      </c>
      <c r="D128" s="469">
        <v>1070</v>
      </c>
      <c r="E128" s="469">
        <v>0</v>
      </c>
      <c r="F128" s="469">
        <v>18046</v>
      </c>
      <c r="G128" s="469">
        <v>5658.666666666667</v>
      </c>
      <c r="H128" s="469">
        <v>2829.3333333333335</v>
      </c>
      <c r="I128" s="469">
        <v>22634.666666666668</v>
      </c>
      <c r="J128" s="469">
        <v>0</v>
      </c>
      <c r="K128" s="469">
        <v>31122.666666666668</v>
      </c>
    </row>
    <row r="129" spans="1:11" ht="15" customHeight="1">
      <c r="A129" s="211" t="s">
        <v>2737</v>
      </c>
      <c r="B129" s="211" t="s">
        <v>2281</v>
      </c>
      <c r="C129" s="469">
        <v>16764</v>
      </c>
      <c r="D129" s="469">
        <v>1070</v>
      </c>
      <c r="E129" s="469">
        <v>0</v>
      </c>
      <c r="F129" s="469">
        <v>17834</v>
      </c>
      <c r="G129" s="469">
        <v>5588</v>
      </c>
      <c r="H129" s="469">
        <v>2794</v>
      </c>
      <c r="I129" s="469">
        <v>22352</v>
      </c>
      <c r="J129" s="469">
        <v>0</v>
      </c>
      <c r="K129" s="469">
        <v>30734</v>
      </c>
    </row>
  </sheetData>
  <mergeCells count="15">
    <mergeCell ref="A8:A9"/>
    <mergeCell ref="B8:B9"/>
    <mergeCell ref="C8:F8"/>
    <mergeCell ref="G8:K8"/>
    <mergeCell ref="A26:C26"/>
    <mergeCell ref="A27:A28"/>
    <mergeCell ref="B27:B28"/>
    <mergeCell ref="C27:F27"/>
    <mergeCell ref="G27:K27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3"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A2:P42"/>
  <sheetViews>
    <sheetView showGridLines="0" zoomScaleSheetLayoutView="70" workbookViewId="0" topLeftCell="A1"/>
  </sheetViews>
  <sheetFormatPr defaultColWidth="11.454285714285714" defaultRowHeight="12.5"/>
  <cols>
    <col min="1" max="1" width="18.428571428571427" style="86" customWidth="1"/>
    <col min="2" max="2" width="52.57142857142857" style="86" customWidth="1"/>
    <col min="3" max="3" width="17.571428571428573" style="153" customWidth="1"/>
    <col min="4" max="5" width="17.571428571428573" style="86" customWidth="1"/>
    <col min="6" max="6" width="4.428571428571429" style="86" bestFit="1" customWidth="1"/>
    <col min="7" max="16384" width="11.428571428571429" style="86"/>
  </cols>
  <sheetData>
    <row r="2" spans="1:5" ht="14.5" customHeight="1">
      <c r="A2" s="87" t="s">
        <v>768</v>
      </c>
      <c r="B2" s="87" t="s">
        <v>1931</v>
      </c>
      <c r="C2" s="87" t="s">
        <v>1931</v>
      </c>
      <c r="D2" s="87" t="s">
        <v>1931</v>
      </c>
      <c r="E2" s="87" t="s">
        <v>1931</v>
      </c>
    </row>
    <row r="3" spans="1:5" ht="14.5" customHeight="1">
      <c r="A3" s="87" t="s">
        <v>774</v>
      </c>
      <c r="B3" s="87" t="s">
        <v>1932</v>
      </c>
      <c r="C3" s="87" t="s">
        <v>1932</v>
      </c>
      <c r="D3" s="87" t="s">
        <v>1932</v>
      </c>
      <c r="E3" s="87" t="s">
        <v>1932</v>
      </c>
    </row>
    <row r="4" spans="1:5" ht="14.5" customHeight="1">
      <c r="A4" s="87" t="s">
        <v>1904</v>
      </c>
      <c r="B4" s="87" t="s">
        <v>1933</v>
      </c>
      <c r="C4" s="87" t="s">
        <v>1933</v>
      </c>
      <c r="D4" s="87" t="s">
        <v>1933</v>
      </c>
      <c r="E4" s="87" t="s">
        <v>1933</v>
      </c>
    </row>
    <row r="5" spans="1:5" ht="14.5" customHeight="1">
      <c r="A5" s="87" t="s">
        <v>1934</v>
      </c>
      <c r="B5" s="87" t="s">
        <v>1934</v>
      </c>
      <c r="C5" s="87" t="s">
        <v>1934</v>
      </c>
      <c r="D5" s="87" t="s">
        <v>1934</v>
      </c>
      <c r="E5" s="87" t="s">
        <v>1934</v>
      </c>
    </row>
    <row r="6" spans="1:5" ht="14.5" customHeight="1">
      <c r="A6" s="88" t="s">
        <v>1935</v>
      </c>
      <c r="B6" s="88" t="s">
        <v>1935</v>
      </c>
      <c r="C6" s="88" t="s">
        <v>1935</v>
      </c>
      <c r="D6" s="88" t="s">
        <v>1935</v>
      </c>
      <c r="E6" s="88" t="s">
        <v>1935</v>
      </c>
    </row>
    <row r="7" spans="1:5" ht="15" customHeight="1">
      <c r="A7" s="89" t="s">
        <v>318</v>
      </c>
      <c r="B7" s="89" t="s">
        <v>318</v>
      </c>
      <c r="C7" s="90" t="s">
        <v>318</v>
      </c>
      <c r="D7" s="89" t="s">
        <v>318</v>
      </c>
      <c r="E7" s="89" t="s">
        <v>318</v>
      </c>
    </row>
    <row r="8" spans="1:5" ht="13" customHeight="1">
      <c r="A8" s="91" t="s">
        <v>1936</v>
      </c>
      <c r="B8" s="91" t="s">
        <v>1937</v>
      </c>
      <c r="C8" s="91" t="s">
        <v>1938</v>
      </c>
      <c r="D8" s="470" t="s">
        <v>1939</v>
      </c>
      <c r="E8" s="470" t="s">
        <v>1939</v>
      </c>
    </row>
    <row r="9" spans="1:5" ht="13" customHeight="1">
      <c r="A9" s="91" t="s">
        <v>1936</v>
      </c>
      <c r="B9" s="91" t="s">
        <v>1937</v>
      </c>
      <c r="C9" s="91" t="s">
        <v>1938</v>
      </c>
      <c r="D9" s="471" t="s">
        <v>1940</v>
      </c>
      <c r="E9" s="471" t="s">
        <v>1941</v>
      </c>
    </row>
    <row r="10" spans="1:5" ht="13" customHeight="1">
      <c r="A10" s="472" t="s">
        <v>318</v>
      </c>
      <c r="B10" s="472" t="s">
        <v>318</v>
      </c>
      <c r="C10" s="473" t="s">
        <v>318</v>
      </c>
      <c r="D10" s="474" t="s">
        <v>318</v>
      </c>
      <c r="E10" s="474" t="s">
        <v>318</v>
      </c>
    </row>
    <row r="11" spans="1:5" ht="13" customHeight="1">
      <c r="A11" s="475" t="s">
        <v>1942</v>
      </c>
      <c r="B11" s="475" t="s">
        <v>1942</v>
      </c>
      <c r="C11" s="476" t="s">
        <v>318</v>
      </c>
      <c r="D11" s="477" t="s">
        <v>318</v>
      </c>
      <c r="E11" s="477" t="s">
        <v>318</v>
      </c>
    </row>
    <row r="12" spans="1:5" ht="13" customHeight="1">
      <c r="A12" s="478" t="s">
        <v>2804</v>
      </c>
      <c r="B12" s="478" t="s">
        <v>2805</v>
      </c>
      <c r="C12" s="479">
        <v>1</v>
      </c>
      <c r="D12" s="480">
        <v>130616.40</v>
      </c>
      <c r="E12" s="480">
        <f>+D12</f>
        <v>130616.40</v>
      </c>
    </row>
    <row r="13" spans="1:5" ht="13" customHeight="1">
      <c r="A13" s="478" t="s">
        <v>2806</v>
      </c>
      <c r="B13" s="478" t="s">
        <v>2807</v>
      </c>
      <c r="C13" s="479">
        <v>6</v>
      </c>
      <c r="D13" s="480">
        <v>112964.70</v>
      </c>
      <c r="E13" s="480">
        <f>+D13</f>
        <v>112964.70</v>
      </c>
    </row>
    <row r="14" spans="1:5" ht="13" customHeight="1">
      <c r="A14" s="478" t="s">
        <v>2808</v>
      </c>
      <c r="B14" s="478" t="s">
        <v>2809</v>
      </c>
      <c r="C14" s="479">
        <v>1</v>
      </c>
      <c r="D14" s="480">
        <v>112964.70</v>
      </c>
      <c r="E14" s="480">
        <f>+D14</f>
        <v>112964.70</v>
      </c>
    </row>
    <row r="15" spans="1:5" ht="13" customHeight="1">
      <c r="A15" s="478" t="s">
        <v>2810</v>
      </c>
      <c r="B15" s="478" t="s">
        <v>2811</v>
      </c>
      <c r="C15" s="479">
        <v>4</v>
      </c>
      <c r="D15" s="480">
        <v>64403.40</v>
      </c>
      <c r="E15" s="480">
        <f>+D15</f>
        <v>64403.40</v>
      </c>
    </row>
    <row r="16" spans="1:5" ht="13" customHeight="1">
      <c r="A16" s="478" t="s">
        <v>2812</v>
      </c>
      <c r="B16" s="478" t="s">
        <v>2813</v>
      </c>
      <c r="C16" s="479">
        <v>9</v>
      </c>
      <c r="D16" s="480">
        <v>41390.10</v>
      </c>
      <c r="E16" s="480">
        <v>64403.40</v>
      </c>
    </row>
    <row r="17" spans="1:5" ht="13" customHeight="1">
      <c r="A17" s="478" t="s">
        <v>2814</v>
      </c>
      <c r="B17" s="478" t="s">
        <v>2815</v>
      </c>
      <c r="C17" s="479">
        <v>30</v>
      </c>
      <c r="D17" s="480">
        <v>41390.10</v>
      </c>
      <c r="E17" s="480">
        <f>+D17</f>
        <v>41390.10</v>
      </c>
    </row>
    <row r="18" spans="1:5" ht="13" customHeight="1">
      <c r="A18" s="478" t="s">
        <v>2816</v>
      </c>
      <c r="B18" s="478" t="s">
        <v>2817</v>
      </c>
      <c r="C18" s="479">
        <v>41</v>
      </c>
      <c r="D18" s="480">
        <v>21558</v>
      </c>
      <c r="E18" s="480">
        <f>+D18</f>
        <v>21558</v>
      </c>
    </row>
    <row r="19" spans="1:5" ht="13" customHeight="1">
      <c r="A19" s="478" t="s">
        <v>2818</v>
      </c>
      <c r="B19" s="478" t="s">
        <v>2819</v>
      </c>
      <c r="C19" s="479">
        <v>58</v>
      </c>
      <c r="D19" s="480">
        <v>14735.40</v>
      </c>
      <c r="E19" s="480">
        <v>17210.1</v>
      </c>
    </row>
    <row r="20" spans="1:5" ht="13" customHeight="1">
      <c r="A20" s="481" t="s">
        <v>318</v>
      </c>
      <c r="B20" s="482" t="s">
        <v>1967</v>
      </c>
      <c r="C20" s="483">
        <f>SUM(C12:C19)</f>
        <v>150</v>
      </c>
      <c r="D20" s="484" t="s">
        <v>318</v>
      </c>
      <c r="E20" s="485" t="s">
        <v>318</v>
      </c>
    </row>
    <row r="21" spans="1:5" s="113" customFormat="1" ht="13" customHeight="1">
      <c r="A21" s="486"/>
      <c r="B21" s="487"/>
      <c r="C21" s="488"/>
      <c r="D21" s="489"/>
      <c r="E21" s="489"/>
    </row>
    <row r="22" spans="1:5" ht="13" customHeight="1">
      <c r="A22" s="490" t="s">
        <v>318</v>
      </c>
      <c r="B22" s="490" t="s">
        <v>318</v>
      </c>
      <c r="C22" s="491" t="s">
        <v>318</v>
      </c>
      <c r="D22" s="492" t="s">
        <v>318</v>
      </c>
      <c r="E22" s="492" t="s">
        <v>318</v>
      </c>
    </row>
    <row r="23" spans="1:5" ht="13" customHeight="1">
      <c r="A23" s="493" t="s">
        <v>1968</v>
      </c>
      <c r="B23" s="493" t="s">
        <v>1968</v>
      </c>
      <c r="C23" s="494"/>
      <c r="D23" s="495" t="s">
        <v>318</v>
      </c>
      <c r="E23" s="495" t="s">
        <v>318</v>
      </c>
    </row>
    <row r="24" spans="1:5" ht="13" customHeight="1">
      <c r="A24" s="496" t="s">
        <v>1978</v>
      </c>
      <c r="B24" s="496" t="s">
        <v>1978</v>
      </c>
      <c r="C24" s="479">
        <v>0</v>
      </c>
      <c r="D24" s="480">
        <v>0</v>
      </c>
      <c r="E24" s="480">
        <v>0</v>
      </c>
    </row>
    <row r="25" spans="1:5" ht="13" customHeight="1">
      <c r="A25" s="481" t="s">
        <v>318</v>
      </c>
      <c r="B25" s="482" t="s">
        <v>1976</v>
      </c>
      <c r="C25" s="483">
        <f>SUM(C24:C24)</f>
        <v>0</v>
      </c>
      <c r="D25" s="484" t="s">
        <v>318</v>
      </c>
      <c r="E25" s="485" t="s">
        <v>318</v>
      </c>
    </row>
    <row r="26" spans="1:5" ht="13" customHeight="1">
      <c r="A26" s="497" t="s">
        <v>318</v>
      </c>
      <c r="C26" s="86"/>
      <c r="D26" s="498" t="s">
        <v>318</v>
      </c>
      <c r="E26" s="498" t="s">
        <v>318</v>
      </c>
    </row>
    <row r="27" spans="1:5" ht="13" customHeight="1">
      <c r="A27" s="499" t="s">
        <v>318</v>
      </c>
      <c r="B27" s="499" t="s">
        <v>318</v>
      </c>
      <c r="C27" s="491" t="s">
        <v>318</v>
      </c>
      <c r="D27" s="492" t="s">
        <v>318</v>
      </c>
      <c r="E27" s="492" t="s">
        <v>318</v>
      </c>
    </row>
    <row r="28" spans="1:5" ht="13" customHeight="1">
      <c r="A28" s="493" t="s">
        <v>1977</v>
      </c>
      <c r="B28" s="493" t="s">
        <v>1968</v>
      </c>
      <c r="C28" s="494" t="s">
        <v>318</v>
      </c>
      <c r="D28" s="495" t="s">
        <v>318</v>
      </c>
      <c r="E28" s="495" t="s">
        <v>318</v>
      </c>
    </row>
    <row r="29" spans="1:5" ht="13" customHeight="1">
      <c r="A29" s="496" t="s">
        <v>1978</v>
      </c>
      <c r="B29" s="496" t="s">
        <v>1978</v>
      </c>
      <c r="C29" s="479">
        <v>0</v>
      </c>
      <c r="D29" s="480">
        <v>0</v>
      </c>
      <c r="E29" s="480">
        <v>0</v>
      </c>
    </row>
    <row r="30" spans="1:5" ht="13" customHeight="1">
      <c r="A30" s="481" t="s">
        <v>318</v>
      </c>
      <c r="B30" s="482" t="s">
        <v>1979</v>
      </c>
      <c r="C30" s="483">
        <f>SUM(C29:C29)</f>
        <v>0</v>
      </c>
      <c r="D30" s="484" t="s">
        <v>318</v>
      </c>
      <c r="E30" s="485" t="s">
        <v>318</v>
      </c>
    </row>
    <row r="31" spans="1:5" ht="13" customHeight="1">
      <c r="A31" s="490"/>
      <c r="B31" s="490"/>
      <c r="C31" s="491"/>
      <c r="D31" s="492"/>
      <c r="E31" s="492"/>
    </row>
    <row r="32" spans="1:5" ht="13" customHeight="1">
      <c r="A32" s="490"/>
      <c r="B32" s="500" t="s">
        <v>1912</v>
      </c>
      <c r="C32" s="501">
        <f>SUM(C25,C20,C30)</f>
        <v>150</v>
      </c>
      <c r="D32" s="492"/>
      <c r="E32" s="492"/>
    </row>
    <row r="33" spans="1:5" ht="13" customHeight="1">
      <c r="A33" s="490"/>
      <c r="B33" s="490"/>
      <c r="C33" s="491"/>
      <c r="D33" s="492"/>
      <c r="E33" s="492"/>
    </row>
    <row r="34" spans="1:5" ht="13" customHeight="1">
      <c r="A34" s="490"/>
      <c r="B34" s="490"/>
      <c r="C34" s="491"/>
      <c r="D34" s="492"/>
      <c r="E34" s="492"/>
    </row>
    <row r="35" spans="1:5" ht="13" customHeight="1">
      <c r="A35" s="141" t="s">
        <v>1908</v>
      </c>
      <c r="B35" s="141"/>
      <c r="C35" s="502" t="s">
        <v>318</v>
      </c>
      <c r="D35" s="503" t="s">
        <v>318</v>
      </c>
      <c r="E35" s="503" t="s">
        <v>318</v>
      </c>
    </row>
    <row r="36" spans="1:16" ht="13" customHeight="1">
      <c r="A36" s="493" t="s">
        <v>1980</v>
      </c>
      <c r="B36" s="493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</row>
    <row r="37" spans="1:5" ht="13" customHeight="1">
      <c r="A37" s="496" t="s">
        <v>1978</v>
      </c>
      <c r="B37" s="478" t="s">
        <v>2820</v>
      </c>
      <c r="C37" s="504">
        <v>14</v>
      </c>
      <c r="D37" s="505">
        <v>10279</v>
      </c>
      <c r="E37" s="505">
        <v>33705</v>
      </c>
    </row>
    <row r="38" spans="1:5" ht="13" customHeight="1">
      <c r="A38" s="481" t="s">
        <v>318</v>
      </c>
      <c r="B38" s="482" t="s">
        <v>1982</v>
      </c>
      <c r="C38" s="483">
        <f>SUM(C37:C37)</f>
        <v>14</v>
      </c>
      <c r="D38" s="484" t="s">
        <v>318</v>
      </c>
      <c r="E38" s="485" t="s">
        <v>318</v>
      </c>
    </row>
    <row r="39" spans="1:2" ht="13" customHeight="1">
      <c r="A39" s="490" t="s">
        <v>318</v>
      </c>
      <c r="B39" s="506" t="s">
        <v>318</v>
      </c>
    </row>
    <row r="40" spans="1:2" ht="13" customHeight="1">
      <c r="A40" s="507" t="s">
        <v>1983</v>
      </c>
      <c r="B40" s="508"/>
    </row>
    <row r="41" spans="1:5" ht="13" customHeight="1">
      <c r="A41" s="496" t="s">
        <v>1978</v>
      </c>
      <c r="B41" s="496" t="s">
        <v>1978</v>
      </c>
      <c r="C41" s="479">
        <v>0</v>
      </c>
      <c r="D41" s="480">
        <v>0</v>
      </c>
      <c r="E41" s="480">
        <v>0</v>
      </c>
    </row>
    <row r="42" spans="1:5" ht="13" customHeight="1">
      <c r="A42" s="509" t="s">
        <v>318</v>
      </c>
      <c r="B42" s="510" t="s">
        <v>1985</v>
      </c>
      <c r="C42" s="511">
        <f>SUM(C41:C41)</f>
        <v>0</v>
      </c>
      <c r="D42" s="484" t="s">
        <v>318</v>
      </c>
      <c r="E42" s="485" t="s">
        <v>318</v>
      </c>
    </row>
    <row r="43" ht="13" customHeight="1"/>
    <row r="44" ht="13" customHeight="1"/>
  </sheetData>
  <mergeCells count="15">
    <mergeCell ref="A11:B11"/>
    <mergeCell ref="A23:B23"/>
    <mergeCell ref="A28:B28"/>
    <mergeCell ref="A35:B35"/>
    <mergeCell ref="A36:B36"/>
    <mergeCell ref="A40:B40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6" r:id="rId2"/>
  <rowBreaks count="1" manualBreakCount="1">
    <brk id="33" max="4" man="1"/>
  </rowBreaks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A2:L24"/>
  <sheetViews>
    <sheetView showGridLines="0" zoomScale="90" zoomScaleNormal="90" zoomScaleSheetLayoutView="70" workbookViewId="0" topLeftCell="A1"/>
  </sheetViews>
  <sheetFormatPr defaultColWidth="11.454285714285714" defaultRowHeight="12.5"/>
  <cols>
    <col min="1" max="1" width="8.714285714285714" style="131" customWidth="1"/>
    <col min="2" max="2" width="28.571428571428573" style="131" bestFit="1" customWidth="1"/>
    <col min="3" max="4" width="11.571428571428571" style="131" customWidth="1"/>
    <col min="5" max="5" width="13.571428571428571" style="131" customWidth="1"/>
    <col min="6" max="6" width="11.571428571428571" style="131" customWidth="1"/>
    <col min="7" max="8" width="17.571428571428573" style="131" customWidth="1"/>
    <col min="9" max="9" width="11.571428571428571" style="131" customWidth="1"/>
    <col min="10" max="10" width="16.428571428571427" style="131" bestFit="1" customWidth="1"/>
    <col min="11" max="11" width="16.142857142857142" style="131" bestFit="1" customWidth="1"/>
    <col min="12" max="12" width="11.571428571428571" style="131" customWidth="1"/>
    <col min="13" max="16384" width="11.428571428571429" style="131"/>
  </cols>
  <sheetData>
    <row r="1" s="154" customFormat="1" ht="11.5"/>
    <row r="2" spans="1:12" s="154" customFormat="1" ht="14.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  <c r="F2" s="156" t="s">
        <v>1931</v>
      </c>
      <c r="G2" s="156" t="s">
        <v>1931</v>
      </c>
      <c r="H2" s="156" t="s">
        <v>1931</v>
      </c>
      <c r="I2" s="156" t="s">
        <v>1931</v>
      </c>
      <c r="J2" s="156" t="s">
        <v>1931</v>
      </c>
      <c r="K2" s="156"/>
      <c r="L2" s="156" t="s">
        <v>1931</v>
      </c>
    </row>
    <row r="3" spans="1:12" s="154" customFormat="1" ht="14.5" customHeight="1">
      <c r="A3" s="156" t="s">
        <v>774</v>
      </c>
      <c r="B3" s="156" t="s">
        <v>1931</v>
      </c>
      <c r="C3" s="156" t="s">
        <v>1931</v>
      </c>
      <c r="D3" s="156" t="s">
        <v>1931</v>
      </c>
      <c r="E3" s="156" t="s">
        <v>1931</v>
      </c>
      <c r="F3" s="156" t="s">
        <v>1931</v>
      </c>
      <c r="G3" s="156" t="s">
        <v>1931</v>
      </c>
      <c r="H3" s="156" t="s">
        <v>1931</v>
      </c>
      <c r="I3" s="156" t="s">
        <v>1931</v>
      </c>
      <c r="J3" s="156" t="s">
        <v>1931</v>
      </c>
      <c r="K3" s="156"/>
      <c r="L3" s="156" t="s">
        <v>1931</v>
      </c>
    </row>
    <row r="4" spans="1:12" s="154" customFormat="1" ht="14.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  <c r="F4" s="156" t="s">
        <v>1933</v>
      </c>
      <c r="G4" s="156" t="s">
        <v>1933</v>
      </c>
      <c r="H4" s="156" t="s">
        <v>1933</v>
      </c>
      <c r="I4" s="156" t="s">
        <v>1933</v>
      </c>
      <c r="J4" s="156" t="s">
        <v>1933</v>
      </c>
      <c r="K4" s="156"/>
      <c r="L4" s="156" t="s">
        <v>1933</v>
      </c>
    </row>
    <row r="5" spans="1:12" s="154" customFormat="1" ht="14.5" customHeight="1">
      <c r="A5" s="156" t="s">
        <v>1986</v>
      </c>
      <c r="B5" s="156" t="s">
        <v>1986</v>
      </c>
      <c r="C5" s="156" t="s">
        <v>1986</v>
      </c>
      <c r="D5" s="156" t="s">
        <v>1986</v>
      </c>
      <c r="E5" s="156" t="s">
        <v>1986</v>
      </c>
      <c r="F5" s="156" t="s">
        <v>1986</v>
      </c>
      <c r="G5" s="156" t="s">
        <v>1986</v>
      </c>
      <c r="H5" s="156" t="s">
        <v>1986</v>
      </c>
      <c r="I5" s="156" t="s">
        <v>1986</v>
      </c>
      <c r="J5" s="156" t="s">
        <v>1986</v>
      </c>
      <c r="K5" s="156"/>
      <c r="L5" s="156" t="s">
        <v>1986</v>
      </c>
    </row>
    <row r="6" spans="1:12" s="154" customFormat="1" ht="14.5" customHeight="1">
      <c r="A6" s="157" t="s">
        <v>1935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ht="15" customHeight="1">
      <c r="A7" s="158" t="s">
        <v>1987</v>
      </c>
      <c r="B7" s="158"/>
      <c r="C7" s="158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/>
      <c r="L7" s="159" t="s">
        <v>318</v>
      </c>
    </row>
    <row r="8" spans="1:12" ht="15" customHeight="1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390"/>
      <c r="L8" s="163" t="s">
        <v>1990</v>
      </c>
    </row>
    <row r="9" spans="1:12" ht="15" customHeight="1">
      <c r="A9" s="164" t="s">
        <v>1988</v>
      </c>
      <c r="B9" s="162" t="s">
        <v>1991</v>
      </c>
      <c r="C9" s="165" t="s">
        <v>1992</v>
      </c>
      <c r="D9" s="165" t="s">
        <v>1993</v>
      </c>
      <c r="E9" s="165" t="s">
        <v>1994</v>
      </c>
      <c r="F9" s="165" t="s">
        <v>1995</v>
      </c>
      <c r="G9" s="165" t="s">
        <v>1996</v>
      </c>
      <c r="H9" s="165" t="s">
        <v>1997</v>
      </c>
      <c r="I9" s="165" t="s">
        <v>1998</v>
      </c>
      <c r="J9" s="165" t="s">
        <v>2821</v>
      </c>
      <c r="K9" s="512" t="s">
        <v>2822</v>
      </c>
      <c r="L9" s="166" t="s">
        <v>1995</v>
      </c>
    </row>
    <row r="10" spans="1:12" ht="15" customHeight="1">
      <c r="A10" s="167" t="s">
        <v>2804</v>
      </c>
      <c r="B10" s="167" t="s">
        <v>2805</v>
      </c>
      <c r="C10" s="169">
        <v>130616.40</v>
      </c>
      <c r="D10" s="169">
        <v>6080</v>
      </c>
      <c r="E10" s="169">
        <v>5972</v>
      </c>
      <c r="F10" s="169">
        <v>142668.40</v>
      </c>
      <c r="G10" s="169">
        <v>32654.10</v>
      </c>
      <c r="H10" s="169">
        <v>26123.28</v>
      </c>
      <c r="I10" s="169">
        <v>174155.20</v>
      </c>
      <c r="J10" s="169">
        <v>4294</v>
      </c>
      <c r="K10" s="169">
        <v>1500</v>
      </c>
      <c r="L10" s="169">
        <v>238726.58000000002</v>
      </c>
    </row>
    <row r="11" spans="1:12" ht="15" customHeight="1">
      <c r="A11" s="167" t="s">
        <v>2806</v>
      </c>
      <c r="B11" s="99" t="s">
        <v>2807</v>
      </c>
      <c r="C11" s="169">
        <v>112964.70</v>
      </c>
      <c r="D11" s="169">
        <v>6080</v>
      </c>
      <c r="E11" s="169">
        <v>5972</v>
      </c>
      <c r="F11" s="169">
        <v>125016.70</v>
      </c>
      <c r="G11" s="169">
        <v>28241.175</v>
      </c>
      <c r="H11" s="169">
        <v>22592.94</v>
      </c>
      <c r="I11" s="169">
        <v>150619.59999999998</v>
      </c>
      <c r="J11" s="169">
        <v>4294</v>
      </c>
      <c r="K11" s="169">
        <v>1500</v>
      </c>
      <c r="L11" s="169">
        <v>207247.71499999997</v>
      </c>
    </row>
    <row r="12" spans="1:12" ht="15" customHeight="1">
      <c r="A12" s="167" t="s">
        <v>2808</v>
      </c>
      <c r="B12" s="99" t="s">
        <v>2809</v>
      </c>
      <c r="C12" s="169">
        <v>112964.70</v>
      </c>
      <c r="D12" s="169">
        <v>2388</v>
      </c>
      <c r="E12" s="169">
        <v>0</v>
      </c>
      <c r="F12" s="169">
        <v>115352.70</v>
      </c>
      <c r="G12" s="169">
        <v>28241.175</v>
      </c>
      <c r="H12" s="169">
        <v>22592.94</v>
      </c>
      <c r="I12" s="169">
        <v>150619.59999999998</v>
      </c>
      <c r="J12" s="169">
        <v>4294</v>
      </c>
      <c r="K12" s="169">
        <v>1500</v>
      </c>
      <c r="L12" s="169">
        <v>207247.71499999997</v>
      </c>
    </row>
    <row r="13" spans="1:12" ht="15" customHeight="1">
      <c r="A13" s="167" t="s">
        <v>2810</v>
      </c>
      <c r="B13" s="99" t="s">
        <v>2811</v>
      </c>
      <c r="C13" s="169">
        <v>64403.40</v>
      </c>
      <c r="D13" s="169">
        <v>2388</v>
      </c>
      <c r="E13" s="169">
        <v>0</v>
      </c>
      <c r="F13" s="169">
        <v>66791.4</v>
      </c>
      <c r="G13" s="169">
        <v>16100.85</v>
      </c>
      <c r="H13" s="169">
        <v>12880.68</v>
      </c>
      <c r="I13" s="169">
        <v>85871.20000000001</v>
      </c>
      <c r="J13" s="169">
        <v>4294</v>
      </c>
      <c r="K13" s="169">
        <v>1500</v>
      </c>
      <c r="L13" s="169">
        <v>120646.73000000001</v>
      </c>
    </row>
    <row r="14" spans="1:12" ht="15" customHeight="1">
      <c r="A14" s="167" t="s">
        <v>2823</v>
      </c>
      <c r="B14" s="99" t="s">
        <v>2813</v>
      </c>
      <c r="C14" s="169">
        <v>64403.40</v>
      </c>
      <c r="D14" s="169">
        <v>2388</v>
      </c>
      <c r="E14" s="169">
        <v>0</v>
      </c>
      <c r="F14" s="169">
        <v>66791.4</v>
      </c>
      <c r="G14" s="169">
        <v>16100.85</v>
      </c>
      <c r="H14" s="169">
        <v>12880.68</v>
      </c>
      <c r="I14" s="169">
        <v>85871.20000000001</v>
      </c>
      <c r="J14" s="169">
        <v>4294</v>
      </c>
      <c r="K14" s="169">
        <v>1500</v>
      </c>
      <c r="L14" s="169">
        <v>120646.73000000001</v>
      </c>
    </row>
    <row r="15" spans="1:12" ht="15" customHeight="1">
      <c r="A15" s="167" t="s">
        <v>2824</v>
      </c>
      <c r="B15" s="99" t="s">
        <v>2813</v>
      </c>
      <c r="C15" s="169">
        <v>62017.50</v>
      </c>
      <c r="D15" s="169">
        <v>2388</v>
      </c>
      <c r="E15" s="169">
        <v>0</v>
      </c>
      <c r="F15" s="169">
        <v>64405.50</v>
      </c>
      <c r="G15" s="169">
        <v>15504.375</v>
      </c>
      <c r="H15" s="169">
        <v>12403.50</v>
      </c>
      <c r="I15" s="169">
        <v>82690</v>
      </c>
      <c r="J15" s="169">
        <v>4294</v>
      </c>
      <c r="K15" s="169">
        <v>1500</v>
      </c>
      <c r="L15" s="169">
        <v>116391.875</v>
      </c>
    </row>
    <row r="16" spans="1:12" ht="15" customHeight="1">
      <c r="A16" s="167" t="s">
        <v>2825</v>
      </c>
      <c r="B16" s="99" t="s">
        <v>2813</v>
      </c>
      <c r="C16" s="169">
        <v>41390.10</v>
      </c>
      <c r="D16" s="169">
        <v>2388</v>
      </c>
      <c r="E16" s="169">
        <v>0</v>
      </c>
      <c r="F16" s="169">
        <v>43778.10</v>
      </c>
      <c r="G16" s="169">
        <v>10347.525</v>
      </c>
      <c r="H16" s="169">
        <v>8278.019999999999</v>
      </c>
      <c r="I16" s="169">
        <v>55186.799999999996</v>
      </c>
      <c r="J16" s="169">
        <v>4294</v>
      </c>
      <c r="K16" s="169">
        <v>1500</v>
      </c>
      <c r="L16" s="169">
        <v>79606.345</v>
      </c>
    </row>
    <row r="17" spans="1:12" ht="15" customHeight="1">
      <c r="A17" s="167" t="s">
        <v>2814</v>
      </c>
      <c r="B17" s="99" t="s">
        <v>2815</v>
      </c>
      <c r="C17" s="169">
        <v>41390.10</v>
      </c>
      <c r="D17" s="169">
        <v>2388</v>
      </c>
      <c r="E17" s="169">
        <v>0</v>
      </c>
      <c r="F17" s="169">
        <v>43778.10</v>
      </c>
      <c r="G17" s="169">
        <v>10347.525</v>
      </c>
      <c r="H17" s="169">
        <v>8278.019999999999</v>
      </c>
      <c r="I17" s="169">
        <v>55186.799999999996</v>
      </c>
      <c r="J17" s="169">
        <v>4294</v>
      </c>
      <c r="K17" s="169">
        <v>1500</v>
      </c>
      <c r="L17" s="169">
        <v>79606.345</v>
      </c>
    </row>
    <row r="18" spans="1:12" ht="15" customHeight="1">
      <c r="A18" s="114" t="s">
        <v>318</v>
      </c>
      <c r="B18" s="114" t="s">
        <v>318</v>
      </c>
      <c r="C18" s="116" t="s">
        <v>318</v>
      </c>
      <c r="D18" s="116" t="s">
        <v>318</v>
      </c>
      <c r="E18" s="116" t="s">
        <v>318</v>
      </c>
      <c r="F18" s="116" t="s">
        <v>318</v>
      </c>
      <c r="G18" s="116" t="s">
        <v>318</v>
      </c>
      <c r="H18" s="116" t="s">
        <v>318</v>
      </c>
      <c r="I18" s="116" t="s">
        <v>318</v>
      </c>
      <c r="J18" s="116" t="s">
        <v>318</v>
      </c>
      <c r="K18" s="116"/>
      <c r="L18" s="116" t="s">
        <v>318</v>
      </c>
    </row>
    <row r="19" spans="1:12" ht="15" customHeight="1">
      <c r="A19" s="158" t="s">
        <v>2000</v>
      </c>
      <c r="B19" s="158"/>
      <c r="C19" s="158"/>
      <c r="D19" s="173" t="s">
        <v>318</v>
      </c>
      <c r="E19" s="173" t="s">
        <v>318</v>
      </c>
      <c r="F19" s="173" t="s">
        <v>318</v>
      </c>
      <c r="G19" s="173" t="s">
        <v>318</v>
      </c>
      <c r="H19" s="173" t="s">
        <v>318</v>
      </c>
      <c r="I19" s="173" t="s">
        <v>318</v>
      </c>
      <c r="J19" s="173" t="s">
        <v>318</v>
      </c>
      <c r="K19" s="173"/>
      <c r="L19" s="173" t="s">
        <v>318</v>
      </c>
    </row>
    <row r="20" spans="1:12" ht="15" customHeight="1">
      <c r="A20" s="160" t="s">
        <v>1988</v>
      </c>
      <c r="B20" s="161" t="s">
        <v>1937</v>
      </c>
      <c r="C20" s="174" t="s">
        <v>1989</v>
      </c>
      <c r="D20" s="174" t="s">
        <v>1989</v>
      </c>
      <c r="E20" s="174" t="s">
        <v>1989</v>
      </c>
      <c r="F20" s="174" t="s">
        <v>1989</v>
      </c>
      <c r="G20" s="174" t="s">
        <v>1990</v>
      </c>
      <c r="H20" s="174" t="s">
        <v>1990</v>
      </c>
      <c r="I20" s="174" t="s">
        <v>1990</v>
      </c>
      <c r="J20" s="174" t="s">
        <v>1990</v>
      </c>
      <c r="K20" s="396"/>
      <c r="L20" s="175" t="s">
        <v>1990</v>
      </c>
    </row>
    <row r="21" spans="1:12" ht="15" customHeight="1">
      <c r="A21" s="164" t="s">
        <v>1988</v>
      </c>
      <c r="B21" s="162" t="s">
        <v>1991</v>
      </c>
      <c r="C21" s="176" t="s">
        <v>1992</v>
      </c>
      <c r="D21" s="176" t="s">
        <v>1993</v>
      </c>
      <c r="E21" s="176" t="s">
        <v>1994</v>
      </c>
      <c r="F21" s="176" t="s">
        <v>1995</v>
      </c>
      <c r="G21" s="176" t="s">
        <v>1996</v>
      </c>
      <c r="H21" s="176" t="s">
        <v>1997</v>
      </c>
      <c r="I21" s="176" t="s">
        <v>1998</v>
      </c>
      <c r="J21" s="165" t="s">
        <v>2821</v>
      </c>
      <c r="K21" s="512" t="s">
        <v>2822</v>
      </c>
      <c r="L21" s="177" t="s">
        <v>1995</v>
      </c>
    </row>
    <row r="22" spans="1:12" ht="26" customHeight="1">
      <c r="A22" s="167" t="s">
        <v>2816</v>
      </c>
      <c r="B22" s="167" t="s">
        <v>2817</v>
      </c>
      <c r="C22" s="169">
        <v>21558</v>
      </c>
      <c r="D22" s="169">
        <v>2388</v>
      </c>
      <c r="E22" s="169">
        <v>0</v>
      </c>
      <c r="F22" s="169">
        <v>23946</v>
      </c>
      <c r="G22" s="169">
        <v>5389.50</v>
      </c>
      <c r="H22" s="169">
        <v>4311.6</v>
      </c>
      <c r="I22" s="169">
        <v>28744</v>
      </c>
      <c r="J22" s="169">
        <v>2802.54</v>
      </c>
      <c r="K22" s="169">
        <v>1500</v>
      </c>
      <c r="L22" s="169">
        <v>42747.64</v>
      </c>
    </row>
    <row r="23" spans="1:12" ht="15" customHeight="1">
      <c r="A23" s="99" t="s">
        <v>2826</v>
      </c>
      <c r="B23" s="99" t="s">
        <v>2819</v>
      </c>
      <c r="C23" s="169">
        <v>17210.1</v>
      </c>
      <c r="D23" s="169">
        <v>2388</v>
      </c>
      <c r="E23" s="169">
        <v>0</v>
      </c>
      <c r="F23" s="169">
        <v>19598.1</v>
      </c>
      <c r="G23" s="169">
        <v>4302.525</v>
      </c>
      <c r="H23" s="169">
        <v>3442.0199999999995</v>
      </c>
      <c r="I23" s="169">
        <v>22946.80</v>
      </c>
      <c r="J23" s="169">
        <v>2237.313</v>
      </c>
      <c r="K23" s="169">
        <v>1500</v>
      </c>
      <c r="L23" s="169">
        <v>34428.657999999996</v>
      </c>
    </row>
    <row r="24" spans="1:12" ht="15" customHeight="1">
      <c r="A24" s="99" t="s">
        <v>2827</v>
      </c>
      <c r="B24" s="99" t="s">
        <v>2819</v>
      </c>
      <c r="C24" s="169">
        <v>14735.40</v>
      </c>
      <c r="D24" s="169">
        <v>2388</v>
      </c>
      <c r="E24" s="169">
        <v>0</v>
      </c>
      <c r="F24" s="169">
        <v>17123.40</v>
      </c>
      <c r="G24" s="169">
        <v>3683.85</v>
      </c>
      <c r="H24" s="169">
        <v>2947.08</v>
      </c>
      <c r="I24" s="169">
        <v>19647.20</v>
      </c>
      <c r="J24" s="169">
        <v>1915.602</v>
      </c>
      <c r="K24" s="169">
        <v>1500</v>
      </c>
      <c r="L24" s="169">
        <v>29693.732</v>
      </c>
    </row>
  </sheetData>
  <mergeCells count="15">
    <mergeCell ref="A8:A9"/>
    <mergeCell ref="B8:B9"/>
    <mergeCell ref="C8:F8"/>
    <mergeCell ref="G8:L8"/>
    <mergeCell ref="A19:C19"/>
    <mergeCell ref="A20:A21"/>
    <mergeCell ref="B20:B21"/>
    <mergeCell ref="C20:F20"/>
    <mergeCell ref="G20:L20"/>
    <mergeCell ref="A2:L2"/>
    <mergeCell ref="A3:L3"/>
    <mergeCell ref="A4:L4"/>
    <mergeCell ref="A5:L5"/>
    <mergeCell ref="A6:L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67"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A2:E87"/>
  <sheetViews>
    <sheetView showGridLines="0" zoomScaleSheetLayoutView="70" workbookViewId="0" topLeftCell="A1"/>
  </sheetViews>
  <sheetFormatPr defaultColWidth="11.454285714285714" defaultRowHeight="12.5"/>
  <cols>
    <col min="1" max="1" width="15.142857142857142" style="131" bestFit="1" customWidth="1"/>
    <col min="2" max="2" width="70.57142857142857" style="13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2.5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2.5">
      <c r="A3" s="513" t="s">
        <v>2828</v>
      </c>
      <c r="B3" s="513" t="s">
        <v>1932</v>
      </c>
      <c r="C3" s="513" t="s">
        <v>1932</v>
      </c>
      <c r="D3" s="513" t="s">
        <v>1932</v>
      </c>
      <c r="E3" s="513" t="s">
        <v>1932</v>
      </c>
    </row>
    <row r="4" spans="1:5" ht="12.5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2.5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2.5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2.5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2.5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2.5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2.5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2.5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s="518" customFormat="1" ht="12.5">
      <c r="A12" s="514" t="s">
        <v>2829</v>
      </c>
      <c r="B12" s="515" t="s">
        <v>2830</v>
      </c>
      <c r="C12" s="516">
        <v>3</v>
      </c>
      <c r="D12" s="517">
        <v>107119.20</v>
      </c>
      <c r="E12" s="517">
        <v>107119.20</v>
      </c>
    </row>
    <row r="13" spans="1:5" s="518" customFormat="1" ht="12.5">
      <c r="A13" s="519" t="s">
        <v>2831</v>
      </c>
      <c r="B13" s="515" t="s">
        <v>2690</v>
      </c>
      <c r="C13" s="516">
        <v>1</v>
      </c>
      <c r="D13" s="517">
        <v>37878.60</v>
      </c>
      <c r="E13" s="517">
        <v>37878.60</v>
      </c>
    </row>
    <row r="14" spans="1:5" ht="12.5">
      <c r="A14" s="104" t="s">
        <v>318</v>
      </c>
      <c r="B14" s="105" t="s">
        <v>1967</v>
      </c>
      <c r="C14" s="106">
        <f>SUM(C12:C13)</f>
        <v>4</v>
      </c>
      <c r="D14" s="107" t="s">
        <v>318</v>
      </c>
      <c r="E14" s="108" t="s">
        <v>318</v>
      </c>
    </row>
    <row r="15" spans="1:5" ht="12.5">
      <c r="A15" s="193"/>
      <c r="B15" s="150"/>
      <c r="C15" s="194"/>
      <c r="D15" s="195"/>
      <c r="E15" s="195"/>
    </row>
    <row r="16" spans="1:5" ht="12.5">
      <c r="A16" s="196" t="s">
        <v>318</v>
      </c>
      <c r="B16" s="196" t="s">
        <v>318</v>
      </c>
      <c r="C16" s="197" t="s">
        <v>318</v>
      </c>
      <c r="D16" s="198" t="s">
        <v>318</v>
      </c>
      <c r="E16" s="198" t="s">
        <v>318</v>
      </c>
    </row>
    <row r="17" spans="1:5" ht="12.5">
      <c r="A17" s="134" t="s">
        <v>1968</v>
      </c>
      <c r="B17" s="134" t="s">
        <v>1968</v>
      </c>
      <c r="C17" s="135"/>
      <c r="D17" s="136" t="s">
        <v>318</v>
      </c>
      <c r="E17" s="136" t="s">
        <v>318</v>
      </c>
    </row>
    <row r="18" spans="1:5" s="518" customFormat="1" ht="12.5">
      <c r="A18" s="519" t="s">
        <v>2832</v>
      </c>
      <c r="B18" s="515" t="s">
        <v>2833</v>
      </c>
      <c r="C18" s="516">
        <v>1</v>
      </c>
      <c r="D18" s="517">
        <v>46437.30</v>
      </c>
      <c r="E18" s="517">
        <v>46437.30</v>
      </c>
    </row>
    <row r="19" spans="1:5" s="518" customFormat="1" ht="12.5">
      <c r="A19" s="514" t="s">
        <v>2834</v>
      </c>
      <c r="B19" s="515" t="s">
        <v>2835</v>
      </c>
      <c r="C19" s="516">
        <v>1</v>
      </c>
      <c r="D19" s="517">
        <v>46437.30</v>
      </c>
      <c r="E19" s="517">
        <v>46437.30</v>
      </c>
    </row>
    <row r="20" spans="1:5" s="518" customFormat="1" ht="12.5">
      <c r="A20" s="519" t="s">
        <v>2836</v>
      </c>
      <c r="B20" s="520" t="s">
        <v>2837</v>
      </c>
      <c r="C20" s="516">
        <v>1</v>
      </c>
      <c r="D20" s="517">
        <v>46437.30</v>
      </c>
      <c r="E20" s="517">
        <v>46437.30</v>
      </c>
    </row>
    <row r="21" spans="1:5" s="518" customFormat="1" ht="25">
      <c r="A21" s="514" t="s">
        <v>2838</v>
      </c>
      <c r="B21" s="520" t="s">
        <v>2839</v>
      </c>
      <c r="C21" s="516">
        <v>1</v>
      </c>
      <c r="D21" s="517">
        <v>46437.30</v>
      </c>
      <c r="E21" s="517">
        <v>46437.30</v>
      </c>
    </row>
    <row r="22" spans="1:5" s="518" customFormat="1" ht="12.5">
      <c r="A22" s="519" t="s">
        <v>2840</v>
      </c>
      <c r="B22" s="521" t="s">
        <v>2841</v>
      </c>
      <c r="C22" s="516">
        <v>1</v>
      </c>
      <c r="D22" s="517">
        <v>37878.60</v>
      </c>
      <c r="E22" s="517">
        <v>37878.60</v>
      </c>
    </row>
    <row r="23" spans="1:5" s="518" customFormat="1" ht="12.5">
      <c r="A23" s="514" t="s">
        <v>2842</v>
      </c>
      <c r="B23" s="522" t="s">
        <v>2843</v>
      </c>
      <c r="C23" s="516">
        <v>1</v>
      </c>
      <c r="D23" s="517">
        <v>37878.60</v>
      </c>
      <c r="E23" s="517">
        <v>37878.60</v>
      </c>
    </row>
    <row r="24" spans="1:5" s="518" customFormat="1" ht="12.5">
      <c r="A24" s="514" t="s">
        <v>2844</v>
      </c>
      <c r="B24" s="522" t="s">
        <v>2845</v>
      </c>
      <c r="C24" s="516">
        <v>1</v>
      </c>
      <c r="D24" s="517">
        <v>29888.40</v>
      </c>
      <c r="E24" s="517">
        <v>29888.40</v>
      </c>
    </row>
    <row r="25" spans="1:5" s="518" customFormat="1" ht="12.5">
      <c r="A25" s="519" t="s">
        <v>2846</v>
      </c>
      <c r="B25" s="522" t="s">
        <v>2847</v>
      </c>
      <c r="C25" s="516">
        <v>1</v>
      </c>
      <c r="D25" s="517">
        <v>29888.40</v>
      </c>
      <c r="E25" s="517">
        <v>29888.40</v>
      </c>
    </row>
    <row r="26" spans="1:5" s="518" customFormat="1" ht="25">
      <c r="A26" s="514" t="s">
        <v>2848</v>
      </c>
      <c r="B26" s="522" t="s">
        <v>2849</v>
      </c>
      <c r="C26" s="516">
        <v>1</v>
      </c>
      <c r="D26" s="517">
        <v>29888.40</v>
      </c>
      <c r="E26" s="517">
        <v>29888.40</v>
      </c>
    </row>
    <row r="27" spans="1:5" s="518" customFormat="1" ht="12.5">
      <c r="A27" s="519" t="s">
        <v>2850</v>
      </c>
      <c r="B27" s="522" t="s">
        <v>2851</v>
      </c>
      <c r="C27" s="516">
        <v>1</v>
      </c>
      <c r="D27" s="517">
        <v>29888.40</v>
      </c>
      <c r="E27" s="517">
        <v>29888.40</v>
      </c>
    </row>
    <row r="28" spans="1:5" s="518" customFormat="1" ht="12.5">
      <c r="A28" s="514" t="s">
        <v>2852</v>
      </c>
      <c r="B28" s="522" t="s">
        <v>2853</v>
      </c>
      <c r="C28" s="516">
        <v>1</v>
      </c>
      <c r="D28" s="517">
        <v>29888.40</v>
      </c>
      <c r="E28" s="517">
        <v>29888.40</v>
      </c>
    </row>
    <row r="29" spans="1:5" s="518" customFormat="1" ht="25">
      <c r="A29" s="519" t="s">
        <v>2854</v>
      </c>
      <c r="B29" s="523" t="s">
        <v>2855</v>
      </c>
      <c r="C29" s="516">
        <v>1</v>
      </c>
      <c r="D29" s="517">
        <v>19319.70</v>
      </c>
      <c r="E29" s="517">
        <v>19319.70</v>
      </c>
    </row>
    <row r="30" spans="1:5" s="518" customFormat="1" ht="25">
      <c r="A30" s="514" t="s">
        <v>2856</v>
      </c>
      <c r="B30" s="523" t="s">
        <v>2857</v>
      </c>
      <c r="C30" s="516">
        <v>1</v>
      </c>
      <c r="D30" s="517">
        <v>19319.70</v>
      </c>
      <c r="E30" s="517">
        <v>19319.70</v>
      </c>
    </row>
    <row r="31" spans="1:5" s="518" customFormat="1" ht="12.5">
      <c r="A31" s="519" t="s">
        <v>2858</v>
      </c>
      <c r="B31" s="523" t="s">
        <v>2859</v>
      </c>
      <c r="C31" s="516">
        <v>1</v>
      </c>
      <c r="D31" s="517">
        <v>19319.70</v>
      </c>
      <c r="E31" s="517">
        <v>19319.70</v>
      </c>
    </row>
    <row r="32" spans="1:5" s="518" customFormat="1" ht="25">
      <c r="A32" s="514" t="s">
        <v>2860</v>
      </c>
      <c r="B32" s="523" t="s">
        <v>2861</v>
      </c>
      <c r="C32" s="516">
        <v>1</v>
      </c>
      <c r="D32" s="517">
        <v>19319.70</v>
      </c>
      <c r="E32" s="517">
        <v>19319.70</v>
      </c>
    </row>
    <row r="33" spans="1:5" s="518" customFormat="1" ht="25">
      <c r="A33" s="519" t="s">
        <v>2862</v>
      </c>
      <c r="B33" s="523" t="s">
        <v>2863</v>
      </c>
      <c r="C33" s="516">
        <v>1</v>
      </c>
      <c r="D33" s="517">
        <v>19319.70</v>
      </c>
      <c r="E33" s="517">
        <v>19319.70</v>
      </c>
    </row>
    <row r="34" spans="1:5" s="518" customFormat="1" ht="12.5">
      <c r="A34" s="514" t="s">
        <v>2864</v>
      </c>
      <c r="B34" s="523" t="s">
        <v>2865</v>
      </c>
      <c r="C34" s="516">
        <v>1</v>
      </c>
      <c r="D34" s="517">
        <v>19319.70</v>
      </c>
      <c r="E34" s="517">
        <v>19319.70</v>
      </c>
    </row>
    <row r="35" spans="1:5" s="518" customFormat="1" ht="25">
      <c r="A35" s="519" t="s">
        <v>2866</v>
      </c>
      <c r="B35" s="523" t="s">
        <v>2867</v>
      </c>
      <c r="C35" s="516">
        <v>1</v>
      </c>
      <c r="D35" s="517">
        <v>19319.70</v>
      </c>
      <c r="E35" s="517">
        <v>19319.70</v>
      </c>
    </row>
    <row r="36" spans="1:5" s="518" customFormat="1" ht="12.5">
      <c r="A36" s="514" t="s">
        <v>2868</v>
      </c>
      <c r="B36" s="523" t="s">
        <v>2869</v>
      </c>
      <c r="C36" s="516">
        <v>1</v>
      </c>
      <c r="D36" s="517">
        <v>19319.70</v>
      </c>
      <c r="E36" s="517">
        <v>19319.70</v>
      </c>
    </row>
    <row r="37" spans="1:5" s="518" customFormat="1" ht="12.5">
      <c r="A37" s="519" t="s">
        <v>2870</v>
      </c>
      <c r="B37" s="523" t="s">
        <v>2871</v>
      </c>
      <c r="C37" s="516">
        <v>1</v>
      </c>
      <c r="D37" s="517">
        <v>15790.80</v>
      </c>
      <c r="E37" s="517">
        <v>15790.80</v>
      </c>
    </row>
    <row r="38" spans="1:5" s="518" customFormat="1" ht="12.5">
      <c r="A38" s="514" t="s">
        <v>2872</v>
      </c>
      <c r="B38" s="523" t="s">
        <v>2873</v>
      </c>
      <c r="C38" s="516">
        <v>1</v>
      </c>
      <c r="D38" s="517">
        <v>15790.80</v>
      </c>
      <c r="E38" s="517">
        <v>15790.80</v>
      </c>
    </row>
    <row r="39" spans="1:5" s="518" customFormat="1" ht="12.5">
      <c r="A39" s="519" t="s">
        <v>2874</v>
      </c>
      <c r="B39" s="523" t="s">
        <v>2875</v>
      </c>
      <c r="C39" s="516">
        <v>1</v>
      </c>
      <c r="D39" s="517">
        <v>15790.80</v>
      </c>
      <c r="E39" s="517">
        <v>15790.80</v>
      </c>
    </row>
    <row r="40" spans="1:5" s="518" customFormat="1" ht="12.5">
      <c r="A40" s="514" t="s">
        <v>2876</v>
      </c>
      <c r="B40" s="523" t="s">
        <v>2877</v>
      </c>
      <c r="C40" s="516">
        <v>1</v>
      </c>
      <c r="D40" s="517">
        <v>15790.80</v>
      </c>
      <c r="E40" s="517">
        <v>15790.80</v>
      </c>
    </row>
    <row r="41" spans="1:5" s="518" customFormat="1" ht="12.5">
      <c r="A41" s="519" t="s">
        <v>2878</v>
      </c>
      <c r="B41" s="523" t="s">
        <v>2879</v>
      </c>
      <c r="C41" s="516">
        <v>1</v>
      </c>
      <c r="D41" s="517">
        <v>15790.80</v>
      </c>
      <c r="E41" s="517">
        <v>15790.80</v>
      </c>
    </row>
    <row r="42" spans="1:5" s="518" customFormat="1" ht="12.5">
      <c r="A42" s="514" t="s">
        <v>2880</v>
      </c>
      <c r="B42" s="523" t="s">
        <v>2881</v>
      </c>
      <c r="C42" s="516">
        <v>1</v>
      </c>
      <c r="D42" s="517">
        <v>15790.80</v>
      </c>
      <c r="E42" s="517">
        <v>15790.80</v>
      </c>
    </row>
    <row r="43" spans="1:5" s="518" customFormat="1" ht="12.5">
      <c r="A43" s="519" t="s">
        <v>2882</v>
      </c>
      <c r="B43" s="523" t="s">
        <v>2442</v>
      </c>
      <c r="C43" s="516">
        <v>1</v>
      </c>
      <c r="D43" s="517">
        <v>15790.80</v>
      </c>
      <c r="E43" s="517">
        <v>15790.80</v>
      </c>
    </row>
    <row r="44" spans="1:5" s="518" customFormat="1" ht="25">
      <c r="A44" s="514" t="s">
        <v>2883</v>
      </c>
      <c r="B44" s="523" t="s">
        <v>2884</v>
      </c>
      <c r="C44" s="516">
        <v>2</v>
      </c>
      <c r="D44" s="517">
        <v>15790.80</v>
      </c>
      <c r="E44" s="517">
        <v>15790.80</v>
      </c>
    </row>
    <row r="45" spans="1:5" s="518" customFormat="1" ht="25">
      <c r="A45" s="519" t="s">
        <v>2885</v>
      </c>
      <c r="B45" s="523" t="s">
        <v>2886</v>
      </c>
      <c r="C45" s="516">
        <v>1</v>
      </c>
      <c r="D45" s="517">
        <v>15790.80</v>
      </c>
      <c r="E45" s="517">
        <v>15790.80</v>
      </c>
    </row>
    <row r="46" spans="1:5" s="518" customFormat="1" ht="12.5">
      <c r="A46" s="514" t="s">
        <v>2887</v>
      </c>
      <c r="B46" s="523" t="s">
        <v>2888</v>
      </c>
      <c r="C46" s="516">
        <v>3</v>
      </c>
      <c r="D46" s="517">
        <v>12678.90</v>
      </c>
      <c r="E46" s="517">
        <v>12678.90</v>
      </c>
    </row>
    <row r="47" spans="1:5" s="518" customFormat="1" ht="12.5">
      <c r="A47" s="519" t="s">
        <v>2889</v>
      </c>
      <c r="B47" s="523" t="s">
        <v>2890</v>
      </c>
      <c r="C47" s="516">
        <v>1</v>
      </c>
      <c r="D47" s="517">
        <v>12678.90</v>
      </c>
      <c r="E47" s="517">
        <v>12678.90</v>
      </c>
    </row>
    <row r="48" spans="1:5" s="518" customFormat="1" ht="12.5">
      <c r="A48" s="514" t="s">
        <v>2891</v>
      </c>
      <c r="B48" s="523" t="s">
        <v>2247</v>
      </c>
      <c r="C48" s="516">
        <v>2</v>
      </c>
      <c r="D48" s="517">
        <v>12678.90</v>
      </c>
      <c r="E48" s="517">
        <v>12678.90</v>
      </c>
    </row>
    <row r="49" spans="1:5" s="518" customFormat="1" ht="12.5">
      <c r="A49" s="519" t="s">
        <v>2892</v>
      </c>
      <c r="B49" s="523" t="s">
        <v>2893</v>
      </c>
      <c r="C49" s="516">
        <v>1</v>
      </c>
      <c r="D49" s="517">
        <v>12678.90</v>
      </c>
      <c r="E49" s="517">
        <v>12678.90</v>
      </c>
    </row>
    <row r="50" spans="1:5" s="518" customFormat="1" ht="12.5">
      <c r="A50" s="514" t="s">
        <v>2894</v>
      </c>
      <c r="B50" s="523" t="s">
        <v>2895</v>
      </c>
      <c r="C50" s="516">
        <v>1</v>
      </c>
      <c r="D50" s="517">
        <v>12678.90</v>
      </c>
      <c r="E50" s="517">
        <v>12678.90</v>
      </c>
    </row>
    <row r="51" spans="1:5" s="518" customFormat="1" ht="12.5">
      <c r="A51" s="519" t="s">
        <v>2896</v>
      </c>
      <c r="B51" s="523" t="s">
        <v>2897</v>
      </c>
      <c r="C51" s="516">
        <v>1</v>
      </c>
      <c r="D51" s="517">
        <v>12678.90</v>
      </c>
      <c r="E51" s="517">
        <v>12678.90</v>
      </c>
    </row>
    <row r="52" spans="1:5" s="518" customFormat="1" ht="12.5">
      <c r="A52" s="514" t="s">
        <v>2898</v>
      </c>
      <c r="B52" s="523" t="s">
        <v>2899</v>
      </c>
      <c r="C52" s="516">
        <v>1</v>
      </c>
      <c r="D52" s="517">
        <v>12678.90</v>
      </c>
      <c r="E52" s="517">
        <v>12678.90</v>
      </c>
    </row>
    <row r="53" spans="1:5" s="518" customFormat="1" ht="12.5">
      <c r="A53" s="519" t="s">
        <v>2900</v>
      </c>
      <c r="B53" s="523" t="s">
        <v>2901</v>
      </c>
      <c r="C53" s="516">
        <v>1</v>
      </c>
      <c r="D53" s="517">
        <v>12678.90</v>
      </c>
      <c r="E53" s="517">
        <v>12678.90</v>
      </c>
    </row>
    <row r="54" spans="1:5" s="518" customFormat="1" ht="25">
      <c r="A54" s="514" t="s">
        <v>2902</v>
      </c>
      <c r="B54" s="523" t="s">
        <v>2903</v>
      </c>
      <c r="C54" s="516">
        <v>2</v>
      </c>
      <c r="D54" s="517">
        <v>12678.90</v>
      </c>
      <c r="E54" s="517">
        <v>12678.90</v>
      </c>
    </row>
    <row r="55" spans="1:5" s="518" customFormat="1" ht="12.5">
      <c r="A55" s="519" t="s">
        <v>2904</v>
      </c>
      <c r="B55" s="523" t="s">
        <v>2905</v>
      </c>
      <c r="C55" s="516">
        <v>1</v>
      </c>
      <c r="D55" s="517">
        <v>12678.90</v>
      </c>
      <c r="E55" s="517">
        <v>12678.90</v>
      </c>
    </row>
    <row r="56" spans="1:5" s="518" customFormat="1" ht="12.5">
      <c r="A56" s="514" t="s">
        <v>2906</v>
      </c>
      <c r="B56" s="523" t="s">
        <v>2907</v>
      </c>
      <c r="C56" s="516">
        <v>1</v>
      </c>
      <c r="D56" s="517">
        <v>12678.90</v>
      </c>
      <c r="E56" s="517">
        <v>12678.90</v>
      </c>
    </row>
    <row r="57" spans="1:5" s="518" customFormat="1" ht="37.5">
      <c r="A57" s="519" t="s">
        <v>2908</v>
      </c>
      <c r="B57" s="523" t="s">
        <v>2909</v>
      </c>
      <c r="C57" s="516">
        <v>1</v>
      </c>
      <c r="D57" s="517">
        <v>12678.90</v>
      </c>
      <c r="E57" s="517">
        <v>12678.90</v>
      </c>
    </row>
    <row r="58" spans="1:5" s="518" customFormat="1" ht="25">
      <c r="A58" s="519" t="s">
        <v>2910</v>
      </c>
      <c r="B58" s="523" t="s">
        <v>2911</v>
      </c>
      <c r="C58" s="516">
        <v>1</v>
      </c>
      <c r="D58" s="517">
        <v>12678.90</v>
      </c>
      <c r="E58" s="517">
        <v>12678.90</v>
      </c>
    </row>
    <row r="59" spans="1:5" s="518" customFormat="1" ht="12.5">
      <c r="A59" s="519" t="s">
        <v>2912</v>
      </c>
      <c r="B59" s="523" t="s">
        <v>2913</v>
      </c>
      <c r="C59" s="516">
        <v>2</v>
      </c>
      <c r="D59" s="517">
        <v>12678.90</v>
      </c>
      <c r="E59" s="517">
        <v>12678.90</v>
      </c>
    </row>
    <row r="60" spans="1:5" s="518" customFormat="1" ht="12.5">
      <c r="A60" s="514" t="s">
        <v>2914</v>
      </c>
      <c r="B60" s="523" t="s">
        <v>2915</v>
      </c>
      <c r="C60" s="516">
        <v>2</v>
      </c>
      <c r="D60" s="517">
        <v>12678.90</v>
      </c>
      <c r="E60" s="517">
        <v>12678.90</v>
      </c>
    </row>
    <row r="61" spans="1:5" s="518" customFormat="1" ht="12.5">
      <c r="A61" s="519" t="s">
        <v>2916</v>
      </c>
      <c r="B61" s="523" t="s">
        <v>2917</v>
      </c>
      <c r="C61" s="516">
        <v>1</v>
      </c>
      <c r="D61" s="517">
        <v>12678.90</v>
      </c>
      <c r="E61" s="517">
        <v>12678.90</v>
      </c>
    </row>
    <row r="62" spans="1:5" s="518" customFormat="1" ht="12.5">
      <c r="A62" s="514" t="s">
        <v>2918</v>
      </c>
      <c r="B62" s="523" t="s">
        <v>2919</v>
      </c>
      <c r="C62" s="516">
        <v>1</v>
      </c>
      <c r="D62" s="517">
        <v>12678.90</v>
      </c>
      <c r="E62" s="517">
        <v>12678.90</v>
      </c>
    </row>
    <row r="63" spans="1:5" s="518" customFormat="1" ht="12.5">
      <c r="A63" s="519" t="s">
        <v>2920</v>
      </c>
      <c r="B63" s="523" t="s">
        <v>2921</v>
      </c>
      <c r="C63" s="516">
        <v>1</v>
      </c>
      <c r="D63" s="517">
        <v>12678.90</v>
      </c>
      <c r="E63" s="517">
        <v>12678.90</v>
      </c>
    </row>
    <row r="64" spans="1:5" s="518" customFormat="1" ht="12.5">
      <c r="A64" s="514" t="s">
        <v>2922</v>
      </c>
      <c r="B64" s="523" t="s">
        <v>2923</v>
      </c>
      <c r="C64" s="516">
        <v>1</v>
      </c>
      <c r="D64" s="517">
        <v>12678.90</v>
      </c>
      <c r="E64" s="517">
        <v>12678.90</v>
      </c>
    </row>
    <row r="65" spans="1:5" s="518" customFormat="1" ht="12.5">
      <c r="A65" s="519" t="s">
        <v>2924</v>
      </c>
      <c r="B65" s="523" t="s">
        <v>2925</v>
      </c>
      <c r="C65" s="516">
        <v>1</v>
      </c>
      <c r="D65" s="517">
        <v>12678.90</v>
      </c>
      <c r="E65" s="517">
        <v>12678.90</v>
      </c>
    </row>
    <row r="66" spans="1:5" s="518" customFormat="1" ht="12.5">
      <c r="A66" s="514" t="s">
        <v>2926</v>
      </c>
      <c r="B66" s="523" t="s">
        <v>2275</v>
      </c>
      <c r="C66" s="516">
        <v>1</v>
      </c>
      <c r="D66" s="517">
        <v>12678.90</v>
      </c>
      <c r="E66" s="517">
        <v>12678.90</v>
      </c>
    </row>
    <row r="67" spans="1:5" s="518" customFormat="1" ht="12.5">
      <c r="A67" s="519" t="s">
        <v>2927</v>
      </c>
      <c r="B67" s="524" t="s">
        <v>2928</v>
      </c>
      <c r="C67" s="516">
        <v>1</v>
      </c>
      <c r="D67" s="517">
        <v>12678.90</v>
      </c>
      <c r="E67" s="517">
        <v>12678.90</v>
      </c>
    </row>
    <row r="68" spans="1:5" s="518" customFormat="1" ht="12.5">
      <c r="A68" s="514" t="s">
        <v>2929</v>
      </c>
      <c r="B68" s="524" t="s">
        <v>2930</v>
      </c>
      <c r="C68" s="516">
        <v>1</v>
      </c>
      <c r="D68" s="517">
        <v>12678.90</v>
      </c>
      <c r="E68" s="517">
        <v>12678.90</v>
      </c>
    </row>
    <row r="69" spans="1:5" s="518" customFormat="1" ht="12.5">
      <c r="A69" s="519" t="s">
        <v>2931</v>
      </c>
      <c r="B69" s="523" t="s">
        <v>2932</v>
      </c>
      <c r="C69" s="516">
        <v>1</v>
      </c>
      <c r="D69" s="517">
        <v>8152.50</v>
      </c>
      <c r="E69" s="517">
        <v>8152.50</v>
      </c>
    </row>
    <row r="70" spans="1:5" ht="12.5">
      <c r="A70" s="104" t="s">
        <v>318</v>
      </c>
      <c r="B70" s="105" t="s">
        <v>1976</v>
      </c>
      <c r="C70" s="106">
        <f>SUM(C18:C69)</f>
        <v>59</v>
      </c>
      <c r="D70" s="107" t="s">
        <v>318</v>
      </c>
      <c r="E70" s="108" t="s">
        <v>318</v>
      </c>
    </row>
    <row r="71" spans="1:5" ht="12.5">
      <c r="A71" s="200" t="s">
        <v>318</v>
      </c>
      <c r="C71" s="131"/>
      <c r="D71" s="201" t="s">
        <v>318</v>
      </c>
      <c r="E71" s="201" t="s">
        <v>318</v>
      </c>
    </row>
    <row r="72" spans="1:5" ht="12.5">
      <c r="A72" s="133" t="s">
        <v>318</v>
      </c>
      <c r="B72" s="133" t="s">
        <v>318</v>
      </c>
      <c r="C72" s="197" t="s">
        <v>318</v>
      </c>
      <c r="D72" s="198" t="s">
        <v>318</v>
      </c>
      <c r="E72" s="198" t="s">
        <v>318</v>
      </c>
    </row>
    <row r="73" spans="1:5" ht="12.5">
      <c r="A73" s="134" t="s">
        <v>1977</v>
      </c>
      <c r="B73" s="134" t="s">
        <v>1968</v>
      </c>
      <c r="C73" s="135" t="s">
        <v>318</v>
      </c>
      <c r="D73" s="136" t="s">
        <v>318</v>
      </c>
      <c r="E73" s="136" t="s">
        <v>318</v>
      </c>
    </row>
    <row r="74" spans="1:5" ht="12.5">
      <c r="A74" s="137" t="s">
        <v>1978</v>
      </c>
      <c r="B74" s="137" t="s">
        <v>1978</v>
      </c>
      <c r="C74" s="100">
        <v>0</v>
      </c>
      <c r="D74" s="138">
        <v>0</v>
      </c>
      <c r="E74" s="138">
        <v>0</v>
      </c>
    </row>
    <row r="75" spans="1:5" ht="12.5">
      <c r="A75" s="104" t="s">
        <v>318</v>
      </c>
      <c r="B75" s="105" t="s">
        <v>1979</v>
      </c>
      <c r="C75" s="106">
        <f>SUM(C74:C74)</f>
        <v>0</v>
      </c>
      <c r="D75" s="107" t="s">
        <v>318</v>
      </c>
      <c r="E75" s="108" t="s">
        <v>318</v>
      </c>
    </row>
    <row r="76" spans="1:5" ht="12.5">
      <c r="A76" s="196"/>
      <c r="B76" s="196"/>
      <c r="C76" s="197"/>
      <c r="D76" s="198"/>
      <c r="E76" s="198"/>
    </row>
    <row r="77" spans="1:5" ht="12.5">
      <c r="A77" s="196"/>
      <c r="B77" s="139" t="s">
        <v>1912</v>
      </c>
      <c r="C77" s="140">
        <f>SUM(C70,C14,C75)</f>
        <v>63</v>
      </c>
      <c r="D77" s="198"/>
      <c r="E77" s="198"/>
    </row>
    <row r="78" spans="1:5" ht="12.5">
      <c r="A78" s="196"/>
      <c r="B78" s="196"/>
      <c r="C78" s="197"/>
      <c r="D78" s="198"/>
      <c r="E78" s="198"/>
    </row>
    <row r="79" spans="1:5" ht="12.5">
      <c r="A79" s="196"/>
      <c r="B79" s="196"/>
      <c r="C79" s="197"/>
      <c r="D79" s="198"/>
      <c r="E79" s="198"/>
    </row>
    <row r="80" spans="1:5" ht="12.5">
      <c r="A80" s="141" t="s">
        <v>1908</v>
      </c>
      <c r="B80" s="141"/>
      <c r="C80" s="202" t="s">
        <v>318</v>
      </c>
      <c r="D80" s="203" t="s">
        <v>318</v>
      </c>
      <c r="E80" s="203" t="s">
        <v>318</v>
      </c>
    </row>
    <row r="81" spans="1:3" ht="12.5">
      <c r="A81" s="134" t="s">
        <v>1980</v>
      </c>
      <c r="B81" s="134"/>
      <c r="C81" s="131"/>
    </row>
    <row r="82" spans="1:5" ht="12.5">
      <c r="A82" s="137" t="s">
        <v>1978</v>
      </c>
      <c r="B82" s="137" t="s">
        <v>1978</v>
      </c>
      <c r="C82" s="100">
        <v>0</v>
      </c>
      <c r="D82" s="138">
        <v>0</v>
      </c>
      <c r="E82" s="138">
        <v>0</v>
      </c>
    </row>
    <row r="83" spans="1:5" ht="12.5">
      <c r="A83" s="104" t="s">
        <v>318</v>
      </c>
      <c r="B83" s="105" t="s">
        <v>1982</v>
      </c>
      <c r="C83" s="106">
        <f>SUM(C82:C82)</f>
        <v>0</v>
      </c>
      <c r="D83" s="107" t="s">
        <v>318</v>
      </c>
      <c r="E83" s="108" t="s">
        <v>318</v>
      </c>
    </row>
    <row r="84" spans="1:2" ht="12.5">
      <c r="A84" s="196" t="s">
        <v>318</v>
      </c>
      <c r="B84" s="145" t="s">
        <v>318</v>
      </c>
    </row>
    <row r="85" spans="1:2" ht="12.5">
      <c r="A85" s="147" t="s">
        <v>1983</v>
      </c>
      <c r="B85" s="148"/>
    </row>
    <row r="86" spans="1:5" ht="12.5">
      <c r="A86" s="137" t="s">
        <v>1978</v>
      </c>
      <c r="B86" s="137" t="s">
        <v>1978</v>
      </c>
      <c r="C86" s="100">
        <v>0</v>
      </c>
      <c r="D86" s="138">
        <v>0</v>
      </c>
      <c r="E86" s="138">
        <v>0</v>
      </c>
    </row>
    <row r="87" spans="1:5" ht="12.5">
      <c r="A87" s="150" t="s">
        <v>318</v>
      </c>
      <c r="B87" s="151" t="s">
        <v>1985</v>
      </c>
      <c r="C87" s="152">
        <f>SUM(C86:C86)</f>
        <v>0</v>
      </c>
      <c r="D87" s="107" t="s">
        <v>318</v>
      </c>
      <c r="E87" s="108" t="s">
        <v>318</v>
      </c>
    </row>
  </sheetData>
  <mergeCells count="15">
    <mergeCell ref="A11:B11"/>
    <mergeCell ref="A17:B17"/>
    <mergeCell ref="A73:B73"/>
    <mergeCell ref="A80:B80"/>
    <mergeCell ref="A81:B81"/>
    <mergeCell ref="A85:B85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86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"/>
  <sheetViews>
    <sheetView showGridLines="0" workbookViewId="0" topLeftCell="A1"/>
  </sheetViews>
  <sheetFormatPr defaultColWidth="11.424285714285714" defaultRowHeight="14.5"/>
  <cols>
    <col min="2" max="2" width="40.714285714285715" customWidth="1"/>
    <col min="3" max="3" width="16.714285714285715" customWidth="1"/>
    <col min="4" max="5" width="20.714285714285715" customWidth="1"/>
  </cols>
  <sheetData>
    <row r="2" spans="2:5" ht="14.5">
      <c r="B2" s="35" t="s">
        <v>1675</v>
      </c>
      <c r="C2" s="36"/>
      <c r="D2" s="36"/>
      <c r="E2" s="36"/>
    </row>
    <row r="3" spans="2:5" ht="14.5">
      <c r="B3" s="1" t="s">
        <v>0</v>
      </c>
      <c r="C3" s="1" t="s">
        <v>305</v>
      </c>
      <c r="D3" s="1" t="s">
        <v>307</v>
      </c>
      <c r="E3" s="1" t="s">
        <v>4</v>
      </c>
    </row>
    <row r="4" spans="2:5" ht="25">
      <c r="B4" s="2" t="s">
        <v>1</v>
      </c>
      <c r="C4" s="4" t="s">
        <v>5</v>
      </c>
      <c r="D4" s="4">
        <v>0</v>
      </c>
      <c r="E4" s="14" t="s">
        <v>5</v>
      </c>
    </row>
    <row r="5" spans="2:5" ht="14.5">
      <c r="B5" s="2" t="s">
        <v>2</v>
      </c>
      <c r="C5" s="4" t="s">
        <v>6</v>
      </c>
      <c r="D5" s="4">
        <v>0</v>
      </c>
      <c r="E5" s="14" t="s">
        <v>6</v>
      </c>
    </row>
    <row r="6" spans="2:5" ht="14.5">
      <c r="B6" s="3" t="s">
        <v>3</v>
      </c>
      <c r="C6" s="5" t="s">
        <v>7</v>
      </c>
      <c r="D6" s="5">
        <v>0</v>
      </c>
      <c r="E6" s="5" t="s">
        <v>7</v>
      </c>
    </row>
  </sheetData>
  <mergeCells count="1">
    <mergeCell ref="B2:E2"/>
  </mergeCells>
  <pageMargins left="0.7" right="0.7" top="0.75" bottom="0.75" header="0.3" footer="0.3"/>
  <pageSetup horizontalDpi="300" verticalDpi="300" orientation="portrait" paperSize="9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2:K68"/>
  <sheetViews>
    <sheetView showGridLines="0" zoomScale="80" zoomScaleNormal="80" zoomScaleSheetLayoutView="70" workbookViewId="0" topLeftCell="A1"/>
  </sheetViews>
  <sheetFormatPr defaultColWidth="11.454285714285714" defaultRowHeight="12.5"/>
  <cols>
    <col min="1" max="1" width="10.428571428571429" style="131" customWidth="1"/>
    <col min="2" max="2" width="71.57142857142857" style="131" bestFit="1" customWidth="1"/>
    <col min="3" max="3" width="12.285714285714286" style="131" customWidth="1"/>
    <col min="4" max="4" width="10" style="131" bestFit="1" customWidth="1"/>
    <col min="5" max="5" width="14.428571428571429" style="131" bestFit="1" customWidth="1"/>
    <col min="6" max="6" width="11.571428571428571" style="131" customWidth="1"/>
    <col min="7" max="8" width="17.571428571428573" style="131" customWidth="1"/>
    <col min="9" max="11" width="11.571428571428571" style="131" customWidth="1"/>
    <col min="12" max="16384" width="11.428571428571429" style="131"/>
  </cols>
  <sheetData>
    <row r="1" s="154" customFormat="1" ht="11.5"/>
    <row r="2" spans="1:11" s="154" customFormat="1" ht="11.5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  <c r="F2" s="57" t="s">
        <v>1931</v>
      </c>
      <c r="G2" s="57" t="s">
        <v>1931</v>
      </c>
      <c r="H2" s="57" t="s">
        <v>1931</v>
      </c>
      <c r="I2" s="57" t="s">
        <v>1931</v>
      </c>
      <c r="J2" s="57" t="s">
        <v>1931</v>
      </c>
      <c r="K2" s="57" t="s">
        <v>1931</v>
      </c>
    </row>
    <row r="3" spans="1:11" s="154" customFormat="1" ht="11.5">
      <c r="A3" s="57" t="s">
        <v>775</v>
      </c>
      <c r="B3" s="57" t="s">
        <v>1931</v>
      </c>
      <c r="C3" s="57" t="s">
        <v>1931</v>
      </c>
      <c r="D3" s="57" t="s">
        <v>1931</v>
      </c>
      <c r="E3" s="57" t="s">
        <v>1931</v>
      </c>
      <c r="F3" s="57" t="s">
        <v>1931</v>
      </c>
      <c r="G3" s="57" t="s">
        <v>1931</v>
      </c>
      <c r="H3" s="57" t="s">
        <v>1931</v>
      </c>
      <c r="I3" s="57" t="s">
        <v>1931</v>
      </c>
      <c r="J3" s="57" t="s">
        <v>1931</v>
      </c>
      <c r="K3" s="57" t="s">
        <v>1931</v>
      </c>
    </row>
    <row r="4" spans="1:11" s="154" customFormat="1" ht="11.5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  <c r="F4" s="57" t="s">
        <v>1933</v>
      </c>
      <c r="G4" s="57" t="s">
        <v>1933</v>
      </c>
      <c r="H4" s="57" t="s">
        <v>1933</v>
      </c>
      <c r="I4" s="57" t="s">
        <v>1933</v>
      </c>
      <c r="J4" s="57" t="s">
        <v>1933</v>
      </c>
      <c r="K4" s="57" t="s">
        <v>1933</v>
      </c>
    </row>
    <row r="5" spans="1:11" s="154" customFormat="1" ht="11.5">
      <c r="A5" s="57" t="s">
        <v>1986</v>
      </c>
      <c r="B5" s="57" t="s">
        <v>1986</v>
      </c>
      <c r="C5" s="57" t="s">
        <v>1986</v>
      </c>
      <c r="D5" s="57" t="s">
        <v>1986</v>
      </c>
      <c r="E5" s="57" t="s">
        <v>1986</v>
      </c>
      <c r="F5" s="57" t="s">
        <v>1986</v>
      </c>
      <c r="G5" s="57" t="s">
        <v>1986</v>
      </c>
      <c r="H5" s="57" t="s">
        <v>1986</v>
      </c>
      <c r="I5" s="57" t="s">
        <v>1986</v>
      </c>
      <c r="J5" s="57" t="s">
        <v>1986</v>
      </c>
      <c r="K5" s="57" t="s">
        <v>1986</v>
      </c>
    </row>
    <row r="6" spans="1:11" s="154" customFormat="1" ht="15">
      <c r="A6" s="205" t="s">
        <v>1935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2.5">
      <c r="A7" s="206" t="s">
        <v>1987</v>
      </c>
      <c r="B7" s="206"/>
      <c r="C7" s="206"/>
      <c r="D7" s="159" t="s">
        <v>318</v>
      </c>
      <c r="E7" s="159" t="s">
        <v>318</v>
      </c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</row>
    <row r="8" spans="1:11" ht="12.5">
      <c r="A8" s="160" t="s">
        <v>1988</v>
      </c>
      <c r="B8" s="161" t="s">
        <v>1937</v>
      </c>
      <c r="C8" s="162" t="s">
        <v>1989</v>
      </c>
      <c r="D8" s="162" t="s">
        <v>1989</v>
      </c>
      <c r="E8" s="162" t="s">
        <v>1989</v>
      </c>
      <c r="F8" s="162" t="s">
        <v>1989</v>
      </c>
      <c r="G8" s="162" t="s">
        <v>1990</v>
      </c>
      <c r="H8" s="162" t="s">
        <v>1990</v>
      </c>
      <c r="I8" s="162" t="s">
        <v>1990</v>
      </c>
      <c r="J8" s="162" t="s">
        <v>1990</v>
      </c>
      <c r="K8" s="163" t="s">
        <v>1990</v>
      </c>
    </row>
    <row r="9" spans="1:11" ht="12.5">
      <c r="A9" s="164" t="s">
        <v>1988</v>
      </c>
      <c r="B9" s="162" t="s">
        <v>1991</v>
      </c>
      <c r="C9" s="165" t="s">
        <v>1992</v>
      </c>
      <c r="D9" s="165" t="s">
        <v>1993</v>
      </c>
      <c r="E9" s="165" t="s">
        <v>1994</v>
      </c>
      <c r="F9" s="165" t="s">
        <v>1995</v>
      </c>
      <c r="G9" s="165" t="s">
        <v>1996</v>
      </c>
      <c r="H9" s="165" t="s">
        <v>1997</v>
      </c>
      <c r="I9" s="165" t="s">
        <v>1998</v>
      </c>
      <c r="J9" s="165" t="s">
        <v>1999</v>
      </c>
      <c r="K9" s="166" t="s">
        <v>1995</v>
      </c>
    </row>
    <row r="10" spans="1:11" ht="12.5">
      <c r="A10" s="525" t="s">
        <v>2829</v>
      </c>
      <c r="B10" s="526" t="s">
        <v>2830</v>
      </c>
      <c r="C10" s="517">
        <v>107119.20</v>
      </c>
      <c r="D10" s="169">
        <v>3624</v>
      </c>
      <c r="E10" s="169">
        <v>0</v>
      </c>
      <c r="F10" s="169">
        <v>110743.20</v>
      </c>
      <c r="G10" s="169">
        <v>35706.40</v>
      </c>
      <c r="H10" s="169">
        <v>17853.20</v>
      </c>
      <c r="I10" s="169">
        <v>142825.6</v>
      </c>
      <c r="J10" s="169">
        <v>0</v>
      </c>
      <c r="K10" s="169">
        <v>196385.20</v>
      </c>
    </row>
    <row r="11" spans="1:11" ht="12.5">
      <c r="A11" s="527" t="s">
        <v>2832</v>
      </c>
      <c r="B11" s="515" t="s">
        <v>2833</v>
      </c>
      <c r="C11" s="517">
        <v>46437.30</v>
      </c>
      <c r="D11" s="169">
        <v>2702</v>
      </c>
      <c r="E11" s="169">
        <v>0</v>
      </c>
      <c r="F11" s="169">
        <v>49139.30</v>
      </c>
      <c r="G11" s="169">
        <v>15479.10</v>
      </c>
      <c r="H11" s="169">
        <v>7739.55</v>
      </c>
      <c r="I11" s="169">
        <v>61916.40</v>
      </c>
      <c r="J11" s="169">
        <v>0</v>
      </c>
      <c r="K11" s="169">
        <v>85135.05</v>
      </c>
    </row>
    <row r="12" spans="1:11" ht="12.5">
      <c r="A12" s="525" t="s">
        <v>2834</v>
      </c>
      <c r="B12" s="515" t="s">
        <v>2835</v>
      </c>
      <c r="C12" s="517">
        <v>46437.30</v>
      </c>
      <c r="D12" s="169">
        <v>2702</v>
      </c>
      <c r="E12" s="169">
        <v>0</v>
      </c>
      <c r="F12" s="169">
        <v>49139.30</v>
      </c>
      <c r="G12" s="169">
        <v>15479.10</v>
      </c>
      <c r="H12" s="169">
        <v>7739.55</v>
      </c>
      <c r="I12" s="169">
        <v>61916.40</v>
      </c>
      <c r="J12" s="169">
        <v>0</v>
      </c>
      <c r="K12" s="169">
        <v>85135.05</v>
      </c>
    </row>
    <row r="13" spans="1:11" ht="12.5">
      <c r="A13" s="527" t="s">
        <v>2836</v>
      </c>
      <c r="B13" s="520" t="s">
        <v>2837</v>
      </c>
      <c r="C13" s="517">
        <v>46437.30</v>
      </c>
      <c r="D13" s="169">
        <v>2702</v>
      </c>
      <c r="E13" s="169">
        <v>0</v>
      </c>
      <c r="F13" s="169">
        <v>49139.30</v>
      </c>
      <c r="G13" s="169">
        <v>15479.10</v>
      </c>
      <c r="H13" s="169">
        <v>7739.55</v>
      </c>
      <c r="I13" s="169">
        <v>61916.40</v>
      </c>
      <c r="J13" s="169">
        <v>0</v>
      </c>
      <c r="K13" s="169">
        <v>85135.05</v>
      </c>
    </row>
    <row r="14" spans="1:11" ht="25">
      <c r="A14" s="525" t="s">
        <v>2838</v>
      </c>
      <c r="B14" s="520" t="s">
        <v>2839</v>
      </c>
      <c r="C14" s="517">
        <v>46437.30</v>
      </c>
      <c r="D14" s="169">
        <v>2702</v>
      </c>
      <c r="E14" s="169">
        <v>0</v>
      </c>
      <c r="F14" s="169">
        <v>49139.30</v>
      </c>
      <c r="G14" s="169">
        <v>15479.10</v>
      </c>
      <c r="H14" s="169">
        <v>7739.55</v>
      </c>
      <c r="I14" s="169">
        <v>61916.40</v>
      </c>
      <c r="J14" s="169">
        <v>0</v>
      </c>
      <c r="K14" s="169">
        <v>85135.05</v>
      </c>
    </row>
    <row r="15" spans="1:11" ht="12.5">
      <c r="A15" s="527" t="s">
        <v>2840</v>
      </c>
      <c r="B15" s="521" t="s">
        <v>2841</v>
      </c>
      <c r="C15" s="517">
        <v>37878.60</v>
      </c>
      <c r="D15" s="169">
        <v>2702</v>
      </c>
      <c r="E15" s="169">
        <v>0</v>
      </c>
      <c r="F15" s="169">
        <v>40580.60</v>
      </c>
      <c r="G15" s="169">
        <v>12626.20</v>
      </c>
      <c r="H15" s="169">
        <v>6313.10</v>
      </c>
      <c r="I15" s="169">
        <v>50504.80</v>
      </c>
      <c r="J15" s="169">
        <v>0</v>
      </c>
      <c r="K15" s="169">
        <v>69444.09999999999</v>
      </c>
    </row>
    <row r="16" spans="1:11" ht="12.5">
      <c r="A16" s="525" t="s">
        <v>2842</v>
      </c>
      <c r="B16" s="522" t="s">
        <v>2843</v>
      </c>
      <c r="C16" s="517">
        <v>37878.60</v>
      </c>
      <c r="D16" s="169">
        <v>2702</v>
      </c>
      <c r="E16" s="169">
        <v>0</v>
      </c>
      <c r="F16" s="169">
        <v>40580.60</v>
      </c>
      <c r="G16" s="169">
        <v>12626.20</v>
      </c>
      <c r="H16" s="169">
        <v>6313.10</v>
      </c>
      <c r="I16" s="169">
        <v>50504.80</v>
      </c>
      <c r="J16" s="169">
        <v>0</v>
      </c>
      <c r="K16" s="169">
        <v>69444.09999999999</v>
      </c>
    </row>
    <row r="17" spans="1:11" ht="12.5">
      <c r="A17" s="527" t="s">
        <v>2831</v>
      </c>
      <c r="B17" s="526" t="s">
        <v>2690</v>
      </c>
      <c r="C17" s="517">
        <v>37878.60</v>
      </c>
      <c r="D17" s="169">
        <v>2702</v>
      </c>
      <c r="E17" s="169">
        <v>0</v>
      </c>
      <c r="F17" s="169">
        <v>40580.60</v>
      </c>
      <c r="G17" s="169">
        <v>12626.20</v>
      </c>
      <c r="H17" s="180">
        <v>6313.10</v>
      </c>
      <c r="I17" s="169">
        <v>50504.80</v>
      </c>
      <c r="J17" s="169">
        <v>0</v>
      </c>
      <c r="K17" s="169">
        <v>69444.09999999999</v>
      </c>
    </row>
    <row r="18" spans="1:11" ht="12.5">
      <c r="A18" s="145" t="s">
        <v>318</v>
      </c>
      <c r="B18" s="145" t="s">
        <v>318</v>
      </c>
      <c r="C18" s="172" t="s">
        <v>318</v>
      </c>
      <c r="D18" s="172" t="s">
        <v>318</v>
      </c>
      <c r="E18" s="172" t="s">
        <v>318</v>
      </c>
      <c r="F18" s="172" t="s">
        <v>318</v>
      </c>
      <c r="G18" s="172" t="s">
        <v>318</v>
      </c>
      <c r="H18" s="172" t="s">
        <v>318</v>
      </c>
      <c r="I18" s="172" t="s">
        <v>318</v>
      </c>
      <c r="J18" s="172" t="s">
        <v>318</v>
      </c>
      <c r="K18" s="172" t="s">
        <v>318</v>
      </c>
    </row>
    <row r="19" spans="1:11" ht="12.5">
      <c r="A19" s="196" t="s">
        <v>318</v>
      </c>
      <c r="B19" s="196" t="s">
        <v>318</v>
      </c>
      <c r="C19" s="198" t="s">
        <v>318</v>
      </c>
      <c r="D19" s="198" t="s">
        <v>318</v>
      </c>
      <c r="E19" s="198" t="s">
        <v>318</v>
      </c>
      <c r="F19" s="198" t="s">
        <v>318</v>
      </c>
      <c r="G19" s="198" t="s">
        <v>318</v>
      </c>
      <c r="H19" s="198" t="s">
        <v>318</v>
      </c>
      <c r="I19" s="198" t="s">
        <v>318</v>
      </c>
      <c r="J19" s="198" t="s">
        <v>318</v>
      </c>
      <c r="K19" s="198" t="s">
        <v>318</v>
      </c>
    </row>
    <row r="20" spans="1:11" ht="12.5">
      <c r="A20" s="206" t="s">
        <v>2000</v>
      </c>
      <c r="B20" s="206"/>
      <c r="C20" s="206"/>
      <c r="D20" s="173" t="s">
        <v>318</v>
      </c>
      <c r="E20" s="173" t="s">
        <v>318</v>
      </c>
      <c r="F20" s="173" t="s">
        <v>318</v>
      </c>
      <c r="G20" s="173" t="s">
        <v>318</v>
      </c>
      <c r="H20" s="173" t="s">
        <v>318</v>
      </c>
      <c r="I20" s="173" t="s">
        <v>318</v>
      </c>
      <c r="J20" s="173" t="s">
        <v>318</v>
      </c>
      <c r="K20" s="173" t="s">
        <v>318</v>
      </c>
    </row>
    <row r="21" spans="1:11" ht="12.5">
      <c r="A21" s="160" t="s">
        <v>1988</v>
      </c>
      <c r="B21" s="161" t="s">
        <v>1937</v>
      </c>
      <c r="C21" s="174" t="s">
        <v>1989</v>
      </c>
      <c r="D21" s="174" t="s">
        <v>1989</v>
      </c>
      <c r="E21" s="174" t="s">
        <v>1989</v>
      </c>
      <c r="F21" s="174" t="s">
        <v>1989</v>
      </c>
      <c r="G21" s="174" t="s">
        <v>1990</v>
      </c>
      <c r="H21" s="174" t="s">
        <v>1990</v>
      </c>
      <c r="I21" s="174" t="s">
        <v>1990</v>
      </c>
      <c r="J21" s="174" t="s">
        <v>1990</v>
      </c>
      <c r="K21" s="175" t="s">
        <v>1990</v>
      </c>
    </row>
    <row r="22" spans="1:11" ht="12.5">
      <c r="A22" s="207" t="s">
        <v>1988</v>
      </c>
      <c r="B22" s="208" t="s">
        <v>1991</v>
      </c>
      <c r="C22" s="212" t="s">
        <v>1992</v>
      </c>
      <c r="D22" s="212" t="s">
        <v>1993</v>
      </c>
      <c r="E22" s="212" t="s">
        <v>1994</v>
      </c>
      <c r="F22" s="212" t="s">
        <v>1995</v>
      </c>
      <c r="G22" s="212" t="s">
        <v>1996</v>
      </c>
      <c r="H22" s="212" t="s">
        <v>1997</v>
      </c>
      <c r="I22" s="212" t="s">
        <v>1998</v>
      </c>
      <c r="J22" s="212" t="s">
        <v>1999</v>
      </c>
      <c r="K22" s="213" t="s">
        <v>1995</v>
      </c>
    </row>
    <row r="23" spans="1:11" ht="12.5">
      <c r="A23" s="519" t="s">
        <v>2844</v>
      </c>
      <c r="B23" s="515" t="s">
        <v>2845</v>
      </c>
      <c r="C23" s="528">
        <v>29888.40</v>
      </c>
      <c r="D23" s="529">
        <v>2702</v>
      </c>
      <c r="E23" s="529">
        <v>0</v>
      </c>
      <c r="F23" s="529">
        <v>32590.40</v>
      </c>
      <c r="G23" s="529">
        <v>9962.800000000001</v>
      </c>
      <c r="H23" s="529">
        <v>4981.400000000001</v>
      </c>
      <c r="I23" s="529">
        <v>39851.200000000004</v>
      </c>
      <c r="J23" s="529">
        <v>0</v>
      </c>
      <c r="K23" s="529">
        <v>54795.40000000001</v>
      </c>
    </row>
    <row r="24" spans="1:11" ht="12.5">
      <c r="A24" s="519" t="s">
        <v>2846</v>
      </c>
      <c r="B24" s="515" t="s">
        <v>2847</v>
      </c>
      <c r="C24" s="528">
        <v>29888.40</v>
      </c>
      <c r="D24" s="529">
        <v>2702</v>
      </c>
      <c r="E24" s="529">
        <v>0</v>
      </c>
      <c r="F24" s="529">
        <v>32590.40</v>
      </c>
      <c r="G24" s="529">
        <v>9962.800000000001</v>
      </c>
      <c r="H24" s="529">
        <v>4981.400000000001</v>
      </c>
      <c r="I24" s="529">
        <v>39851.200000000004</v>
      </c>
      <c r="J24" s="529">
        <v>0</v>
      </c>
      <c r="K24" s="529">
        <v>54795.40000000001</v>
      </c>
    </row>
    <row r="25" spans="1:11" ht="25">
      <c r="A25" s="519" t="s">
        <v>2848</v>
      </c>
      <c r="B25" s="515" t="s">
        <v>2849</v>
      </c>
      <c r="C25" s="528">
        <v>29888.40</v>
      </c>
      <c r="D25" s="529">
        <v>2702</v>
      </c>
      <c r="E25" s="529">
        <v>0</v>
      </c>
      <c r="F25" s="529">
        <v>32590.40</v>
      </c>
      <c r="G25" s="529">
        <v>9962.800000000001</v>
      </c>
      <c r="H25" s="529">
        <v>4981.400000000001</v>
      </c>
      <c r="I25" s="529">
        <v>39851.200000000004</v>
      </c>
      <c r="J25" s="529">
        <v>0</v>
      </c>
      <c r="K25" s="529">
        <v>54795.40000000001</v>
      </c>
    </row>
    <row r="26" spans="1:11" ht="12.5">
      <c r="A26" s="519" t="s">
        <v>2850</v>
      </c>
      <c r="B26" s="515" t="s">
        <v>2851</v>
      </c>
      <c r="C26" s="528">
        <v>29888.40</v>
      </c>
      <c r="D26" s="529">
        <v>2702</v>
      </c>
      <c r="E26" s="529">
        <v>0</v>
      </c>
      <c r="F26" s="529">
        <v>32590.40</v>
      </c>
      <c r="G26" s="529">
        <v>9962.800000000001</v>
      </c>
      <c r="H26" s="529">
        <v>4981.400000000001</v>
      </c>
      <c r="I26" s="529">
        <v>39851.200000000004</v>
      </c>
      <c r="J26" s="529">
        <v>0</v>
      </c>
      <c r="K26" s="529">
        <v>54795.40000000001</v>
      </c>
    </row>
    <row r="27" spans="1:11" ht="12.5">
      <c r="A27" s="519" t="s">
        <v>2852</v>
      </c>
      <c r="B27" s="515" t="s">
        <v>2853</v>
      </c>
      <c r="C27" s="528">
        <v>29888.40</v>
      </c>
      <c r="D27" s="529">
        <v>2702</v>
      </c>
      <c r="E27" s="529">
        <v>0</v>
      </c>
      <c r="F27" s="529">
        <v>32590.40</v>
      </c>
      <c r="G27" s="529">
        <v>9962.800000000001</v>
      </c>
      <c r="H27" s="529">
        <v>4981.400000000001</v>
      </c>
      <c r="I27" s="529">
        <v>39851.200000000004</v>
      </c>
      <c r="J27" s="529">
        <v>0</v>
      </c>
      <c r="K27" s="529">
        <v>54795.40000000001</v>
      </c>
    </row>
    <row r="28" spans="1:11" ht="25">
      <c r="A28" s="519" t="s">
        <v>2854</v>
      </c>
      <c r="B28" s="515" t="s">
        <v>2855</v>
      </c>
      <c r="C28" s="528">
        <v>19319.70</v>
      </c>
      <c r="D28" s="529">
        <v>2702</v>
      </c>
      <c r="E28" s="529">
        <v>0</v>
      </c>
      <c r="F28" s="529">
        <v>22021.70</v>
      </c>
      <c r="G28" s="529">
        <v>6439.90</v>
      </c>
      <c r="H28" s="529">
        <v>3219.95</v>
      </c>
      <c r="I28" s="529">
        <v>25759.60</v>
      </c>
      <c r="J28" s="529">
        <v>0</v>
      </c>
      <c r="K28" s="529">
        <v>35419.45</v>
      </c>
    </row>
    <row r="29" spans="1:11" ht="25">
      <c r="A29" s="519" t="s">
        <v>2856</v>
      </c>
      <c r="B29" s="515" t="s">
        <v>2857</v>
      </c>
      <c r="C29" s="528">
        <v>19319.70</v>
      </c>
      <c r="D29" s="529">
        <v>2702</v>
      </c>
      <c r="E29" s="529">
        <v>0</v>
      </c>
      <c r="F29" s="529">
        <v>22021.70</v>
      </c>
      <c r="G29" s="529">
        <v>6439.90</v>
      </c>
      <c r="H29" s="529">
        <v>3219.95</v>
      </c>
      <c r="I29" s="529">
        <v>25759.60</v>
      </c>
      <c r="J29" s="529">
        <v>0</v>
      </c>
      <c r="K29" s="529">
        <v>35419.45</v>
      </c>
    </row>
    <row r="30" spans="1:11" ht="12.5">
      <c r="A30" s="519" t="s">
        <v>2858</v>
      </c>
      <c r="B30" s="515" t="s">
        <v>2859</v>
      </c>
      <c r="C30" s="528">
        <v>19319.70</v>
      </c>
      <c r="D30" s="529">
        <v>2702</v>
      </c>
      <c r="E30" s="529">
        <v>0</v>
      </c>
      <c r="F30" s="529">
        <v>22021.70</v>
      </c>
      <c r="G30" s="529">
        <v>6439.90</v>
      </c>
      <c r="H30" s="529">
        <v>3219.95</v>
      </c>
      <c r="I30" s="529">
        <v>25759.60</v>
      </c>
      <c r="J30" s="529">
        <v>0</v>
      </c>
      <c r="K30" s="529">
        <v>35419.45</v>
      </c>
    </row>
    <row r="31" spans="1:11" ht="25">
      <c r="A31" s="519" t="s">
        <v>2860</v>
      </c>
      <c r="B31" s="515" t="s">
        <v>2861</v>
      </c>
      <c r="C31" s="528">
        <v>19319.70</v>
      </c>
      <c r="D31" s="529">
        <v>2702</v>
      </c>
      <c r="E31" s="529">
        <v>0</v>
      </c>
      <c r="F31" s="529">
        <v>22021.70</v>
      </c>
      <c r="G31" s="529">
        <v>6439.90</v>
      </c>
      <c r="H31" s="529">
        <v>3219.95</v>
      </c>
      <c r="I31" s="529">
        <v>25759.60</v>
      </c>
      <c r="J31" s="529">
        <v>0</v>
      </c>
      <c r="K31" s="529">
        <v>35419.45</v>
      </c>
    </row>
    <row r="32" spans="1:11" ht="25">
      <c r="A32" s="519" t="s">
        <v>2862</v>
      </c>
      <c r="B32" s="515" t="s">
        <v>2863</v>
      </c>
      <c r="C32" s="528">
        <v>19319.70</v>
      </c>
      <c r="D32" s="529">
        <v>2702</v>
      </c>
      <c r="E32" s="529">
        <v>0</v>
      </c>
      <c r="F32" s="529">
        <v>22021.70</v>
      </c>
      <c r="G32" s="529">
        <v>6439.90</v>
      </c>
      <c r="H32" s="529">
        <v>3219.95</v>
      </c>
      <c r="I32" s="529">
        <v>25759.60</v>
      </c>
      <c r="J32" s="529">
        <v>0</v>
      </c>
      <c r="K32" s="529">
        <v>35419.45</v>
      </c>
    </row>
    <row r="33" spans="1:11" ht="12.5">
      <c r="A33" s="519" t="s">
        <v>2864</v>
      </c>
      <c r="B33" s="515" t="s">
        <v>2865</v>
      </c>
      <c r="C33" s="528">
        <v>19319.70</v>
      </c>
      <c r="D33" s="529">
        <v>2702</v>
      </c>
      <c r="E33" s="529">
        <v>0</v>
      </c>
      <c r="F33" s="529">
        <v>22021.70</v>
      </c>
      <c r="G33" s="529">
        <v>6439.90</v>
      </c>
      <c r="H33" s="529">
        <v>3219.95</v>
      </c>
      <c r="I33" s="529">
        <v>25759.60</v>
      </c>
      <c r="J33" s="529">
        <v>0</v>
      </c>
      <c r="K33" s="529">
        <v>35419.45</v>
      </c>
    </row>
    <row r="34" spans="1:11" ht="25">
      <c r="A34" s="519" t="s">
        <v>2866</v>
      </c>
      <c r="B34" s="515" t="s">
        <v>2867</v>
      </c>
      <c r="C34" s="528">
        <v>19319.70</v>
      </c>
      <c r="D34" s="529">
        <v>2702</v>
      </c>
      <c r="E34" s="529">
        <v>0</v>
      </c>
      <c r="F34" s="529">
        <v>22021.70</v>
      </c>
      <c r="G34" s="529">
        <v>6439.90</v>
      </c>
      <c r="H34" s="529">
        <v>3219.95</v>
      </c>
      <c r="I34" s="529">
        <v>25759.60</v>
      </c>
      <c r="J34" s="529">
        <v>0</v>
      </c>
      <c r="K34" s="529">
        <v>35419.45</v>
      </c>
    </row>
    <row r="35" spans="1:11" ht="12.5">
      <c r="A35" s="519" t="s">
        <v>2868</v>
      </c>
      <c r="B35" s="515" t="s">
        <v>2869</v>
      </c>
      <c r="C35" s="528">
        <v>19319.70</v>
      </c>
      <c r="D35" s="529">
        <v>2702</v>
      </c>
      <c r="E35" s="529">
        <v>0</v>
      </c>
      <c r="F35" s="529">
        <v>22021.70</v>
      </c>
      <c r="G35" s="529">
        <v>6439.90</v>
      </c>
      <c r="H35" s="529">
        <v>3219.95</v>
      </c>
      <c r="I35" s="529">
        <v>25759.60</v>
      </c>
      <c r="J35" s="529">
        <v>0</v>
      </c>
      <c r="K35" s="529">
        <v>35419.45</v>
      </c>
    </row>
    <row r="36" spans="1:11" ht="12.5">
      <c r="A36" s="519" t="s">
        <v>2870</v>
      </c>
      <c r="B36" s="515" t="s">
        <v>2871</v>
      </c>
      <c r="C36" s="528">
        <v>15790.80</v>
      </c>
      <c r="D36" s="529">
        <v>2702</v>
      </c>
      <c r="E36" s="529">
        <v>0</v>
      </c>
      <c r="F36" s="529">
        <v>18492.80</v>
      </c>
      <c r="G36" s="529">
        <v>5263.60</v>
      </c>
      <c r="H36" s="529">
        <v>2631.80</v>
      </c>
      <c r="I36" s="529">
        <v>21054.40</v>
      </c>
      <c r="J36" s="529">
        <v>0</v>
      </c>
      <c r="K36" s="529">
        <v>28949.800000000003</v>
      </c>
    </row>
    <row r="37" spans="1:11" ht="12.5">
      <c r="A37" s="519" t="s">
        <v>2872</v>
      </c>
      <c r="B37" s="515" t="s">
        <v>2873</v>
      </c>
      <c r="C37" s="528">
        <v>15790.80</v>
      </c>
      <c r="D37" s="529">
        <v>2702</v>
      </c>
      <c r="E37" s="529">
        <v>0</v>
      </c>
      <c r="F37" s="529">
        <v>18492.80</v>
      </c>
      <c r="G37" s="529">
        <v>5263.60</v>
      </c>
      <c r="H37" s="529">
        <v>2631.80</v>
      </c>
      <c r="I37" s="529">
        <v>21054.40</v>
      </c>
      <c r="J37" s="529">
        <v>0</v>
      </c>
      <c r="K37" s="529">
        <v>28949.800000000003</v>
      </c>
    </row>
    <row r="38" spans="1:11" ht="12.5">
      <c r="A38" s="519" t="s">
        <v>2874</v>
      </c>
      <c r="B38" s="515" t="s">
        <v>2875</v>
      </c>
      <c r="C38" s="528">
        <v>15790.80</v>
      </c>
      <c r="D38" s="529">
        <v>2702</v>
      </c>
      <c r="E38" s="529">
        <v>0</v>
      </c>
      <c r="F38" s="529">
        <v>18492.80</v>
      </c>
      <c r="G38" s="529">
        <v>5263.60</v>
      </c>
      <c r="H38" s="529">
        <v>2631.80</v>
      </c>
      <c r="I38" s="529">
        <v>21054.40</v>
      </c>
      <c r="J38" s="529">
        <v>0</v>
      </c>
      <c r="K38" s="529">
        <v>28949.800000000003</v>
      </c>
    </row>
    <row r="39" spans="1:11" ht="12.5">
      <c r="A39" s="519" t="s">
        <v>2876</v>
      </c>
      <c r="B39" s="515" t="s">
        <v>2877</v>
      </c>
      <c r="C39" s="528">
        <v>15790.80</v>
      </c>
      <c r="D39" s="529">
        <v>2702</v>
      </c>
      <c r="E39" s="529">
        <v>0</v>
      </c>
      <c r="F39" s="529">
        <v>18492.80</v>
      </c>
      <c r="G39" s="529">
        <v>5263.60</v>
      </c>
      <c r="H39" s="529">
        <v>2631.80</v>
      </c>
      <c r="I39" s="529">
        <v>21054.40</v>
      </c>
      <c r="J39" s="529">
        <v>0</v>
      </c>
      <c r="K39" s="529">
        <v>28949.800000000003</v>
      </c>
    </row>
    <row r="40" spans="1:11" ht="12.5">
      <c r="A40" s="519" t="s">
        <v>2878</v>
      </c>
      <c r="B40" s="515" t="s">
        <v>2879</v>
      </c>
      <c r="C40" s="528">
        <v>15790.80</v>
      </c>
      <c r="D40" s="529">
        <v>2702</v>
      </c>
      <c r="E40" s="529">
        <v>0</v>
      </c>
      <c r="F40" s="529">
        <v>18492.80</v>
      </c>
      <c r="G40" s="529">
        <v>5263.60</v>
      </c>
      <c r="H40" s="529">
        <v>2631.80</v>
      </c>
      <c r="I40" s="529">
        <v>21054.40</v>
      </c>
      <c r="J40" s="529">
        <v>0</v>
      </c>
      <c r="K40" s="529">
        <v>28949.800000000003</v>
      </c>
    </row>
    <row r="41" spans="1:11" ht="12.5">
      <c r="A41" s="519" t="s">
        <v>2880</v>
      </c>
      <c r="B41" s="515" t="s">
        <v>2881</v>
      </c>
      <c r="C41" s="528">
        <v>15790.80</v>
      </c>
      <c r="D41" s="529">
        <v>2702</v>
      </c>
      <c r="E41" s="529">
        <v>0</v>
      </c>
      <c r="F41" s="529">
        <v>18492.80</v>
      </c>
      <c r="G41" s="529">
        <v>5263.60</v>
      </c>
      <c r="H41" s="529">
        <v>2631.80</v>
      </c>
      <c r="I41" s="529">
        <v>21054.40</v>
      </c>
      <c r="J41" s="529">
        <v>0</v>
      </c>
      <c r="K41" s="529">
        <v>28949.800000000003</v>
      </c>
    </row>
    <row r="42" spans="1:11" ht="12.5">
      <c r="A42" s="519" t="s">
        <v>2882</v>
      </c>
      <c r="B42" s="515" t="s">
        <v>2442</v>
      </c>
      <c r="C42" s="528">
        <v>15790.80</v>
      </c>
      <c r="D42" s="529">
        <v>2702</v>
      </c>
      <c r="E42" s="529">
        <v>0</v>
      </c>
      <c r="F42" s="529">
        <v>18492.80</v>
      </c>
      <c r="G42" s="529">
        <v>5263.60</v>
      </c>
      <c r="H42" s="529">
        <v>2631.80</v>
      </c>
      <c r="I42" s="529">
        <v>21054.40</v>
      </c>
      <c r="J42" s="529">
        <v>0</v>
      </c>
      <c r="K42" s="529">
        <v>28949.800000000003</v>
      </c>
    </row>
    <row r="43" spans="1:11" ht="25">
      <c r="A43" s="519" t="s">
        <v>2883</v>
      </c>
      <c r="B43" s="515" t="s">
        <v>2884</v>
      </c>
      <c r="C43" s="528">
        <v>15790.80</v>
      </c>
      <c r="D43" s="529">
        <v>2702</v>
      </c>
      <c r="E43" s="529">
        <v>0</v>
      </c>
      <c r="F43" s="529">
        <v>18492.80</v>
      </c>
      <c r="G43" s="529">
        <v>5263.60</v>
      </c>
      <c r="H43" s="529">
        <v>2631.80</v>
      </c>
      <c r="I43" s="529">
        <v>21054.40</v>
      </c>
      <c r="J43" s="529">
        <v>0</v>
      </c>
      <c r="K43" s="529">
        <v>28949.800000000003</v>
      </c>
    </row>
    <row r="44" spans="1:11" ht="25">
      <c r="A44" s="519" t="s">
        <v>2885</v>
      </c>
      <c r="B44" s="515" t="s">
        <v>2886</v>
      </c>
      <c r="C44" s="528">
        <v>15790.80</v>
      </c>
      <c r="D44" s="529">
        <v>2702</v>
      </c>
      <c r="E44" s="529">
        <v>0</v>
      </c>
      <c r="F44" s="529">
        <v>18492.80</v>
      </c>
      <c r="G44" s="529">
        <v>5263.60</v>
      </c>
      <c r="H44" s="529">
        <v>2631.80</v>
      </c>
      <c r="I44" s="529">
        <v>21054.40</v>
      </c>
      <c r="J44" s="529">
        <v>0</v>
      </c>
      <c r="K44" s="529">
        <v>28949.800000000003</v>
      </c>
    </row>
    <row r="45" spans="1:11" ht="12.5">
      <c r="A45" s="519" t="s">
        <v>2887</v>
      </c>
      <c r="B45" s="515" t="s">
        <v>2888</v>
      </c>
      <c r="C45" s="528">
        <v>12678.90</v>
      </c>
      <c r="D45" s="529">
        <v>2702</v>
      </c>
      <c r="E45" s="529">
        <v>0</v>
      </c>
      <c r="F45" s="529">
        <v>15380.90</v>
      </c>
      <c r="G45" s="529">
        <v>4226.30</v>
      </c>
      <c r="H45" s="529">
        <v>2113.15</v>
      </c>
      <c r="I45" s="529">
        <v>16905.20</v>
      </c>
      <c r="J45" s="529">
        <v>0</v>
      </c>
      <c r="K45" s="529">
        <v>23244.65</v>
      </c>
    </row>
    <row r="46" spans="1:11" ht="12.5">
      <c r="A46" s="519" t="s">
        <v>2889</v>
      </c>
      <c r="B46" s="515" t="s">
        <v>2890</v>
      </c>
      <c r="C46" s="528">
        <v>12678.90</v>
      </c>
      <c r="D46" s="529">
        <v>2702</v>
      </c>
      <c r="E46" s="529">
        <v>0</v>
      </c>
      <c r="F46" s="529">
        <v>15380.90</v>
      </c>
      <c r="G46" s="529">
        <v>4226.30</v>
      </c>
      <c r="H46" s="529">
        <v>2113.15</v>
      </c>
      <c r="I46" s="529">
        <v>16905.20</v>
      </c>
      <c r="J46" s="529">
        <v>0</v>
      </c>
      <c r="K46" s="529">
        <v>23244.65</v>
      </c>
    </row>
    <row r="47" spans="1:11" ht="12.5">
      <c r="A47" s="519" t="s">
        <v>2891</v>
      </c>
      <c r="B47" s="515" t="s">
        <v>2247</v>
      </c>
      <c r="C47" s="528">
        <v>12678.90</v>
      </c>
      <c r="D47" s="529">
        <v>2702</v>
      </c>
      <c r="E47" s="529">
        <v>0</v>
      </c>
      <c r="F47" s="529">
        <v>15380.90</v>
      </c>
      <c r="G47" s="529">
        <v>4226.30</v>
      </c>
      <c r="H47" s="529">
        <v>2113.15</v>
      </c>
      <c r="I47" s="529">
        <v>16905.20</v>
      </c>
      <c r="J47" s="529">
        <v>0</v>
      </c>
      <c r="K47" s="529">
        <v>23244.65</v>
      </c>
    </row>
    <row r="48" spans="1:11" ht="12.5">
      <c r="A48" s="519" t="s">
        <v>2892</v>
      </c>
      <c r="B48" s="515" t="s">
        <v>2893</v>
      </c>
      <c r="C48" s="528">
        <v>12678.90</v>
      </c>
      <c r="D48" s="529">
        <v>2702</v>
      </c>
      <c r="E48" s="529">
        <v>0</v>
      </c>
      <c r="F48" s="529">
        <v>15380.90</v>
      </c>
      <c r="G48" s="529">
        <v>4226.30</v>
      </c>
      <c r="H48" s="529">
        <v>2113.15</v>
      </c>
      <c r="I48" s="529">
        <v>16905.20</v>
      </c>
      <c r="J48" s="529">
        <v>0</v>
      </c>
      <c r="K48" s="529">
        <v>23244.65</v>
      </c>
    </row>
    <row r="49" spans="1:11" ht="12.5">
      <c r="A49" s="519" t="s">
        <v>2894</v>
      </c>
      <c r="B49" s="515" t="s">
        <v>2895</v>
      </c>
      <c r="C49" s="528">
        <v>12678.90</v>
      </c>
      <c r="D49" s="529">
        <v>2702</v>
      </c>
      <c r="E49" s="529">
        <v>0</v>
      </c>
      <c r="F49" s="529">
        <v>15380.90</v>
      </c>
      <c r="G49" s="529">
        <v>4226.30</v>
      </c>
      <c r="H49" s="529">
        <v>2113.15</v>
      </c>
      <c r="I49" s="529">
        <v>16905.20</v>
      </c>
      <c r="J49" s="529">
        <v>0</v>
      </c>
      <c r="K49" s="529">
        <v>23244.65</v>
      </c>
    </row>
    <row r="50" spans="1:11" ht="12.5">
      <c r="A50" s="519" t="s">
        <v>2896</v>
      </c>
      <c r="B50" s="515" t="s">
        <v>2897</v>
      </c>
      <c r="C50" s="528">
        <v>12678.90</v>
      </c>
      <c r="D50" s="529">
        <v>2702</v>
      </c>
      <c r="E50" s="529">
        <v>0</v>
      </c>
      <c r="F50" s="529">
        <v>15380.90</v>
      </c>
      <c r="G50" s="529">
        <v>4226.30</v>
      </c>
      <c r="H50" s="529">
        <v>2113.15</v>
      </c>
      <c r="I50" s="529">
        <v>16905.20</v>
      </c>
      <c r="J50" s="529">
        <v>0</v>
      </c>
      <c r="K50" s="529">
        <v>23244.65</v>
      </c>
    </row>
    <row r="51" spans="1:11" ht="12.5">
      <c r="A51" s="519" t="s">
        <v>2898</v>
      </c>
      <c r="B51" s="515" t="s">
        <v>2899</v>
      </c>
      <c r="C51" s="528">
        <v>12678.90</v>
      </c>
      <c r="D51" s="529">
        <v>2702</v>
      </c>
      <c r="E51" s="529">
        <v>0</v>
      </c>
      <c r="F51" s="529">
        <v>15380.90</v>
      </c>
      <c r="G51" s="529">
        <v>4226.30</v>
      </c>
      <c r="H51" s="529">
        <v>2113.15</v>
      </c>
      <c r="I51" s="529">
        <v>16905.20</v>
      </c>
      <c r="J51" s="529">
        <v>0</v>
      </c>
      <c r="K51" s="529">
        <v>23244.65</v>
      </c>
    </row>
    <row r="52" spans="1:11" ht="12.5">
      <c r="A52" s="519" t="s">
        <v>2900</v>
      </c>
      <c r="B52" s="515" t="s">
        <v>2901</v>
      </c>
      <c r="C52" s="528">
        <v>12678.90</v>
      </c>
      <c r="D52" s="529">
        <v>2702</v>
      </c>
      <c r="E52" s="529">
        <v>0</v>
      </c>
      <c r="F52" s="529">
        <v>15380.90</v>
      </c>
      <c r="G52" s="529">
        <v>4226.30</v>
      </c>
      <c r="H52" s="529">
        <v>2113.15</v>
      </c>
      <c r="I52" s="529">
        <v>16905.20</v>
      </c>
      <c r="J52" s="529">
        <v>0</v>
      </c>
      <c r="K52" s="529">
        <v>23244.65</v>
      </c>
    </row>
    <row r="53" spans="1:11" ht="25">
      <c r="A53" s="519" t="s">
        <v>2902</v>
      </c>
      <c r="B53" s="515" t="s">
        <v>2903</v>
      </c>
      <c r="C53" s="528">
        <v>12678.90</v>
      </c>
      <c r="D53" s="529">
        <v>2702</v>
      </c>
      <c r="E53" s="529">
        <v>0</v>
      </c>
      <c r="F53" s="529">
        <v>15380.90</v>
      </c>
      <c r="G53" s="529">
        <v>4226.30</v>
      </c>
      <c r="H53" s="529">
        <v>2113.15</v>
      </c>
      <c r="I53" s="529">
        <v>16905.20</v>
      </c>
      <c r="J53" s="529">
        <v>0</v>
      </c>
      <c r="K53" s="529">
        <v>23244.65</v>
      </c>
    </row>
    <row r="54" spans="1:11" ht="12.5">
      <c r="A54" s="519" t="s">
        <v>2904</v>
      </c>
      <c r="B54" s="515" t="s">
        <v>2905</v>
      </c>
      <c r="C54" s="528">
        <v>12678.90</v>
      </c>
      <c r="D54" s="529">
        <v>2702</v>
      </c>
      <c r="E54" s="529">
        <v>0</v>
      </c>
      <c r="F54" s="529">
        <v>15380.90</v>
      </c>
      <c r="G54" s="529">
        <v>4226.30</v>
      </c>
      <c r="H54" s="529">
        <v>2113.15</v>
      </c>
      <c r="I54" s="529">
        <v>16905.20</v>
      </c>
      <c r="J54" s="529">
        <v>0</v>
      </c>
      <c r="K54" s="529">
        <v>23244.65</v>
      </c>
    </row>
    <row r="55" spans="1:11" ht="12.5">
      <c r="A55" s="519" t="s">
        <v>2906</v>
      </c>
      <c r="B55" s="515" t="s">
        <v>2907</v>
      </c>
      <c r="C55" s="528">
        <v>12678.90</v>
      </c>
      <c r="D55" s="529">
        <v>2702</v>
      </c>
      <c r="E55" s="529">
        <v>0</v>
      </c>
      <c r="F55" s="529">
        <v>15380.90</v>
      </c>
      <c r="G55" s="529">
        <v>4226.30</v>
      </c>
      <c r="H55" s="529">
        <v>2113.15</v>
      </c>
      <c r="I55" s="529">
        <v>16905.20</v>
      </c>
      <c r="J55" s="529">
        <v>0</v>
      </c>
      <c r="K55" s="529">
        <v>23244.65</v>
      </c>
    </row>
    <row r="56" spans="1:11" ht="37.5">
      <c r="A56" s="519" t="s">
        <v>2908</v>
      </c>
      <c r="B56" s="515" t="s">
        <v>2909</v>
      </c>
      <c r="C56" s="528">
        <v>12678.90</v>
      </c>
      <c r="D56" s="529">
        <v>2702</v>
      </c>
      <c r="E56" s="529">
        <v>0</v>
      </c>
      <c r="F56" s="529">
        <v>15380.90</v>
      </c>
      <c r="G56" s="529">
        <v>4226.30</v>
      </c>
      <c r="H56" s="529">
        <v>2113.15</v>
      </c>
      <c r="I56" s="529">
        <v>16905.20</v>
      </c>
      <c r="J56" s="529">
        <v>0</v>
      </c>
      <c r="K56" s="529">
        <v>23244.65</v>
      </c>
    </row>
    <row r="57" spans="1:11" ht="25">
      <c r="A57" s="519" t="s">
        <v>2910</v>
      </c>
      <c r="B57" s="515" t="s">
        <v>2911</v>
      </c>
      <c r="C57" s="528">
        <v>12678.90</v>
      </c>
      <c r="D57" s="529">
        <v>2702</v>
      </c>
      <c r="E57" s="529">
        <v>0</v>
      </c>
      <c r="F57" s="529">
        <v>15380.90</v>
      </c>
      <c r="G57" s="529">
        <v>4226.30</v>
      </c>
      <c r="H57" s="529">
        <v>2113.15</v>
      </c>
      <c r="I57" s="529">
        <v>16905.20</v>
      </c>
      <c r="J57" s="529">
        <v>0</v>
      </c>
      <c r="K57" s="529">
        <v>23244.65</v>
      </c>
    </row>
    <row r="58" spans="1:11" ht="12.5">
      <c r="A58" s="519" t="s">
        <v>2912</v>
      </c>
      <c r="B58" s="515" t="s">
        <v>2913</v>
      </c>
      <c r="C58" s="528">
        <v>12678.90</v>
      </c>
      <c r="D58" s="529">
        <v>2702</v>
      </c>
      <c r="E58" s="529">
        <v>0</v>
      </c>
      <c r="F58" s="529">
        <v>15380.90</v>
      </c>
      <c r="G58" s="529">
        <v>4226.30</v>
      </c>
      <c r="H58" s="529">
        <v>2113.15</v>
      </c>
      <c r="I58" s="529">
        <v>16905.20</v>
      </c>
      <c r="J58" s="529">
        <v>0</v>
      </c>
      <c r="K58" s="529">
        <v>23244.65</v>
      </c>
    </row>
    <row r="59" spans="1:11" ht="12.5">
      <c r="A59" s="519" t="s">
        <v>2914</v>
      </c>
      <c r="B59" s="515" t="s">
        <v>2915</v>
      </c>
      <c r="C59" s="528">
        <v>12678.90</v>
      </c>
      <c r="D59" s="529">
        <v>2702</v>
      </c>
      <c r="E59" s="529">
        <v>0</v>
      </c>
      <c r="F59" s="529">
        <v>15380.90</v>
      </c>
      <c r="G59" s="529">
        <v>4226.30</v>
      </c>
      <c r="H59" s="529">
        <v>2113.15</v>
      </c>
      <c r="I59" s="529">
        <v>16905.20</v>
      </c>
      <c r="J59" s="529">
        <v>0</v>
      </c>
      <c r="K59" s="529">
        <v>23244.65</v>
      </c>
    </row>
    <row r="60" spans="1:11" ht="12.5">
      <c r="A60" s="519" t="s">
        <v>2916</v>
      </c>
      <c r="B60" s="515" t="s">
        <v>2917</v>
      </c>
      <c r="C60" s="530">
        <v>12678.90</v>
      </c>
      <c r="D60" s="469">
        <v>2702</v>
      </c>
      <c r="E60" s="469">
        <v>0</v>
      </c>
      <c r="F60" s="469">
        <v>15380.90</v>
      </c>
      <c r="G60" s="469">
        <v>4226.30</v>
      </c>
      <c r="H60" s="469">
        <v>2113.15</v>
      </c>
      <c r="I60" s="469">
        <v>16905.20</v>
      </c>
      <c r="J60" s="469">
        <v>0</v>
      </c>
      <c r="K60" s="469">
        <v>23244.65</v>
      </c>
    </row>
    <row r="61" spans="1:11" ht="12.5">
      <c r="A61" s="519" t="s">
        <v>2918</v>
      </c>
      <c r="B61" s="515" t="s">
        <v>2919</v>
      </c>
      <c r="C61" s="528">
        <v>12678.90</v>
      </c>
      <c r="D61" s="529">
        <v>2702</v>
      </c>
      <c r="E61" s="529">
        <v>0</v>
      </c>
      <c r="F61" s="529">
        <v>15380.90</v>
      </c>
      <c r="G61" s="529">
        <v>4226.30</v>
      </c>
      <c r="H61" s="529">
        <v>2113.15</v>
      </c>
      <c r="I61" s="529">
        <v>16905.20</v>
      </c>
      <c r="J61" s="529">
        <v>0</v>
      </c>
      <c r="K61" s="529">
        <v>23244.65</v>
      </c>
    </row>
    <row r="62" spans="1:11" ht="12.5">
      <c r="A62" s="519" t="s">
        <v>2920</v>
      </c>
      <c r="B62" s="515" t="s">
        <v>2921</v>
      </c>
      <c r="C62" s="528">
        <v>12678.90</v>
      </c>
      <c r="D62" s="529">
        <v>2702</v>
      </c>
      <c r="E62" s="529">
        <v>0</v>
      </c>
      <c r="F62" s="529">
        <v>15380.90</v>
      </c>
      <c r="G62" s="529">
        <v>4226.30</v>
      </c>
      <c r="H62" s="529">
        <v>2113.15</v>
      </c>
      <c r="I62" s="529">
        <v>16905.20</v>
      </c>
      <c r="J62" s="529">
        <v>0</v>
      </c>
      <c r="K62" s="529">
        <v>23244.65</v>
      </c>
    </row>
    <row r="63" spans="1:11" ht="12.5">
      <c r="A63" s="519" t="s">
        <v>2922</v>
      </c>
      <c r="B63" s="515" t="s">
        <v>2923</v>
      </c>
      <c r="C63" s="528">
        <v>12678.90</v>
      </c>
      <c r="D63" s="529">
        <v>2702</v>
      </c>
      <c r="E63" s="529">
        <v>0</v>
      </c>
      <c r="F63" s="529">
        <v>15380.90</v>
      </c>
      <c r="G63" s="529">
        <v>4226.30</v>
      </c>
      <c r="H63" s="529">
        <v>2113.15</v>
      </c>
      <c r="I63" s="529">
        <v>16905.20</v>
      </c>
      <c r="J63" s="529">
        <v>0</v>
      </c>
      <c r="K63" s="529">
        <v>23244.65</v>
      </c>
    </row>
    <row r="64" spans="1:11" ht="12.5">
      <c r="A64" s="519" t="s">
        <v>2924</v>
      </c>
      <c r="B64" s="515" t="s">
        <v>2925</v>
      </c>
      <c r="C64" s="528">
        <v>12678.90</v>
      </c>
      <c r="D64" s="529">
        <v>2702</v>
      </c>
      <c r="E64" s="529">
        <v>0</v>
      </c>
      <c r="F64" s="529">
        <v>15380.90</v>
      </c>
      <c r="G64" s="529">
        <v>4226.30</v>
      </c>
      <c r="H64" s="529">
        <v>2113.15</v>
      </c>
      <c r="I64" s="529">
        <v>16905.20</v>
      </c>
      <c r="J64" s="529">
        <v>0</v>
      </c>
      <c r="K64" s="529">
        <v>23244.65</v>
      </c>
    </row>
    <row r="65" spans="1:11" ht="12.5">
      <c r="A65" s="519" t="s">
        <v>2926</v>
      </c>
      <c r="B65" s="515" t="s">
        <v>2275</v>
      </c>
      <c r="C65" s="528">
        <v>12678.90</v>
      </c>
      <c r="D65" s="529">
        <v>2702</v>
      </c>
      <c r="E65" s="529">
        <v>0</v>
      </c>
      <c r="F65" s="529">
        <v>15380.90</v>
      </c>
      <c r="G65" s="529">
        <v>4226.30</v>
      </c>
      <c r="H65" s="529">
        <v>2113.15</v>
      </c>
      <c r="I65" s="529">
        <v>16905.20</v>
      </c>
      <c r="J65" s="529">
        <v>0</v>
      </c>
      <c r="K65" s="529">
        <v>23244.65</v>
      </c>
    </row>
    <row r="66" spans="1:11" ht="12.5">
      <c r="A66" s="519" t="s">
        <v>2927</v>
      </c>
      <c r="B66" s="515" t="s">
        <v>2928</v>
      </c>
      <c r="C66" s="528">
        <v>12678.90</v>
      </c>
      <c r="D66" s="529">
        <v>2702</v>
      </c>
      <c r="E66" s="529">
        <v>0</v>
      </c>
      <c r="F66" s="529">
        <v>15380.90</v>
      </c>
      <c r="G66" s="529">
        <v>4226.30</v>
      </c>
      <c r="H66" s="529">
        <v>2113.15</v>
      </c>
      <c r="I66" s="529">
        <v>16905.20</v>
      </c>
      <c r="J66" s="529">
        <v>0</v>
      </c>
      <c r="K66" s="529">
        <v>23244.65</v>
      </c>
    </row>
    <row r="67" spans="1:11" ht="12.5">
      <c r="A67" s="519" t="s">
        <v>2929</v>
      </c>
      <c r="B67" s="515" t="s">
        <v>2930</v>
      </c>
      <c r="C67" s="528">
        <v>12678.90</v>
      </c>
      <c r="D67" s="529">
        <v>2702</v>
      </c>
      <c r="E67" s="529">
        <v>0</v>
      </c>
      <c r="F67" s="529">
        <v>15380.90</v>
      </c>
      <c r="G67" s="529">
        <v>4226.30</v>
      </c>
      <c r="H67" s="529">
        <v>2113.15</v>
      </c>
      <c r="I67" s="529">
        <v>16905.20</v>
      </c>
      <c r="J67" s="529">
        <v>0</v>
      </c>
      <c r="K67" s="529">
        <v>23244.65</v>
      </c>
    </row>
    <row r="68" spans="1:11" ht="12.5">
      <c r="A68" s="519" t="s">
        <v>2931</v>
      </c>
      <c r="B68" s="515" t="s">
        <v>2932</v>
      </c>
      <c r="C68" s="528">
        <v>8152.50</v>
      </c>
      <c r="D68" s="529">
        <v>2702</v>
      </c>
      <c r="E68" s="529">
        <v>0</v>
      </c>
      <c r="F68" s="529">
        <v>10854.50</v>
      </c>
      <c r="G68" s="529">
        <v>2717.50</v>
      </c>
      <c r="H68" s="529">
        <v>1358.75</v>
      </c>
      <c r="I68" s="529">
        <v>10870</v>
      </c>
      <c r="J68" s="529">
        <v>0</v>
      </c>
      <c r="K68" s="529">
        <v>14946.25</v>
      </c>
    </row>
  </sheetData>
  <mergeCells count="15">
    <mergeCell ref="A8:A9"/>
    <mergeCell ref="B8:B9"/>
    <mergeCell ref="C8:F8"/>
    <mergeCell ref="G8:K8"/>
    <mergeCell ref="A20:C20"/>
    <mergeCell ref="A21:A22"/>
    <mergeCell ref="B21:B22"/>
    <mergeCell ref="C21:F21"/>
    <mergeCell ref="G21:K21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59"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A2:O64"/>
  <sheetViews>
    <sheetView showGridLines="0" zoomScaleSheetLayoutView="55" workbookViewId="0" topLeftCell="A1"/>
  </sheetViews>
  <sheetFormatPr defaultColWidth="11.454285714285714" defaultRowHeight="15" customHeight="1"/>
  <cols>
    <col min="1" max="1" width="16.428571428571427" style="131" bestFit="1" customWidth="1"/>
    <col min="2" max="2" width="84.71428571428571" style="131" bestFit="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</row>
    <row r="3" spans="1:5" ht="15" customHeight="1">
      <c r="A3" s="156" t="s">
        <v>777</v>
      </c>
      <c r="B3" s="156" t="s">
        <v>1932</v>
      </c>
      <c r="C3" s="156" t="s">
        <v>1932</v>
      </c>
      <c r="D3" s="156" t="s">
        <v>1932</v>
      </c>
      <c r="E3" s="156" t="s">
        <v>1932</v>
      </c>
    </row>
    <row r="4" spans="1:5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</row>
    <row r="5" spans="1:5" ht="15" customHeight="1">
      <c r="A5" s="156" t="s">
        <v>1934</v>
      </c>
      <c r="B5" s="156" t="s">
        <v>1934</v>
      </c>
      <c r="C5" s="156" t="s">
        <v>1934</v>
      </c>
      <c r="D5" s="156" t="s">
        <v>1934</v>
      </c>
      <c r="E5" s="156" t="s">
        <v>1934</v>
      </c>
    </row>
    <row r="6" spans="1:5" ht="15" customHeight="1">
      <c r="A6" s="372" t="s">
        <v>1935</v>
      </c>
      <c r="B6" s="372" t="s">
        <v>1935</v>
      </c>
      <c r="C6" s="372" t="s">
        <v>1935</v>
      </c>
      <c r="D6" s="372" t="s">
        <v>1935</v>
      </c>
      <c r="E6" s="372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ht="15" customHeight="1">
      <c r="A12" s="531">
        <v>1.1</v>
      </c>
      <c r="B12" s="531" t="s">
        <v>2933</v>
      </c>
      <c r="C12" s="532">
        <v>1</v>
      </c>
      <c r="D12" s="138">
        <v>135362</v>
      </c>
      <c r="E12" s="138">
        <v>135362</v>
      </c>
    </row>
    <row r="13" spans="1:5" ht="15" customHeight="1">
      <c r="A13" s="531">
        <v>1.20</v>
      </c>
      <c r="B13" s="531" t="s">
        <v>2934</v>
      </c>
      <c r="C13" s="532">
        <v>2</v>
      </c>
      <c r="D13" s="138">
        <v>135362</v>
      </c>
      <c r="E13" s="138">
        <v>135362</v>
      </c>
    </row>
    <row r="14" spans="1:5" ht="15" customHeight="1">
      <c r="A14" s="531" t="s">
        <v>2935</v>
      </c>
      <c r="B14" s="531" t="s">
        <v>2936</v>
      </c>
      <c r="C14" s="532">
        <v>1</v>
      </c>
      <c r="D14" s="138">
        <v>65754</v>
      </c>
      <c r="E14" s="138">
        <v>65754</v>
      </c>
    </row>
    <row r="15" spans="1:5" ht="15" customHeight="1">
      <c r="A15" s="531" t="s">
        <v>2937</v>
      </c>
      <c r="B15" s="531" t="s">
        <v>2938</v>
      </c>
      <c r="C15" s="532">
        <v>2</v>
      </c>
      <c r="D15" s="138">
        <v>65754</v>
      </c>
      <c r="E15" s="138">
        <v>65754</v>
      </c>
    </row>
    <row r="16" spans="1:5" ht="15" customHeight="1">
      <c r="A16" s="531">
        <v>5.1</v>
      </c>
      <c r="B16" s="531" t="s">
        <v>2939</v>
      </c>
      <c r="C16" s="532">
        <v>1</v>
      </c>
      <c r="D16" s="138">
        <v>65754</v>
      </c>
      <c r="E16" s="138">
        <v>65754</v>
      </c>
    </row>
    <row r="17" spans="1:5" ht="15" customHeight="1">
      <c r="A17" s="531">
        <v>2.10</v>
      </c>
      <c r="B17" s="531" t="s">
        <v>2940</v>
      </c>
      <c r="C17" s="532">
        <v>1</v>
      </c>
      <c r="D17" s="138">
        <v>65754</v>
      </c>
      <c r="E17" s="138">
        <v>65754</v>
      </c>
    </row>
    <row r="18" spans="1:5" ht="15" customHeight="1">
      <c r="A18" s="531">
        <v>4.1</v>
      </c>
      <c r="B18" s="531" t="s">
        <v>2941</v>
      </c>
      <c r="C18" s="532">
        <v>1</v>
      </c>
      <c r="D18" s="138">
        <v>65754</v>
      </c>
      <c r="E18" s="138">
        <v>65754</v>
      </c>
    </row>
    <row r="19" spans="1:5" ht="15" customHeight="1">
      <c r="A19" s="531">
        <v>3.10</v>
      </c>
      <c r="B19" s="531" t="s">
        <v>2942</v>
      </c>
      <c r="C19" s="532">
        <v>1</v>
      </c>
      <c r="D19" s="138">
        <v>65754</v>
      </c>
      <c r="E19" s="138">
        <v>65754</v>
      </c>
    </row>
    <row r="20" spans="1:5" ht="15" customHeight="1">
      <c r="A20" s="531">
        <v>6.10</v>
      </c>
      <c r="B20" s="531" t="s">
        <v>2498</v>
      </c>
      <c r="C20" s="532">
        <v>1</v>
      </c>
      <c r="D20" s="138">
        <v>65754</v>
      </c>
      <c r="E20" s="138">
        <v>65754</v>
      </c>
    </row>
    <row r="21" spans="1:5" ht="15" customHeight="1">
      <c r="A21" s="531" t="s">
        <v>2943</v>
      </c>
      <c r="B21" s="531" t="s">
        <v>2944</v>
      </c>
      <c r="C21" s="532">
        <v>1</v>
      </c>
      <c r="D21" s="138">
        <v>37917</v>
      </c>
      <c r="E21" s="138">
        <v>37917</v>
      </c>
    </row>
    <row r="22" spans="1:5" ht="15" customHeight="1">
      <c r="A22" s="531" t="s">
        <v>2945</v>
      </c>
      <c r="B22" s="531" t="s">
        <v>2946</v>
      </c>
      <c r="C22" s="532">
        <v>2</v>
      </c>
      <c r="D22" s="138">
        <v>37917</v>
      </c>
      <c r="E22" s="138">
        <v>37917</v>
      </c>
    </row>
    <row r="23" spans="1:5" ht="15" customHeight="1">
      <c r="A23" s="531" t="s">
        <v>2947</v>
      </c>
      <c r="B23" s="531" t="s">
        <v>2948</v>
      </c>
      <c r="C23" s="532">
        <v>6</v>
      </c>
      <c r="D23" s="138">
        <v>37917</v>
      </c>
      <c r="E23" s="138">
        <v>37917</v>
      </c>
    </row>
    <row r="24" spans="1:5" ht="15" customHeight="1">
      <c r="A24" s="531" t="s">
        <v>2949</v>
      </c>
      <c r="B24" s="531" t="s">
        <v>2950</v>
      </c>
      <c r="C24" s="532">
        <v>1</v>
      </c>
      <c r="D24" s="138">
        <v>37917</v>
      </c>
      <c r="E24" s="138">
        <v>37917</v>
      </c>
    </row>
    <row r="25" spans="1:5" ht="15" customHeight="1">
      <c r="A25" s="531" t="s">
        <v>2951</v>
      </c>
      <c r="B25" s="531" t="s">
        <v>2952</v>
      </c>
      <c r="C25" s="532">
        <v>2</v>
      </c>
      <c r="D25" s="138">
        <v>21106</v>
      </c>
      <c r="E25" s="138">
        <v>21106</v>
      </c>
    </row>
    <row r="26" spans="1:5" ht="15" customHeight="1">
      <c r="A26" s="531" t="s">
        <v>2953</v>
      </c>
      <c r="B26" s="531" t="s">
        <v>2954</v>
      </c>
      <c r="C26" s="532">
        <v>1</v>
      </c>
      <c r="D26" s="138">
        <v>21106</v>
      </c>
      <c r="E26" s="138">
        <v>21106</v>
      </c>
    </row>
    <row r="27" spans="1:5" ht="15" customHeight="1">
      <c r="A27" s="531" t="s">
        <v>2955</v>
      </c>
      <c r="B27" s="531" t="s">
        <v>2956</v>
      </c>
      <c r="C27" s="532">
        <v>1</v>
      </c>
      <c r="D27" s="138">
        <v>21106</v>
      </c>
      <c r="E27" s="138">
        <v>21106</v>
      </c>
    </row>
    <row r="28" spans="1:5" ht="15" customHeight="1">
      <c r="A28" s="531" t="s">
        <v>2957</v>
      </c>
      <c r="B28" s="531" t="s">
        <v>2958</v>
      </c>
      <c r="C28" s="532">
        <v>1</v>
      </c>
      <c r="D28" s="138">
        <v>21106</v>
      </c>
      <c r="E28" s="138">
        <v>21106</v>
      </c>
    </row>
    <row r="29" spans="1:5" ht="15" customHeight="1">
      <c r="A29" s="531" t="s">
        <v>2959</v>
      </c>
      <c r="B29" s="531" t="s">
        <v>2960</v>
      </c>
      <c r="C29" s="532">
        <v>1</v>
      </c>
      <c r="D29" s="138">
        <v>21106</v>
      </c>
      <c r="E29" s="138">
        <v>21106</v>
      </c>
    </row>
    <row r="30" spans="1:5" ht="15" customHeight="1">
      <c r="A30" s="531" t="s">
        <v>2961</v>
      </c>
      <c r="B30" s="531" t="s">
        <v>2962</v>
      </c>
      <c r="C30" s="532">
        <v>1</v>
      </c>
      <c r="D30" s="138">
        <v>21106</v>
      </c>
      <c r="E30" s="138">
        <v>21106</v>
      </c>
    </row>
    <row r="31" spans="1:5" ht="15" customHeight="1">
      <c r="A31" s="531" t="s">
        <v>2963</v>
      </c>
      <c r="B31" s="531" t="s">
        <v>2964</v>
      </c>
      <c r="C31" s="532">
        <v>2</v>
      </c>
      <c r="D31" s="138">
        <v>21106</v>
      </c>
      <c r="E31" s="138">
        <v>21106</v>
      </c>
    </row>
    <row r="32" spans="1:5" ht="15" customHeight="1">
      <c r="A32" s="531" t="s">
        <v>2965</v>
      </c>
      <c r="B32" s="531" t="s">
        <v>2869</v>
      </c>
      <c r="C32" s="532">
        <v>1</v>
      </c>
      <c r="D32" s="138">
        <v>21106</v>
      </c>
      <c r="E32" s="138">
        <v>21106</v>
      </c>
    </row>
    <row r="33" spans="1:5" ht="15" customHeight="1">
      <c r="A33" s="533" t="s">
        <v>2966</v>
      </c>
      <c r="B33" s="533" t="s">
        <v>2275</v>
      </c>
      <c r="C33" s="534">
        <v>1</v>
      </c>
      <c r="D33" s="535">
        <v>20350</v>
      </c>
      <c r="E33" s="535">
        <v>20350</v>
      </c>
    </row>
    <row r="34" spans="1:5" ht="15" customHeight="1">
      <c r="A34" s="536" t="s">
        <v>2967</v>
      </c>
      <c r="B34" s="536" t="s">
        <v>2968</v>
      </c>
      <c r="C34" s="71">
        <v>1</v>
      </c>
      <c r="D34" s="121">
        <v>14743</v>
      </c>
      <c r="E34" s="121">
        <v>14743</v>
      </c>
    </row>
    <row r="35" spans="1:5" ht="15" customHeight="1">
      <c r="A35" s="536" t="s">
        <v>2969</v>
      </c>
      <c r="B35" s="536" t="s">
        <v>2970</v>
      </c>
      <c r="C35" s="71">
        <v>1</v>
      </c>
      <c r="D35" s="121">
        <v>14743</v>
      </c>
      <c r="E35" s="121">
        <v>14743</v>
      </c>
    </row>
    <row r="36" spans="1:5" ht="15" customHeight="1">
      <c r="A36" s="536" t="s">
        <v>2971</v>
      </c>
      <c r="B36" s="536" t="s">
        <v>2972</v>
      </c>
      <c r="C36" s="71">
        <v>1</v>
      </c>
      <c r="D36" s="121">
        <v>14743</v>
      </c>
      <c r="E36" s="121">
        <v>14743</v>
      </c>
    </row>
    <row r="37" spans="1:5" ht="15" customHeight="1">
      <c r="A37" s="536" t="s">
        <v>2973</v>
      </c>
      <c r="B37" s="536" t="s">
        <v>2974</v>
      </c>
      <c r="C37" s="71">
        <v>1</v>
      </c>
      <c r="D37" s="121">
        <v>14743</v>
      </c>
      <c r="E37" s="121">
        <v>14743</v>
      </c>
    </row>
    <row r="38" spans="1:5" ht="15" customHeight="1">
      <c r="A38" s="536" t="s">
        <v>2975</v>
      </c>
      <c r="B38" s="536" t="s">
        <v>2976</v>
      </c>
      <c r="C38" s="71">
        <v>1</v>
      </c>
      <c r="D38" s="121">
        <v>10286</v>
      </c>
      <c r="E38" s="121">
        <v>10286</v>
      </c>
    </row>
    <row r="39" spans="1:5" ht="15" customHeight="1">
      <c r="A39" s="536" t="s">
        <v>2977</v>
      </c>
      <c r="B39" s="536" t="s">
        <v>2978</v>
      </c>
      <c r="C39" s="71">
        <v>1</v>
      </c>
      <c r="D39" s="121">
        <v>10286</v>
      </c>
      <c r="E39" s="121">
        <v>10286</v>
      </c>
    </row>
    <row r="40" spans="1:5" ht="15" customHeight="1">
      <c r="A40" s="537" t="s">
        <v>2979</v>
      </c>
      <c r="B40" s="537" t="s">
        <v>2980</v>
      </c>
      <c r="C40" s="538">
        <v>1</v>
      </c>
      <c r="D40" s="539">
        <v>9026</v>
      </c>
      <c r="E40" s="539">
        <v>9026</v>
      </c>
    </row>
    <row r="41" spans="1:5" ht="15" customHeight="1">
      <c r="A41" s="531" t="s">
        <v>2981</v>
      </c>
      <c r="B41" s="531" t="s">
        <v>2489</v>
      </c>
      <c r="C41" s="532">
        <v>1</v>
      </c>
      <c r="D41" s="138">
        <v>9026</v>
      </c>
      <c r="E41" s="138">
        <v>9026</v>
      </c>
    </row>
    <row r="42" spans="1:5" ht="15" customHeight="1">
      <c r="A42" s="104" t="s">
        <v>318</v>
      </c>
      <c r="B42" s="105" t="s">
        <v>1967</v>
      </c>
      <c r="C42" s="106">
        <f>SUM(C12:C41)</f>
        <v>40</v>
      </c>
      <c r="D42" s="107" t="s">
        <v>318</v>
      </c>
      <c r="E42" s="108" t="s">
        <v>318</v>
      </c>
    </row>
    <row r="43" spans="1:5" s="257" customFormat="1" ht="15" customHeight="1">
      <c r="A43" s="109"/>
      <c r="B43" s="110"/>
      <c r="C43" s="111"/>
      <c r="D43" s="112"/>
      <c r="E43" s="112"/>
    </row>
    <row r="44" spans="1:5" ht="15" customHeight="1">
      <c r="A44" s="114" t="s">
        <v>318</v>
      </c>
      <c r="B44" s="114" t="s">
        <v>318</v>
      </c>
      <c r="C44" s="115" t="s">
        <v>318</v>
      </c>
      <c r="D44" s="116" t="s">
        <v>318</v>
      </c>
      <c r="E44" s="116" t="s">
        <v>318</v>
      </c>
    </row>
    <row r="45" spans="1:5" ht="15" customHeight="1">
      <c r="A45" s="134" t="s">
        <v>1968</v>
      </c>
      <c r="B45" s="134" t="s">
        <v>1968</v>
      </c>
      <c r="C45" s="135"/>
      <c r="D45" s="136" t="s">
        <v>318</v>
      </c>
      <c r="E45" s="136" t="s">
        <v>318</v>
      </c>
    </row>
    <row r="46" spans="1:5" ht="15" customHeight="1">
      <c r="A46" s="137" t="s">
        <v>1978</v>
      </c>
      <c r="B46" s="137" t="s">
        <v>1978</v>
      </c>
      <c r="C46" s="100">
        <v>0</v>
      </c>
      <c r="D46" s="138">
        <v>0</v>
      </c>
      <c r="E46" s="138">
        <v>0</v>
      </c>
    </row>
    <row r="47" spans="1:5" ht="15" customHeight="1">
      <c r="A47" s="104" t="s">
        <v>318</v>
      </c>
      <c r="B47" s="105" t="s">
        <v>1976</v>
      </c>
      <c r="C47" s="106">
        <f>SUM(C46:C46)</f>
        <v>0</v>
      </c>
      <c r="D47" s="107" t="s">
        <v>318</v>
      </c>
      <c r="E47" s="108" t="s">
        <v>318</v>
      </c>
    </row>
    <row r="48" spans="1:5" ht="15" customHeight="1">
      <c r="A48" s="130" t="s">
        <v>318</v>
      </c>
      <c r="C48" s="131"/>
      <c r="D48" s="132" t="s">
        <v>318</v>
      </c>
      <c r="E48" s="132" t="s">
        <v>318</v>
      </c>
    </row>
    <row r="49" spans="1:5" ht="15" customHeight="1">
      <c r="A49" s="133" t="s">
        <v>318</v>
      </c>
      <c r="B49" s="133" t="s">
        <v>318</v>
      </c>
      <c r="C49" s="115" t="s">
        <v>318</v>
      </c>
      <c r="D49" s="116" t="s">
        <v>318</v>
      </c>
      <c r="E49" s="116" t="s">
        <v>318</v>
      </c>
    </row>
    <row r="50" spans="1:5" ht="15" customHeight="1">
      <c r="A50" s="134" t="s">
        <v>1977</v>
      </c>
      <c r="B50" s="134" t="s">
        <v>1968</v>
      </c>
      <c r="C50" s="135" t="s">
        <v>318</v>
      </c>
      <c r="D50" s="136" t="s">
        <v>318</v>
      </c>
      <c r="E50" s="136" t="s">
        <v>318</v>
      </c>
    </row>
    <row r="51" spans="1:5" ht="15" customHeight="1">
      <c r="A51" s="137" t="s">
        <v>1978</v>
      </c>
      <c r="B51" s="137" t="s">
        <v>1978</v>
      </c>
      <c r="C51" s="100">
        <v>0</v>
      </c>
      <c r="D51" s="138">
        <v>0</v>
      </c>
      <c r="E51" s="138">
        <v>0</v>
      </c>
    </row>
    <row r="52" spans="1:5" ht="15" customHeight="1">
      <c r="A52" s="104" t="s">
        <v>318</v>
      </c>
      <c r="B52" s="105" t="s">
        <v>1979</v>
      </c>
      <c r="C52" s="106">
        <f>SUM(C51:C51)</f>
        <v>0</v>
      </c>
      <c r="D52" s="107" t="s">
        <v>318</v>
      </c>
      <c r="E52" s="108" t="s">
        <v>318</v>
      </c>
    </row>
    <row r="53" spans="1:5" ht="15" customHeight="1">
      <c r="A53" s="114"/>
      <c r="B53" s="114"/>
      <c r="C53" s="115"/>
      <c r="D53" s="116"/>
      <c r="E53" s="116"/>
    </row>
    <row r="54" spans="1:5" ht="15" customHeight="1">
      <c r="A54" s="114"/>
      <c r="B54" s="139" t="s">
        <v>1912</v>
      </c>
      <c r="C54" s="140">
        <f>SUM(C47,C42,C52)</f>
        <v>40</v>
      </c>
      <c r="D54" s="116"/>
      <c r="E54" s="116"/>
    </row>
    <row r="55" spans="1:5" ht="15" customHeight="1">
      <c r="A55" s="114"/>
      <c r="B55" s="114"/>
      <c r="C55" s="115"/>
      <c r="D55" s="116"/>
      <c r="E55" s="116"/>
    </row>
    <row r="56" spans="1:5" ht="15" customHeight="1">
      <c r="A56" s="114"/>
      <c r="B56" s="114"/>
      <c r="C56" s="115"/>
      <c r="D56" s="116"/>
      <c r="E56" s="116"/>
    </row>
    <row r="57" spans="1:5" ht="15" customHeight="1">
      <c r="A57" s="141" t="s">
        <v>1908</v>
      </c>
      <c r="B57" s="141"/>
      <c r="C57" s="118" t="s">
        <v>318</v>
      </c>
      <c r="D57" s="119" t="s">
        <v>318</v>
      </c>
      <c r="E57" s="119" t="s">
        <v>318</v>
      </c>
    </row>
    <row r="58" spans="1:15" ht="15" customHeight="1">
      <c r="A58" s="134" t="s">
        <v>1980</v>
      </c>
      <c r="B58" s="134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</row>
    <row r="59" spans="1:5" ht="15" customHeight="1">
      <c r="A59" s="137" t="s">
        <v>1978</v>
      </c>
      <c r="B59" s="137" t="s">
        <v>1978</v>
      </c>
      <c r="C59" s="100">
        <v>0</v>
      </c>
      <c r="D59" s="138">
        <v>0</v>
      </c>
      <c r="E59" s="138">
        <v>0</v>
      </c>
    </row>
    <row r="60" spans="1:5" ht="15" customHeight="1">
      <c r="A60" s="104" t="s">
        <v>318</v>
      </c>
      <c r="B60" s="105" t="s">
        <v>1982</v>
      </c>
      <c r="C60" s="106">
        <f>SUM(C59:C59)</f>
        <v>0</v>
      </c>
      <c r="D60" s="107" t="s">
        <v>318</v>
      </c>
      <c r="E60" s="108" t="s">
        <v>318</v>
      </c>
    </row>
    <row r="61" spans="1:2" ht="15" customHeight="1">
      <c r="A61" s="114" t="s">
        <v>318</v>
      </c>
      <c r="B61" s="145" t="s">
        <v>318</v>
      </c>
    </row>
    <row r="62" spans="1:2" ht="15" customHeight="1">
      <c r="A62" s="147" t="s">
        <v>1983</v>
      </c>
      <c r="B62" s="148"/>
    </row>
    <row r="63" spans="1:5" ht="15" customHeight="1">
      <c r="A63" s="137" t="s">
        <v>1978</v>
      </c>
      <c r="B63" s="137" t="s">
        <v>1978</v>
      </c>
      <c r="C63" s="100">
        <v>0</v>
      </c>
      <c r="D63" s="138">
        <v>0</v>
      </c>
      <c r="E63" s="138">
        <v>0</v>
      </c>
    </row>
    <row r="64" spans="1:5" ht="15" customHeight="1">
      <c r="A64" s="150" t="s">
        <v>318</v>
      </c>
      <c r="B64" s="151" t="s">
        <v>1985</v>
      </c>
      <c r="C64" s="152">
        <f>SUM(C63:C63)</f>
        <v>0</v>
      </c>
      <c r="D64" s="107" t="s">
        <v>318</v>
      </c>
      <c r="E64" s="108" t="s">
        <v>318</v>
      </c>
    </row>
  </sheetData>
  <mergeCells count="15">
    <mergeCell ref="A11:B11"/>
    <mergeCell ref="A45:B45"/>
    <mergeCell ref="A50:B50"/>
    <mergeCell ref="A57:B57"/>
    <mergeCell ref="A58:B58"/>
    <mergeCell ref="A62:B62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7" r:id="rId2"/>
  <rowBreaks count="1" manualBreakCount="1">
    <brk id="36" max="4" man="1"/>
  </rowBreaks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1:L54"/>
  <sheetViews>
    <sheetView showGridLines="0" zoomScale="70" zoomScaleNormal="70" zoomScaleSheetLayoutView="55" workbookViewId="0" topLeftCell="A1"/>
  </sheetViews>
  <sheetFormatPr defaultColWidth="11.454285714285714" defaultRowHeight="15" customHeight="1"/>
  <cols>
    <col min="1" max="1" width="7.571428571428571" style="131" customWidth="1"/>
    <col min="2" max="2" width="70.42857142857143" style="199" bestFit="1" customWidth="1"/>
    <col min="3" max="3" width="12.285714285714286" style="131" bestFit="1" customWidth="1"/>
    <col min="4" max="4" width="21.571428571428573" style="131" bestFit="1" customWidth="1"/>
    <col min="5" max="5" width="10" style="131" bestFit="1" customWidth="1"/>
    <col min="6" max="6" width="16.428571428571427" style="131" bestFit="1" customWidth="1"/>
    <col min="7" max="7" width="13.714285714285714" style="131" customWidth="1"/>
    <col min="8" max="8" width="16.428571428571427" style="131" bestFit="1" customWidth="1"/>
    <col min="9" max="9" width="17.142857142857142" style="131" bestFit="1" customWidth="1"/>
    <col min="10" max="10" width="11.571428571428571" style="131" customWidth="1"/>
    <col min="11" max="11" width="19.428571428571427" style="131" bestFit="1" customWidth="1"/>
    <col min="12" max="12" width="11.571428571428571" style="131" customWidth="1"/>
    <col min="13" max="16384" width="11.428571428571429" style="131"/>
  </cols>
  <sheetData>
    <row r="1" spans="2:2" s="154" customFormat="1" ht="15" customHeight="1">
      <c r="B1" s="540"/>
    </row>
    <row r="2" spans="1:12" s="154" customFormat="1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/>
      <c r="F2" s="156" t="s">
        <v>1931</v>
      </c>
      <c r="G2" s="156" t="s">
        <v>1931</v>
      </c>
      <c r="H2" s="156" t="s">
        <v>1931</v>
      </c>
      <c r="I2" s="156" t="s">
        <v>1931</v>
      </c>
      <c r="J2" s="156" t="s">
        <v>1931</v>
      </c>
      <c r="K2" s="156" t="s">
        <v>1931</v>
      </c>
      <c r="L2" s="156" t="s">
        <v>1931</v>
      </c>
    </row>
    <row r="3" spans="1:12" s="154" customFormat="1" ht="15" customHeight="1">
      <c r="A3" s="156" t="s">
        <v>777</v>
      </c>
      <c r="B3" s="156" t="s">
        <v>1931</v>
      </c>
      <c r="C3" s="156" t="s">
        <v>1931</v>
      </c>
      <c r="D3" s="156" t="s">
        <v>1931</v>
      </c>
      <c r="E3" s="156"/>
      <c r="F3" s="156" t="s">
        <v>1931</v>
      </c>
      <c r="G3" s="156" t="s">
        <v>1931</v>
      </c>
      <c r="H3" s="156" t="s">
        <v>1931</v>
      </c>
      <c r="I3" s="156" t="s">
        <v>1931</v>
      </c>
      <c r="J3" s="156" t="s">
        <v>1931</v>
      </c>
      <c r="K3" s="156" t="s">
        <v>1931</v>
      </c>
      <c r="L3" s="156" t="s">
        <v>1931</v>
      </c>
    </row>
    <row r="4" spans="1:12" s="154" customFormat="1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/>
      <c r="F4" s="156" t="s">
        <v>1933</v>
      </c>
      <c r="G4" s="156" t="s">
        <v>1933</v>
      </c>
      <c r="H4" s="156" t="s">
        <v>1933</v>
      </c>
      <c r="I4" s="156" t="s">
        <v>1933</v>
      </c>
      <c r="J4" s="156" t="s">
        <v>1933</v>
      </c>
      <c r="K4" s="156" t="s">
        <v>1933</v>
      </c>
      <c r="L4" s="156" t="s">
        <v>1933</v>
      </c>
    </row>
    <row r="5" spans="1:12" s="154" customFormat="1" ht="15" customHeight="1">
      <c r="A5" s="156" t="s">
        <v>1986</v>
      </c>
      <c r="B5" s="156" t="s">
        <v>1986</v>
      </c>
      <c r="C5" s="156" t="s">
        <v>1986</v>
      </c>
      <c r="D5" s="156" t="s">
        <v>1986</v>
      </c>
      <c r="E5" s="156"/>
      <c r="F5" s="156" t="s">
        <v>1986</v>
      </c>
      <c r="G5" s="156" t="s">
        <v>1986</v>
      </c>
      <c r="H5" s="156" t="s">
        <v>1986</v>
      </c>
      <c r="I5" s="156" t="s">
        <v>1986</v>
      </c>
      <c r="J5" s="156" t="s">
        <v>1986</v>
      </c>
      <c r="K5" s="156" t="s">
        <v>1986</v>
      </c>
      <c r="L5" s="156" t="s">
        <v>1986</v>
      </c>
    </row>
    <row r="6" spans="1:12" s="154" customFormat="1" ht="15" customHeight="1">
      <c r="A6" s="157" t="s">
        <v>1935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ht="15" customHeight="1">
      <c r="A7" s="158" t="s">
        <v>1987</v>
      </c>
      <c r="B7" s="158"/>
      <c r="C7" s="158"/>
      <c r="D7" s="159" t="s">
        <v>318</v>
      </c>
      <c r="E7" s="159"/>
      <c r="F7" s="159" t="s">
        <v>318</v>
      </c>
      <c r="G7" s="159" t="s">
        <v>318</v>
      </c>
      <c r="H7" s="159" t="s">
        <v>318</v>
      </c>
      <c r="I7" s="159" t="s">
        <v>318</v>
      </c>
      <c r="J7" s="159" t="s">
        <v>318</v>
      </c>
      <c r="K7" s="159" t="s">
        <v>318</v>
      </c>
      <c r="L7" s="159" t="s">
        <v>318</v>
      </c>
    </row>
    <row r="8" spans="1:12" ht="15" customHeight="1">
      <c r="A8" s="160" t="s">
        <v>1988</v>
      </c>
      <c r="B8" s="250" t="s">
        <v>1937</v>
      </c>
      <c r="C8" s="162" t="s">
        <v>1989</v>
      </c>
      <c r="D8" s="162" t="s">
        <v>1989</v>
      </c>
      <c r="E8" s="162"/>
      <c r="F8" s="162" t="s">
        <v>1989</v>
      </c>
      <c r="G8" s="162" t="s">
        <v>1989</v>
      </c>
      <c r="H8" s="162" t="s">
        <v>1990</v>
      </c>
      <c r="I8" s="162" t="s">
        <v>1990</v>
      </c>
      <c r="J8" s="162" t="s">
        <v>1990</v>
      </c>
      <c r="K8" s="162" t="s">
        <v>1990</v>
      </c>
      <c r="L8" s="163" t="s">
        <v>1990</v>
      </c>
    </row>
    <row r="9" spans="1:12" ht="15" customHeight="1">
      <c r="A9" s="164" t="s">
        <v>1988</v>
      </c>
      <c r="B9" s="91" t="s">
        <v>1991</v>
      </c>
      <c r="C9" s="165" t="s">
        <v>1992</v>
      </c>
      <c r="D9" s="165" t="s">
        <v>2982</v>
      </c>
      <c r="E9" s="165" t="s">
        <v>1993</v>
      </c>
      <c r="F9" s="165" t="s">
        <v>2821</v>
      </c>
      <c r="G9" s="165" t="s">
        <v>1995</v>
      </c>
      <c r="H9" s="165" t="s">
        <v>1996</v>
      </c>
      <c r="I9" s="165" t="s">
        <v>1997</v>
      </c>
      <c r="J9" s="165" t="s">
        <v>1998</v>
      </c>
      <c r="K9" s="165" t="s">
        <v>2983</v>
      </c>
      <c r="L9" s="166" t="s">
        <v>1995</v>
      </c>
    </row>
    <row r="10" spans="1:12" ht="15" customHeight="1">
      <c r="A10" s="531">
        <v>1.1</v>
      </c>
      <c r="B10" s="541" t="s">
        <v>2933</v>
      </c>
      <c r="C10" s="138">
        <v>135362</v>
      </c>
      <c r="D10" s="169">
        <v>3000</v>
      </c>
      <c r="E10" s="169">
        <v>4262</v>
      </c>
      <c r="F10" s="169">
        <v>4420</v>
      </c>
      <c r="G10" s="169">
        <f>SUM(C10:F10)</f>
        <v>147044</v>
      </c>
      <c r="H10" s="169">
        <v>32285</v>
      </c>
      <c r="I10" s="169">
        <v>27672</v>
      </c>
      <c r="J10" s="169">
        <v>184483</v>
      </c>
      <c r="K10" s="169">
        <v>138362</v>
      </c>
      <c r="L10" s="169">
        <f>SUM(H10:K10)</f>
        <v>382802</v>
      </c>
    </row>
    <row r="11" spans="1:12" ht="15" customHeight="1">
      <c r="A11" s="531">
        <v>1.20</v>
      </c>
      <c r="B11" s="541" t="s">
        <v>2934</v>
      </c>
      <c r="C11" s="138">
        <v>135362</v>
      </c>
      <c r="D11" s="169">
        <v>3000</v>
      </c>
      <c r="E11" s="169">
        <v>4262</v>
      </c>
      <c r="F11" s="169">
        <v>4420</v>
      </c>
      <c r="G11" s="169">
        <f t="shared" si="0" ref="G11:G30">SUM(C11:F11)</f>
        <v>147044</v>
      </c>
      <c r="H11" s="169">
        <v>32285</v>
      </c>
      <c r="I11" s="169">
        <v>27672</v>
      </c>
      <c r="J11" s="169">
        <v>184483</v>
      </c>
      <c r="K11" s="169">
        <v>138362</v>
      </c>
      <c r="L11" s="169">
        <f t="shared" si="1" ref="L11:L30">SUM(H11:K11)</f>
        <v>382802</v>
      </c>
    </row>
    <row r="12" spans="1:12" ht="15" customHeight="1">
      <c r="A12" s="531">
        <v>1.20</v>
      </c>
      <c r="B12" s="541" t="s">
        <v>2934</v>
      </c>
      <c r="C12" s="138">
        <v>135362</v>
      </c>
      <c r="D12" s="169">
        <v>3000</v>
      </c>
      <c r="E12" s="169">
        <v>4262</v>
      </c>
      <c r="F12" s="169">
        <v>4420</v>
      </c>
      <c r="G12" s="169">
        <f t="shared" si="0"/>
        <v>147044</v>
      </c>
      <c r="H12" s="169">
        <v>32285</v>
      </c>
      <c r="I12" s="169">
        <v>27672</v>
      </c>
      <c r="J12" s="169">
        <v>184483</v>
      </c>
      <c r="K12" s="169">
        <v>138362</v>
      </c>
      <c r="L12" s="169">
        <f t="shared" si="1"/>
        <v>382802</v>
      </c>
    </row>
    <row r="13" spans="1:12" ht="15" customHeight="1">
      <c r="A13" s="531" t="s">
        <v>2935</v>
      </c>
      <c r="B13" s="541" t="s">
        <v>2936</v>
      </c>
      <c r="C13" s="138">
        <v>65754</v>
      </c>
      <c r="D13" s="169">
        <v>2000</v>
      </c>
      <c r="E13" s="169">
        <v>2000</v>
      </c>
      <c r="F13" s="169">
        <v>4420</v>
      </c>
      <c r="G13" s="169">
        <f t="shared" si="0"/>
        <v>74174</v>
      </c>
      <c r="H13" s="169">
        <v>15809</v>
      </c>
      <c r="I13" s="169">
        <v>13551</v>
      </c>
      <c r="J13" s="169">
        <v>90339</v>
      </c>
      <c r="K13" s="169">
        <v>0</v>
      </c>
      <c r="L13" s="169">
        <f t="shared" si="1"/>
        <v>119699</v>
      </c>
    </row>
    <row r="14" spans="1:12" ht="15" customHeight="1">
      <c r="A14" s="531" t="s">
        <v>2937</v>
      </c>
      <c r="B14" s="541" t="s">
        <v>2938</v>
      </c>
      <c r="C14" s="138">
        <v>65754</v>
      </c>
      <c r="D14" s="169">
        <v>2000</v>
      </c>
      <c r="E14" s="169">
        <v>2000</v>
      </c>
      <c r="F14" s="169">
        <v>4420</v>
      </c>
      <c r="G14" s="169">
        <f t="shared" si="0"/>
        <v>74174</v>
      </c>
      <c r="H14" s="169">
        <v>15809</v>
      </c>
      <c r="I14" s="169">
        <v>13551</v>
      </c>
      <c r="J14" s="169">
        <v>90339</v>
      </c>
      <c r="K14" s="169">
        <v>0</v>
      </c>
      <c r="L14" s="169">
        <f t="shared" si="1"/>
        <v>119699</v>
      </c>
    </row>
    <row r="15" spans="1:12" ht="15" customHeight="1">
      <c r="A15" s="531" t="s">
        <v>2937</v>
      </c>
      <c r="B15" s="541" t="s">
        <v>2938</v>
      </c>
      <c r="C15" s="138">
        <v>65754</v>
      </c>
      <c r="D15" s="169">
        <v>2000</v>
      </c>
      <c r="E15" s="169">
        <v>2000</v>
      </c>
      <c r="F15" s="169">
        <v>4420</v>
      </c>
      <c r="G15" s="169">
        <f t="shared" si="0"/>
        <v>74174</v>
      </c>
      <c r="H15" s="169">
        <v>15809</v>
      </c>
      <c r="I15" s="169">
        <v>13551</v>
      </c>
      <c r="J15" s="169">
        <v>90339</v>
      </c>
      <c r="K15" s="169">
        <v>0</v>
      </c>
      <c r="L15" s="169">
        <f t="shared" si="1"/>
        <v>119699</v>
      </c>
    </row>
    <row r="16" spans="1:12" ht="15" customHeight="1">
      <c r="A16" s="531">
        <v>5.1</v>
      </c>
      <c r="B16" s="541" t="s">
        <v>2939</v>
      </c>
      <c r="C16" s="138">
        <v>65754</v>
      </c>
      <c r="D16" s="169">
        <v>2000</v>
      </c>
      <c r="E16" s="169">
        <v>2000</v>
      </c>
      <c r="F16" s="169">
        <v>4420</v>
      </c>
      <c r="G16" s="169">
        <f t="shared" si="0"/>
        <v>74174</v>
      </c>
      <c r="H16" s="169">
        <v>15809</v>
      </c>
      <c r="I16" s="169">
        <v>13551</v>
      </c>
      <c r="J16" s="169">
        <v>90339</v>
      </c>
      <c r="K16" s="169">
        <v>0</v>
      </c>
      <c r="L16" s="169">
        <f t="shared" si="1"/>
        <v>119699</v>
      </c>
    </row>
    <row r="17" spans="1:12" ht="15" customHeight="1">
      <c r="A17" s="531">
        <v>2.10</v>
      </c>
      <c r="B17" s="541" t="s">
        <v>2940</v>
      </c>
      <c r="C17" s="138">
        <v>65754</v>
      </c>
      <c r="D17" s="169">
        <v>2000</v>
      </c>
      <c r="E17" s="169">
        <v>2000</v>
      </c>
      <c r="F17" s="169">
        <v>4420</v>
      </c>
      <c r="G17" s="169">
        <f t="shared" si="0"/>
        <v>74174</v>
      </c>
      <c r="H17" s="169">
        <v>15809</v>
      </c>
      <c r="I17" s="169">
        <v>13551</v>
      </c>
      <c r="J17" s="169">
        <v>90339</v>
      </c>
      <c r="K17" s="169">
        <v>0</v>
      </c>
      <c r="L17" s="169">
        <f t="shared" si="1"/>
        <v>119699</v>
      </c>
    </row>
    <row r="18" spans="1:12" ht="15" customHeight="1">
      <c r="A18" s="531">
        <v>4.1</v>
      </c>
      <c r="B18" s="541" t="s">
        <v>2941</v>
      </c>
      <c r="C18" s="138">
        <v>65754</v>
      </c>
      <c r="D18" s="169">
        <v>2000</v>
      </c>
      <c r="E18" s="169">
        <v>2000</v>
      </c>
      <c r="F18" s="169">
        <v>4420</v>
      </c>
      <c r="G18" s="169">
        <f t="shared" si="0"/>
        <v>74174</v>
      </c>
      <c r="H18" s="169">
        <v>15809</v>
      </c>
      <c r="I18" s="169">
        <v>13551</v>
      </c>
      <c r="J18" s="169">
        <v>90339</v>
      </c>
      <c r="K18" s="169">
        <v>0</v>
      </c>
      <c r="L18" s="169">
        <f t="shared" si="1"/>
        <v>119699</v>
      </c>
    </row>
    <row r="19" spans="1:12" ht="25">
      <c r="A19" s="531">
        <v>3.10</v>
      </c>
      <c r="B19" s="541" t="s">
        <v>2942</v>
      </c>
      <c r="C19" s="138">
        <v>65754</v>
      </c>
      <c r="D19" s="169">
        <v>2000</v>
      </c>
      <c r="E19" s="169">
        <v>2000</v>
      </c>
      <c r="F19" s="169">
        <v>4420</v>
      </c>
      <c r="G19" s="169">
        <f t="shared" si="0"/>
        <v>74174</v>
      </c>
      <c r="H19" s="169">
        <v>15809</v>
      </c>
      <c r="I19" s="169">
        <v>13551</v>
      </c>
      <c r="J19" s="169">
        <v>90339</v>
      </c>
      <c r="K19" s="169">
        <v>0</v>
      </c>
      <c r="L19" s="169">
        <f t="shared" si="1"/>
        <v>119699</v>
      </c>
    </row>
    <row r="20" spans="1:12" ht="15" customHeight="1">
      <c r="A20" s="531">
        <v>6.10</v>
      </c>
      <c r="B20" s="541" t="s">
        <v>2498</v>
      </c>
      <c r="C20" s="138">
        <v>65754</v>
      </c>
      <c r="D20" s="169">
        <v>2000</v>
      </c>
      <c r="E20" s="169">
        <v>2000</v>
      </c>
      <c r="F20" s="169">
        <v>4420</v>
      </c>
      <c r="G20" s="169">
        <f t="shared" si="0"/>
        <v>74174</v>
      </c>
      <c r="H20" s="169">
        <v>15809</v>
      </c>
      <c r="I20" s="169">
        <v>13551</v>
      </c>
      <c r="J20" s="169">
        <v>90339</v>
      </c>
      <c r="K20" s="169">
        <v>0</v>
      </c>
      <c r="L20" s="169">
        <f t="shared" si="1"/>
        <v>119699</v>
      </c>
    </row>
    <row r="21" spans="1:12" ht="15" customHeight="1">
      <c r="A21" s="531" t="s">
        <v>2943</v>
      </c>
      <c r="B21" s="541" t="s">
        <v>2944</v>
      </c>
      <c r="C21" s="138">
        <v>37917</v>
      </c>
      <c r="D21" s="169">
        <v>0</v>
      </c>
      <c r="E21" s="169">
        <v>2000</v>
      </c>
      <c r="F21" s="169">
        <v>4420</v>
      </c>
      <c r="G21" s="169">
        <f t="shared" si="0"/>
        <v>44337</v>
      </c>
      <c r="H21" s="169">
        <v>8847</v>
      </c>
      <c r="I21" s="169">
        <v>7583</v>
      </c>
      <c r="J21" s="169">
        <v>50555</v>
      </c>
      <c r="K21" s="169">
        <v>0</v>
      </c>
      <c r="L21" s="169">
        <f t="shared" si="1"/>
        <v>66985</v>
      </c>
    </row>
    <row r="22" spans="1:12" ht="15" customHeight="1">
      <c r="A22" s="531" t="s">
        <v>2945</v>
      </c>
      <c r="B22" s="541" t="s">
        <v>2946</v>
      </c>
      <c r="C22" s="138">
        <v>37917</v>
      </c>
      <c r="D22" s="169">
        <v>0</v>
      </c>
      <c r="E22" s="169">
        <v>2000</v>
      </c>
      <c r="F22" s="169">
        <v>4420</v>
      </c>
      <c r="G22" s="169">
        <f t="shared" si="0"/>
        <v>44337</v>
      </c>
      <c r="H22" s="169">
        <v>8847</v>
      </c>
      <c r="I22" s="169">
        <v>7583</v>
      </c>
      <c r="J22" s="169">
        <v>50555</v>
      </c>
      <c r="K22" s="169">
        <v>0</v>
      </c>
      <c r="L22" s="169">
        <f t="shared" si="1"/>
        <v>66985</v>
      </c>
    </row>
    <row r="23" spans="1:12" ht="15" customHeight="1">
      <c r="A23" s="531" t="s">
        <v>2945</v>
      </c>
      <c r="B23" s="541" t="s">
        <v>2946</v>
      </c>
      <c r="C23" s="138">
        <v>37917</v>
      </c>
      <c r="D23" s="169">
        <v>0</v>
      </c>
      <c r="E23" s="169">
        <v>2000</v>
      </c>
      <c r="F23" s="169">
        <v>4420</v>
      </c>
      <c r="G23" s="169">
        <f t="shared" si="0"/>
        <v>44337</v>
      </c>
      <c r="H23" s="169">
        <v>8847</v>
      </c>
      <c r="I23" s="169">
        <v>7583</v>
      </c>
      <c r="J23" s="169">
        <v>50555</v>
      </c>
      <c r="K23" s="169">
        <v>0</v>
      </c>
      <c r="L23" s="169">
        <f t="shared" si="1"/>
        <v>66985</v>
      </c>
    </row>
    <row r="24" spans="1:12" ht="15" customHeight="1">
      <c r="A24" s="531" t="s">
        <v>2947</v>
      </c>
      <c r="B24" s="541" t="s">
        <v>2948</v>
      </c>
      <c r="C24" s="138">
        <v>37917</v>
      </c>
      <c r="D24" s="169">
        <v>0</v>
      </c>
      <c r="E24" s="169">
        <v>2000</v>
      </c>
      <c r="F24" s="169">
        <v>4420</v>
      </c>
      <c r="G24" s="169">
        <f t="shared" si="0"/>
        <v>44337</v>
      </c>
      <c r="H24" s="169">
        <v>8847</v>
      </c>
      <c r="I24" s="169">
        <v>7583</v>
      </c>
      <c r="J24" s="169">
        <v>50555</v>
      </c>
      <c r="K24" s="169">
        <v>0</v>
      </c>
      <c r="L24" s="169">
        <f t="shared" si="1"/>
        <v>66985</v>
      </c>
    </row>
    <row r="25" spans="1:12" ht="15" customHeight="1">
      <c r="A25" s="531" t="s">
        <v>2947</v>
      </c>
      <c r="B25" s="541" t="s">
        <v>2948</v>
      </c>
      <c r="C25" s="138">
        <v>37917</v>
      </c>
      <c r="D25" s="169">
        <v>0</v>
      </c>
      <c r="E25" s="169">
        <v>2000</v>
      </c>
      <c r="F25" s="169">
        <v>4420</v>
      </c>
      <c r="G25" s="169">
        <f t="shared" si="0"/>
        <v>44337</v>
      </c>
      <c r="H25" s="169">
        <v>8847</v>
      </c>
      <c r="I25" s="169">
        <v>7583</v>
      </c>
      <c r="J25" s="169">
        <v>50555</v>
      </c>
      <c r="K25" s="169">
        <v>0</v>
      </c>
      <c r="L25" s="169">
        <f t="shared" si="1"/>
        <v>66985</v>
      </c>
    </row>
    <row r="26" spans="1:12" ht="15" customHeight="1">
      <c r="A26" s="531" t="s">
        <v>2947</v>
      </c>
      <c r="B26" s="541" t="s">
        <v>2948</v>
      </c>
      <c r="C26" s="138">
        <v>37917</v>
      </c>
      <c r="D26" s="169">
        <v>0</v>
      </c>
      <c r="E26" s="169">
        <v>2000</v>
      </c>
      <c r="F26" s="169">
        <v>4420</v>
      </c>
      <c r="G26" s="169">
        <f t="shared" si="0"/>
        <v>44337</v>
      </c>
      <c r="H26" s="169">
        <v>8847</v>
      </c>
      <c r="I26" s="169">
        <v>7583</v>
      </c>
      <c r="J26" s="169">
        <v>50555</v>
      </c>
      <c r="K26" s="169">
        <v>0</v>
      </c>
      <c r="L26" s="169">
        <f t="shared" si="1"/>
        <v>66985</v>
      </c>
    </row>
    <row r="27" spans="1:12" ht="15" customHeight="1">
      <c r="A27" s="531" t="s">
        <v>2947</v>
      </c>
      <c r="B27" s="541" t="s">
        <v>2948</v>
      </c>
      <c r="C27" s="138">
        <v>37917</v>
      </c>
      <c r="D27" s="169">
        <v>0</v>
      </c>
      <c r="E27" s="169">
        <v>2000</v>
      </c>
      <c r="F27" s="169">
        <v>4420</v>
      </c>
      <c r="G27" s="169">
        <f t="shared" si="0"/>
        <v>44337</v>
      </c>
      <c r="H27" s="169">
        <v>8847</v>
      </c>
      <c r="I27" s="169">
        <v>7583</v>
      </c>
      <c r="J27" s="169">
        <v>50555</v>
      </c>
      <c r="K27" s="169">
        <v>0</v>
      </c>
      <c r="L27" s="169">
        <f t="shared" si="1"/>
        <v>66985</v>
      </c>
    </row>
    <row r="28" spans="1:12" ht="15" customHeight="1">
      <c r="A28" s="531" t="s">
        <v>2947</v>
      </c>
      <c r="B28" s="541" t="s">
        <v>2948</v>
      </c>
      <c r="C28" s="138">
        <v>37917</v>
      </c>
      <c r="D28" s="169">
        <v>0</v>
      </c>
      <c r="E28" s="169">
        <v>2000</v>
      </c>
      <c r="F28" s="169">
        <v>4420</v>
      </c>
      <c r="G28" s="169">
        <f t="shared" si="0"/>
        <v>44337</v>
      </c>
      <c r="H28" s="169">
        <v>8847</v>
      </c>
      <c r="I28" s="169">
        <v>7583</v>
      </c>
      <c r="J28" s="169">
        <v>50555</v>
      </c>
      <c r="K28" s="169">
        <v>0</v>
      </c>
      <c r="L28" s="169">
        <f t="shared" si="1"/>
        <v>66985</v>
      </c>
    </row>
    <row r="29" spans="1:12" ht="15" customHeight="1">
      <c r="A29" s="531" t="s">
        <v>2947</v>
      </c>
      <c r="B29" s="541" t="s">
        <v>2948</v>
      </c>
      <c r="C29" s="138">
        <v>37917</v>
      </c>
      <c r="D29" s="169">
        <v>0</v>
      </c>
      <c r="E29" s="169">
        <v>2000</v>
      </c>
      <c r="F29" s="169">
        <v>4420</v>
      </c>
      <c r="G29" s="169">
        <f t="shared" si="0"/>
        <v>44337</v>
      </c>
      <c r="H29" s="169">
        <v>8847</v>
      </c>
      <c r="I29" s="169">
        <v>7583</v>
      </c>
      <c r="J29" s="169">
        <v>50555</v>
      </c>
      <c r="K29" s="169">
        <v>0</v>
      </c>
      <c r="L29" s="169">
        <f t="shared" si="1"/>
        <v>66985</v>
      </c>
    </row>
    <row r="30" spans="1:12" ht="15" customHeight="1">
      <c r="A30" s="531" t="s">
        <v>2949</v>
      </c>
      <c r="B30" s="541" t="s">
        <v>2950</v>
      </c>
      <c r="C30" s="138">
        <v>37917</v>
      </c>
      <c r="D30" s="169">
        <v>0</v>
      </c>
      <c r="E30" s="169">
        <v>2000</v>
      </c>
      <c r="F30" s="169">
        <v>4420</v>
      </c>
      <c r="G30" s="169">
        <f t="shared" si="0"/>
        <v>44337</v>
      </c>
      <c r="H30" s="169">
        <v>8847</v>
      </c>
      <c r="I30" s="169">
        <v>7583</v>
      </c>
      <c r="J30" s="169">
        <v>50555</v>
      </c>
      <c r="K30" s="169">
        <v>0</v>
      </c>
      <c r="L30" s="169">
        <f t="shared" si="1"/>
        <v>66985</v>
      </c>
    </row>
    <row r="31" spans="1:12" ht="15" customHeight="1">
      <c r="A31" s="145" t="s">
        <v>318</v>
      </c>
      <c r="B31" s="145" t="s">
        <v>318</v>
      </c>
      <c r="C31" s="172" t="s">
        <v>318</v>
      </c>
      <c r="D31" s="172" t="s">
        <v>318</v>
      </c>
      <c r="E31" s="172"/>
      <c r="F31" s="172" t="s">
        <v>318</v>
      </c>
      <c r="G31" s="172" t="s">
        <v>318</v>
      </c>
      <c r="H31" s="172" t="s">
        <v>318</v>
      </c>
      <c r="I31" s="172" t="s">
        <v>318</v>
      </c>
      <c r="J31" s="172" t="s">
        <v>318</v>
      </c>
      <c r="K31" s="172" t="s">
        <v>318</v>
      </c>
      <c r="L31" s="172" t="s">
        <v>318</v>
      </c>
    </row>
    <row r="32" spans="1:12" ht="15" customHeight="1">
      <c r="A32" s="114" t="s">
        <v>318</v>
      </c>
      <c r="B32" s="114" t="s">
        <v>318</v>
      </c>
      <c r="C32" s="116" t="s">
        <v>318</v>
      </c>
      <c r="D32" s="116" t="s">
        <v>318</v>
      </c>
      <c r="E32" s="116"/>
      <c r="F32" s="116" t="s">
        <v>318</v>
      </c>
      <c r="G32" s="116" t="s">
        <v>318</v>
      </c>
      <c r="H32" s="116" t="s">
        <v>318</v>
      </c>
      <c r="I32" s="116" t="s">
        <v>318</v>
      </c>
      <c r="J32" s="116" t="s">
        <v>318</v>
      </c>
      <c r="K32" s="116" t="s">
        <v>318</v>
      </c>
      <c r="L32" s="116" t="s">
        <v>318</v>
      </c>
    </row>
    <row r="33" spans="1:12" ht="15" customHeight="1">
      <c r="A33" s="158" t="s">
        <v>2000</v>
      </c>
      <c r="B33" s="158"/>
      <c r="C33" s="158"/>
      <c r="D33" s="173" t="s">
        <v>318</v>
      </c>
      <c r="E33" s="173"/>
      <c r="F33" s="173" t="s">
        <v>318</v>
      </c>
      <c r="G33" s="173" t="s">
        <v>318</v>
      </c>
      <c r="H33" s="173" t="s">
        <v>318</v>
      </c>
      <c r="I33" s="173" t="s">
        <v>318</v>
      </c>
      <c r="J33" s="173" t="s">
        <v>318</v>
      </c>
      <c r="K33" s="173" t="s">
        <v>318</v>
      </c>
      <c r="L33" s="173" t="s">
        <v>318</v>
      </c>
    </row>
    <row r="34" spans="1:12" ht="15" customHeight="1">
      <c r="A34" s="160" t="s">
        <v>1988</v>
      </c>
      <c r="B34" s="250" t="s">
        <v>1937</v>
      </c>
      <c r="C34" s="174" t="s">
        <v>1989</v>
      </c>
      <c r="D34" s="174" t="s">
        <v>1989</v>
      </c>
      <c r="E34" s="174"/>
      <c r="F34" s="174" t="s">
        <v>1989</v>
      </c>
      <c r="G34" s="174" t="s">
        <v>1989</v>
      </c>
      <c r="H34" s="174" t="s">
        <v>1990</v>
      </c>
      <c r="I34" s="174" t="s">
        <v>1990</v>
      </c>
      <c r="J34" s="174" t="s">
        <v>1990</v>
      </c>
      <c r="K34" s="174" t="s">
        <v>1990</v>
      </c>
      <c r="L34" s="175" t="s">
        <v>1990</v>
      </c>
    </row>
    <row r="35" spans="1:12" ht="15" customHeight="1">
      <c r="A35" s="164" t="s">
        <v>1988</v>
      </c>
      <c r="B35" s="91" t="s">
        <v>1991</v>
      </c>
      <c r="C35" s="176" t="s">
        <v>1992</v>
      </c>
      <c r="D35" s="165" t="s">
        <v>2982</v>
      </c>
      <c r="E35" s="176" t="s">
        <v>1993</v>
      </c>
      <c r="F35" s="165" t="s">
        <v>2821</v>
      </c>
      <c r="G35" s="176" t="s">
        <v>1995</v>
      </c>
      <c r="H35" s="176" t="s">
        <v>1996</v>
      </c>
      <c r="I35" s="176" t="s">
        <v>1997</v>
      </c>
      <c r="J35" s="176" t="s">
        <v>1998</v>
      </c>
      <c r="K35" s="176" t="s">
        <v>1999</v>
      </c>
      <c r="L35" s="177" t="s">
        <v>1995</v>
      </c>
    </row>
    <row r="36" spans="1:12" ht="15" customHeight="1">
      <c r="A36" s="531" t="s">
        <v>2951</v>
      </c>
      <c r="B36" s="541" t="s">
        <v>2952</v>
      </c>
      <c r="C36" s="138">
        <v>21106</v>
      </c>
      <c r="D36" s="169">
        <v>0</v>
      </c>
      <c r="E36" s="169">
        <v>2000</v>
      </c>
      <c r="F36" s="169">
        <v>2744</v>
      </c>
      <c r="G36" s="169">
        <f t="shared" si="2" ref="G36:G54">SUM(C36:F36)</f>
        <v>25850</v>
      </c>
      <c r="H36" s="169">
        <v>4925</v>
      </c>
      <c r="I36" s="169">
        <v>4221</v>
      </c>
      <c r="J36" s="169">
        <v>28142</v>
      </c>
      <c r="K36" s="169">
        <v>0</v>
      </c>
      <c r="L36" s="169">
        <f t="shared" si="3" ref="L36:L54">SUM(H36:K36)</f>
        <v>37288</v>
      </c>
    </row>
    <row r="37" spans="1:12" ht="15" customHeight="1">
      <c r="A37" s="531" t="s">
        <v>2951</v>
      </c>
      <c r="B37" s="541" t="s">
        <v>2952</v>
      </c>
      <c r="C37" s="138">
        <v>21106</v>
      </c>
      <c r="D37" s="169">
        <v>0</v>
      </c>
      <c r="E37" s="169">
        <v>2000</v>
      </c>
      <c r="F37" s="169">
        <v>2744</v>
      </c>
      <c r="G37" s="169">
        <f t="shared" si="2"/>
        <v>25850</v>
      </c>
      <c r="H37" s="169">
        <v>4925</v>
      </c>
      <c r="I37" s="169">
        <v>4221</v>
      </c>
      <c r="J37" s="169">
        <v>28142</v>
      </c>
      <c r="K37" s="169">
        <v>0</v>
      </c>
      <c r="L37" s="169">
        <f t="shared" si="3"/>
        <v>37288</v>
      </c>
    </row>
    <row r="38" spans="1:12" ht="15" customHeight="1">
      <c r="A38" s="531" t="s">
        <v>2953</v>
      </c>
      <c r="B38" s="541" t="s">
        <v>2954</v>
      </c>
      <c r="C38" s="138">
        <v>21106</v>
      </c>
      <c r="D38" s="169">
        <v>0</v>
      </c>
      <c r="E38" s="169">
        <v>2000</v>
      </c>
      <c r="F38" s="169">
        <v>2744</v>
      </c>
      <c r="G38" s="169">
        <f t="shared" si="2"/>
        <v>25850</v>
      </c>
      <c r="H38" s="169">
        <v>4925</v>
      </c>
      <c r="I38" s="169">
        <v>4221</v>
      </c>
      <c r="J38" s="169">
        <v>28142</v>
      </c>
      <c r="K38" s="169">
        <v>0</v>
      </c>
      <c r="L38" s="169">
        <f t="shared" si="3"/>
        <v>37288</v>
      </c>
    </row>
    <row r="39" spans="1:12" ht="15" customHeight="1">
      <c r="A39" s="531" t="s">
        <v>2955</v>
      </c>
      <c r="B39" s="541" t="s">
        <v>2956</v>
      </c>
      <c r="C39" s="138">
        <v>21106</v>
      </c>
      <c r="D39" s="169">
        <v>0</v>
      </c>
      <c r="E39" s="169">
        <v>2000</v>
      </c>
      <c r="F39" s="169">
        <v>2744</v>
      </c>
      <c r="G39" s="169">
        <f t="shared" si="2"/>
        <v>25850</v>
      </c>
      <c r="H39" s="169">
        <v>4925</v>
      </c>
      <c r="I39" s="169">
        <v>4221</v>
      </c>
      <c r="J39" s="169">
        <v>28142</v>
      </c>
      <c r="K39" s="169">
        <v>0</v>
      </c>
      <c r="L39" s="169">
        <f t="shared" si="3"/>
        <v>37288</v>
      </c>
    </row>
    <row r="40" spans="1:12" ht="15" customHeight="1">
      <c r="A40" s="531" t="s">
        <v>2957</v>
      </c>
      <c r="B40" s="541" t="s">
        <v>2958</v>
      </c>
      <c r="C40" s="138">
        <v>21106</v>
      </c>
      <c r="D40" s="169">
        <v>0</v>
      </c>
      <c r="E40" s="169">
        <v>2000</v>
      </c>
      <c r="F40" s="169">
        <v>2744</v>
      </c>
      <c r="G40" s="169">
        <f t="shared" si="2"/>
        <v>25850</v>
      </c>
      <c r="H40" s="169">
        <v>4925</v>
      </c>
      <c r="I40" s="169">
        <v>4221</v>
      </c>
      <c r="J40" s="169">
        <v>28142</v>
      </c>
      <c r="K40" s="169">
        <v>0</v>
      </c>
      <c r="L40" s="169">
        <f t="shared" si="3"/>
        <v>37288</v>
      </c>
    </row>
    <row r="41" spans="1:12" ht="15" customHeight="1">
      <c r="A41" s="531" t="s">
        <v>2959</v>
      </c>
      <c r="B41" s="541" t="s">
        <v>2960</v>
      </c>
      <c r="C41" s="138">
        <v>21106</v>
      </c>
      <c r="D41" s="169">
        <v>0</v>
      </c>
      <c r="E41" s="169">
        <v>2000</v>
      </c>
      <c r="F41" s="169">
        <v>2744</v>
      </c>
      <c r="G41" s="169">
        <f t="shared" si="2"/>
        <v>25850</v>
      </c>
      <c r="H41" s="169">
        <v>4925</v>
      </c>
      <c r="I41" s="169">
        <v>4221</v>
      </c>
      <c r="J41" s="169">
        <v>28142</v>
      </c>
      <c r="K41" s="169">
        <v>0</v>
      </c>
      <c r="L41" s="169">
        <f t="shared" si="3"/>
        <v>37288</v>
      </c>
    </row>
    <row r="42" spans="1:12" ht="15" customHeight="1">
      <c r="A42" s="531" t="s">
        <v>2961</v>
      </c>
      <c r="B42" s="541" t="s">
        <v>2962</v>
      </c>
      <c r="C42" s="138">
        <v>21106</v>
      </c>
      <c r="D42" s="169">
        <v>0</v>
      </c>
      <c r="E42" s="169">
        <v>2000</v>
      </c>
      <c r="F42" s="169">
        <v>2744</v>
      </c>
      <c r="G42" s="169">
        <f t="shared" si="2"/>
        <v>25850</v>
      </c>
      <c r="H42" s="169">
        <v>4925</v>
      </c>
      <c r="I42" s="169">
        <v>4221</v>
      </c>
      <c r="J42" s="169">
        <v>28142</v>
      </c>
      <c r="K42" s="169">
        <v>0</v>
      </c>
      <c r="L42" s="169">
        <f t="shared" si="3"/>
        <v>37288</v>
      </c>
    </row>
    <row r="43" spans="1:12" ht="15" customHeight="1">
      <c r="A43" s="531" t="s">
        <v>2963</v>
      </c>
      <c r="B43" s="541" t="s">
        <v>2964</v>
      </c>
      <c r="C43" s="138">
        <v>21106</v>
      </c>
      <c r="D43" s="169">
        <v>0</v>
      </c>
      <c r="E43" s="169">
        <v>2000</v>
      </c>
      <c r="F43" s="169">
        <v>2744</v>
      </c>
      <c r="G43" s="169">
        <f t="shared" si="2"/>
        <v>25850</v>
      </c>
      <c r="H43" s="169">
        <v>4925</v>
      </c>
      <c r="I43" s="169">
        <v>4221</v>
      </c>
      <c r="J43" s="169">
        <v>28142</v>
      </c>
      <c r="K43" s="169">
        <v>0</v>
      </c>
      <c r="L43" s="169">
        <f t="shared" si="3"/>
        <v>37288</v>
      </c>
    </row>
    <row r="44" spans="1:12" ht="15" customHeight="1">
      <c r="A44" s="531" t="s">
        <v>2963</v>
      </c>
      <c r="B44" s="541" t="s">
        <v>2964</v>
      </c>
      <c r="C44" s="138">
        <v>21106</v>
      </c>
      <c r="D44" s="169">
        <v>0</v>
      </c>
      <c r="E44" s="169">
        <v>2000</v>
      </c>
      <c r="F44" s="169">
        <v>2744</v>
      </c>
      <c r="G44" s="169">
        <f t="shared" si="2"/>
        <v>25850</v>
      </c>
      <c r="H44" s="169">
        <v>4925</v>
      </c>
      <c r="I44" s="169">
        <v>4221</v>
      </c>
      <c r="J44" s="169">
        <v>28142</v>
      </c>
      <c r="K44" s="169">
        <v>0</v>
      </c>
      <c r="L44" s="169">
        <f t="shared" si="3"/>
        <v>37288</v>
      </c>
    </row>
    <row r="45" spans="1:12" ht="15" customHeight="1">
      <c r="A45" s="531" t="s">
        <v>2965</v>
      </c>
      <c r="B45" s="541" t="s">
        <v>2869</v>
      </c>
      <c r="C45" s="138">
        <v>21106</v>
      </c>
      <c r="D45" s="169">
        <v>0</v>
      </c>
      <c r="E45" s="169">
        <v>2000</v>
      </c>
      <c r="F45" s="169">
        <v>2744</v>
      </c>
      <c r="G45" s="169">
        <f t="shared" si="2"/>
        <v>25850</v>
      </c>
      <c r="H45" s="169">
        <v>4925</v>
      </c>
      <c r="I45" s="169">
        <v>4221</v>
      </c>
      <c r="J45" s="169">
        <v>28142</v>
      </c>
      <c r="K45" s="169">
        <v>0</v>
      </c>
      <c r="L45" s="169">
        <f t="shared" si="3"/>
        <v>37288</v>
      </c>
    </row>
    <row r="46" spans="1:12" ht="15" customHeight="1">
      <c r="A46" s="531" t="s">
        <v>2966</v>
      </c>
      <c r="B46" s="541" t="s">
        <v>2275</v>
      </c>
      <c r="C46" s="138">
        <v>20350</v>
      </c>
      <c r="D46" s="169">
        <v>0</v>
      </c>
      <c r="E46" s="169">
        <v>2000</v>
      </c>
      <c r="F46" s="169">
        <v>2646</v>
      </c>
      <c r="G46" s="169">
        <f t="shared" si="2"/>
        <v>24996</v>
      </c>
      <c r="H46" s="169">
        <v>4748</v>
      </c>
      <c r="I46" s="169">
        <v>4070</v>
      </c>
      <c r="J46" s="169">
        <v>27134</v>
      </c>
      <c r="K46" s="169">
        <v>0</v>
      </c>
      <c r="L46" s="169">
        <f t="shared" si="3"/>
        <v>35952</v>
      </c>
    </row>
    <row r="47" spans="1:12" ht="15" customHeight="1">
      <c r="A47" s="531" t="s">
        <v>2967</v>
      </c>
      <c r="B47" s="541" t="s">
        <v>2968</v>
      </c>
      <c r="C47" s="138">
        <v>14743</v>
      </c>
      <c r="D47" s="169">
        <v>0</v>
      </c>
      <c r="E47" s="169">
        <v>2000</v>
      </c>
      <c r="F47" s="169">
        <v>1917</v>
      </c>
      <c r="G47" s="169">
        <f t="shared" si="2"/>
        <v>18660</v>
      </c>
      <c r="H47" s="169">
        <v>3440</v>
      </c>
      <c r="I47" s="169">
        <v>2949</v>
      </c>
      <c r="J47" s="169">
        <v>19657</v>
      </c>
      <c r="K47" s="169">
        <v>0</v>
      </c>
      <c r="L47" s="169">
        <f t="shared" si="3"/>
        <v>26046</v>
      </c>
    </row>
    <row r="48" spans="1:12" ht="15" customHeight="1">
      <c r="A48" s="531" t="s">
        <v>2969</v>
      </c>
      <c r="B48" s="541" t="s">
        <v>2970</v>
      </c>
      <c r="C48" s="138">
        <v>14743</v>
      </c>
      <c r="D48" s="169">
        <v>0</v>
      </c>
      <c r="E48" s="169">
        <v>2000</v>
      </c>
      <c r="F48" s="169">
        <v>1917</v>
      </c>
      <c r="G48" s="169">
        <f t="shared" si="2"/>
        <v>18660</v>
      </c>
      <c r="H48" s="169">
        <v>3440</v>
      </c>
      <c r="I48" s="169">
        <v>2949</v>
      </c>
      <c r="J48" s="169">
        <v>19657</v>
      </c>
      <c r="K48" s="169">
        <v>0</v>
      </c>
      <c r="L48" s="169">
        <f t="shared" si="3"/>
        <v>26046</v>
      </c>
    </row>
    <row r="49" spans="1:12" ht="15" customHeight="1">
      <c r="A49" s="531" t="s">
        <v>2971</v>
      </c>
      <c r="B49" s="541" t="s">
        <v>2972</v>
      </c>
      <c r="C49" s="138">
        <v>14743</v>
      </c>
      <c r="D49" s="169">
        <v>0</v>
      </c>
      <c r="E49" s="169">
        <v>2000</v>
      </c>
      <c r="F49" s="169">
        <v>1917</v>
      </c>
      <c r="G49" s="169">
        <f t="shared" si="2"/>
        <v>18660</v>
      </c>
      <c r="H49" s="169">
        <v>3440</v>
      </c>
      <c r="I49" s="169">
        <v>2949</v>
      </c>
      <c r="J49" s="169">
        <v>19657</v>
      </c>
      <c r="K49" s="169">
        <v>0</v>
      </c>
      <c r="L49" s="169">
        <f t="shared" si="3"/>
        <v>26046</v>
      </c>
    </row>
    <row r="50" spans="1:12" ht="15" customHeight="1">
      <c r="A50" s="531" t="s">
        <v>2973</v>
      </c>
      <c r="B50" s="541" t="s">
        <v>2974</v>
      </c>
      <c r="C50" s="138">
        <v>14743</v>
      </c>
      <c r="D50" s="169">
        <v>0</v>
      </c>
      <c r="E50" s="169">
        <v>2000</v>
      </c>
      <c r="F50" s="169">
        <v>1917</v>
      </c>
      <c r="G50" s="169">
        <f t="shared" si="2"/>
        <v>18660</v>
      </c>
      <c r="H50" s="169">
        <v>3440</v>
      </c>
      <c r="I50" s="169">
        <v>2949</v>
      </c>
      <c r="J50" s="169">
        <v>19657</v>
      </c>
      <c r="K50" s="169">
        <v>0</v>
      </c>
      <c r="L50" s="169">
        <f t="shared" si="3"/>
        <v>26046</v>
      </c>
    </row>
    <row r="51" spans="1:12" ht="15" customHeight="1">
      <c r="A51" s="531" t="s">
        <v>2975</v>
      </c>
      <c r="B51" s="541" t="s">
        <v>2976</v>
      </c>
      <c r="C51" s="138">
        <v>10286</v>
      </c>
      <c r="D51" s="169">
        <v>0</v>
      </c>
      <c r="E51" s="169">
        <v>2000</v>
      </c>
      <c r="F51" s="169">
        <v>1337</v>
      </c>
      <c r="G51" s="169">
        <f t="shared" si="2"/>
        <v>13623</v>
      </c>
      <c r="H51" s="169">
        <v>2400</v>
      </c>
      <c r="I51" s="169">
        <v>2057</v>
      </c>
      <c r="J51" s="169">
        <v>13715</v>
      </c>
      <c r="K51" s="169">
        <v>0</v>
      </c>
      <c r="L51" s="169">
        <f t="shared" si="3"/>
        <v>18172</v>
      </c>
    </row>
    <row r="52" spans="1:12" ht="15" customHeight="1">
      <c r="A52" s="531" t="s">
        <v>2977</v>
      </c>
      <c r="B52" s="541" t="s">
        <v>2978</v>
      </c>
      <c r="C52" s="138">
        <v>10286</v>
      </c>
      <c r="D52" s="169">
        <v>0</v>
      </c>
      <c r="E52" s="169">
        <v>2000</v>
      </c>
      <c r="F52" s="169">
        <v>1337</v>
      </c>
      <c r="G52" s="169">
        <f t="shared" si="2"/>
        <v>13623</v>
      </c>
      <c r="H52" s="169">
        <v>2400</v>
      </c>
      <c r="I52" s="169">
        <v>2057</v>
      </c>
      <c r="J52" s="169">
        <v>13715</v>
      </c>
      <c r="K52" s="169">
        <v>0</v>
      </c>
      <c r="L52" s="169">
        <f t="shared" si="3"/>
        <v>18172</v>
      </c>
    </row>
    <row r="53" spans="1:12" ht="15" customHeight="1">
      <c r="A53" s="531" t="s">
        <v>2979</v>
      </c>
      <c r="B53" s="541" t="s">
        <v>2980</v>
      </c>
      <c r="C53" s="138">
        <v>9026</v>
      </c>
      <c r="D53" s="169">
        <v>0</v>
      </c>
      <c r="E53" s="169">
        <v>2000</v>
      </c>
      <c r="F53" s="169">
        <v>1173</v>
      </c>
      <c r="G53" s="169">
        <f t="shared" si="2"/>
        <v>12199</v>
      </c>
      <c r="H53" s="169">
        <v>2106</v>
      </c>
      <c r="I53" s="169">
        <v>1805</v>
      </c>
      <c r="J53" s="169">
        <v>12035</v>
      </c>
      <c r="K53" s="169">
        <v>0</v>
      </c>
      <c r="L53" s="169">
        <f t="shared" si="3"/>
        <v>15946</v>
      </c>
    </row>
    <row r="54" spans="1:12" ht="15" customHeight="1">
      <c r="A54" s="531" t="s">
        <v>2981</v>
      </c>
      <c r="B54" s="541" t="s">
        <v>2489</v>
      </c>
      <c r="C54" s="138">
        <v>9026</v>
      </c>
      <c r="D54" s="169">
        <v>0</v>
      </c>
      <c r="E54" s="169">
        <v>2000</v>
      </c>
      <c r="F54" s="169">
        <v>1173</v>
      </c>
      <c r="G54" s="169">
        <f t="shared" si="2"/>
        <v>12199</v>
      </c>
      <c r="H54" s="169">
        <v>2106</v>
      </c>
      <c r="I54" s="169">
        <v>1805</v>
      </c>
      <c r="J54" s="169">
        <v>12035</v>
      </c>
      <c r="K54" s="169">
        <v>0</v>
      </c>
      <c r="L54" s="169">
        <f t="shared" si="3"/>
        <v>15946</v>
      </c>
    </row>
  </sheetData>
  <mergeCells count="15">
    <mergeCell ref="A8:A9"/>
    <mergeCell ref="B8:B9"/>
    <mergeCell ref="C8:G8"/>
    <mergeCell ref="H8:L8"/>
    <mergeCell ref="A33:C33"/>
    <mergeCell ref="A34:A35"/>
    <mergeCell ref="B34:B35"/>
    <mergeCell ref="C34:G34"/>
    <mergeCell ref="H34:L34"/>
    <mergeCell ref="A2:L2"/>
    <mergeCell ref="A3:L3"/>
    <mergeCell ref="A4:L4"/>
    <mergeCell ref="A5:L5"/>
    <mergeCell ref="A6:L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52"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2:G67"/>
  <sheetViews>
    <sheetView showGridLines="0" zoomScaleSheetLayoutView="70" workbookViewId="0" topLeftCell="A1"/>
  </sheetViews>
  <sheetFormatPr defaultColWidth="11.454285714285714" defaultRowHeight="15" customHeight="1"/>
  <cols>
    <col min="1" max="1" width="15.142857142857142" style="131" bestFit="1" customWidth="1"/>
    <col min="2" max="2" width="52.57142857142857" style="131" customWidth="1"/>
    <col min="3" max="3" width="17.571428571428573" style="146" customWidth="1"/>
    <col min="4" max="5" width="17.571428571428573" style="131" customWidth="1"/>
    <col min="6" max="6" width="4.285714285714286" style="131" bestFit="1" customWidth="1"/>
    <col min="7" max="16384" width="11.428571428571429" style="131"/>
  </cols>
  <sheetData>
    <row r="2" spans="1:5" ht="15" customHeight="1">
      <c r="A2" s="57" t="s">
        <v>768</v>
      </c>
      <c r="B2" s="57" t="s">
        <v>1931</v>
      </c>
      <c r="C2" s="57" t="s">
        <v>1931</v>
      </c>
      <c r="D2" s="57" t="s">
        <v>1931</v>
      </c>
      <c r="E2" s="57" t="s">
        <v>1931</v>
      </c>
    </row>
    <row r="3" spans="1:5" ht="15" customHeight="1">
      <c r="A3" s="57" t="s">
        <v>776</v>
      </c>
      <c r="B3" s="57" t="s">
        <v>1932</v>
      </c>
      <c r="C3" s="57" t="s">
        <v>1932</v>
      </c>
      <c r="D3" s="57" t="s">
        <v>1932</v>
      </c>
      <c r="E3" s="57" t="s">
        <v>1932</v>
      </c>
    </row>
    <row r="4" spans="1:5" ht="15" customHeight="1">
      <c r="A4" s="57" t="s">
        <v>1904</v>
      </c>
      <c r="B4" s="57" t="s">
        <v>1933</v>
      </c>
      <c r="C4" s="57" t="s">
        <v>1933</v>
      </c>
      <c r="D4" s="57" t="s">
        <v>1933</v>
      </c>
      <c r="E4" s="57" t="s">
        <v>1933</v>
      </c>
    </row>
    <row r="5" spans="1:5" ht="15" customHeight="1">
      <c r="A5" s="57" t="s">
        <v>1934</v>
      </c>
      <c r="B5" s="57" t="s">
        <v>1934</v>
      </c>
      <c r="C5" s="57" t="s">
        <v>1934</v>
      </c>
      <c r="D5" s="57" t="s">
        <v>1934</v>
      </c>
      <c r="E5" s="57" t="s">
        <v>1934</v>
      </c>
    </row>
    <row r="6" spans="1:5" ht="15" customHeight="1">
      <c r="A6" s="185" t="s">
        <v>1935</v>
      </c>
      <c r="B6" s="185" t="s">
        <v>1935</v>
      </c>
      <c r="C6" s="185" t="s">
        <v>1935</v>
      </c>
      <c r="D6" s="185" t="s">
        <v>1935</v>
      </c>
      <c r="E6" s="185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67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250"/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542" t="s">
        <v>1942</v>
      </c>
      <c r="B11" s="542" t="s">
        <v>1942</v>
      </c>
      <c r="C11" s="189" t="s">
        <v>318</v>
      </c>
      <c r="D11" s="190" t="s">
        <v>318</v>
      </c>
      <c r="E11" s="190" t="s">
        <v>318</v>
      </c>
    </row>
    <row r="12" spans="1:7" ht="15" customHeight="1">
      <c r="A12" s="70" t="s">
        <v>2984</v>
      </c>
      <c r="B12" s="70" t="s">
        <v>2422</v>
      </c>
      <c r="C12" s="71">
        <v>1</v>
      </c>
      <c r="D12" s="121">
        <v>157296.83</v>
      </c>
      <c r="E12" s="121">
        <v>157296.83</v>
      </c>
      <c r="G12" s="204"/>
    </row>
    <row r="13" spans="1:7" ht="15" customHeight="1">
      <c r="A13" s="70" t="s">
        <v>2985</v>
      </c>
      <c r="B13" s="70" t="s">
        <v>2420</v>
      </c>
      <c r="C13" s="71">
        <v>2</v>
      </c>
      <c r="D13" s="121">
        <v>150933.2</v>
      </c>
      <c r="E13" s="121">
        <v>150933.2</v>
      </c>
      <c r="G13" s="204"/>
    </row>
    <row r="14" spans="1:7" ht="15" customHeight="1">
      <c r="A14" s="70" t="s">
        <v>2986</v>
      </c>
      <c r="B14" s="70" t="s">
        <v>2987</v>
      </c>
      <c r="C14" s="71">
        <v>1</v>
      </c>
      <c r="D14" s="121">
        <v>81400</v>
      </c>
      <c r="E14" s="121">
        <v>81400</v>
      </c>
      <c r="G14" s="204"/>
    </row>
    <row r="15" spans="1:7" ht="15" customHeight="1">
      <c r="A15" s="70" t="s">
        <v>2988</v>
      </c>
      <c r="B15" s="70" t="s">
        <v>2989</v>
      </c>
      <c r="C15" s="71">
        <v>1</v>
      </c>
      <c r="D15" s="121">
        <v>70534.49</v>
      </c>
      <c r="E15" s="121">
        <v>70534.49</v>
      </c>
      <c r="G15" s="204"/>
    </row>
    <row r="16" spans="1:7" ht="15" customHeight="1">
      <c r="A16" s="70" t="s">
        <v>2990</v>
      </c>
      <c r="B16" s="70" t="s">
        <v>2204</v>
      </c>
      <c r="C16" s="71">
        <v>1</v>
      </c>
      <c r="D16" s="121">
        <v>60244.07</v>
      </c>
      <c r="E16" s="121">
        <v>60244.07</v>
      </c>
      <c r="G16" s="204"/>
    </row>
    <row r="17" spans="1:7" ht="15" customHeight="1">
      <c r="A17" s="70" t="s">
        <v>2991</v>
      </c>
      <c r="B17" s="70" t="s">
        <v>2195</v>
      </c>
      <c r="C17" s="71">
        <v>5</v>
      </c>
      <c r="D17" s="121">
        <v>60244.07</v>
      </c>
      <c r="E17" s="121">
        <v>60244.07</v>
      </c>
      <c r="G17" s="204"/>
    </row>
    <row r="18" spans="1:7" ht="15" customHeight="1">
      <c r="A18" s="70" t="s">
        <v>2992</v>
      </c>
      <c r="B18" s="70" t="s">
        <v>2498</v>
      </c>
      <c r="C18" s="71">
        <v>1</v>
      </c>
      <c r="D18" s="121">
        <v>50680.98</v>
      </c>
      <c r="E18" s="121">
        <v>50680.98</v>
      </c>
      <c r="G18" s="204"/>
    </row>
    <row r="19" spans="1:7" ht="15" customHeight="1">
      <c r="A19" s="70" t="s">
        <v>2993</v>
      </c>
      <c r="B19" s="70" t="s">
        <v>1949</v>
      </c>
      <c r="C19" s="71">
        <v>1</v>
      </c>
      <c r="D19" s="121">
        <v>55048.77</v>
      </c>
      <c r="E19" s="121">
        <v>55048.77</v>
      </c>
      <c r="G19" s="204"/>
    </row>
    <row r="20" spans="1:7" ht="15" customHeight="1">
      <c r="A20" s="70" t="s">
        <v>2994</v>
      </c>
      <c r="B20" s="70" t="s">
        <v>2060</v>
      </c>
      <c r="C20" s="71">
        <v>2</v>
      </c>
      <c r="D20" s="121">
        <v>43985.97</v>
      </c>
      <c r="E20" s="121">
        <v>43985.97</v>
      </c>
      <c r="G20" s="204"/>
    </row>
    <row r="21" spans="1:7" ht="15" customHeight="1">
      <c r="A21" s="125" t="s">
        <v>318</v>
      </c>
      <c r="B21" s="126" t="s">
        <v>1967</v>
      </c>
      <c r="C21" s="127">
        <f>SUM(C12:C20)</f>
        <v>15</v>
      </c>
      <c r="D21" s="128" t="s">
        <v>318</v>
      </c>
      <c r="E21" s="129" t="s">
        <v>318</v>
      </c>
      <c r="G21" s="204"/>
    </row>
    <row r="22" spans="1:7" ht="15" customHeight="1">
      <c r="A22" s="193"/>
      <c r="B22" s="150"/>
      <c r="C22" s="194"/>
      <c r="D22" s="195"/>
      <c r="E22" s="195"/>
      <c r="G22" s="204"/>
    </row>
    <row r="23" spans="1:7" ht="15" customHeight="1">
      <c r="A23" s="196" t="s">
        <v>318</v>
      </c>
      <c r="B23" s="196" t="s">
        <v>318</v>
      </c>
      <c r="C23" s="197" t="s">
        <v>318</v>
      </c>
      <c r="D23" s="198" t="s">
        <v>318</v>
      </c>
      <c r="E23" s="198" t="s">
        <v>318</v>
      </c>
      <c r="G23" s="204"/>
    </row>
    <row r="24" spans="1:7" ht="15" customHeight="1">
      <c r="A24" s="543" t="s">
        <v>1968</v>
      </c>
      <c r="B24" s="543" t="s">
        <v>1968</v>
      </c>
      <c r="C24" s="118"/>
      <c r="D24" s="119" t="s">
        <v>318</v>
      </c>
      <c r="E24" s="119" t="s">
        <v>318</v>
      </c>
      <c r="G24" s="204"/>
    </row>
    <row r="25" spans="1:7" ht="15" customHeight="1">
      <c r="A25" s="70" t="s">
        <v>2995</v>
      </c>
      <c r="B25" s="70" t="s">
        <v>2245</v>
      </c>
      <c r="C25" s="71">
        <v>3</v>
      </c>
      <c r="D25" s="121">
        <v>25829.69</v>
      </c>
      <c r="E25" s="121">
        <v>25829.69</v>
      </c>
      <c r="G25" s="204"/>
    </row>
    <row r="26" spans="1:7" ht="15" customHeight="1">
      <c r="A26" s="70" t="s">
        <v>2996</v>
      </c>
      <c r="B26" s="70" t="s">
        <v>2997</v>
      </c>
      <c r="C26" s="71">
        <v>1</v>
      </c>
      <c r="D26" s="121">
        <v>18935.60</v>
      </c>
      <c r="E26" s="121">
        <v>18935.60</v>
      </c>
      <c r="G26" s="204"/>
    </row>
    <row r="27" spans="1:7" ht="15" customHeight="1">
      <c r="A27" s="70" t="s">
        <v>2998</v>
      </c>
      <c r="B27" s="70" t="s">
        <v>2999</v>
      </c>
      <c r="C27" s="71">
        <v>1</v>
      </c>
      <c r="D27" s="121">
        <v>17577.63</v>
      </c>
      <c r="E27" s="121">
        <v>17577.63</v>
      </c>
      <c r="G27" s="204"/>
    </row>
    <row r="28" spans="1:7" ht="15" customHeight="1">
      <c r="A28" s="70" t="s">
        <v>3000</v>
      </c>
      <c r="B28" s="70" t="s">
        <v>3001</v>
      </c>
      <c r="C28" s="71">
        <v>1</v>
      </c>
      <c r="D28" s="121">
        <v>27640.31</v>
      </c>
      <c r="E28" s="121">
        <v>27640.31</v>
      </c>
      <c r="G28" s="204"/>
    </row>
    <row r="29" spans="1:7" ht="15" customHeight="1">
      <c r="A29" s="70" t="s">
        <v>3002</v>
      </c>
      <c r="B29" s="70" t="s">
        <v>3003</v>
      </c>
      <c r="C29" s="71">
        <v>1</v>
      </c>
      <c r="D29" s="121">
        <v>26058.06</v>
      </c>
      <c r="E29" s="121">
        <v>26058.06</v>
      </c>
      <c r="G29" s="204"/>
    </row>
    <row r="30" spans="1:7" ht="15" customHeight="1">
      <c r="A30" s="70" t="s">
        <v>3004</v>
      </c>
      <c r="B30" s="70" t="s">
        <v>3005</v>
      </c>
      <c r="C30" s="71">
        <v>1</v>
      </c>
      <c r="D30" s="121">
        <v>21609</v>
      </c>
      <c r="E30" s="121">
        <v>21609</v>
      </c>
      <c r="G30" s="204"/>
    </row>
    <row r="31" spans="1:7" ht="15" customHeight="1">
      <c r="A31" s="70" t="s">
        <v>3006</v>
      </c>
      <c r="B31" s="70" t="s">
        <v>3007</v>
      </c>
      <c r="C31" s="71">
        <v>1</v>
      </c>
      <c r="D31" s="121">
        <v>18849.29</v>
      </c>
      <c r="E31" s="121">
        <v>18849.29</v>
      </c>
      <c r="G31" s="204"/>
    </row>
    <row r="32" spans="1:7" ht="15" customHeight="1">
      <c r="A32" s="70" t="s">
        <v>3008</v>
      </c>
      <c r="B32" s="70" t="s">
        <v>3009</v>
      </c>
      <c r="C32" s="71">
        <v>1</v>
      </c>
      <c r="D32" s="121">
        <v>14258.44</v>
      </c>
      <c r="E32" s="121">
        <v>14258.44</v>
      </c>
      <c r="G32" s="204"/>
    </row>
    <row r="33" spans="1:7" ht="15" customHeight="1">
      <c r="A33" s="70" t="s">
        <v>3010</v>
      </c>
      <c r="B33" s="70" t="s">
        <v>3011</v>
      </c>
      <c r="C33" s="71">
        <v>1</v>
      </c>
      <c r="D33" s="121">
        <v>33404.18</v>
      </c>
      <c r="E33" s="121">
        <v>33404.18</v>
      </c>
      <c r="G33" s="204"/>
    </row>
    <row r="34" spans="1:7" ht="15" customHeight="1">
      <c r="A34" s="70" t="s">
        <v>3012</v>
      </c>
      <c r="B34" s="70" t="s">
        <v>3013</v>
      </c>
      <c r="C34" s="71">
        <v>1</v>
      </c>
      <c r="D34" s="121">
        <v>38367.32</v>
      </c>
      <c r="E34" s="121">
        <v>38367.32</v>
      </c>
      <c r="G34" s="204"/>
    </row>
    <row r="35" spans="1:7" ht="15" customHeight="1">
      <c r="A35" s="70" t="s">
        <v>3014</v>
      </c>
      <c r="B35" s="70" t="s">
        <v>3015</v>
      </c>
      <c r="C35" s="71">
        <v>2</v>
      </c>
      <c r="D35" s="121">
        <v>20335.77</v>
      </c>
      <c r="E35" s="121">
        <v>20335.77</v>
      </c>
      <c r="G35" s="204"/>
    </row>
    <row r="36" spans="1:7" ht="15" customHeight="1">
      <c r="A36" s="70" t="s">
        <v>3016</v>
      </c>
      <c r="B36" s="70" t="s">
        <v>3017</v>
      </c>
      <c r="C36" s="71">
        <v>1</v>
      </c>
      <c r="D36" s="121">
        <v>17577.63</v>
      </c>
      <c r="E36" s="121">
        <v>17577.63</v>
      </c>
      <c r="G36" s="204"/>
    </row>
    <row r="37" spans="1:7" ht="15" customHeight="1">
      <c r="A37" s="70" t="s">
        <v>3018</v>
      </c>
      <c r="B37" s="70" t="s">
        <v>3019</v>
      </c>
      <c r="C37" s="71">
        <v>1</v>
      </c>
      <c r="D37" s="121">
        <v>18849.29</v>
      </c>
      <c r="E37" s="121">
        <v>18849.29</v>
      </c>
      <c r="G37" s="204"/>
    </row>
    <row r="38" spans="1:7" ht="15" customHeight="1">
      <c r="A38" s="70" t="s">
        <v>3020</v>
      </c>
      <c r="B38" s="70" t="s">
        <v>3021</v>
      </c>
      <c r="C38" s="71">
        <v>1</v>
      </c>
      <c r="D38" s="121">
        <v>17577.63</v>
      </c>
      <c r="E38" s="121">
        <v>17577.63</v>
      </c>
      <c r="G38" s="204"/>
    </row>
    <row r="39" spans="1:7" ht="15" customHeight="1">
      <c r="A39" s="70" t="s">
        <v>3022</v>
      </c>
      <c r="B39" s="70" t="s">
        <v>3023</v>
      </c>
      <c r="C39" s="71">
        <v>1</v>
      </c>
      <c r="D39" s="121">
        <v>27640.31</v>
      </c>
      <c r="E39" s="121">
        <v>27640.31</v>
      </c>
      <c r="G39" s="204"/>
    </row>
    <row r="40" spans="1:7" ht="15" customHeight="1">
      <c r="A40" s="70" t="s">
        <v>3024</v>
      </c>
      <c r="B40" s="70" t="s">
        <v>3025</v>
      </c>
      <c r="C40" s="71">
        <v>3</v>
      </c>
      <c r="D40" s="121">
        <v>25015.80</v>
      </c>
      <c r="E40" s="121">
        <v>25015.80</v>
      </c>
      <c r="G40" s="204"/>
    </row>
    <row r="41" spans="1:7" ht="15" customHeight="1">
      <c r="A41" s="70" t="s">
        <v>3026</v>
      </c>
      <c r="B41" s="70" t="s">
        <v>3027</v>
      </c>
      <c r="C41" s="71">
        <v>1</v>
      </c>
      <c r="D41" s="121">
        <v>35703.99</v>
      </c>
      <c r="E41" s="121">
        <v>35703.99</v>
      </c>
      <c r="G41" s="204"/>
    </row>
    <row r="42" spans="1:7" ht="15" customHeight="1">
      <c r="A42" s="70" t="s">
        <v>3028</v>
      </c>
      <c r="B42" s="70" t="s">
        <v>3029</v>
      </c>
      <c r="C42" s="71">
        <v>1</v>
      </c>
      <c r="D42" s="121">
        <v>43985.97</v>
      </c>
      <c r="E42" s="121">
        <v>43985.97</v>
      </c>
      <c r="G42" s="204"/>
    </row>
    <row r="43" spans="1:7" ht="15" customHeight="1">
      <c r="A43" s="70" t="s">
        <v>3030</v>
      </c>
      <c r="B43" s="70" t="s">
        <v>3031</v>
      </c>
      <c r="C43" s="71">
        <v>3</v>
      </c>
      <c r="D43" s="121">
        <v>46200</v>
      </c>
      <c r="E43" s="121">
        <v>46200</v>
      </c>
      <c r="G43" s="204"/>
    </row>
    <row r="44" spans="1:7" ht="15" customHeight="1">
      <c r="A44" s="70" t="s">
        <v>3032</v>
      </c>
      <c r="B44" s="70" t="s">
        <v>3033</v>
      </c>
      <c r="C44" s="71">
        <v>1</v>
      </c>
      <c r="D44" s="121">
        <v>26015.70</v>
      </c>
      <c r="E44" s="121">
        <v>26015.70</v>
      </c>
      <c r="G44" s="204"/>
    </row>
    <row r="45" spans="1:7" ht="15" customHeight="1">
      <c r="A45" s="70" t="s">
        <v>3034</v>
      </c>
      <c r="B45" s="70" t="s">
        <v>2275</v>
      </c>
      <c r="C45" s="71">
        <v>1</v>
      </c>
      <c r="D45" s="121">
        <v>35255.12</v>
      </c>
      <c r="E45" s="121">
        <v>35255.12</v>
      </c>
      <c r="G45" s="204"/>
    </row>
    <row r="46" spans="1:7" ht="15" customHeight="1">
      <c r="A46" s="70" t="s">
        <v>3035</v>
      </c>
      <c r="B46" s="70" t="s">
        <v>3036</v>
      </c>
      <c r="C46" s="71">
        <v>4</v>
      </c>
      <c r="D46" s="121">
        <v>44402.72</v>
      </c>
      <c r="E46" s="121">
        <v>44402.72</v>
      </c>
      <c r="G46" s="204"/>
    </row>
    <row r="47" spans="1:7" ht="15" customHeight="1">
      <c r="A47" s="70" t="s">
        <v>3037</v>
      </c>
      <c r="B47" s="70" t="s">
        <v>3038</v>
      </c>
      <c r="C47" s="71">
        <v>4</v>
      </c>
      <c r="D47" s="121">
        <v>39426.66</v>
      </c>
      <c r="E47" s="121">
        <v>39426.66</v>
      </c>
      <c r="G47" s="204"/>
    </row>
    <row r="48" spans="1:7" ht="15" customHeight="1">
      <c r="A48" s="70" t="s">
        <v>3039</v>
      </c>
      <c r="B48" s="70" t="s">
        <v>3040</v>
      </c>
      <c r="C48" s="71">
        <v>5</v>
      </c>
      <c r="D48" s="121">
        <v>35703.99</v>
      </c>
      <c r="E48" s="121">
        <v>35703.99</v>
      </c>
      <c r="G48" s="204"/>
    </row>
    <row r="49" spans="1:7" ht="15" customHeight="1">
      <c r="A49" s="70" t="s">
        <v>3041</v>
      </c>
      <c r="B49" s="70" t="s">
        <v>2355</v>
      </c>
      <c r="C49" s="71">
        <v>1</v>
      </c>
      <c r="D49" s="121">
        <v>12058</v>
      </c>
      <c r="E49" s="121">
        <v>12058</v>
      </c>
      <c r="G49" s="204"/>
    </row>
    <row r="50" spans="1:7" ht="15" customHeight="1">
      <c r="A50" s="125" t="s">
        <v>318</v>
      </c>
      <c r="B50" s="126" t="s">
        <v>1976</v>
      </c>
      <c r="C50" s="127">
        <f>SUM(C25:C49)</f>
        <v>42</v>
      </c>
      <c r="D50" s="128" t="s">
        <v>318</v>
      </c>
      <c r="E50" s="129" t="s">
        <v>318</v>
      </c>
      <c r="G50" s="204"/>
    </row>
    <row r="51" spans="1:7" ht="15" customHeight="1">
      <c r="A51" s="200" t="s">
        <v>318</v>
      </c>
      <c r="C51" s="131"/>
      <c r="D51" s="201" t="s">
        <v>318</v>
      </c>
      <c r="E51" s="201" t="s">
        <v>318</v>
      </c>
      <c r="G51" s="204"/>
    </row>
    <row r="52" spans="1:7" ht="15" customHeight="1">
      <c r="A52" s="133" t="s">
        <v>318</v>
      </c>
      <c r="B52" s="133" t="s">
        <v>318</v>
      </c>
      <c r="C52" s="197" t="s">
        <v>318</v>
      </c>
      <c r="D52" s="198" t="s">
        <v>318</v>
      </c>
      <c r="E52" s="198" t="s">
        <v>318</v>
      </c>
      <c r="G52" s="204"/>
    </row>
    <row r="53" spans="1:7" ht="15" customHeight="1">
      <c r="A53" s="544" t="s">
        <v>1977</v>
      </c>
      <c r="B53" s="544" t="s">
        <v>1968</v>
      </c>
      <c r="C53" s="135" t="s">
        <v>318</v>
      </c>
      <c r="D53" s="136" t="s">
        <v>318</v>
      </c>
      <c r="E53" s="136" t="s">
        <v>318</v>
      </c>
      <c r="G53" s="204"/>
    </row>
    <row r="54" spans="1:7" ht="15" customHeight="1">
      <c r="A54" s="137" t="s">
        <v>1978</v>
      </c>
      <c r="B54" s="137" t="s">
        <v>1978</v>
      </c>
      <c r="C54" s="100">
        <v>0</v>
      </c>
      <c r="D54" s="138">
        <v>0</v>
      </c>
      <c r="E54" s="138">
        <v>0</v>
      </c>
      <c r="G54" s="204"/>
    </row>
    <row r="55" spans="1:7" ht="15" customHeight="1">
      <c r="A55" s="104" t="s">
        <v>318</v>
      </c>
      <c r="B55" s="105" t="s">
        <v>1979</v>
      </c>
      <c r="C55" s="106">
        <f>SUM(C54:C54)</f>
        <v>0</v>
      </c>
      <c r="D55" s="107" t="s">
        <v>318</v>
      </c>
      <c r="E55" s="108" t="s">
        <v>318</v>
      </c>
      <c r="G55" s="204"/>
    </row>
    <row r="56" spans="1:7" ht="15" customHeight="1">
      <c r="A56" s="196"/>
      <c r="B56" s="196"/>
      <c r="C56" s="197"/>
      <c r="D56" s="198"/>
      <c r="E56" s="198"/>
      <c r="G56" s="204"/>
    </row>
    <row r="57" spans="1:7" ht="15" customHeight="1">
      <c r="A57" s="196"/>
      <c r="B57" s="139" t="s">
        <v>1912</v>
      </c>
      <c r="C57" s="140">
        <f>SUM(C50,C21,C55)</f>
        <v>57</v>
      </c>
      <c r="D57" s="198"/>
      <c r="E57" s="198"/>
      <c r="G57" s="204"/>
    </row>
    <row r="58" spans="1:7" ht="15" customHeight="1">
      <c r="A58" s="196"/>
      <c r="B58" s="196"/>
      <c r="C58" s="197"/>
      <c r="D58" s="198"/>
      <c r="E58" s="198"/>
      <c r="G58" s="204"/>
    </row>
    <row r="59" spans="1:7" ht="15" customHeight="1">
      <c r="A59" s="196"/>
      <c r="B59" s="196"/>
      <c r="C59" s="197"/>
      <c r="D59" s="198"/>
      <c r="E59" s="198"/>
      <c r="G59" s="204"/>
    </row>
    <row r="60" spans="1:7" ht="15" customHeight="1">
      <c r="A60" s="385" t="s">
        <v>1908</v>
      </c>
      <c r="B60" s="386"/>
      <c r="C60" s="202" t="s">
        <v>318</v>
      </c>
      <c r="D60" s="203" t="s">
        <v>318</v>
      </c>
      <c r="E60" s="203" t="s">
        <v>318</v>
      </c>
      <c r="G60" s="204"/>
    </row>
    <row r="61" spans="1:7" ht="15" customHeight="1">
      <c r="A61" s="261" t="s">
        <v>1980</v>
      </c>
      <c r="B61" s="262"/>
      <c r="C61" s="131"/>
      <c r="G61" s="204"/>
    </row>
    <row r="62" spans="1:7" ht="15" customHeight="1">
      <c r="A62" s="137" t="s">
        <v>1978</v>
      </c>
      <c r="B62" s="143" t="s">
        <v>1978</v>
      </c>
      <c r="C62" s="71">
        <v>0</v>
      </c>
      <c r="D62" s="121">
        <v>0</v>
      </c>
      <c r="E62" s="121">
        <v>0</v>
      </c>
      <c r="G62" s="204"/>
    </row>
    <row r="63" spans="1:7" ht="15" customHeight="1">
      <c r="A63" s="104" t="s">
        <v>318</v>
      </c>
      <c r="B63" s="105" t="s">
        <v>1982</v>
      </c>
      <c r="C63" s="106">
        <f>SUM(C62:C62)</f>
        <v>0</v>
      </c>
      <c r="D63" s="107" t="s">
        <v>318</v>
      </c>
      <c r="E63" s="108" t="s">
        <v>318</v>
      </c>
      <c r="G63" s="204"/>
    </row>
    <row r="64" spans="1:7" ht="15" customHeight="1">
      <c r="A64" s="196" t="s">
        <v>318</v>
      </c>
      <c r="B64" s="145" t="s">
        <v>318</v>
      </c>
      <c r="G64" s="204"/>
    </row>
    <row r="65" spans="1:7" ht="15" customHeight="1">
      <c r="A65" s="147" t="s">
        <v>1983</v>
      </c>
      <c r="B65" s="148"/>
      <c r="G65" s="204"/>
    </row>
    <row r="66" spans="1:7" ht="15" customHeight="1">
      <c r="A66" s="99" t="s">
        <v>1978</v>
      </c>
      <c r="B66" s="99" t="s">
        <v>1978</v>
      </c>
      <c r="C66" s="100">
        <v>0</v>
      </c>
      <c r="D66" s="138">
        <v>0</v>
      </c>
      <c r="E66" s="138">
        <v>0</v>
      </c>
      <c r="G66" s="204"/>
    </row>
    <row r="67" spans="1:5" ht="15" customHeight="1">
      <c r="A67" s="150" t="s">
        <v>318</v>
      </c>
      <c r="B67" s="151" t="s">
        <v>1985</v>
      </c>
      <c r="C67" s="152">
        <f>SUM(C66:C66)</f>
        <v>0</v>
      </c>
      <c r="D67" s="107" t="s">
        <v>318</v>
      </c>
      <c r="E67" s="108" t="s">
        <v>318</v>
      </c>
    </row>
  </sheetData>
  <mergeCells count="12">
    <mergeCell ref="A60:B60"/>
    <mergeCell ref="A61:B61"/>
    <mergeCell ref="A65:B65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99" r:id="rId2"/>
  <rowBreaks count="1" manualBreakCount="1">
    <brk id="58" max="4" man="1"/>
  </rowBreaks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A2:K47"/>
  <sheetViews>
    <sheetView showGridLines="0" zoomScale="90" zoomScaleNormal="90" zoomScaleSheetLayoutView="70" workbookViewId="0" topLeftCell="A1"/>
  </sheetViews>
  <sheetFormatPr defaultColWidth="11.454285714285714" defaultRowHeight="15" customHeight="1"/>
  <cols>
    <col min="1" max="1" width="7" style="301" bestFit="1" customWidth="1"/>
    <col min="2" max="2" width="50.42857142857143" style="301" bestFit="1" customWidth="1"/>
    <col min="3" max="4" width="11.571428571428571" style="301" customWidth="1"/>
    <col min="5" max="5" width="12.857142857142858" style="301" bestFit="1" customWidth="1"/>
    <col min="6" max="6" width="11.571428571428571" style="301" customWidth="1"/>
    <col min="7" max="7" width="15" style="301" bestFit="1" customWidth="1"/>
    <col min="8" max="8" width="15.142857142857142" style="301" bestFit="1" customWidth="1"/>
    <col min="9" max="11" width="11.571428571428571" style="301" customWidth="1"/>
    <col min="12" max="16384" width="11.428571428571429" style="301"/>
  </cols>
  <sheetData>
    <row r="1" s="405" customFormat="1" ht="15" customHeight="1"/>
    <row r="2" spans="1:11" s="405" customFormat="1" ht="15" customHeight="1">
      <c r="A2" s="460" t="s">
        <v>768</v>
      </c>
      <c r="B2" s="460" t="s">
        <v>1931</v>
      </c>
      <c r="C2" s="460" t="s">
        <v>1931</v>
      </c>
      <c r="D2" s="460" t="s">
        <v>1931</v>
      </c>
      <c r="E2" s="460" t="s">
        <v>1931</v>
      </c>
      <c r="F2" s="460" t="s">
        <v>1931</v>
      </c>
      <c r="G2" s="460" t="s">
        <v>1931</v>
      </c>
      <c r="H2" s="460" t="s">
        <v>1931</v>
      </c>
      <c r="I2" s="460" t="s">
        <v>1931</v>
      </c>
      <c r="J2" s="460" t="s">
        <v>1931</v>
      </c>
      <c r="K2" s="460" t="s">
        <v>1931</v>
      </c>
    </row>
    <row r="3" spans="1:11" s="405" customFormat="1" ht="15" customHeight="1">
      <c r="A3" s="460" t="s">
        <v>776</v>
      </c>
      <c r="B3" s="460" t="s">
        <v>1931</v>
      </c>
      <c r="C3" s="460" t="s">
        <v>1931</v>
      </c>
      <c r="D3" s="460" t="s">
        <v>1931</v>
      </c>
      <c r="E3" s="460" t="s">
        <v>1931</v>
      </c>
      <c r="F3" s="460" t="s">
        <v>1931</v>
      </c>
      <c r="G3" s="460" t="s">
        <v>1931</v>
      </c>
      <c r="H3" s="460" t="s">
        <v>1931</v>
      </c>
      <c r="I3" s="460" t="s">
        <v>1931</v>
      </c>
      <c r="J3" s="460" t="s">
        <v>1931</v>
      </c>
      <c r="K3" s="460" t="s">
        <v>1931</v>
      </c>
    </row>
    <row r="4" spans="1:11" s="405" customFormat="1" ht="15" customHeight="1">
      <c r="A4" s="460" t="s">
        <v>1904</v>
      </c>
      <c r="B4" s="460" t="s">
        <v>1933</v>
      </c>
      <c r="C4" s="460" t="s">
        <v>1933</v>
      </c>
      <c r="D4" s="460" t="s">
        <v>1933</v>
      </c>
      <c r="E4" s="460" t="s">
        <v>1933</v>
      </c>
      <c r="F4" s="460" t="s">
        <v>1933</v>
      </c>
      <c r="G4" s="460" t="s">
        <v>1933</v>
      </c>
      <c r="H4" s="460" t="s">
        <v>1933</v>
      </c>
      <c r="I4" s="460" t="s">
        <v>1933</v>
      </c>
      <c r="J4" s="460" t="s">
        <v>1933</v>
      </c>
      <c r="K4" s="460" t="s">
        <v>1933</v>
      </c>
    </row>
    <row r="5" spans="1:11" s="405" customFormat="1" ht="15" customHeight="1">
      <c r="A5" s="460" t="s">
        <v>1986</v>
      </c>
      <c r="B5" s="460" t="s">
        <v>1986</v>
      </c>
      <c r="C5" s="460" t="s">
        <v>1986</v>
      </c>
      <c r="D5" s="460" t="s">
        <v>1986</v>
      </c>
      <c r="E5" s="460" t="s">
        <v>1986</v>
      </c>
      <c r="F5" s="460" t="s">
        <v>1986</v>
      </c>
      <c r="G5" s="460" t="s">
        <v>1986</v>
      </c>
      <c r="H5" s="460" t="s">
        <v>1986</v>
      </c>
      <c r="I5" s="460" t="s">
        <v>1986</v>
      </c>
      <c r="J5" s="460" t="s">
        <v>1986</v>
      </c>
      <c r="K5" s="460" t="s">
        <v>1986</v>
      </c>
    </row>
    <row r="6" spans="1:11" s="405" customFormat="1" ht="15" customHeight="1">
      <c r="A6" s="461" t="s">
        <v>1935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</row>
    <row r="7" spans="1:11" ht="15" customHeight="1">
      <c r="A7" s="462" t="s">
        <v>1987</v>
      </c>
      <c r="B7" s="462"/>
      <c r="C7" s="462"/>
      <c r="D7" s="408" t="s">
        <v>318</v>
      </c>
      <c r="E7" s="408" t="s">
        <v>318</v>
      </c>
      <c r="F7" s="408" t="s">
        <v>318</v>
      </c>
      <c r="G7" s="408" t="s">
        <v>318</v>
      </c>
      <c r="H7" s="408" t="s">
        <v>318</v>
      </c>
      <c r="I7" s="408" t="s">
        <v>318</v>
      </c>
      <c r="J7" s="408" t="s">
        <v>318</v>
      </c>
      <c r="K7" s="408" t="s">
        <v>318</v>
      </c>
    </row>
    <row r="8" spans="1:11" ht="15" customHeight="1">
      <c r="A8" s="425" t="s">
        <v>1988</v>
      </c>
      <c r="B8" s="426" t="s">
        <v>1937</v>
      </c>
      <c r="C8" s="411" t="s">
        <v>1989</v>
      </c>
      <c r="D8" s="411" t="s">
        <v>1989</v>
      </c>
      <c r="E8" s="411" t="s">
        <v>1989</v>
      </c>
      <c r="F8" s="411" t="s">
        <v>1989</v>
      </c>
      <c r="G8" s="411" t="s">
        <v>1990</v>
      </c>
      <c r="H8" s="411" t="s">
        <v>1990</v>
      </c>
      <c r="I8" s="411" t="s">
        <v>1990</v>
      </c>
      <c r="J8" s="411" t="s">
        <v>1990</v>
      </c>
      <c r="K8" s="412" t="s">
        <v>1990</v>
      </c>
    </row>
    <row r="9" spans="1:11" ht="15" customHeight="1">
      <c r="A9" s="463" t="s">
        <v>1988</v>
      </c>
      <c r="B9" s="464" t="s">
        <v>1991</v>
      </c>
      <c r="C9" s="465" t="s">
        <v>1992</v>
      </c>
      <c r="D9" s="465" t="s">
        <v>1993</v>
      </c>
      <c r="E9" s="465" t="s">
        <v>1994</v>
      </c>
      <c r="F9" s="465" t="s">
        <v>1995</v>
      </c>
      <c r="G9" s="465" t="s">
        <v>1996</v>
      </c>
      <c r="H9" s="465" t="s">
        <v>1997</v>
      </c>
      <c r="I9" s="465" t="s">
        <v>1998</v>
      </c>
      <c r="J9" s="465" t="s">
        <v>1999</v>
      </c>
      <c r="K9" s="466" t="s">
        <v>1995</v>
      </c>
    </row>
    <row r="10" spans="1:11" ht="15" customHeight="1">
      <c r="A10" s="545" t="s">
        <v>2984</v>
      </c>
      <c r="B10" s="545" t="s">
        <v>2422</v>
      </c>
      <c r="C10" s="546">
        <v>157296.83</v>
      </c>
      <c r="D10" s="546">
        <v>5000</v>
      </c>
      <c r="E10" s="546">
        <v>0</v>
      </c>
      <c r="F10" s="546">
        <v>162296.83</v>
      </c>
      <c r="G10" s="546">
        <v>52432.276666666665</v>
      </c>
      <c r="H10" s="546">
        <v>26216.138333333332</v>
      </c>
      <c r="I10" s="546">
        <v>209729.10666666666</v>
      </c>
      <c r="J10" s="546">
        <v>0</v>
      </c>
      <c r="K10" s="546">
        <v>288377.52166666667</v>
      </c>
    </row>
    <row r="11" spans="1:11" ht="15" customHeight="1">
      <c r="A11" s="545" t="s">
        <v>2985</v>
      </c>
      <c r="B11" s="545" t="s">
        <v>2420</v>
      </c>
      <c r="C11" s="546">
        <v>150933.2</v>
      </c>
      <c r="D11" s="546">
        <v>5000</v>
      </c>
      <c r="E11" s="546">
        <v>0</v>
      </c>
      <c r="F11" s="546">
        <v>155933.2</v>
      </c>
      <c r="G11" s="546">
        <v>50311.06666666667</v>
      </c>
      <c r="H11" s="546">
        <v>25155.533333333336</v>
      </c>
      <c r="I11" s="546">
        <v>201244.2666666667</v>
      </c>
      <c r="J11" s="546">
        <v>0</v>
      </c>
      <c r="K11" s="546">
        <v>276710.8666666667</v>
      </c>
    </row>
    <row r="12" spans="1:11" ht="15" customHeight="1">
      <c r="A12" s="545" t="s">
        <v>2986</v>
      </c>
      <c r="B12" s="545" t="s">
        <v>2987</v>
      </c>
      <c r="C12" s="546">
        <v>81400</v>
      </c>
      <c r="D12" s="546">
        <v>3000</v>
      </c>
      <c r="E12" s="546">
        <v>0</v>
      </c>
      <c r="F12" s="546">
        <v>84400</v>
      </c>
      <c r="G12" s="546">
        <v>27133.333333333336</v>
      </c>
      <c r="H12" s="546">
        <v>13566.666666666668</v>
      </c>
      <c r="I12" s="546">
        <v>108533.33333333334</v>
      </c>
      <c r="J12" s="546">
        <v>0</v>
      </c>
      <c r="K12" s="546">
        <v>149233.33333333334</v>
      </c>
    </row>
    <row r="13" spans="1:11" ht="15" customHeight="1">
      <c r="A13" s="545" t="s">
        <v>2988</v>
      </c>
      <c r="B13" s="545" t="s">
        <v>2989</v>
      </c>
      <c r="C13" s="546">
        <v>70534.49</v>
      </c>
      <c r="D13" s="546">
        <v>2000</v>
      </c>
      <c r="E13" s="546">
        <v>0</v>
      </c>
      <c r="F13" s="546">
        <v>72534.49</v>
      </c>
      <c r="G13" s="546">
        <v>23511.496666666666</v>
      </c>
      <c r="H13" s="546">
        <v>11755.748333333333</v>
      </c>
      <c r="I13" s="546">
        <v>94045.98666666666</v>
      </c>
      <c r="J13" s="546">
        <v>0</v>
      </c>
      <c r="K13" s="546">
        <v>129313.23166666666</v>
      </c>
    </row>
    <row r="14" spans="1:11" ht="15" customHeight="1">
      <c r="A14" s="545" t="s">
        <v>2990</v>
      </c>
      <c r="B14" s="545" t="s">
        <v>2204</v>
      </c>
      <c r="C14" s="546">
        <v>60244.07</v>
      </c>
      <c r="D14" s="546">
        <v>2000</v>
      </c>
      <c r="E14" s="546">
        <v>0</v>
      </c>
      <c r="F14" s="546">
        <v>62244.07</v>
      </c>
      <c r="G14" s="546">
        <v>20081.356666666667</v>
      </c>
      <c r="H14" s="546">
        <v>10040.678333333333</v>
      </c>
      <c r="I14" s="546">
        <v>80325.42666666667</v>
      </c>
      <c r="J14" s="546">
        <v>0</v>
      </c>
      <c r="K14" s="546">
        <v>110447.46166666667</v>
      </c>
    </row>
    <row r="15" spans="1:11" ht="15" customHeight="1">
      <c r="A15" s="545" t="s">
        <v>2991</v>
      </c>
      <c r="B15" s="545" t="s">
        <v>2195</v>
      </c>
      <c r="C15" s="546">
        <v>60244.07</v>
      </c>
      <c r="D15" s="546">
        <v>2000</v>
      </c>
      <c r="E15" s="546">
        <v>0</v>
      </c>
      <c r="F15" s="546">
        <v>62244.07</v>
      </c>
      <c r="G15" s="546">
        <v>20081.356666666667</v>
      </c>
      <c r="H15" s="546">
        <v>10040.678333333333</v>
      </c>
      <c r="I15" s="546">
        <v>80325.42666666667</v>
      </c>
      <c r="J15" s="546">
        <v>0</v>
      </c>
      <c r="K15" s="546">
        <v>110447.46166666667</v>
      </c>
    </row>
    <row r="16" spans="1:11" ht="15" customHeight="1">
      <c r="A16" s="545" t="s">
        <v>2992</v>
      </c>
      <c r="B16" s="545" t="s">
        <v>2498</v>
      </c>
      <c r="C16" s="546">
        <v>50680.98</v>
      </c>
      <c r="D16" s="546">
        <v>2000</v>
      </c>
      <c r="E16" s="546">
        <v>0</v>
      </c>
      <c r="F16" s="546">
        <v>52680.98</v>
      </c>
      <c r="G16" s="546">
        <v>16893.660000000003</v>
      </c>
      <c r="H16" s="546">
        <v>8446.830000000002</v>
      </c>
      <c r="I16" s="546">
        <v>67574.64000000001</v>
      </c>
      <c r="J16" s="546">
        <v>0</v>
      </c>
      <c r="K16" s="546">
        <v>92915.13000000002</v>
      </c>
    </row>
    <row r="17" spans="1:11" ht="15" customHeight="1">
      <c r="A17" s="545" t="s">
        <v>2993</v>
      </c>
      <c r="B17" s="545" t="s">
        <v>1949</v>
      </c>
      <c r="C17" s="546">
        <v>55048.77</v>
      </c>
      <c r="D17" s="546">
        <v>1000</v>
      </c>
      <c r="E17" s="546">
        <v>0</v>
      </c>
      <c r="F17" s="546">
        <v>56048.77</v>
      </c>
      <c r="G17" s="546">
        <v>18349.589999999997</v>
      </c>
      <c r="H17" s="546">
        <v>9174.794999999998</v>
      </c>
      <c r="I17" s="546">
        <v>73398.35999999999</v>
      </c>
      <c r="J17" s="546">
        <v>0</v>
      </c>
      <c r="K17" s="546">
        <v>100922.74499999998</v>
      </c>
    </row>
    <row r="18" spans="1:11" ht="15" customHeight="1">
      <c r="A18" s="545" t="s">
        <v>2994</v>
      </c>
      <c r="B18" s="545" t="s">
        <v>2060</v>
      </c>
      <c r="C18" s="546">
        <v>43985.97</v>
      </c>
      <c r="D18" s="546">
        <v>1000</v>
      </c>
      <c r="E18" s="546">
        <v>0</v>
      </c>
      <c r="F18" s="546">
        <v>44985.97</v>
      </c>
      <c r="G18" s="546">
        <v>14661.990000000002</v>
      </c>
      <c r="H18" s="546">
        <v>7330.995000000001</v>
      </c>
      <c r="I18" s="546">
        <v>58647.96000000001</v>
      </c>
      <c r="J18" s="546">
        <v>0</v>
      </c>
      <c r="K18" s="546">
        <v>80640.945</v>
      </c>
    </row>
    <row r="19" spans="1:11" ht="15" customHeight="1">
      <c r="A19" s="467" t="s">
        <v>318</v>
      </c>
      <c r="B19" s="467" t="s">
        <v>318</v>
      </c>
      <c r="C19" s="468"/>
      <c r="D19" s="468" t="s">
        <v>318</v>
      </c>
      <c r="E19" s="468" t="s">
        <v>318</v>
      </c>
      <c r="F19" s="468" t="s">
        <v>318</v>
      </c>
      <c r="G19" s="468" t="s">
        <v>318</v>
      </c>
      <c r="H19" s="468" t="s">
        <v>318</v>
      </c>
      <c r="I19" s="468" t="s">
        <v>318</v>
      </c>
      <c r="J19" s="468" t="s">
        <v>318</v>
      </c>
      <c r="K19" s="468" t="s">
        <v>318</v>
      </c>
    </row>
    <row r="20" spans="1:11" ht="15" customHeight="1">
      <c r="A20" s="462" t="s">
        <v>2000</v>
      </c>
      <c r="B20" s="462"/>
      <c r="C20" s="462"/>
      <c r="D20" s="424" t="s">
        <v>318</v>
      </c>
      <c r="E20" s="424" t="s">
        <v>318</v>
      </c>
      <c r="F20" s="424" t="s">
        <v>318</v>
      </c>
      <c r="G20" s="424" t="s">
        <v>318</v>
      </c>
      <c r="H20" s="424" t="s">
        <v>318</v>
      </c>
      <c r="I20" s="424" t="s">
        <v>318</v>
      </c>
      <c r="J20" s="424" t="s">
        <v>318</v>
      </c>
      <c r="K20" s="424" t="s">
        <v>318</v>
      </c>
    </row>
    <row r="21" spans="1:11" ht="15" customHeight="1">
      <c r="A21" s="425" t="s">
        <v>1988</v>
      </c>
      <c r="B21" s="426" t="s">
        <v>1937</v>
      </c>
      <c r="C21" s="427" t="s">
        <v>1989</v>
      </c>
      <c r="D21" s="427" t="s">
        <v>1989</v>
      </c>
      <c r="E21" s="427" t="s">
        <v>1989</v>
      </c>
      <c r="F21" s="427" t="s">
        <v>1989</v>
      </c>
      <c r="G21" s="427" t="s">
        <v>1990</v>
      </c>
      <c r="H21" s="427" t="s">
        <v>1990</v>
      </c>
      <c r="I21" s="427" t="s">
        <v>1990</v>
      </c>
      <c r="J21" s="427" t="s">
        <v>1990</v>
      </c>
      <c r="K21" s="428" t="s">
        <v>1990</v>
      </c>
    </row>
    <row r="22" spans="1:11" ht="15" customHeight="1">
      <c r="A22" s="463" t="s">
        <v>1988</v>
      </c>
      <c r="B22" s="464" t="s">
        <v>1991</v>
      </c>
      <c r="C22" s="547" t="s">
        <v>1992</v>
      </c>
      <c r="D22" s="547" t="s">
        <v>1993</v>
      </c>
      <c r="E22" s="547" t="s">
        <v>1994</v>
      </c>
      <c r="F22" s="547" t="s">
        <v>1995</v>
      </c>
      <c r="G22" s="547" t="s">
        <v>1996</v>
      </c>
      <c r="H22" s="547" t="s">
        <v>1997</v>
      </c>
      <c r="I22" s="547" t="s">
        <v>1998</v>
      </c>
      <c r="J22" s="547" t="s">
        <v>1999</v>
      </c>
      <c r="K22" s="548" t="s">
        <v>1995</v>
      </c>
    </row>
    <row r="23" spans="1:11" ht="15" customHeight="1">
      <c r="A23" s="545" t="s">
        <v>2995</v>
      </c>
      <c r="B23" s="545" t="s">
        <v>2245</v>
      </c>
      <c r="C23" s="546">
        <v>25829.69</v>
      </c>
      <c r="D23" s="546">
        <v>1000</v>
      </c>
      <c r="E23" s="546">
        <v>0</v>
      </c>
      <c r="F23" s="546">
        <v>26829.69</v>
      </c>
      <c r="G23" s="546">
        <v>8609.896666666666</v>
      </c>
      <c r="H23" s="546">
        <v>4304.948333333333</v>
      </c>
      <c r="I23" s="546">
        <v>34439.58666666666</v>
      </c>
      <c r="J23" s="546">
        <v>0</v>
      </c>
      <c r="K23" s="546">
        <v>47354.43166666666</v>
      </c>
    </row>
    <row r="24" spans="1:11" ht="15" customHeight="1">
      <c r="A24" s="545" t="s">
        <v>2996</v>
      </c>
      <c r="B24" s="545" t="s">
        <v>2997</v>
      </c>
      <c r="C24" s="546">
        <v>18935.60</v>
      </c>
      <c r="D24" s="546">
        <v>700</v>
      </c>
      <c r="E24" s="546">
        <v>0</v>
      </c>
      <c r="F24" s="546">
        <v>19635.60</v>
      </c>
      <c r="G24" s="546">
        <v>6311.866666666666</v>
      </c>
      <c r="H24" s="546">
        <v>3155.933333333333</v>
      </c>
      <c r="I24" s="546">
        <v>25247.466666666664</v>
      </c>
      <c r="J24" s="546">
        <v>0</v>
      </c>
      <c r="K24" s="546">
        <v>34715.26666666666</v>
      </c>
    </row>
    <row r="25" spans="1:11" ht="15" customHeight="1">
      <c r="A25" s="545" t="s">
        <v>2998</v>
      </c>
      <c r="B25" s="545" t="s">
        <v>2999</v>
      </c>
      <c r="C25" s="546">
        <v>17577.63</v>
      </c>
      <c r="D25" s="546">
        <v>700</v>
      </c>
      <c r="E25" s="546">
        <v>0</v>
      </c>
      <c r="F25" s="546">
        <v>18277.63</v>
      </c>
      <c r="G25" s="546">
        <v>5859.210000000001</v>
      </c>
      <c r="H25" s="546">
        <v>2929.6050000000005</v>
      </c>
      <c r="I25" s="546">
        <v>23436.840000000004</v>
      </c>
      <c r="J25" s="546">
        <v>0</v>
      </c>
      <c r="K25" s="546">
        <v>32225.655000000006</v>
      </c>
    </row>
    <row r="26" spans="1:11" ht="15" customHeight="1">
      <c r="A26" s="545" t="s">
        <v>3000</v>
      </c>
      <c r="B26" s="545" t="s">
        <v>3001</v>
      </c>
      <c r="C26" s="546">
        <v>27640.31</v>
      </c>
      <c r="D26" s="546">
        <v>1300</v>
      </c>
      <c r="E26" s="546">
        <v>0</v>
      </c>
      <c r="F26" s="546">
        <v>28940.31</v>
      </c>
      <c r="G26" s="546">
        <v>9213.436666666668</v>
      </c>
      <c r="H26" s="546">
        <v>4606.718333333334</v>
      </c>
      <c r="I26" s="546">
        <v>36853.74666666667</v>
      </c>
      <c r="J26" s="546">
        <v>0</v>
      </c>
      <c r="K26" s="546">
        <v>50673.90166666667</v>
      </c>
    </row>
    <row r="27" spans="1:11" ht="15" customHeight="1">
      <c r="A27" s="545" t="s">
        <v>3002</v>
      </c>
      <c r="B27" s="545" t="s">
        <v>3003</v>
      </c>
      <c r="C27" s="546">
        <v>26058.06</v>
      </c>
      <c r="D27" s="546">
        <v>700</v>
      </c>
      <c r="E27" s="546">
        <v>0</v>
      </c>
      <c r="F27" s="546">
        <v>26758.06</v>
      </c>
      <c r="G27" s="546">
        <v>8686.02</v>
      </c>
      <c r="H27" s="546">
        <v>4343.01</v>
      </c>
      <c r="I27" s="546">
        <v>34744.08</v>
      </c>
      <c r="J27" s="546">
        <v>0</v>
      </c>
      <c r="K27" s="546">
        <v>47773.11</v>
      </c>
    </row>
    <row r="28" spans="1:11" ht="15" customHeight="1">
      <c r="A28" s="545" t="s">
        <v>3004</v>
      </c>
      <c r="B28" s="545" t="s">
        <v>3005</v>
      </c>
      <c r="C28" s="546">
        <v>21609</v>
      </c>
      <c r="D28" s="546">
        <v>700</v>
      </c>
      <c r="E28" s="546">
        <v>0</v>
      </c>
      <c r="F28" s="546">
        <v>22309</v>
      </c>
      <c r="G28" s="546">
        <v>7203</v>
      </c>
      <c r="H28" s="546">
        <v>3601.50</v>
      </c>
      <c r="I28" s="546">
        <v>28812</v>
      </c>
      <c r="J28" s="546">
        <v>0</v>
      </c>
      <c r="K28" s="546">
        <v>39616.50</v>
      </c>
    </row>
    <row r="29" spans="1:11" ht="15" customHeight="1">
      <c r="A29" s="545" t="s">
        <v>3006</v>
      </c>
      <c r="B29" s="545" t="s">
        <v>3007</v>
      </c>
      <c r="C29" s="546">
        <v>18849.29</v>
      </c>
      <c r="D29" s="546">
        <v>1000</v>
      </c>
      <c r="E29" s="546">
        <v>0</v>
      </c>
      <c r="F29" s="546">
        <v>19849.29</v>
      </c>
      <c r="G29" s="546">
        <v>6283.096666666666</v>
      </c>
      <c r="H29" s="546">
        <v>3141.548333333333</v>
      </c>
      <c r="I29" s="546">
        <v>25132.386666666665</v>
      </c>
      <c r="J29" s="546">
        <v>0</v>
      </c>
      <c r="K29" s="546">
        <v>34557.03166666666</v>
      </c>
    </row>
    <row r="30" spans="1:11" ht="15" customHeight="1">
      <c r="A30" s="545" t="s">
        <v>3008</v>
      </c>
      <c r="B30" s="545" t="s">
        <v>3009</v>
      </c>
      <c r="C30" s="546">
        <v>14258.44</v>
      </c>
      <c r="D30" s="546">
        <v>300</v>
      </c>
      <c r="E30" s="546">
        <v>0</v>
      </c>
      <c r="F30" s="546">
        <v>14558.44</v>
      </c>
      <c r="G30" s="546">
        <v>4752.813333333333</v>
      </c>
      <c r="H30" s="546">
        <v>2376.4066666666663</v>
      </c>
      <c r="I30" s="546">
        <v>19011.25333333333</v>
      </c>
      <c r="J30" s="546">
        <v>0</v>
      </c>
      <c r="K30" s="546">
        <v>26140.473333333328</v>
      </c>
    </row>
    <row r="31" spans="1:11" ht="15" customHeight="1">
      <c r="A31" s="545" t="s">
        <v>3010</v>
      </c>
      <c r="B31" s="545" t="s">
        <v>3011</v>
      </c>
      <c r="C31" s="546">
        <v>33404.18</v>
      </c>
      <c r="D31" s="546">
        <v>1300</v>
      </c>
      <c r="E31" s="546">
        <v>0</v>
      </c>
      <c r="F31" s="546">
        <v>34704.18</v>
      </c>
      <c r="G31" s="546">
        <v>11134.726666666667</v>
      </c>
      <c r="H31" s="546">
        <v>5567.363333333334</v>
      </c>
      <c r="I31" s="546">
        <v>44538.90666666667</v>
      </c>
      <c r="J31" s="546">
        <v>0</v>
      </c>
      <c r="K31" s="546">
        <v>61240.99666666667</v>
      </c>
    </row>
    <row r="32" spans="1:11" ht="15" customHeight="1">
      <c r="A32" s="545" t="s">
        <v>3012</v>
      </c>
      <c r="B32" s="545" t="s">
        <v>3013</v>
      </c>
      <c r="C32" s="546">
        <v>38367.32</v>
      </c>
      <c r="D32" s="546">
        <v>1500</v>
      </c>
      <c r="E32" s="546">
        <v>0</v>
      </c>
      <c r="F32" s="546">
        <v>39867.32</v>
      </c>
      <c r="G32" s="546">
        <v>12789.106666666667</v>
      </c>
      <c r="H32" s="546">
        <v>6394.553333333333</v>
      </c>
      <c r="I32" s="546">
        <v>51156.426666666666</v>
      </c>
      <c r="J32" s="546">
        <v>0</v>
      </c>
      <c r="K32" s="546">
        <v>70340.08666666667</v>
      </c>
    </row>
    <row r="33" spans="1:11" ht="15" customHeight="1">
      <c r="A33" s="545" t="s">
        <v>3014</v>
      </c>
      <c r="B33" s="545" t="s">
        <v>3015</v>
      </c>
      <c r="C33" s="546">
        <v>20335.77</v>
      </c>
      <c r="D33" s="546">
        <v>1000</v>
      </c>
      <c r="E33" s="546">
        <v>0</v>
      </c>
      <c r="F33" s="546">
        <v>21335.77</v>
      </c>
      <c r="G33" s="546">
        <v>6778.59</v>
      </c>
      <c r="H33" s="546">
        <v>3389.295</v>
      </c>
      <c r="I33" s="546">
        <v>27114.36</v>
      </c>
      <c r="J33" s="546">
        <v>0</v>
      </c>
      <c r="K33" s="546">
        <v>37282.245</v>
      </c>
    </row>
    <row r="34" spans="1:11" ht="15" customHeight="1">
      <c r="A34" s="549" t="s">
        <v>3016</v>
      </c>
      <c r="B34" s="549" t="s">
        <v>3017</v>
      </c>
      <c r="C34" s="550">
        <v>17577.63</v>
      </c>
      <c r="D34" s="546">
        <v>700</v>
      </c>
      <c r="E34" s="546">
        <v>0</v>
      </c>
      <c r="F34" s="546">
        <v>18277.63</v>
      </c>
      <c r="G34" s="546">
        <v>5859.210000000001</v>
      </c>
      <c r="H34" s="546">
        <v>2929.6050000000005</v>
      </c>
      <c r="I34" s="546">
        <v>23436.840000000004</v>
      </c>
      <c r="J34" s="546">
        <v>0</v>
      </c>
      <c r="K34" s="546">
        <v>32225.655000000006</v>
      </c>
    </row>
    <row r="35" spans="1:11" ht="15" customHeight="1">
      <c r="A35" s="545" t="s">
        <v>3018</v>
      </c>
      <c r="B35" s="545" t="s">
        <v>3019</v>
      </c>
      <c r="C35" s="546">
        <v>18849.29</v>
      </c>
      <c r="D35" s="546">
        <v>1000</v>
      </c>
      <c r="E35" s="546">
        <v>0</v>
      </c>
      <c r="F35" s="546">
        <v>19849.29</v>
      </c>
      <c r="G35" s="546">
        <v>6283.096666666666</v>
      </c>
      <c r="H35" s="546">
        <v>3141.548333333333</v>
      </c>
      <c r="I35" s="546">
        <v>25132.386666666665</v>
      </c>
      <c r="J35" s="546">
        <v>0</v>
      </c>
      <c r="K35" s="546">
        <v>34557.03166666666</v>
      </c>
    </row>
    <row r="36" spans="1:11" ht="15" customHeight="1">
      <c r="A36" s="545" t="s">
        <v>3020</v>
      </c>
      <c r="B36" s="545" t="s">
        <v>3021</v>
      </c>
      <c r="C36" s="546">
        <v>17577.63</v>
      </c>
      <c r="D36" s="546">
        <v>700</v>
      </c>
      <c r="E36" s="546">
        <v>0</v>
      </c>
      <c r="F36" s="546">
        <v>18277.63</v>
      </c>
      <c r="G36" s="546">
        <v>5859.210000000001</v>
      </c>
      <c r="H36" s="546">
        <v>2929.6050000000005</v>
      </c>
      <c r="I36" s="546">
        <v>23436.840000000004</v>
      </c>
      <c r="J36" s="546">
        <v>0</v>
      </c>
      <c r="K36" s="546">
        <v>32225.655000000006</v>
      </c>
    </row>
    <row r="37" spans="1:11" ht="15" customHeight="1">
      <c r="A37" s="545" t="s">
        <v>3022</v>
      </c>
      <c r="B37" s="545" t="s">
        <v>3023</v>
      </c>
      <c r="C37" s="546">
        <v>27640.31</v>
      </c>
      <c r="D37" s="546">
        <v>1300</v>
      </c>
      <c r="E37" s="546">
        <v>0</v>
      </c>
      <c r="F37" s="546">
        <v>28940.31</v>
      </c>
      <c r="G37" s="546">
        <v>9213.436666666668</v>
      </c>
      <c r="H37" s="546">
        <v>4606.718333333334</v>
      </c>
      <c r="I37" s="546">
        <v>36853.74666666667</v>
      </c>
      <c r="J37" s="546">
        <v>0</v>
      </c>
      <c r="K37" s="546">
        <v>50673.90166666667</v>
      </c>
    </row>
    <row r="38" spans="1:11" ht="15" customHeight="1">
      <c r="A38" s="545" t="s">
        <v>3024</v>
      </c>
      <c r="B38" s="545" t="s">
        <v>3025</v>
      </c>
      <c r="C38" s="546">
        <v>25015.80</v>
      </c>
      <c r="D38" s="546">
        <v>1000</v>
      </c>
      <c r="E38" s="546">
        <v>0</v>
      </c>
      <c r="F38" s="546">
        <v>26015.80</v>
      </c>
      <c r="G38" s="546">
        <v>8338.60</v>
      </c>
      <c r="H38" s="546">
        <v>4169.30</v>
      </c>
      <c r="I38" s="546">
        <v>33354.40</v>
      </c>
      <c r="J38" s="546">
        <v>0</v>
      </c>
      <c r="K38" s="546">
        <v>45862.30</v>
      </c>
    </row>
    <row r="39" spans="1:11" ht="15" customHeight="1">
      <c r="A39" s="545" t="s">
        <v>3026</v>
      </c>
      <c r="B39" s="545" t="s">
        <v>3027</v>
      </c>
      <c r="C39" s="546">
        <v>35703.99</v>
      </c>
      <c r="D39" s="546">
        <v>1000</v>
      </c>
      <c r="E39" s="546">
        <v>0</v>
      </c>
      <c r="F39" s="546">
        <v>36703.99</v>
      </c>
      <c r="G39" s="546">
        <v>11901.33</v>
      </c>
      <c r="H39" s="546">
        <v>5950.665</v>
      </c>
      <c r="I39" s="546">
        <v>47605.32</v>
      </c>
      <c r="J39" s="546">
        <v>0</v>
      </c>
      <c r="K39" s="546">
        <v>65457.315</v>
      </c>
    </row>
    <row r="40" spans="1:11" ht="15" customHeight="1">
      <c r="A40" s="545" t="s">
        <v>3028</v>
      </c>
      <c r="B40" s="551" t="s">
        <v>3029</v>
      </c>
      <c r="C40" s="546">
        <v>43985.97</v>
      </c>
      <c r="D40" s="546">
        <v>1000</v>
      </c>
      <c r="E40" s="546">
        <v>0</v>
      </c>
      <c r="F40" s="546">
        <v>44985.97</v>
      </c>
      <c r="G40" s="546">
        <v>14661.990000000002</v>
      </c>
      <c r="H40" s="546">
        <v>7330.995000000001</v>
      </c>
      <c r="I40" s="546">
        <v>58647.96000000001</v>
      </c>
      <c r="J40" s="546">
        <v>0</v>
      </c>
      <c r="K40" s="546">
        <v>80640.945</v>
      </c>
    </row>
    <row r="41" spans="1:11" ht="15" customHeight="1">
      <c r="A41" s="545" t="s">
        <v>3030</v>
      </c>
      <c r="B41" s="545" t="s">
        <v>3031</v>
      </c>
      <c r="C41" s="546">
        <v>46200</v>
      </c>
      <c r="D41" s="546">
        <v>2000</v>
      </c>
      <c r="E41" s="546">
        <v>0</v>
      </c>
      <c r="F41" s="546">
        <v>48200</v>
      </c>
      <c r="G41" s="546">
        <v>15400</v>
      </c>
      <c r="H41" s="546">
        <v>7700</v>
      </c>
      <c r="I41" s="546">
        <v>61600</v>
      </c>
      <c r="J41" s="546">
        <v>0</v>
      </c>
      <c r="K41" s="546">
        <v>84700</v>
      </c>
    </row>
    <row r="42" spans="1:11" ht="15" customHeight="1">
      <c r="A42" s="545" t="s">
        <v>3032</v>
      </c>
      <c r="B42" s="545" t="s">
        <v>3033</v>
      </c>
      <c r="C42" s="546">
        <v>26015.70</v>
      </c>
      <c r="D42" s="546">
        <v>1000</v>
      </c>
      <c r="E42" s="546">
        <v>0</v>
      </c>
      <c r="F42" s="546">
        <v>27015.70</v>
      </c>
      <c r="G42" s="546">
        <v>8671.900000000001</v>
      </c>
      <c r="H42" s="546">
        <v>4335.950000000001</v>
      </c>
      <c r="I42" s="546">
        <v>34687.600000000006</v>
      </c>
      <c r="J42" s="546">
        <v>0</v>
      </c>
      <c r="K42" s="546">
        <v>47695.45000000001</v>
      </c>
    </row>
    <row r="43" spans="1:11" ht="15" customHeight="1">
      <c r="A43" s="545" t="s">
        <v>3034</v>
      </c>
      <c r="B43" s="545" t="s">
        <v>2275</v>
      </c>
      <c r="C43" s="546">
        <v>35255.12</v>
      </c>
      <c r="D43" s="546">
        <v>1000</v>
      </c>
      <c r="E43" s="546">
        <v>0</v>
      </c>
      <c r="F43" s="546">
        <v>36255.12</v>
      </c>
      <c r="G43" s="546">
        <v>11751.706666666667</v>
      </c>
      <c r="H43" s="546">
        <v>5875.8533333333335</v>
      </c>
      <c r="I43" s="546">
        <v>47006.82666666667</v>
      </c>
      <c r="J43" s="546">
        <v>0</v>
      </c>
      <c r="K43" s="546">
        <v>64634.38666666667</v>
      </c>
    </row>
    <row r="44" spans="1:11" ht="15" customHeight="1">
      <c r="A44" s="545" t="s">
        <v>3035</v>
      </c>
      <c r="B44" s="545" t="s">
        <v>3036</v>
      </c>
      <c r="C44" s="546">
        <v>44402.72</v>
      </c>
      <c r="D44" s="546">
        <v>1000</v>
      </c>
      <c r="E44" s="546">
        <v>0</v>
      </c>
      <c r="F44" s="546">
        <v>45402.72</v>
      </c>
      <c r="G44" s="546">
        <v>14800.906666666668</v>
      </c>
      <c r="H44" s="546">
        <v>7400.453333333334</v>
      </c>
      <c r="I44" s="546">
        <v>59203.62666666667</v>
      </c>
      <c r="J44" s="546">
        <v>0</v>
      </c>
      <c r="K44" s="546">
        <v>81404.98666666666</v>
      </c>
    </row>
    <row r="45" spans="1:11" ht="15" customHeight="1">
      <c r="A45" s="545" t="s">
        <v>3037</v>
      </c>
      <c r="B45" s="545" t="s">
        <v>3038</v>
      </c>
      <c r="C45" s="546">
        <v>39426.66</v>
      </c>
      <c r="D45" s="546">
        <v>1000</v>
      </c>
      <c r="E45" s="546">
        <v>0</v>
      </c>
      <c r="F45" s="546">
        <v>40426.66</v>
      </c>
      <c r="G45" s="546">
        <v>13142.220000000001</v>
      </c>
      <c r="H45" s="546">
        <v>6571.110000000001</v>
      </c>
      <c r="I45" s="546">
        <v>52568.880000000005</v>
      </c>
      <c r="J45" s="546">
        <v>0</v>
      </c>
      <c r="K45" s="546">
        <v>72282.21</v>
      </c>
    </row>
    <row r="46" spans="1:11" ht="15" customHeight="1">
      <c r="A46" s="545" t="s">
        <v>3039</v>
      </c>
      <c r="B46" s="545" t="s">
        <v>3040</v>
      </c>
      <c r="C46" s="546">
        <v>35703.99</v>
      </c>
      <c r="D46" s="546">
        <v>1000</v>
      </c>
      <c r="E46" s="546">
        <v>0</v>
      </c>
      <c r="F46" s="546">
        <v>36703.99</v>
      </c>
      <c r="G46" s="546">
        <v>11901.33</v>
      </c>
      <c r="H46" s="546">
        <v>5950.665</v>
      </c>
      <c r="I46" s="546">
        <v>47605.32</v>
      </c>
      <c r="J46" s="546">
        <v>0</v>
      </c>
      <c r="K46" s="546">
        <v>65457.315</v>
      </c>
    </row>
    <row r="47" spans="1:11" ht="15" customHeight="1">
      <c r="A47" s="545" t="s">
        <v>3041</v>
      </c>
      <c r="B47" s="545" t="s">
        <v>2355</v>
      </c>
      <c r="C47" s="546">
        <v>12058</v>
      </c>
      <c r="D47" s="546">
        <v>700</v>
      </c>
      <c r="E47" s="546">
        <v>0</v>
      </c>
      <c r="F47" s="546">
        <v>12758</v>
      </c>
      <c r="G47" s="546">
        <v>4019.3333333333335</v>
      </c>
      <c r="H47" s="546">
        <v>2009.6666666666667</v>
      </c>
      <c r="I47" s="546">
        <v>16077.333333333334</v>
      </c>
      <c r="J47" s="546">
        <v>0</v>
      </c>
      <c r="K47" s="546">
        <v>22106.333333333336</v>
      </c>
    </row>
  </sheetData>
  <mergeCells count="15">
    <mergeCell ref="A8:A9"/>
    <mergeCell ref="B8:B9"/>
    <mergeCell ref="C8:F8"/>
    <mergeCell ref="G8:K8"/>
    <mergeCell ref="A20:C20"/>
    <mergeCell ref="A21:A22"/>
    <mergeCell ref="B21:B22"/>
    <mergeCell ref="C21:F21"/>
    <mergeCell ref="G21:K21"/>
    <mergeCell ref="A2:K2"/>
    <mergeCell ref="A3:K3"/>
    <mergeCell ref="A4:K4"/>
    <mergeCell ref="A5:K5"/>
    <mergeCell ref="A6:K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0"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2:P281"/>
  <sheetViews>
    <sheetView showGridLines="0" zoomScaleSheetLayoutView="70" workbookViewId="0" topLeftCell="A1"/>
  </sheetViews>
  <sheetFormatPr defaultColWidth="11.454285714285714" defaultRowHeight="15" customHeight="1"/>
  <cols>
    <col min="1" max="1" width="16.428571428571427" style="131" bestFit="1" customWidth="1"/>
    <col min="2" max="2" width="81.42857142857143" style="199" bestFit="1" customWidth="1"/>
    <col min="3" max="3" width="17.571428571428573" style="146" customWidth="1"/>
    <col min="4" max="5" width="17.571428571428573" style="131" customWidth="1"/>
    <col min="6" max="6" width="4.428571428571429" style="131" bestFit="1" customWidth="1"/>
    <col min="7" max="16384" width="11.428571428571429" style="131"/>
  </cols>
  <sheetData>
    <row r="2" spans="1:5" ht="15" customHeight="1">
      <c r="A2" s="156" t="s">
        <v>768</v>
      </c>
      <c r="B2" s="156" t="s">
        <v>1931</v>
      </c>
      <c r="C2" s="156" t="s">
        <v>1931</v>
      </c>
      <c r="D2" s="156" t="s">
        <v>1931</v>
      </c>
      <c r="E2" s="156" t="s">
        <v>1931</v>
      </c>
    </row>
    <row r="3" spans="1:5" ht="15" customHeight="1">
      <c r="A3" s="156" t="s">
        <v>778</v>
      </c>
      <c r="B3" s="156" t="s">
        <v>1932</v>
      </c>
      <c r="C3" s="156" t="s">
        <v>1932</v>
      </c>
      <c r="D3" s="156" t="s">
        <v>1932</v>
      </c>
      <c r="E3" s="156" t="s">
        <v>1932</v>
      </c>
    </row>
    <row r="4" spans="1:5" ht="15" customHeight="1">
      <c r="A4" s="156" t="s">
        <v>1904</v>
      </c>
      <c r="B4" s="156" t="s">
        <v>1933</v>
      </c>
      <c r="C4" s="156" t="s">
        <v>1933</v>
      </c>
      <c r="D4" s="156" t="s">
        <v>1933</v>
      </c>
      <c r="E4" s="156" t="s">
        <v>1933</v>
      </c>
    </row>
    <row r="5" spans="1:5" ht="15" customHeight="1">
      <c r="A5" s="156" t="s">
        <v>1934</v>
      </c>
      <c r="B5" s="156" t="s">
        <v>1934</v>
      </c>
      <c r="C5" s="156" t="s">
        <v>1934</v>
      </c>
      <c r="D5" s="156" t="s">
        <v>1934</v>
      </c>
      <c r="E5" s="156" t="s">
        <v>1934</v>
      </c>
    </row>
    <row r="6" spans="1:5" ht="15" customHeight="1">
      <c r="A6" s="372" t="s">
        <v>1935</v>
      </c>
      <c r="B6" s="372" t="s">
        <v>1935</v>
      </c>
      <c r="C6" s="372" t="s">
        <v>1935</v>
      </c>
      <c r="D6" s="372" t="s">
        <v>1935</v>
      </c>
      <c r="E6" s="372" t="s">
        <v>1935</v>
      </c>
    </row>
    <row r="7" spans="1:5" ht="15" customHeight="1">
      <c r="A7" s="186" t="s">
        <v>318</v>
      </c>
      <c r="B7" s="186" t="s">
        <v>318</v>
      </c>
      <c r="C7" s="187" t="s">
        <v>318</v>
      </c>
      <c r="D7" s="186" t="s">
        <v>318</v>
      </c>
      <c r="E7" s="186" t="s">
        <v>318</v>
      </c>
    </row>
    <row r="8" spans="1:5" ht="15" customHeight="1">
      <c r="A8" s="91" t="s">
        <v>1936</v>
      </c>
      <c r="B8" s="91" t="s">
        <v>1937</v>
      </c>
      <c r="C8" s="91" t="s">
        <v>1938</v>
      </c>
      <c r="D8" s="91" t="s">
        <v>1939</v>
      </c>
      <c r="E8" s="91" t="s">
        <v>1939</v>
      </c>
    </row>
    <row r="9" spans="1:5" ht="15" customHeight="1">
      <c r="A9" s="91" t="s">
        <v>1936</v>
      </c>
      <c r="B9" s="91" t="s">
        <v>1937</v>
      </c>
      <c r="C9" s="91" t="s">
        <v>1938</v>
      </c>
      <c r="D9" s="92" t="s">
        <v>1940</v>
      </c>
      <c r="E9" s="92" t="s">
        <v>1941</v>
      </c>
    </row>
    <row r="10" spans="1:5" ht="15" customHeight="1">
      <c r="A10" s="93" t="s">
        <v>318</v>
      </c>
      <c r="B10" s="93" t="s">
        <v>318</v>
      </c>
      <c r="C10" s="94" t="s">
        <v>318</v>
      </c>
      <c r="D10" s="95" t="s">
        <v>318</v>
      </c>
      <c r="E10" s="95" t="s">
        <v>318</v>
      </c>
    </row>
    <row r="11" spans="1:5" ht="15" customHeight="1">
      <c r="A11" s="96" t="s">
        <v>1942</v>
      </c>
      <c r="B11" s="96" t="s">
        <v>1942</v>
      </c>
      <c r="C11" s="97" t="s">
        <v>318</v>
      </c>
      <c r="D11" s="98" t="s">
        <v>318</v>
      </c>
      <c r="E11" s="98" t="s">
        <v>318</v>
      </c>
    </row>
    <row r="12" spans="1:5" ht="15" customHeight="1">
      <c r="A12" s="99" t="s">
        <v>1978</v>
      </c>
      <c r="B12" s="99" t="s">
        <v>1978</v>
      </c>
      <c r="C12" s="100">
        <v>0</v>
      </c>
      <c r="D12" s="138">
        <v>0</v>
      </c>
      <c r="E12" s="138">
        <v>0</v>
      </c>
    </row>
    <row r="13" spans="1:5" ht="15" customHeight="1">
      <c r="A13" s="104" t="s">
        <v>318</v>
      </c>
      <c r="B13" s="105" t="s">
        <v>1967</v>
      </c>
      <c r="C13" s="106">
        <f>SUM(C12:C12)</f>
        <v>0</v>
      </c>
      <c r="D13" s="107" t="s">
        <v>318</v>
      </c>
      <c r="E13" s="108" t="s">
        <v>318</v>
      </c>
    </row>
    <row r="14" spans="1:5" s="257" customFormat="1" ht="15" customHeight="1">
      <c r="A14" s="109"/>
      <c r="B14" s="110"/>
      <c r="C14" s="111"/>
      <c r="D14" s="112"/>
      <c r="E14" s="112"/>
    </row>
    <row r="15" spans="1:5" ht="15" customHeight="1">
      <c r="A15" s="117" t="s">
        <v>1968</v>
      </c>
      <c r="B15" s="117" t="s">
        <v>1968</v>
      </c>
      <c r="C15" s="118"/>
      <c r="D15" s="119" t="s">
        <v>318</v>
      </c>
      <c r="E15" s="119" t="s">
        <v>318</v>
      </c>
    </row>
    <row r="16" spans="1:5" ht="15" customHeight="1">
      <c r="A16" s="70">
        <v>1200</v>
      </c>
      <c r="B16" s="70" t="s">
        <v>3042</v>
      </c>
      <c r="C16" s="71">
        <v>12</v>
      </c>
      <c r="D16" s="121">
        <v>21932.80</v>
      </c>
      <c r="E16" s="121">
        <v>21932.80</v>
      </c>
    </row>
    <row r="17" spans="1:5" ht="15" customHeight="1">
      <c r="A17" s="70">
        <v>1201</v>
      </c>
      <c r="B17" s="70" t="s">
        <v>3043</v>
      </c>
      <c r="C17" s="71">
        <v>2</v>
      </c>
      <c r="D17" s="121">
        <v>19396.80</v>
      </c>
      <c r="E17" s="121">
        <v>19396.80</v>
      </c>
    </row>
    <row r="18" spans="1:5" ht="15" customHeight="1">
      <c r="A18" s="70">
        <v>1203</v>
      </c>
      <c r="B18" s="70" t="s">
        <v>3044</v>
      </c>
      <c r="C18" s="71">
        <v>23</v>
      </c>
      <c r="D18" s="121">
        <v>24488</v>
      </c>
      <c r="E18" s="121">
        <v>24488</v>
      </c>
    </row>
    <row r="19" spans="1:5" ht="15" customHeight="1">
      <c r="A19" s="70">
        <v>1204</v>
      </c>
      <c r="B19" s="70" t="s">
        <v>3045</v>
      </c>
      <c r="C19" s="71">
        <v>28</v>
      </c>
      <c r="D19" s="121">
        <v>26457.60</v>
      </c>
      <c r="E19" s="121">
        <v>26457.60</v>
      </c>
    </row>
    <row r="20" spans="1:5" ht="15" customHeight="1">
      <c r="A20" s="70">
        <v>1210</v>
      </c>
      <c r="B20" s="70" t="s">
        <v>3046</v>
      </c>
      <c r="C20" s="71">
        <v>35</v>
      </c>
      <c r="D20" s="121">
        <v>29280</v>
      </c>
      <c r="E20" s="121">
        <v>29280</v>
      </c>
    </row>
    <row r="21" spans="1:5" ht="15" customHeight="1">
      <c r="A21" s="70">
        <v>1211</v>
      </c>
      <c r="B21" s="70" t="s">
        <v>3047</v>
      </c>
      <c r="C21" s="71">
        <v>53</v>
      </c>
      <c r="D21" s="121">
        <v>33480</v>
      </c>
      <c r="E21" s="121">
        <v>33480</v>
      </c>
    </row>
    <row r="22" spans="1:5" ht="15" customHeight="1">
      <c r="A22" s="70">
        <v>1212</v>
      </c>
      <c r="B22" s="70" t="s">
        <v>3048</v>
      </c>
      <c r="C22" s="71">
        <v>195</v>
      </c>
      <c r="D22" s="121">
        <v>38649.60</v>
      </c>
      <c r="E22" s="121">
        <v>38649.60</v>
      </c>
    </row>
    <row r="23" spans="1:5" ht="15" customHeight="1">
      <c r="A23" s="70">
        <v>1300</v>
      </c>
      <c r="B23" s="70" t="s">
        <v>3049</v>
      </c>
      <c r="C23" s="71">
        <v>2</v>
      </c>
      <c r="D23" s="121">
        <v>10966.40</v>
      </c>
      <c r="E23" s="121">
        <v>10966.40</v>
      </c>
    </row>
    <row r="24" spans="1:5" ht="15" customHeight="1">
      <c r="A24" s="70">
        <v>1303</v>
      </c>
      <c r="B24" s="70" t="s">
        <v>3050</v>
      </c>
      <c r="C24" s="71">
        <v>8</v>
      </c>
      <c r="D24" s="121">
        <v>12244</v>
      </c>
      <c r="E24" s="121">
        <v>12244</v>
      </c>
    </row>
    <row r="25" spans="1:5" ht="15" customHeight="1">
      <c r="A25" s="70">
        <v>1304</v>
      </c>
      <c r="B25" s="70" t="s">
        <v>3051</v>
      </c>
      <c r="C25" s="71">
        <v>1</v>
      </c>
      <c r="D25" s="121">
        <v>13228.80</v>
      </c>
      <c r="E25" s="121">
        <v>13228.80</v>
      </c>
    </row>
    <row r="26" spans="1:5" ht="15" customHeight="1">
      <c r="A26" s="70">
        <v>1310</v>
      </c>
      <c r="B26" s="70" t="s">
        <v>3052</v>
      </c>
      <c r="C26" s="71">
        <v>9</v>
      </c>
      <c r="D26" s="121">
        <v>14640</v>
      </c>
      <c r="E26" s="121">
        <v>14640</v>
      </c>
    </row>
    <row r="27" spans="1:5" ht="15" customHeight="1">
      <c r="A27" s="70">
        <v>1311</v>
      </c>
      <c r="B27" s="70" t="s">
        <v>3053</v>
      </c>
      <c r="C27" s="71">
        <v>4</v>
      </c>
      <c r="D27" s="121">
        <v>16740</v>
      </c>
      <c r="E27" s="121">
        <v>16740</v>
      </c>
    </row>
    <row r="28" spans="1:5" ht="15" customHeight="1">
      <c r="A28" s="70">
        <v>1312</v>
      </c>
      <c r="B28" s="70" t="s">
        <v>3054</v>
      </c>
      <c r="C28" s="71">
        <v>9</v>
      </c>
      <c r="D28" s="121">
        <v>19324.80</v>
      </c>
      <c r="E28" s="121">
        <v>19324.80</v>
      </c>
    </row>
    <row r="29" spans="1:5" ht="15" customHeight="1">
      <c r="A29" s="70">
        <v>1404</v>
      </c>
      <c r="B29" s="70" t="s">
        <v>3055</v>
      </c>
      <c r="C29" s="71">
        <v>6</v>
      </c>
      <c r="D29" s="121">
        <v>8079.20</v>
      </c>
      <c r="E29" s="121">
        <v>8079.20</v>
      </c>
    </row>
    <row r="30" spans="1:5" ht="15" customHeight="1">
      <c r="A30" s="70">
        <v>1408</v>
      </c>
      <c r="B30" s="70" t="s">
        <v>3056</v>
      </c>
      <c r="C30" s="71">
        <v>13</v>
      </c>
      <c r="D30" s="121">
        <v>8856.8</v>
      </c>
      <c r="E30" s="121">
        <v>8856.8</v>
      </c>
    </row>
    <row r="31" spans="1:5" ht="15" customHeight="1">
      <c r="A31" s="70">
        <v>1412</v>
      </c>
      <c r="B31" s="70" t="s">
        <v>3057</v>
      </c>
      <c r="C31" s="71">
        <v>92</v>
      </c>
      <c r="D31" s="121">
        <v>10486.40</v>
      </c>
      <c r="E31" s="121">
        <v>10486.40</v>
      </c>
    </row>
    <row r="32" spans="1:5" ht="15" customHeight="1">
      <c r="A32" s="70">
        <v>1428</v>
      </c>
      <c r="B32" s="70" t="s">
        <v>3058</v>
      </c>
      <c r="C32" s="71">
        <v>14</v>
      </c>
      <c r="D32" s="121">
        <v>9975.2</v>
      </c>
      <c r="E32" s="121">
        <v>9975.2</v>
      </c>
    </row>
    <row r="33" spans="1:5" ht="15" customHeight="1">
      <c r="A33" s="70">
        <v>1432</v>
      </c>
      <c r="B33" s="70" t="s">
        <v>3059</v>
      </c>
      <c r="C33" s="71">
        <v>28</v>
      </c>
      <c r="D33" s="121">
        <v>10719.20</v>
      </c>
      <c r="E33" s="121">
        <v>10719.20</v>
      </c>
    </row>
    <row r="34" spans="1:5" ht="15" customHeight="1">
      <c r="A34" s="70">
        <v>1521</v>
      </c>
      <c r="B34" s="70" t="s">
        <v>3060</v>
      </c>
      <c r="C34" s="71">
        <v>4</v>
      </c>
      <c r="D34" s="121">
        <v>15526.40</v>
      </c>
      <c r="E34" s="121">
        <v>15526.40</v>
      </c>
    </row>
    <row r="35" spans="1:5" ht="15" customHeight="1">
      <c r="A35" s="70">
        <v>1522</v>
      </c>
      <c r="B35" s="70" t="s">
        <v>3061</v>
      </c>
      <c r="C35" s="71">
        <v>10</v>
      </c>
      <c r="D35" s="121">
        <v>18708.80</v>
      </c>
      <c r="E35" s="121">
        <v>18708.80</v>
      </c>
    </row>
    <row r="36" spans="1:5" ht="15" customHeight="1">
      <c r="A36" s="70">
        <v>1523</v>
      </c>
      <c r="B36" s="70" t="s">
        <v>3062</v>
      </c>
      <c r="C36" s="71">
        <v>11</v>
      </c>
      <c r="D36" s="121">
        <v>20004.80</v>
      </c>
      <c r="E36" s="121">
        <v>20004.80</v>
      </c>
    </row>
    <row r="37" spans="1:5" ht="15" customHeight="1">
      <c r="A37" s="70">
        <v>1531</v>
      </c>
      <c r="B37" s="70" t="s">
        <v>3063</v>
      </c>
      <c r="C37" s="71">
        <v>4</v>
      </c>
      <c r="D37" s="121">
        <v>21641.60</v>
      </c>
      <c r="E37" s="121">
        <v>21641.60</v>
      </c>
    </row>
    <row r="38" spans="1:5" ht="15" customHeight="1">
      <c r="A38" s="70">
        <v>1532</v>
      </c>
      <c r="B38" s="70" t="s">
        <v>3064</v>
      </c>
      <c r="C38" s="71">
        <v>34</v>
      </c>
      <c r="D38" s="121">
        <v>23312</v>
      </c>
      <c r="E38" s="121">
        <v>23312</v>
      </c>
    </row>
    <row r="39" spans="1:5" ht="15" customHeight="1">
      <c r="A39" s="70">
        <v>2200</v>
      </c>
      <c r="B39" s="70" t="s">
        <v>3065</v>
      </c>
      <c r="C39" s="71">
        <v>3</v>
      </c>
      <c r="D39" s="121">
        <v>21932.80</v>
      </c>
      <c r="E39" s="121">
        <v>21932.80</v>
      </c>
    </row>
    <row r="40" spans="1:5" ht="15" customHeight="1">
      <c r="A40" s="70">
        <v>2201</v>
      </c>
      <c r="B40" s="70" t="s">
        <v>3066</v>
      </c>
      <c r="C40" s="71">
        <v>1</v>
      </c>
      <c r="D40" s="121">
        <v>19396.80</v>
      </c>
      <c r="E40" s="121">
        <v>19396.80</v>
      </c>
    </row>
    <row r="41" spans="1:5" ht="15" customHeight="1">
      <c r="A41" s="70">
        <v>2203</v>
      </c>
      <c r="B41" s="70" t="s">
        <v>3067</v>
      </c>
      <c r="C41" s="71">
        <v>4</v>
      </c>
      <c r="D41" s="121">
        <v>24488</v>
      </c>
      <c r="E41" s="121">
        <v>24488</v>
      </c>
    </row>
    <row r="42" spans="1:5" ht="15" customHeight="1">
      <c r="A42" s="70">
        <v>2204</v>
      </c>
      <c r="B42" s="70" t="s">
        <v>3068</v>
      </c>
      <c r="C42" s="71">
        <v>1</v>
      </c>
      <c r="D42" s="121">
        <v>26457.60</v>
      </c>
      <c r="E42" s="121">
        <v>26457.60</v>
      </c>
    </row>
    <row r="43" spans="1:5" ht="15" customHeight="1">
      <c r="A43" s="70">
        <v>2210</v>
      </c>
      <c r="B43" s="70" t="s">
        <v>3069</v>
      </c>
      <c r="C43" s="71">
        <v>12</v>
      </c>
      <c r="D43" s="121">
        <v>29280</v>
      </c>
      <c r="E43" s="121">
        <v>29280</v>
      </c>
    </row>
    <row r="44" spans="1:5" ht="15" customHeight="1">
      <c r="A44" s="70">
        <v>2211</v>
      </c>
      <c r="B44" s="70" t="s">
        <v>3070</v>
      </c>
      <c r="C44" s="71">
        <v>16</v>
      </c>
      <c r="D44" s="121">
        <v>33480</v>
      </c>
      <c r="E44" s="121">
        <v>33480</v>
      </c>
    </row>
    <row r="45" spans="1:5" ht="15" customHeight="1">
      <c r="A45" s="70">
        <v>2213</v>
      </c>
      <c r="B45" s="70" t="s">
        <v>3071</v>
      </c>
      <c r="C45" s="71">
        <v>171</v>
      </c>
      <c r="D45" s="121">
        <v>38649.60</v>
      </c>
      <c r="E45" s="121">
        <v>38649.60</v>
      </c>
    </row>
    <row r="46" spans="1:5" ht="15" customHeight="1">
      <c r="A46" s="70">
        <v>3105</v>
      </c>
      <c r="B46" s="70" t="s">
        <v>3072</v>
      </c>
      <c r="C46" s="71">
        <v>1</v>
      </c>
      <c r="D46" s="121">
        <v>7841.30</v>
      </c>
      <c r="E46" s="121">
        <v>7841.30</v>
      </c>
    </row>
    <row r="47" spans="1:5" ht="15" customHeight="1">
      <c r="A47" s="70">
        <v>3108</v>
      </c>
      <c r="B47" s="70" t="s">
        <v>3073</v>
      </c>
      <c r="C47" s="71">
        <v>7</v>
      </c>
      <c r="D47" s="121">
        <v>7766.60</v>
      </c>
      <c r="E47" s="121">
        <v>7766.60</v>
      </c>
    </row>
    <row r="48" spans="1:5" ht="15" customHeight="1">
      <c r="A48" s="70">
        <v>3109</v>
      </c>
      <c r="B48" s="70" t="s">
        <v>2103</v>
      </c>
      <c r="C48" s="71">
        <v>13</v>
      </c>
      <c r="D48" s="121">
        <v>7766.60</v>
      </c>
      <c r="E48" s="121">
        <v>7766.60</v>
      </c>
    </row>
    <row r="49" spans="1:5" ht="15" customHeight="1">
      <c r="A49" s="70">
        <v>3112</v>
      </c>
      <c r="B49" s="70" t="s">
        <v>3074</v>
      </c>
      <c r="C49" s="71">
        <v>1</v>
      </c>
      <c r="D49" s="121">
        <v>16722.30</v>
      </c>
      <c r="E49" s="121">
        <v>16722.30</v>
      </c>
    </row>
    <row r="50" spans="1:5" ht="15" customHeight="1">
      <c r="A50" s="70">
        <v>3113</v>
      </c>
      <c r="B50" s="70" t="s">
        <v>3075</v>
      </c>
      <c r="C50" s="71">
        <v>4</v>
      </c>
      <c r="D50" s="121">
        <v>8066.30</v>
      </c>
      <c r="E50" s="121">
        <v>8066.30</v>
      </c>
    </row>
    <row r="51" spans="1:5" ht="15" customHeight="1">
      <c r="A51" s="70">
        <v>3114</v>
      </c>
      <c r="B51" s="70" t="s">
        <v>3076</v>
      </c>
      <c r="C51" s="71">
        <v>11</v>
      </c>
      <c r="D51" s="121">
        <v>7841.30</v>
      </c>
      <c r="E51" s="121">
        <v>7841.30</v>
      </c>
    </row>
    <row r="52" spans="1:5" ht="15" customHeight="1">
      <c r="A52" s="70">
        <v>3116</v>
      </c>
      <c r="B52" s="70" t="s">
        <v>3077</v>
      </c>
      <c r="C52" s="71">
        <v>1</v>
      </c>
      <c r="D52" s="121">
        <v>7766.60</v>
      </c>
      <c r="E52" s="121">
        <v>7766.60</v>
      </c>
    </row>
    <row r="53" spans="1:5" ht="15" customHeight="1">
      <c r="A53" s="70">
        <v>3117</v>
      </c>
      <c r="B53" s="70" t="s">
        <v>3078</v>
      </c>
      <c r="C53" s="71">
        <v>1</v>
      </c>
      <c r="D53" s="121">
        <v>7841.30</v>
      </c>
      <c r="E53" s="121">
        <v>7841.30</v>
      </c>
    </row>
    <row r="54" spans="1:5" ht="15" customHeight="1">
      <c r="A54" s="70">
        <v>3118</v>
      </c>
      <c r="B54" s="70" t="s">
        <v>3079</v>
      </c>
      <c r="C54" s="71">
        <v>3</v>
      </c>
      <c r="D54" s="121">
        <v>9724</v>
      </c>
      <c r="E54" s="121">
        <v>9724</v>
      </c>
    </row>
    <row r="55" spans="1:5" ht="15" customHeight="1">
      <c r="A55" s="70">
        <v>3119</v>
      </c>
      <c r="B55" s="70" t="s">
        <v>3080</v>
      </c>
      <c r="C55" s="71">
        <v>2</v>
      </c>
      <c r="D55" s="121">
        <v>9989.7</v>
      </c>
      <c r="E55" s="121">
        <v>9989.7</v>
      </c>
    </row>
    <row r="56" spans="1:5" ht="15" customHeight="1">
      <c r="A56" s="70">
        <v>3120</v>
      </c>
      <c r="B56" s="70" t="s">
        <v>3081</v>
      </c>
      <c r="C56" s="71">
        <v>2</v>
      </c>
      <c r="D56" s="121">
        <v>7915.90</v>
      </c>
      <c r="E56" s="121">
        <v>7915.90</v>
      </c>
    </row>
    <row r="57" spans="1:5" ht="15" customHeight="1">
      <c r="A57" s="70">
        <v>3122</v>
      </c>
      <c r="B57" s="70" t="s">
        <v>3082</v>
      </c>
      <c r="C57" s="71">
        <v>8</v>
      </c>
      <c r="D57" s="121">
        <v>7990.60</v>
      </c>
      <c r="E57" s="121">
        <v>7990.60</v>
      </c>
    </row>
    <row r="58" spans="1:5" ht="15" customHeight="1">
      <c r="A58" s="70">
        <v>3123</v>
      </c>
      <c r="B58" s="70" t="s">
        <v>3083</v>
      </c>
      <c r="C58" s="71">
        <v>9</v>
      </c>
      <c r="D58" s="121">
        <v>8413</v>
      </c>
      <c r="E58" s="121">
        <v>8413</v>
      </c>
    </row>
    <row r="59" spans="1:5" ht="15" customHeight="1">
      <c r="A59" s="70">
        <v>3124</v>
      </c>
      <c r="B59" s="70" t="s">
        <v>3084</v>
      </c>
      <c r="C59" s="71">
        <v>25</v>
      </c>
      <c r="D59" s="121">
        <v>8022</v>
      </c>
      <c r="E59" s="121">
        <v>8022</v>
      </c>
    </row>
    <row r="60" spans="1:5" ht="15" customHeight="1">
      <c r="A60" s="70">
        <v>3126</v>
      </c>
      <c r="B60" s="70" t="s">
        <v>2105</v>
      </c>
      <c r="C60" s="71">
        <v>10</v>
      </c>
      <c r="D60" s="121">
        <v>7841.30</v>
      </c>
      <c r="E60" s="121">
        <v>7841.30</v>
      </c>
    </row>
    <row r="61" spans="1:5" ht="15" customHeight="1">
      <c r="A61" s="70">
        <v>3127</v>
      </c>
      <c r="B61" s="70" t="s">
        <v>3085</v>
      </c>
      <c r="C61" s="71">
        <v>4</v>
      </c>
      <c r="D61" s="121">
        <v>8066.30</v>
      </c>
      <c r="E61" s="121">
        <v>8066.30</v>
      </c>
    </row>
    <row r="62" spans="1:5" ht="15" customHeight="1">
      <c r="A62" s="70">
        <v>3128</v>
      </c>
      <c r="B62" s="70" t="s">
        <v>3086</v>
      </c>
      <c r="C62" s="71">
        <v>2</v>
      </c>
      <c r="D62" s="121">
        <v>16722.30</v>
      </c>
      <c r="E62" s="121">
        <v>16722.30</v>
      </c>
    </row>
    <row r="63" spans="1:5" ht="15" customHeight="1">
      <c r="A63" s="70">
        <v>3129</v>
      </c>
      <c r="B63" s="70" t="s">
        <v>3087</v>
      </c>
      <c r="C63" s="71">
        <v>1</v>
      </c>
      <c r="D63" s="121">
        <v>7990.60</v>
      </c>
      <c r="E63" s="121">
        <v>7990.60</v>
      </c>
    </row>
    <row r="64" spans="1:5" ht="15" customHeight="1">
      <c r="A64" s="70">
        <v>3131</v>
      </c>
      <c r="B64" s="70" t="s">
        <v>3088</v>
      </c>
      <c r="C64" s="71">
        <v>4</v>
      </c>
      <c r="D64" s="121">
        <v>7841.30</v>
      </c>
      <c r="E64" s="121">
        <v>7841.30</v>
      </c>
    </row>
    <row r="65" spans="1:5" ht="15" customHeight="1">
      <c r="A65" s="70">
        <v>3133</v>
      </c>
      <c r="B65" s="70" t="s">
        <v>3089</v>
      </c>
      <c r="C65" s="71">
        <v>7</v>
      </c>
      <c r="D65" s="121">
        <v>7766.60</v>
      </c>
      <c r="E65" s="121">
        <v>7766.60</v>
      </c>
    </row>
    <row r="66" spans="1:5" ht="15" customHeight="1">
      <c r="A66" s="70">
        <v>3134</v>
      </c>
      <c r="B66" s="70" t="s">
        <v>3090</v>
      </c>
      <c r="C66" s="71">
        <v>6</v>
      </c>
      <c r="D66" s="121">
        <v>7766.60</v>
      </c>
      <c r="E66" s="121">
        <v>7766.60</v>
      </c>
    </row>
    <row r="67" spans="1:5" ht="15" customHeight="1">
      <c r="A67" s="70">
        <v>3137</v>
      </c>
      <c r="B67" s="70" t="s">
        <v>3091</v>
      </c>
      <c r="C67" s="71">
        <v>7</v>
      </c>
      <c r="D67" s="121">
        <v>7915.90</v>
      </c>
      <c r="E67" s="121">
        <v>7915.90</v>
      </c>
    </row>
    <row r="68" spans="1:5" ht="15" customHeight="1">
      <c r="A68" s="70">
        <v>3138</v>
      </c>
      <c r="B68" s="70" t="s">
        <v>3092</v>
      </c>
      <c r="C68" s="71">
        <v>2</v>
      </c>
      <c r="D68" s="121">
        <v>7766.60</v>
      </c>
      <c r="E68" s="121">
        <v>7766.60</v>
      </c>
    </row>
    <row r="69" spans="1:5" ht="15" customHeight="1">
      <c r="A69" s="70">
        <v>3139</v>
      </c>
      <c r="B69" s="70" t="s">
        <v>3093</v>
      </c>
      <c r="C69" s="71">
        <v>3</v>
      </c>
      <c r="D69" s="121">
        <v>7915.90</v>
      </c>
      <c r="E69" s="121">
        <v>7915.90</v>
      </c>
    </row>
    <row r="70" spans="1:5" ht="15" customHeight="1">
      <c r="A70" s="70">
        <v>3140</v>
      </c>
      <c r="B70" s="70" t="s">
        <v>3094</v>
      </c>
      <c r="C70" s="71">
        <v>1</v>
      </c>
      <c r="D70" s="121">
        <v>8573.50</v>
      </c>
      <c r="E70" s="121">
        <v>8573.50</v>
      </c>
    </row>
    <row r="71" spans="1:5" ht="15" customHeight="1">
      <c r="A71" s="70">
        <v>3142</v>
      </c>
      <c r="B71" s="70" t="s">
        <v>3095</v>
      </c>
      <c r="C71" s="71">
        <v>2</v>
      </c>
      <c r="D71" s="121">
        <v>7841.30</v>
      </c>
      <c r="E71" s="121">
        <v>7841.30</v>
      </c>
    </row>
    <row r="72" spans="1:5" ht="15" customHeight="1">
      <c r="A72" s="70">
        <v>3143</v>
      </c>
      <c r="B72" s="70" t="s">
        <v>3096</v>
      </c>
      <c r="C72" s="71">
        <v>10</v>
      </c>
      <c r="D72" s="121">
        <v>7915.90</v>
      </c>
      <c r="E72" s="121">
        <v>7915.90</v>
      </c>
    </row>
    <row r="73" spans="1:5" ht="15" customHeight="1">
      <c r="A73" s="70">
        <v>3144</v>
      </c>
      <c r="B73" s="70" t="s">
        <v>3097</v>
      </c>
      <c r="C73" s="71">
        <v>9</v>
      </c>
      <c r="D73" s="121">
        <v>7841.30</v>
      </c>
      <c r="E73" s="121">
        <v>7841.30</v>
      </c>
    </row>
    <row r="74" spans="1:5" ht="15" customHeight="1">
      <c r="A74" s="70">
        <v>3148</v>
      </c>
      <c r="B74" s="70" t="s">
        <v>3098</v>
      </c>
      <c r="C74" s="71">
        <v>3</v>
      </c>
      <c r="D74" s="121">
        <v>7841.30</v>
      </c>
      <c r="E74" s="121">
        <v>7841.30</v>
      </c>
    </row>
    <row r="75" spans="1:5" ht="15" customHeight="1">
      <c r="A75" s="70">
        <v>3149</v>
      </c>
      <c r="B75" s="70" t="s">
        <v>3099</v>
      </c>
      <c r="C75" s="71">
        <v>7</v>
      </c>
      <c r="D75" s="121">
        <v>8746.10</v>
      </c>
      <c r="E75" s="121">
        <v>8746.10</v>
      </c>
    </row>
    <row r="76" spans="1:5" ht="15" customHeight="1">
      <c r="A76" s="70">
        <v>3150</v>
      </c>
      <c r="B76" s="70" t="s">
        <v>3100</v>
      </c>
      <c r="C76" s="71">
        <v>3</v>
      </c>
      <c r="D76" s="121">
        <v>9875.2</v>
      </c>
      <c r="E76" s="121">
        <v>9875.2</v>
      </c>
    </row>
    <row r="77" spans="1:5" ht="15" customHeight="1">
      <c r="A77" s="70">
        <v>3151</v>
      </c>
      <c r="B77" s="70" t="s">
        <v>3101</v>
      </c>
      <c r="C77" s="71">
        <v>19</v>
      </c>
      <c r="D77" s="121">
        <v>11139.20</v>
      </c>
      <c r="E77" s="121">
        <v>11139.20</v>
      </c>
    </row>
    <row r="78" spans="1:5" ht="15" customHeight="1">
      <c r="A78" s="70">
        <v>3152</v>
      </c>
      <c r="B78" s="70" t="s">
        <v>3102</v>
      </c>
      <c r="C78" s="71">
        <v>20</v>
      </c>
      <c r="D78" s="121">
        <v>12686.40</v>
      </c>
      <c r="E78" s="121">
        <v>12686.40</v>
      </c>
    </row>
    <row r="79" spans="1:5" ht="15" customHeight="1">
      <c r="A79" s="70">
        <v>3153</v>
      </c>
      <c r="B79" s="70" t="s">
        <v>3103</v>
      </c>
      <c r="C79" s="71">
        <v>8</v>
      </c>
      <c r="D79" s="121">
        <v>14387.20</v>
      </c>
      <c r="E79" s="121">
        <v>14387.20</v>
      </c>
    </row>
    <row r="80" spans="1:5" ht="15" customHeight="1">
      <c r="A80" s="70">
        <v>3155</v>
      </c>
      <c r="B80" s="70" t="s">
        <v>3104</v>
      </c>
      <c r="C80" s="71">
        <v>1</v>
      </c>
      <c r="D80" s="121">
        <v>9732.8</v>
      </c>
      <c r="E80" s="121">
        <v>9732.8</v>
      </c>
    </row>
    <row r="81" spans="1:5" ht="15" customHeight="1">
      <c r="A81" s="70">
        <v>3156</v>
      </c>
      <c r="B81" s="70" t="s">
        <v>3105</v>
      </c>
      <c r="C81" s="71">
        <v>1</v>
      </c>
      <c r="D81" s="121">
        <v>11160</v>
      </c>
      <c r="E81" s="121">
        <v>11160</v>
      </c>
    </row>
    <row r="82" spans="1:5" ht="15" customHeight="1">
      <c r="A82" s="70">
        <v>3165</v>
      </c>
      <c r="B82" s="70" t="s">
        <v>3106</v>
      </c>
      <c r="C82" s="71">
        <v>7</v>
      </c>
      <c r="D82" s="121">
        <v>7915.90</v>
      </c>
      <c r="E82" s="121">
        <v>7915.90</v>
      </c>
    </row>
    <row r="83" spans="1:5" ht="15" customHeight="1">
      <c r="A83" s="70">
        <v>3166</v>
      </c>
      <c r="B83" s="70" t="s">
        <v>3107</v>
      </c>
      <c r="C83" s="71">
        <v>9</v>
      </c>
      <c r="D83" s="121">
        <v>9081.60</v>
      </c>
      <c r="E83" s="121">
        <v>9081.60</v>
      </c>
    </row>
    <row r="84" spans="1:5" ht="15" customHeight="1">
      <c r="A84" s="70">
        <v>3167</v>
      </c>
      <c r="B84" s="70" t="s">
        <v>3108</v>
      </c>
      <c r="C84" s="71">
        <v>2</v>
      </c>
      <c r="D84" s="121">
        <v>9732.8</v>
      </c>
      <c r="E84" s="121">
        <v>9732.8</v>
      </c>
    </row>
    <row r="85" spans="1:5" ht="15" customHeight="1">
      <c r="A85" s="70">
        <v>3168</v>
      </c>
      <c r="B85" s="70" t="s">
        <v>3109</v>
      </c>
      <c r="C85" s="71">
        <v>3</v>
      </c>
      <c r="D85" s="121">
        <v>11160</v>
      </c>
      <c r="E85" s="121">
        <v>11160</v>
      </c>
    </row>
    <row r="86" spans="1:5" ht="15" customHeight="1">
      <c r="A86" s="70">
        <v>3169</v>
      </c>
      <c r="B86" s="70" t="s">
        <v>3110</v>
      </c>
      <c r="C86" s="71">
        <v>3</v>
      </c>
      <c r="D86" s="121">
        <v>12574.40</v>
      </c>
      <c r="E86" s="121">
        <v>12574.40</v>
      </c>
    </row>
    <row r="87" spans="1:5" ht="15" customHeight="1">
      <c r="A87" s="70">
        <v>3170</v>
      </c>
      <c r="B87" s="70" t="s">
        <v>3092</v>
      </c>
      <c r="C87" s="71">
        <v>2</v>
      </c>
      <c r="D87" s="121">
        <v>9081.60</v>
      </c>
      <c r="E87" s="121">
        <v>9081.60</v>
      </c>
    </row>
    <row r="88" spans="1:5" ht="15" customHeight="1">
      <c r="A88" s="70">
        <v>3171</v>
      </c>
      <c r="B88" s="70" t="s">
        <v>3093</v>
      </c>
      <c r="C88" s="71">
        <v>1</v>
      </c>
      <c r="D88" s="121">
        <v>10252.8</v>
      </c>
      <c r="E88" s="121">
        <v>10252.8</v>
      </c>
    </row>
    <row r="89" spans="1:5" ht="15" customHeight="1">
      <c r="A89" s="70">
        <v>3183</v>
      </c>
      <c r="B89" s="70" t="s">
        <v>3111</v>
      </c>
      <c r="C89" s="71">
        <v>6</v>
      </c>
      <c r="D89" s="121">
        <v>7990.60</v>
      </c>
      <c r="E89" s="121">
        <v>7990.60</v>
      </c>
    </row>
    <row r="90" spans="1:5" ht="15" customHeight="1">
      <c r="A90" s="70">
        <v>3184</v>
      </c>
      <c r="B90" s="70" t="s">
        <v>3112</v>
      </c>
      <c r="C90" s="71">
        <v>7</v>
      </c>
      <c r="D90" s="121">
        <v>7990.60</v>
      </c>
      <c r="E90" s="121">
        <v>7990.60</v>
      </c>
    </row>
    <row r="91" spans="1:5" ht="15" customHeight="1">
      <c r="A91" s="70">
        <v>3185</v>
      </c>
      <c r="B91" s="70" t="s">
        <v>3113</v>
      </c>
      <c r="C91" s="71">
        <v>2</v>
      </c>
      <c r="D91" s="121">
        <v>8967.2</v>
      </c>
      <c r="E91" s="121">
        <v>8967.2</v>
      </c>
    </row>
    <row r="92" spans="1:5" ht="15" customHeight="1">
      <c r="A92" s="70">
        <v>3187</v>
      </c>
      <c r="B92" s="70" t="s">
        <v>3114</v>
      </c>
      <c r="C92" s="71">
        <v>8</v>
      </c>
      <c r="D92" s="121">
        <v>7990.60</v>
      </c>
      <c r="E92" s="121">
        <v>7990.60</v>
      </c>
    </row>
    <row r="93" spans="1:5" ht="15" customHeight="1">
      <c r="A93" s="70">
        <v>3188</v>
      </c>
      <c r="B93" s="70" t="s">
        <v>3115</v>
      </c>
      <c r="C93" s="71">
        <v>7</v>
      </c>
      <c r="D93" s="121">
        <v>8066.30</v>
      </c>
      <c r="E93" s="121">
        <v>8066.30</v>
      </c>
    </row>
    <row r="94" spans="1:5" ht="15" customHeight="1">
      <c r="A94" s="70">
        <v>5101</v>
      </c>
      <c r="B94" s="70" t="s">
        <v>2289</v>
      </c>
      <c r="C94" s="71">
        <v>5</v>
      </c>
      <c r="D94" s="121">
        <v>7766.60</v>
      </c>
      <c r="E94" s="121">
        <v>7766.60</v>
      </c>
    </row>
    <row r="95" spans="1:5" ht="15" customHeight="1">
      <c r="A95" s="70">
        <v>5103</v>
      </c>
      <c r="B95" s="70" t="s">
        <v>2309</v>
      </c>
      <c r="C95" s="71">
        <v>3</v>
      </c>
      <c r="D95" s="121">
        <v>7841.30</v>
      </c>
      <c r="E95" s="121">
        <v>7841.30</v>
      </c>
    </row>
    <row r="96" spans="1:5" ht="15" customHeight="1">
      <c r="A96" s="70">
        <v>5104</v>
      </c>
      <c r="B96" s="70" t="s">
        <v>1963</v>
      </c>
      <c r="C96" s="71">
        <v>61</v>
      </c>
      <c r="D96" s="121">
        <v>8413</v>
      </c>
      <c r="E96" s="121">
        <v>8413</v>
      </c>
    </row>
    <row r="97" spans="1:5" ht="15" customHeight="1">
      <c r="A97" s="70">
        <v>5105</v>
      </c>
      <c r="B97" s="70" t="s">
        <v>1956</v>
      </c>
      <c r="C97" s="71">
        <v>69</v>
      </c>
      <c r="D97" s="121">
        <v>7841.30</v>
      </c>
      <c r="E97" s="121">
        <v>7841.30</v>
      </c>
    </row>
    <row r="98" spans="1:5" ht="15" customHeight="1">
      <c r="A98" s="70">
        <v>5106</v>
      </c>
      <c r="B98" s="70" t="s">
        <v>1957</v>
      </c>
      <c r="C98" s="71">
        <v>49</v>
      </c>
      <c r="D98" s="121">
        <v>7915.90</v>
      </c>
      <c r="E98" s="121">
        <v>7915.90</v>
      </c>
    </row>
    <row r="99" spans="1:5" ht="15" customHeight="1">
      <c r="A99" s="70">
        <v>5107</v>
      </c>
      <c r="B99" s="70" t="s">
        <v>1961</v>
      </c>
      <c r="C99" s="71">
        <v>34</v>
      </c>
      <c r="D99" s="121">
        <v>7990.60</v>
      </c>
      <c r="E99" s="121">
        <v>7990.60</v>
      </c>
    </row>
    <row r="100" spans="1:5" ht="15" customHeight="1">
      <c r="A100" s="70">
        <v>5109</v>
      </c>
      <c r="B100" s="70" t="s">
        <v>1969</v>
      </c>
      <c r="C100" s="71">
        <v>31</v>
      </c>
      <c r="D100" s="121">
        <v>8066.30</v>
      </c>
      <c r="E100" s="121">
        <v>8066.30</v>
      </c>
    </row>
    <row r="101" spans="1:5" ht="15" customHeight="1">
      <c r="A101" s="70">
        <v>5110</v>
      </c>
      <c r="B101" s="70" t="s">
        <v>3116</v>
      </c>
      <c r="C101" s="71">
        <v>7</v>
      </c>
      <c r="D101" s="121">
        <v>7915.90</v>
      </c>
      <c r="E101" s="121">
        <v>7915.90</v>
      </c>
    </row>
    <row r="102" spans="1:5" ht="15" customHeight="1">
      <c r="A102" s="70">
        <v>5113</v>
      </c>
      <c r="B102" s="70" t="s">
        <v>3117</v>
      </c>
      <c r="C102" s="71">
        <v>2</v>
      </c>
      <c r="D102" s="121">
        <v>7990.60</v>
      </c>
      <c r="E102" s="121">
        <v>7990.60</v>
      </c>
    </row>
    <row r="103" spans="1:5" ht="15" customHeight="1">
      <c r="A103" s="70">
        <v>5115</v>
      </c>
      <c r="B103" s="70" t="s">
        <v>3118</v>
      </c>
      <c r="C103" s="71">
        <v>4</v>
      </c>
      <c r="D103" s="121">
        <v>7990.60</v>
      </c>
      <c r="E103" s="121">
        <v>7990.60</v>
      </c>
    </row>
    <row r="104" spans="1:5" ht="15" customHeight="1">
      <c r="A104" s="70">
        <v>5131</v>
      </c>
      <c r="B104" s="70" t="s">
        <v>2547</v>
      </c>
      <c r="C104" s="71">
        <v>19</v>
      </c>
      <c r="D104" s="121">
        <v>8879.40</v>
      </c>
      <c r="E104" s="121">
        <v>8879.40</v>
      </c>
    </row>
    <row r="105" spans="1:5" ht="15" customHeight="1">
      <c r="A105" s="70">
        <v>5133</v>
      </c>
      <c r="B105" s="70" t="s">
        <v>2549</v>
      </c>
      <c r="C105" s="71">
        <v>3</v>
      </c>
      <c r="D105" s="121">
        <v>8879.40</v>
      </c>
      <c r="E105" s="121">
        <v>8879.40</v>
      </c>
    </row>
    <row r="106" spans="1:5" ht="15" customHeight="1">
      <c r="A106" s="70">
        <v>5135</v>
      </c>
      <c r="B106" s="70" t="s">
        <v>2125</v>
      </c>
      <c r="C106" s="71">
        <v>5</v>
      </c>
      <c r="D106" s="121">
        <v>8879.40</v>
      </c>
      <c r="E106" s="121">
        <v>8879.40</v>
      </c>
    </row>
    <row r="107" spans="1:5" ht="15" customHeight="1">
      <c r="A107" s="70">
        <v>5137</v>
      </c>
      <c r="B107" s="70" t="s">
        <v>3119</v>
      </c>
      <c r="C107" s="71">
        <v>2</v>
      </c>
      <c r="D107" s="121">
        <v>8879.40</v>
      </c>
      <c r="E107" s="121">
        <v>8879.40</v>
      </c>
    </row>
    <row r="108" spans="1:5" ht="15" customHeight="1">
      <c r="A108" s="70">
        <v>5150</v>
      </c>
      <c r="B108" s="70" t="s">
        <v>3120</v>
      </c>
      <c r="C108" s="71">
        <v>5</v>
      </c>
      <c r="D108" s="121">
        <v>7467.90</v>
      </c>
      <c r="E108" s="121">
        <v>7467.90</v>
      </c>
    </row>
    <row r="109" spans="1:5" ht="15" customHeight="1">
      <c r="A109" s="70">
        <v>5151</v>
      </c>
      <c r="B109" s="70" t="s">
        <v>3121</v>
      </c>
      <c r="C109" s="71">
        <v>7</v>
      </c>
      <c r="D109" s="121">
        <v>7467.90</v>
      </c>
      <c r="E109" s="121">
        <v>7467.90</v>
      </c>
    </row>
    <row r="110" spans="1:5" ht="15" customHeight="1">
      <c r="A110" s="70">
        <v>5152</v>
      </c>
      <c r="B110" s="70" t="s">
        <v>3122</v>
      </c>
      <c r="C110" s="71">
        <v>4</v>
      </c>
      <c r="D110" s="121">
        <v>7718.40</v>
      </c>
      <c r="E110" s="121">
        <v>7718.40</v>
      </c>
    </row>
    <row r="111" spans="1:5" ht="15" customHeight="1">
      <c r="A111" s="70">
        <v>5153</v>
      </c>
      <c r="B111" s="70" t="s">
        <v>3123</v>
      </c>
      <c r="C111" s="71">
        <v>1</v>
      </c>
      <c r="D111" s="121">
        <v>8422.40</v>
      </c>
      <c r="E111" s="121">
        <v>8422.40</v>
      </c>
    </row>
    <row r="112" spans="1:5" ht="15" customHeight="1">
      <c r="A112" s="70">
        <v>5155</v>
      </c>
      <c r="B112" s="70" t="s">
        <v>3124</v>
      </c>
      <c r="C112" s="71">
        <v>1</v>
      </c>
      <c r="D112" s="121">
        <v>15728</v>
      </c>
      <c r="E112" s="121">
        <v>15728</v>
      </c>
    </row>
    <row r="113" spans="1:5" ht="15" customHeight="1">
      <c r="A113" s="70">
        <v>5156</v>
      </c>
      <c r="B113" s="70" t="s">
        <v>3125</v>
      </c>
      <c r="C113" s="71">
        <v>12</v>
      </c>
      <c r="D113" s="121">
        <v>20025.60</v>
      </c>
      <c r="E113" s="121">
        <v>20025.60</v>
      </c>
    </row>
    <row r="114" spans="1:5" ht="15" customHeight="1">
      <c r="A114" s="70">
        <v>5157</v>
      </c>
      <c r="B114" s="70" t="s">
        <v>3126</v>
      </c>
      <c r="C114" s="71">
        <v>17</v>
      </c>
      <c r="D114" s="121">
        <v>23782.40</v>
      </c>
      <c r="E114" s="121">
        <v>23782.40</v>
      </c>
    </row>
    <row r="115" spans="1:5" ht="15" customHeight="1">
      <c r="A115" s="70">
        <v>5158</v>
      </c>
      <c r="B115" s="70" t="s">
        <v>3127</v>
      </c>
      <c r="C115" s="71">
        <v>14</v>
      </c>
      <c r="D115" s="121">
        <v>33080</v>
      </c>
      <c r="E115" s="121">
        <v>33080</v>
      </c>
    </row>
    <row r="116" spans="1:5" ht="15" customHeight="1">
      <c r="A116" s="70">
        <v>5161</v>
      </c>
      <c r="B116" s="70" t="s">
        <v>3128</v>
      </c>
      <c r="C116" s="71">
        <v>14</v>
      </c>
      <c r="D116" s="121">
        <v>9489.60</v>
      </c>
      <c r="E116" s="121">
        <v>9489.60</v>
      </c>
    </row>
    <row r="117" spans="1:5" ht="15" customHeight="1">
      <c r="A117" s="70">
        <v>5162</v>
      </c>
      <c r="B117" s="70" t="s">
        <v>3129</v>
      </c>
      <c r="C117" s="71">
        <v>24</v>
      </c>
      <c r="D117" s="121">
        <v>11080</v>
      </c>
      <c r="E117" s="121">
        <v>11080</v>
      </c>
    </row>
    <row r="118" spans="1:5" ht="15" customHeight="1">
      <c r="A118" s="70">
        <v>5163</v>
      </c>
      <c r="B118" s="70" t="s">
        <v>3130</v>
      </c>
      <c r="C118" s="71">
        <v>18</v>
      </c>
      <c r="D118" s="121">
        <v>13496</v>
      </c>
      <c r="E118" s="121">
        <v>13496</v>
      </c>
    </row>
    <row r="119" spans="1:5" ht="15" customHeight="1">
      <c r="A119" s="70">
        <v>5164</v>
      </c>
      <c r="B119" s="70" t="s">
        <v>3131</v>
      </c>
      <c r="C119" s="71">
        <v>9</v>
      </c>
      <c r="D119" s="121">
        <v>15137.60</v>
      </c>
      <c r="E119" s="121">
        <v>15137.60</v>
      </c>
    </row>
    <row r="120" spans="1:5" ht="15" customHeight="1">
      <c r="A120" s="70">
        <v>5166</v>
      </c>
      <c r="B120" s="70" t="s">
        <v>3132</v>
      </c>
      <c r="C120" s="71">
        <v>30</v>
      </c>
      <c r="D120" s="121">
        <v>9081.60</v>
      </c>
      <c r="E120" s="121">
        <v>9081.60</v>
      </c>
    </row>
    <row r="121" spans="1:5" ht="15" customHeight="1">
      <c r="A121" s="70">
        <v>5167</v>
      </c>
      <c r="B121" s="70" t="s">
        <v>3133</v>
      </c>
      <c r="C121" s="71">
        <v>37</v>
      </c>
      <c r="D121" s="121">
        <v>9732.8</v>
      </c>
      <c r="E121" s="121">
        <v>9732.8</v>
      </c>
    </row>
    <row r="122" spans="1:5" ht="15" customHeight="1">
      <c r="A122" s="70">
        <v>5168</v>
      </c>
      <c r="B122" s="70" t="s">
        <v>3134</v>
      </c>
      <c r="C122" s="71">
        <v>12</v>
      </c>
      <c r="D122" s="121">
        <v>11160</v>
      </c>
      <c r="E122" s="121">
        <v>11160</v>
      </c>
    </row>
    <row r="123" spans="1:5" ht="15" customHeight="1">
      <c r="A123" s="70">
        <v>5169</v>
      </c>
      <c r="B123" s="70" t="s">
        <v>3135</v>
      </c>
      <c r="C123" s="71">
        <v>9</v>
      </c>
      <c r="D123" s="121">
        <v>12574.40</v>
      </c>
      <c r="E123" s="121">
        <v>12574.40</v>
      </c>
    </row>
    <row r="124" spans="1:5" ht="15" customHeight="1">
      <c r="A124" s="70">
        <v>5170</v>
      </c>
      <c r="B124" s="70" t="s">
        <v>3136</v>
      </c>
      <c r="C124" s="71">
        <v>1</v>
      </c>
      <c r="D124" s="121">
        <v>35049.60</v>
      </c>
      <c r="E124" s="121">
        <v>35049.60</v>
      </c>
    </row>
    <row r="125" spans="1:5" ht="15" customHeight="1">
      <c r="A125" s="70">
        <v>5172</v>
      </c>
      <c r="B125" s="70" t="s">
        <v>3137</v>
      </c>
      <c r="C125" s="71">
        <v>4</v>
      </c>
      <c r="D125" s="121">
        <v>36865.60</v>
      </c>
      <c r="E125" s="121">
        <v>36865.60</v>
      </c>
    </row>
    <row r="126" spans="1:5" ht="15" customHeight="1">
      <c r="A126" s="70">
        <v>5173</v>
      </c>
      <c r="B126" s="70" t="s">
        <v>3138</v>
      </c>
      <c r="C126" s="71">
        <v>3</v>
      </c>
      <c r="D126" s="121">
        <v>38649.60</v>
      </c>
      <c r="E126" s="121">
        <v>38649.60</v>
      </c>
    </row>
    <row r="127" spans="1:5" ht="15" customHeight="1">
      <c r="A127" s="70">
        <v>5176</v>
      </c>
      <c r="B127" s="70" t="s">
        <v>3139</v>
      </c>
      <c r="C127" s="71">
        <v>11</v>
      </c>
      <c r="D127" s="121">
        <v>15452.80</v>
      </c>
      <c r="E127" s="121">
        <v>15452.80</v>
      </c>
    </row>
    <row r="128" spans="1:5" ht="15" customHeight="1">
      <c r="A128" s="70">
        <v>5177</v>
      </c>
      <c r="B128" s="70" t="s">
        <v>3140</v>
      </c>
      <c r="C128" s="71">
        <v>6</v>
      </c>
      <c r="D128" s="121">
        <v>16856</v>
      </c>
      <c r="E128" s="121">
        <v>16856</v>
      </c>
    </row>
    <row r="129" spans="1:5" ht="15" customHeight="1">
      <c r="A129" s="70">
        <v>5178</v>
      </c>
      <c r="B129" s="70" t="s">
        <v>3141</v>
      </c>
      <c r="C129" s="71">
        <v>2</v>
      </c>
      <c r="D129" s="121">
        <v>18286.40</v>
      </c>
      <c r="E129" s="121">
        <v>18286.40</v>
      </c>
    </row>
    <row r="130" spans="1:5" ht="15" customHeight="1">
      <c r="A130" s="70">
        <v>5183</v>
      </c>
      <c r="B130" s="70" t="s">
        <v>3142</v>
      </c>
      <c r="C130" s="71">
        <v>1</v>
      </c>
      <c r="D130" s="121">
        <v>12574.40</v>
      </c>
      <c r="E130" s="121">
        <v>12574.40</v>
      </c>
    </row>
    <row r="131" spans="1:5" ht="15" customHeight="1">
      <c r="A131" s="70">
        <v>5184</v>
      </c>
      <c r="B131" s="70" t="s">
        <v>2355</v>
      </c>
      <c r="C131" s="71">
        <v>11</v>
      </c>
      <c r="D131" s="121">
        <v>7766.60</v>
      </c>
      <c r="E131" s="121">
        <v>7766.60</v>
      </c>
    </row>
    <row r="132" spans="1:5" ht="15" customHeight="1">
      <c r="A132" s="70">
        <v>5185</v>
      </c>
      <c r="B132" s="70" t="s">
        <v>3143</v>
      </c>
      <c r="C132" s="71">
        <v>3</v>
      </c>
      <c r="D132" s="121">
        <v>15452.80</v>
      </c>
      <c r="E132" s="121">
        <v>15452.80</v>
      </c>
    </row>
    <row r="133" spans="1:5" ht="15" customHeight="1">
      <c r="A133" s="70">
        <v>5186</v>
      </c>
      <c r="B133" s="70" t="s">
        <v>3144</v>
      </c>
      <c r="C133" s="71">
        <v>1</v>
      </c>
      <c r="D133" s="121">
        <v>16856</v>
      </c>
      <c r="E133" s="121">
        <v>16856</v>
      </c>
    </row>
    <row r="134" spans="1:5" ht="15" customHeight="1">
      <c r="A134" s="70">
        <v>5192</v>
      </c>
      <c r="B134" s="70" t="s">
        <v>1955</v>
      </c>
      <c r="C134" s="71">
        <v>3</v>
      </c>
      <c r="D134" s="121">
        <v>15452.80</v>
      </c>
      <c r="E134" s="121">
        <v>15452.80</v>
      </c>
    </row>
    <row r="135" spans="1:5" ht="15" customHeight="1">
      <c r="A135" s="70">
        <v>5195</v>
      </c>
      <c r="B135" s="70" t="s">
        <v>3145</v>
      </c>
      <c r="C135" s="71">
        <v>3</v>
      </c>
      <c r="D135" s="121">
        <v>20854.40</v>
      </c>
      <c r="E135" s="121">
        <v>20854.40</v>
      </c>
    </row>
    <row r="136" spans="1:5" ht="15" customHeight="1">
      <c r="A136" s="70">
        <v>5199</v>
      </c>
      <c r="B136" s="70" t="s">
        <v>3146</v>
      </c>
      <c r="C136" s="71">
        <v>2</v>
      </c>
      <c r="D136" s="121">
        <v>18286.40</v>
      </c>
      <c r="E136" s="121">
        <v>18286.40</v>
      </c>
    </row>
    <row r="137" spans="1:5" ht="15" customHeight="1">
      <c r="A137" s="70">
        <v>5204</v>
      </c>
      <c r="B137" s="70" t="s">
        <v>3147</v>
      </c>
      <c r="C137" s="71">
        <v>7</v>
      </c>
      <c r="D137" s="121">
        <v>13073.60</v>
      </c>
      <c r="E137" s="121">
        <v>13073.60</v>
      </c>
    </row>
    <row r="138" spans="1:5" ht="15" customHeight="1">
      <c r="A138" s="70">
        <v>5205</v>
      </c>
      <c r="B138" s="70" t="s">
        <v>3148</v>
      </c>
      <c r="C138" s="71">
        <v>10</v>
      </c>
      <c r="D138" s="121">
        <v>14550.40</v>
      </c>
      <c r="E138" s="121">
        <v>14550.40</v>
      </c>
    </row>
    <row r="139" spans="1:5" ht="15" customHeight="1">
      <c r="A139" s="70">
        <v>5206</v>
      </c>
      <c r="B139" s="70" t="s">
        <v>3149</v>
      </c>
      <c r="C139" s="71">
        <v>1</v>
      </c>
      <c r="D139" s="121">
        <v>16036.80</v>
      </c>
      <c r="E139" s="121">
        <v>16036.80</v>
      </c>
    </row>
    <row r="140" spans="1:5" ht="15" customHeight="1">
      <c r="A140" s="70">
        <v>5207</v>
      </c>
      <c r="B140" s="70" t="s">
        <v>3150</v>
      </c>
      <c r="C140" s="71">
        <v>3</v>
      </c>
      <c r="D140" s="121">
        <v>17652.80</v>
      </c>
      <c r="E140" s="121">
        <v>17652.80</v>
      </c>
    </row>
    <row r="141" spans="1:5" ht="15" customHeight="1">
      <c r="A141" s="70">
        <v>5210</v>
      </c>
      <c r="B141" s="70" t="s">
        <v>3151</v>
      </c>
      <c r="C141" s="71">
        <v>2</v>
      </c>
      <c r="D141" s="121">
        <v>13073.60</v>
      </c>
      <c r="E141" s="121">
        <v>13073.60</v>
      </c>
    </row>
    <row r="142" spans="1:5" ht="15" customHeight="1">
      <c r="A142" s="70">
        <v>5211</v>
      </c>
      <c r="B142" s="70" t="s">
        <v>3152</v>
      </c>
      <c r="C142" s="71">
        <v>2</v>
      </c>
      <c r="D142" s="121">
        <v>14550.40</v>
      </c>
      <c r="E142" s="121">
        <v>14550.40</v>
      </c>
    </row>
    <row r="143" spans="1:5" ht="15" customHeight="1">
      <c r="A143" s="70">
        <v>5215</v>
      </c>
      <c r="B143" s="70" t="s">
        <v>3153</v>
      </c>
      <c r="C143" s="71">
        <v>2</v>
      </c>
      <c r="D143" s="121">
        <v>9081.60</v>
      </c>
      <c r="E143" s="121">
        <v>9081.60</v>
      </c>
    </row>
    <row r="144" spans="1:5" ht="15" customHeight="1">
      <c r="A144" s="70">
        <v>5216</v>
      </c>
      <c r="B144" s="70" t="s">
        <v>3154</v>
      </c>
      <c r="C144" s="71">
        <v>1</v>
      </c>
      <c r="D144" s="121">
        <v>9732.8</v>
      </c>
      <c r="E144" s="121">
        <v>9732.8</v>
      </c>
    </row>
    <row r="145" spans="1:5" ht="15" customHeight="1">
      <c r="A145" s="70">
        <v>5217</v>
      </c>
      <c r="B145" s="70" t="s">
        <v>3155</v>
      </c>
      <c r="C145" s="71">
        <v>1</v>
      </c>
      <c r="D145" s="121">
        <v>11160</v>
      </c>
      <c r="E145" s="121">
        <v>11160</v>
      </c>
    </row>
    <row r="146" spans="1:5" ht="15" customHeight="1">
      <c r="A146" s="70">
        <v>5223</v>
      </c>
      <c r="B146" s="70" t="s">
        <v>3156</v>
      </c>
      <c r="C146" s="71">
        <v>1</v>
      </c>
      <c r="D146" s="121">
        <v>9489.60</v>
      </c>
      <c r="E146" s="121">
        <v>9489.60</v>
      </c>
    </row>
    <row r="147" spans="1:5" ht="15" customHeight="1">
      <c r="A147" s="70">
        <v>5224</v>
      </c>
      <c r="B147" s="70" t="s">
        <v>3157</v>
      </c>
      <c r="C147" s="71">
        <v>3</v>
      </c>
      <c r="D147" s="121">
        <v>11080</v>
      </c>
      <c r="E147" s="121">
        <v>11080</v>
      </c>
    </row>
    <row r="148" spans="1:5" ht="15" customHeight="1">
      <c r="A148" s="70">
        <v>5229</v>
      </c>
      <c r="B148" s="70" t="s">
        <v>3158</v>
      </c>
      <c r="C148" s="71">
        <v>6</v>
      </c>
      <c r="D148" s="121">
        <v>15452.80</v>
      </c>
      <c r="E148" s="121">
        <v>15452.80</v>
      </c>
    </row>
    <row r="149" spans="1:5" ht="15" customHeight="1">
      <c r="A149" s="70">
        <v>7102</v>
      </c>
      <c r="B149" s="70" t="s">
        <v>3159</v>
      </c>
      <c r="C149" s="71">
        <v>7</v>
      </c>
      <c r="D149" s="121">
        <v>7691.90</v>
      </c>
      <c r="E149" s="121">
        <v>7691.90</v>
      </c>
    </row>
    <row r="150" spans="1:5" ht="15" customHeight="1">
      <c r="A150" s="70">
        <v>7104</v>
      </c>
      <c r="B150" s="70" t="s">
        <v>3160</v>
      </c>
      <c r="C150" s="71">
        <v>58</v>
      </c>
      <c r="D150" s="121">
        <v>7691.90</v>
      </c>
      <c r="E150" s="121">
        <v>7691.90</v>
      </c>
    </row>
    <row r="151" spans="1:5" ht="15" customHeight="1">
      <c r="A151" s="70">
        <v>7105</v>
      </c>
      <c r="B151" s="70" t="s">
        <v>3161</v>
      </c>
      <c r="C151" s="71">
        <v>112</v>
      </c>
      <c r="D151" s="121">
        <v>7766.60</v>
      </c>
      <c r="E151" s="121">
        <v>7766.60</v>
      </c>
    </row>
    <row r="152" spans="1:5" ht="15" customHeight="1">
      <c r="A152" s="70">
        <v>7106</v>
      </c>
      <c r="B152" s="70" t="s">
        <v>3162</v>
      </c>
      <c r="C152" s="71">
        <v>69</v>
      </c>
      <c r="D152" s="121">
        <v>7579.90</v>
      </c>
      <c r="E152" s="121">
        <v>7579.90</v>
      </c>
    </row>
    <row r="153" spans="1:5" ht="15" customHeight="1">
      <c r="A153" s="70">
        <v>7107</v>
      </c>
      <c r="B153" s="70" t="s">
        <v>3163</v>
      </c>
      <c r="C153" s="71">
        <v>68</v>
      </c>
      <c r="D153" s="121">
        <v>7729.20</v>
      </c>
      <c r="E153" s="121">
        <v>7729.20</v>
      </c>
    </row>
    <row r="154" spans="1:5" ht="15" customHeight="1">
      <c r="A154" s="70">
        <v>7108</v>
      </c>
      <c r="B154" s="70" t="s">
        <v>3164</v>
      </c>
      <c r="C154" s="71">
        <v>20</v>
      </c>
      <c r="D154" s="121">
        <v>7841.30</v>
      </c>
      <c r="E154" s="121">
        <v>7841.30</v>
      </c>
    </row>
    <row r="155" spans="1:5" ht="15" customHeight="1">
      <c r="A155" s="70">
        <v>7111</v>
      </c>
      <c r="B155" s="70" t="s">
        <v>3165</v>
      </c>
      <c r="C155" s="71">
        <v>11</v>
      </c>
      <c r="D155" s="121">
        <v>7729.20</v>
      </c>
      <c r="E155" s="121">
        <v>7729.20</v>
      </c>
    </row>
    <row r="156" spans="1:5" ht="15" customHeight="1">
      <c r="A156" s="70">
        <v>7112</v>
      </c>
      <c r="B156" s="70" t="s">
        <v>3166</v>
      </c>
      <c r="C156" s="71">
        <v>20</v>
      </c>
      <c r="D156" s="121">
        <v>7915.90</v>
      </c>
      <c r="E156" s="121">
        <v>7915.90</v>
      </c>
    </row>
    <row r="157" spans="1:5" ht="15" customHeight="1">
      <c r="A157" s="70">
        <v>7120</v>
      </c>
      <c r="B157" s="70" t="s">
        <v>3167</v>
      </c>
      <c r="C157" s="71">
        <v>66</v>
      </c>
      <c r="D157" s="121">
        <v>15452.80</v>
      </c>
      <c r="E157" s="121">
        <v>15452.80</v>
      </c>
    </row>
    <row r="158" spans="1:5" ht="15" customHeight="1">
      <c r="A158" s="70">
        <v>7121</v>
      </c>
      <c r="B158" s="70" t="s">
        <v>3168</v>
      </c>
      <c r="C158" s="71">
        <v>77</v>
      </c>
      <c r="D158" s="121">
        <v>16856</v>
      </c>
      <c r="E158" s="121">
        <v>16856</v>
      </c>
    </row>
    <row r="159" spans="1:5" ht="15" customHeight="1">
      <c r="A159" s="70">
        <v>7122</v>
      </c>
      <c r="B159" s="70" t="s">
        <v>3169</v>
      </c>
      <c r="C159" s="71">
        <v>71</v>
      </c>
      <c r="D159" s="121">
        <v>18286.40</v>
      </c>
      <c r="E159" s="121">
        <v>18286.40</v>
      </c>
    </row>
    <row r="160" spans="1:5" ht="15" customHeight="1">
      <c r="A160" s="70">
        <v>7123</v>
      </c>
      <c r="B160" s="70" t="s">
        <v>3170</v>
      </c>
      <c r="C160" s="71">
        <v>38</v>
      </c>
      <c r="D160" s="121">
        <v>20126.40</v>
      </c>
      <c r="E160" s="121">
        <v>20126.40</v>
      </c>
    </row>
    <row r="161" spans="1:5" ht="15" customHeight="1">
      <c r="A161" s="70">
        <v>7125</v>
      </c>
      <c r="B161" s="70" t="s">
        <v>3171</v>
      </c>
      <c r="C161" s="71">
        <v>6</v>
      </c>
      <c r="D161" s="121">
        <v>15452.80</v>
      </c>
      <c r="E161" s="121">
        <v>15452.80</v>
      </c>
    </row>
    <row r="162" spans="1:5" ht="15" customHeight="1">
      <c r="A162" s="70">
        <v>7126</v>
      </c>
      <c r="B162" s="70" t="s">
        <v>3172</v>
      </c>
      <c r="C162" s="71">
        <v>4</v>
      </c>
      <c r="D162" s="121">
        <v>16856</v>
      </c>
      <c r="E162" s="121">
        <v>16856</v>
      </c>
    </row>
    <row r="163" spans="1:5" ht="15" customHeight="1">
      <c r="A163" s="70">
        <v>7127</v>
      </c>
      <c r="B163" s="70" t="s">
        <v>3173</v>
      </c>
      <c r="C163" s="71">
        <v>4</v>
      </c>
      <c r="D163" s="121">
        <v>18286.40</v>
      </c>
      <c r="E163" s="121">
        <v>18286.40</v>
      </c>
    </row>
    <row r="164" spans="1:5" ht="15" customHeight="1">
      <c r="A164" s="70">
        <v>7128</v>
      </c>
      <c r="B164" s="70" t="s">
        <v>3174</v>
      </c>
      <c r="C164" s="71">
        <v>3</v>
      </c>
      <c r="D164" s="121">
        <v>20126.40</v>
      </c>
      <c r="E164" s="121">
        <v>20126.40</v>
      </c>
    </row>
    <row r="165" spans="1:5" ht="15" customHeight="1">
      <c r="A165" s="70">
        <v>7135</v>
      </c>
      <c r="B165" s="70" t="s">
        <v>3175</v>
      </c>
      <c r="C165" s="71">
        <v>2</v>
      </c>
      <c r="D165" s="121">
        <v>15452.80</v>
      </c>
      <c r="E165" s="121">
        <v>15452.80</v>
      </c>
    </row>
    <row r="166" spans="1:5" ht="15" customHeight="1">
      <c r="A166" s="70">
        <v>7141</v>
      </c>
      <c r="B166" s="70" t="s">
        <v>2489</v>
      </c>
      <c r="C166" s="71">
        <v>14</v>
      </c>
      <c r="D166" s="121">
        <v>7766.60</v>
      </c>
      <c r="E166" s="121">
        <v>7766.60</v>
      </c>
    </row>
    <row r="167" spans="1:5" ht="15" customHeight="1">
      <c r="A167" s="70">
        <v>7143</v>
      </c>
      <c r="B167" s="70" t="s">
        <v>3176</v>
      </c>
      <c r="C167" s="71">
        <v>9</v>
      </c>
      <c r="D167" s="121">
        <v>7467.90</v>
      </c>
      <c r="E167" s="121">
        <v>7467.90</v>
      </c>
    </row>
    <row r="168" spans="1:5" ht="15" customHeight="1">
      <c r="A168" s="70">
        <v>7151</v>
      </c>
      <c r="B168" s="70" t="s">
        <v>3177</v>
      </c>
      <c r="C168" s="71">
        <v>1</v>
      </c>
      <c r="D168" s="121">
        <v>7766.60</v>
      </c>
      <c r="E168" s="121">
        <v>7766.60</v>
      </c>
    </row>
    <row r="169" spans="1:5" ht="15" customHeight="1">
      <c r="A169" s="70">
        <v>7152</v>
      </c>
      <c r="B169" s="70" t="s">
        <v>3178</v>
      </c>
      <c r="C169" s="71">
        <v>3</v>
      </c>
      <c r="D169" s="121">
        <v>16856</v>
      </c>
      <c r="E169" s="121">
        <v>16856</v>
      </c>
    </row>
    <row r="170" spans="1:5" ht="15" customHeight="1">
      <c r="A170" s="70">
        <v>7153</v>
      </c>
      <c r="B170" s="70" t="s">
        <v>3179</v>
      </c>
      <c r="C170" s="71">
        <v>8</v>
      </c>
      <c r="D170" s="121">
        <v>18640</v>
      </c>
      <c r="E170" s="121">
        <v>18640</v>
      </c>
    </row>
    <row r="171" spans="1:5" ht="15" customHeight="1">
      <c r="A171" s="70">
        <v>7154</v>
      </c>
      <c r="B171" s="70" t="s">
        <v>3180</v>
      </c>
      <c r="C171" s="71">
        <v>6</v>
      </c>
      <c r="D171" s="121">
        <v>20513.60</v>
      </c>
      <c r="E171" s="121">
        <v>20513.60</v>
      </c>
    </row>
    <row r="172" spans="1:5" ht="15" customHeight="1">
      <c r="A172" s="70">
        <v>7155</v>
      </c>
      <c r="B172" s="70" t="s">
        <v>3181</v>
      </c>
      <c r="C172" s="71">
        <v>6</v>
      </c>
      <c r="D172" s="121">
        <v>22568</v>
      </c>
      <c r="E172" s="121">
        <v>22568</v>
      </c>
    </row>
    <row r="173" spans="1:5" ht="15" customHeight="1">
      <c r="A173" s="70">
        <v>7160</v>
      </c>
      <c r="B173" s="70" t="s">
        <v>3182</v>
      </c>
      <c r="C173" s="71">
        <v>1</v>
      </c>
      <c r="D173" s="121">
        <v>20513.60</v>
      </c>
      <c r="E173" s="121">
        <v>20513.60</v>
      </c>
    </row>
    <row r="174" spans="1:5" ht="15" customHeight="1">
      <c r="A174" s="70">
        <v>7161</v>
      </c>
      <c r="B174" s="70" t="s">
        <v>3183</v>
      </c>
      <c r="C174" s="71">
        <v>1</v>
      </c>
      <c r="D174" s="121">
        <v>22568</v>
      </c>
      <c r="E174" s="121">
        <v>22568</v>
      </c>
    </row>
    <row r="175" spans="1:5" ht="15" customHeight="1">
      <c r="A175" s="70">
        <v>7165</v>
      </c>
      <c r="B175" s="70" t="s">
        <v>3184</v>
      </c>
      <c r="C175" s="71">
        <v>1</v>
      </c>
      <c r="D175" s="121">
        <v>27310.40</v>
      </c>
      <c r="E175" s="121">
        <v>27310.40</v>
      </c>
    </row>
    <row r="176" spans="1:5" ht="15" customHeight="1">
      <c r="A176" s="70">
        <v>7171</v>
      </c>
      <c r="B176" s="70" t="s">
        <v>3185</v>
      </c>
      <c r="C176" s="71">
        <v>1</v>
      </c>
      <c r="D176" s="121">
        <v>11080</v>
      </c>
      <c r="E176" s="121">
        <v>11080</v>
      </c>
    </row>
    <row r="177" spans="1:5" ht="15" customHeight="1">
      <c r="A177" s="125" t="s">
        <v>318</v>
      </c>
      <c r="B177" s="126" t="s">
        <v>1976</v>
      </c>
      <c r="C177" s="127">
        <f>SUM(C16:C176)</f>
        <v>2365</v>
      </c>
      <c r="D177" s="128" t="s">
        <v>318</v>
      </c>
      <c r="E177" s="129" t="s">
        <v>318</v>
      </c>
    </row>
    <row r="178" spans="1:5" ht="15" customHeight="1">
      <c r="A178" s="130" t="s">
        <v>318</v>
      </c>
      <c r="C178" s="131"/>
      <c r="D178" s="132" t="s">
        <v>318</v>
      </c>
      <c r="E178" s="132" t="s">
        <v>318</v>
      </c>
    </row>
    <row r="179" spans="1:5" ht="15" customHeight="1">
      <c r="A179" s="133" t="s">
        <v>318</v>
      </c>
      <c r="B179" s="133" t="s">
        <v>318</v>
      </c>
      <c r="C179" s="115" t="s">
        <v>318</v>
      </c>
      <c r="D179" s="116" t="s">
        <v>318</v>
      </c>
      <c r="E179" s="116" t="s">
        <v>318</v>
      </c>
    </row>
    <row r="180" spans="1:5" ht="15" customHeight="1">
      <c r="A180" s="117" t="s">
        <v>1977</v>
      </c>
      <c r="B180" s="117" t="s">
        <v>1968</v>
      </c>
      <c r="C180" s="118" t="s">
        <v>318</v>
      </c>
      <c r="D180" s="119" t="s">
        <v>318</v>
      </c>
      <c r="E180" s="119" t="s">
        <v>318</v>
      </c>
    </row>
    <row r="181" spans="1:5" ht="15" customHeight="1">
      <c r="A181" s="70">
        <v>1200</v>
      </c>
      <c r="B181" s="70" t="s">
        <v>3042</v>
      </c>
      <c r="C181" s="71">
        <v>27</v>
      </c>
      <c r="D181" s="121">
        <v>21932.80</v>
      </c>
      <c r="E181" s="121">
        <v>21932.80</v>
      </c>
    </row>
    <row r="182" spans="1:5" ht="15" customHeight="1">
      <c r="A182" s="70">
        <v>1201</v>
      </c>
      <c r="B182" s="70" t="s">
        <v>3043</v>
      </c>
      <c r="C182" s="71">
        <v>93</v>
      </c>
      <c r="D182" s="121">
        <v>19396.80</v>
      </c>
      <c r="E182" s="121">
        <v>19396.80</v>
      </c>
    </row>
    <row r="183" spans="1:5" ht="15" customHeight="1">
      <c r="A183" s="70">
        <v>1203</v>
      </c>
      <c r="B183" s="70" t="s">
        <v>3044</v>
      </c>
      <c r="C183" s="71">
        <v>14</v>
      </c>
      <c r="D183" s="121">
        <v>24488</v>
      </c>
      <c r="E183" s="121">
        <v>24488</v>
      </c>
    </row>
    <row r="184" spans="1:5" ht="15" customHeight="1">
      <c r="A184" s="70">
        <v>1204</v>
      </c>
      <c r="B184" s="70" t="s">
        <v>3045</v>
      </c>
      <c r="C184" s="71">
        <v>13</v>
      </c>
      <c r="D184" s="121">
        <v>26457.60</v>
      </c>
      <c r="E184" s="121">
        <v>26457.60</v>
      </c>
    </row>
    <row r="185" spans="1:5" ht="15" customHeight="1">
      <c r="A185" s="70">
        <v>1210</v>
      </c>
      <c r="B185" s="70" t="s">
        <v>3046</v>
      </c>
      <c r="C185" s="71">
        <v>4</v>
      </c>
      <c r="D185" s="121">
        <v>29280</v>
      </c>
      <c r="E185" s="121">
        <v>29280</v>
      </c>
    </row>
    <row r="186" spans="1:5" ht="15" customHeight="1">
      <c r="A186" s="70">
        <v>1211</v>
      </c>
      <c r="B186" s="70" t="s">
        <v>3047</v>
      </c>
      <c r="C186" s="71">
        <v>1</v>
      </c>
      <c r="D186" s="121">
        <v>33480</v>
      </c>
      <c r="E186" s="121">
        <v>33480</v>
      </c>
    </row>
    <row r="187" spans="1:5" ht="15" customHeight="1">
      <c r="A187" s="70">
        <v>1212</v>
      </c>
      <c r="B187" s="70" t="s">
        <v>3048</v>
      </c>
      <c r="C187" s="71">
        <v>1</v>
      </c>
      <c r="D187" s="121">
        <v>38649.60</v>
      </c>
      <c r="E187" s="121">
        <v>38649.60</v>
      </c>
    </row>
    <row r="188" spans="1:5" ht="15" customHeight="1">
      <c r="A188" s="70">
        <v>1230</v>
      </c>
      <c r="B188" s="70" t="s">
        <v>3186</v>
      </c>
      <c r="C188" s="71">
        <v>1</v>
      </c>
      <c r="D188" s="121">
        <v>19396.80</v>
      </c>
      <c r="E188" s="121">
        <v>19396.80</v>
      </c>
    </row>
    <row r="189" spans="1:5" ht="15" customHeight="1">
      <c r="A189" s="70">
        <v>1232</v>
      </c>
      <c r="B189" s="70" t="s">
        <v>3187</v>
      </c>
      <c r="C189" s="71">
        <v>1</v>
      </c>
      <c r="D189" s="121">
        <v>21932.80</v>
      </c>
      <c r="E189" s="121">
        <v>21932.80</v>
      </c>
    </row>
    <row r="190" spans="1:5" ht="15" customHeight="1">
      <c r="A190" s="70">
        <v>1300</v>
      </c>
      <c r="B190" s="70" t="s">
        <v>3049</v>
      </c>
      <c r="C190" s="71">
        <v>20</v>
      </c>
      <c r="D190" s="121">
        <v>10966.40</v>
      </c>
      <c r="E190" s="121">
        <v>10966.40</v>
      </c>
    </row>
    <row r="191" spans="1:5" ht="15" customHeight="1">
      <c r="A191" s="70">
        <v>1301</v>
      </c>
      <c r="B191" s="70" t="s">
        <v>3188</v>
      </c>
      <c r="C191" s="71">
        <v>34</v>
      </c>
      <c r="D191" s="121">
        <v>9698.40</v>
      </c>
      <c r="E191" s="121">
        <v>9698.40</v>
      </c>
    </row>
    <row r="192" spans="1:5" ht="15" customHeight="1">
      <c r="A192" s="70">
        <v>1303</v>
      </c>
      <c r="B192" s="70" t="s">
        <v>3050</v>
      </c>
      <c r="C192" s="71">
        <v>7</v>
      </c>
      <c r="D192" s="121">
        <v>12244</v>
      </c>
      <c r="E192" s="121">
        <v>12244</v>
      </c>
    </row>
    <row r="193" spans="1:5" ht="15" customHeight="1">
      <c r="A193" s="70">
        <v>1304</v>
      </c>
      <c r="B193" s="70" t="s">
        <v>3051</v>
      </c>
      <c r="C193" s="71">
        <v>8</v>
      </c>
      <c r="D193" s="121">
        <v>13228.80</v>
      </c>
      <c r="E193" s="121">
        <v>13228.80</v>
      </c>
    </row>
    <row r="194" spans="1:5" ht="15" customHeight="1">
      <c r="A194" s="70">
        <v>1310</v>
      </c>
      <c r="B194" s="70" t="s">
        <v>3052</v>
      </c>
      <c r="C194" s="71">
        <v>3</v>
      </c>
      <c r="D194" s="121">
        <v>14640</v>
      </c>
      <c r="E194" s="121">
        <v>14640</v>
      </c>
    </row>
    <row r="195" spans="1:5" ht="15" customHeight="1">
      <c r="A195" s="70">
        <v>1311</v>
      </c>
      <c r="B195" s="70" t="s">
        <v>3053</v>
      </c>
      <c r="C195" s="71">
        <v>1</v>
      </c>
      <c r="D195" s="121">
        <v>16740</v>
      </c>
      <c r="E195" s="121">
        <v>16740</v>
      </c>
    </row>
    <row r="196" spans="1:5" ht="15" customHeight="1">
      <c r="A196" s="70">
        <v>1312</v>
      </c>
      <c r="B196" s="70" t="s">
        <v>3054</v>
      </c>
      <c r="C196" s="71">
        <v>1</v>
      </c>
      <c r="D196" s="121">
        <v>19324.80</v>
      </c>
      <c r="E196" s="121">
        <v>19324.80</v>
      </c>
    </row>
    <row r="197" spans="1:5" ht="15" customHeight="1">
      <c r="A197" s="70">
        <v>1404</v>
      </c>
      <c r="B197" s="70" t="s">
        <v>3055</v>
      </c>
      <c r="C197" s="71">
        <v>171</v>
      </c>
      <c r="D197" s="121">
        <v>8079.20</v>
      </c>
      <c r="E197" s="121">
        <v>8079.20</v>
      </c>
    </row>
    <row r="198" spans="1:5" ht="15" customHeight="1">
      <c r="A198" s="70">
        <v>1408</v>
      </c>
      <c r="B198" s="70" t="s">
        <v>3056</v>
      </c>
      <c r="C198" s="71">
        <v>102</v>
      </c>
      <c r="D198" s="121">
        <v>8856.8</v>
      </c>
      <c r="E198" s="121">
        <v>8856.8</v>
      </c>
    </row>
    <row r="199" spans="1:5" ht="15" customHeight="1">
      <c r="A199" s="70">
        <v>1412</v>
      </c>
      <c r="B199" s="70" t="s">
        <v>3057</v>
      </c>
      <c r="C199" s="71">
        <v>98</v>
      </c>
      <c r="D199" s="121">
        <v>10486.40</v>
      </c>
      <c r="E199" s="121">
        <v>10486.40</v>
      </c>
    </row>
    <row r="200" spans="1:5" ht="15" customHeight="1">
      <c r="A200" s="70">
        <v>1428</v>
      </c>
      <c r="B200" s="70" t="s">
        <v>3058</v>
      </c>
      <c r="C200" s="71">
        <v>580</v>
      </c>
      <c r="D200" s="121">
        <v>9975.2</v>
      </c>
      <c r="E200" s="121">
        <v>9975.2</v>
      </c>
    </row>
    <row r="201" spans="1:5" ht="15" customHeight="1">
      <c r="A201" s="70">
        <v>1432</v>
      </c>
      <c r="B201" s="70" t="s">
        <v>3059</v>
      </c>
      <c r="C201" s="71">
        <v>82</v>
      </c>
      <c r="D201" s="121">
        <v>10719.20</v>
      </c>
      <c r="E201" s="121">
        <v>10719.20</v>
      </c>
    </row>
    <row r="202" spans="1:5" ht="15" customHeight="1">
      <c r="A202" s="70">
        <v>1521</v>
      </c>
      <c r="B202" s="70" t="s">
        <v>3060</v>
      </c>
      <c r="C202" s="71">
        <v>70</v>
      </c>
      <c r="D202" s="121">
        <v>15526.40</v>
      </c>
      <c r="E202" s="121">
        <v>15526.40</v>
      </c>
    </row>
    <row r="203" spans="1:5" ht="15" customHeight="1">
      <c r="A203" s="70">
        <v>1522</v>
      </c>
      <c r="B203" s="70" t="s">
        <v>3061</v>
      </c>
      <c r="C203" s="71">
        <v>19</v>
      </c>
      <c r="D203" s="121">
        <v>18708.80</v>
      </c>
      <c r="E203" s="121">
        <v>18708.80</v>
      </c>
    </row>
    <row r="204" spans="1:5" ht="15" customHeight="1">
      <c r="A204" s="70">
        <v>1523</v>
      </c>
      <c r="B204" s="70" t="s">
        <v>3062</v>
      </c>
      <c r="C204" s="71">
        <v>20</v>
      </c>
      <c r="D204" s="121">
        <v>20004.80</v>
      </c>
      <c r="E204" s="121">
        <v>20004.80</v>
      </c>
    </row>
    <row r="205" spans="1:5" ht="15" customHeight="1">
      <c r="A205" s="70">
        <v>1531</v>
      </c>
      <c r="B205" s="70" t="s">
        <v>3063</v>
      </c>
      <c r="C205" s="71">
        <v>4</v>
      </c>
      <c r="D205" s="121">
        <v>21641.60</v>
      </c>
      <c r="E205" s="121">
        <v>21641.60</v>
      </c>
    </row>
    <row r="206" spans="1:5" ht="15" customHeight="1">
      <c r="A206" s="70">
        <v>1532</v>
      </c>
      <c r="B206" s="70" t="s">
        <v>3064</v>
      </c>
      <c r="C206" s="71">
        <v>1</v>
      </c>
      <c r="D206" s="121">
        <v>23312</v>
      </c>
      <c r="E206" s="121">
        <v>23312</v>
      </c>
    </row>
    <row r="207" spans="1:5" ht="15" customHeight="1">
      <c r="A207" s="70">
        <v>2200</v>
      </c>
      <c r="B207" s="70" t="s">
        <v>3065</v>
      </c>
      <c r="C207" s="71">
        <v>7</v>
      </c>
      <c r="D207" s="121">
        <v>21932.80</v>
      </c>
      <c r="E207" s="121">
        <v>21932.80</v>
      </c>
    </row>
    <row r="208" spans="1:5" ht="15" customHeight="1">
      <c r="A208" s="70">
        <v>2201</v>
      </c>
      <c r="B208" s="70" t="s">
        <v>3066</v>
      </c>
      <c r="C208" s="71">
        <v>8</v>
      </c>
      <c r="D208" s="121">
        <v>19396.80</v>
      </c>
      <c r="E208" s="121">
        <v>19396.80</v>
      </c>
    </row>
    <row r="209" spans="1:5" ht="15" customHeight="1">
      <c r="A209" s="70">
        <v>2203</v>
      </c>
      <c r="B209" s="70" t="s">
        <v>3067</v>
      </c>
      <c r="C209" s="71">
        <v>1</v>
      </c>
      <c r="D209" s="121">
        <v>24488</v>
      </c>
      <c r="E209" s="121">
        <v>24488</v>
      </c>
    </row>
    <row r="210" spans="1:5" ht="15" customHeight="1">
      <c r="A210" s="70">
        <v>2204</v>
      </c>
      <c r="B210" s="70" t="s">
        <v>3068</v>
      </c>
      <c r="C210" s="71">
        <v>11</v>
      </c>
      <c r="D210" s="121">
        <v>26457.60</v>
      </c>
      <c r="E210" s="121">
        <v>26457.60</v>
      </c>
    </row>
    <row r="211" spans="1:5" ht="15" customHeight="1">
      <c r="A211" s="70">
        <v>2210</v>
      </c>
      <c r="B211" s="70" t="s">
        <v>3069</v>
      </c>
      <c r="C211" s="71">
        <v>14</v>
      </c>
      <c r="D211" s="121">
        <v>29280</v>
      </c>
      <c r="E211" s="121">
        <v>29280</v>
      </c>
    </row>
    <row r="212" spans="1:5" ht="15" customHeight="1">
      <c r="A212" s="70">
        <v>2211</v>
      </c>
      <c r="B212" s="70" t="s">
        <v>3070</v>
      </c>
      <c r="C212" s="71">
        <v>1</v>
      </c>
      <c r="D212" s="121">
        <v>33480</v>
      </c>
      <c r="E212" s="121">
        <v>33480</v>
      </c>
    </row>
    <row r="213" spans="1:5" ht="15" customHeight="1">
      <c r="A213" s="70">
        <v>3108</v>
      </c>
      <c r="B213" s="70" t="s">
        <v>3073</v>
      </c>
      <c r="C213" s="71">
        <v>1</v>
      </c>
      <c r="D213" s="121">
        <v>7766.60</v>
      </c>
      <c r="E213" s="121">
        <v>7766.60</v>
      </c>
    </row>
    <row r="214" spans="1:5" ht="15" customHeight="1">
      <c r="A214" s="70">
        <v>3109</v>
      </c>
      <c r="B214" s="70" t="s">
        <v>2103</v>
      </c>
      <c r="C214" s="71">
        <v>23</v>
      </c>
      <c r="D214" s="121">
        <v>7766.60</v>
      </c>
      <c r="E214" s="121">
        <v>7766.60</v>
      </c>
    </row>
    <row r="215" spans="1:5" ht="15" customHeight="1">
      <c r="A215" s="70">
        <v>3113</v>
      </c>
      <c r="B215" s="70" t="s">
        <v>3075</v>
      </c>
      <c r="C215" s="71">
        <v>3</v>
      </c>
      <c r="D215" s="121">
        <v>8066.30</v>
      </c>
      <c r="E215" s="121">
        <v>8066.30</v>
      </c>
    </row>
    <row r="216" spans="1:5" ht="15" customHeight="1">
      <c r="A216" s="70">
        <v>3114</v>
      </c>
      <c r="B216" s="70" t="s">
        <v>3076</v>
      </c>
      <c r="C216" s="71">
        <v>10</v>
      </c>
      <c r="D216" s="121">
        <v>7841.30</v>
      </c>
      <c r="E216" s="121">
        <v>7841.30</v>
      </c>
    </row>
    <row r="217" spans="1:5" ht="15" customHeight="1">
      <c r="A217" s="70">
        <v>3116</v>
      </c>
      <c r="B217" s="70" t="s">
        <v>3077</v>
      </c>
      <c r="C217" s="71">
        <v>1</v>
      </c>
      <c r="D217" s="121">
        <v>7766.60</v>
      </c>
      <c r="E217" s="121">
        <v>7766.60</v>
      </c>
    </row>
    <row r="218" spans="1:5" ht="15" customHeight="1">
      <c r="A218" s="70">
        <v>3118</v>
      </c>
      <c r="B218" s="70" t="s">
        <v>3079</v>
      </c>
      <c r="C218" s="71">
        <v>1</v>
      </c>
      <c r="D218" s="121">
        <v>9724</v>
      </c>
      <c r="E218" s="121">
        <v>9724</v>
      </c>
    </row>
    <row r="219" spans="1:5" ht="15" customHeight="1">
      <c r="A219" s="70">
        <v>3120</v>
      </c>
      <c r="B219" s="70" t="s">
        <v>3081</v>
      </c>
      <c r="C219" s="71">
        <v>1</v>
      </c>
      <c r="D219" s="121">
        <v>7915.90</v>
      </c>
      <c r="E219" s="121">
        <v>7915.90</v>
      </c>
    </row>
    <row r="220" spans="1:5" ht="15" customHeight="1">
      <c r="A220" s="70">
        <v>3122</v>
      </c>
      <c r="B220" s="70" t="s">
        <v>3082</v>
      </c>
      <c r="C220" s="71">
        <v>3</v>
      </c>
      <c r="D220" s="121">
        <v>7990.60</v>
      </c>
      <c r="E220" s="121">
        <v>7990.60</v>
      </c>
    </row>
    <row r="221" spans="1:5" ht="15" customHeight="1">
      <c r="A221" s="70">
        <v>3123</v>
      </c>
      <c r="B221" s="70" t="s">
        <v>3083</v>
      </c>
      <c r="C221" s="71">
        <v>1</v>
      </c>
      <c r="D221" s="121">
        <v>8413</v>
      </c>
      <c r="E221" s="121">
        <v>8413</v>
      </c>
    </row>
    <row r="222" spans="1:5" ht="15" customHeight="1">
      <c r="A222" s="70">
        <v>3124</v>
      </c>
      <c r="B222" s="70" t="s">
        <v>3084</v>
      </c>
      <c r="C222" s="71">
        <v>1</v>
      </c>
      <c r="D222" s="121">
        <v>8022</v>
      </c>
      <c r="E222" s="121">
        <v>8022</v>
      </c>
    </row>
    <row r="223" spans="1:5" ht="15" customHeight="1">
      <c r="A223" s="70">
        <v>3131</v>
      </c>
      <c r="B223" s="70" t="s">
        <v>3088</v>
      </c>
      <c r="C223" s="71">
        <v>1</v>
      </c>
      <c r="D223" s="121">
        <v>7841.30</v>
      </c>
      <c r="E223" s="121">
        <v>7841.30</v>
      </c>
    </row>
    <row r="224" spans="1:5" ht="15" customHeight="1">
      <c r="A224" s="70">
        <v>3133</v>
      </c>
      <c r="B224" s="70" t="s">
        <v>3089</v>
      </c>
      <c r="C224" s="71">
        <v>7</v>
      </c>
      <c r="D224" s="121">
        <v>7766.60</v>
      </c>
      <c r="E224" s="121">
        <v>7766.60</v>
      </c>
    </row>
    <row r="225" spans="1:5" ht="15" customHeight="1">
      <c r="A225" s="70">
        <v>3137</v>
      </c>
      <c r="B225" s="70" t="s">
        <v>3091</v>
      </c>
      <c r="C225" s="71">
        <v>1</v>
      </c>
      <c r="D225" s="121">
        <v>7915.90</v>
      </c>
      <c r="E225" s="121">
        <v>7915.90</v>
      </c>
    </row>
    <row r="226" spans="1:5" ht="15" customHeight="1">
      <c r="A226" s="70">
        <v>3138</v>
      </c>
      <c r="B226" s="70" t="s">
        <v>3092</v>
      </c>
      <c r="C226" s="71">
        <v>3</v>
      </c>
      <c r="D226" s="121">
        <v>7766.60</v>
      </c>
      <c r="E226" s="121">
        <v>7766.60</v>
      </c>
    </row>
    <row r="227" spans="1:5" ht="15" customHeight="1">
      <c r="A227" s="70">
        <v>3150</v>
      </c>
      <c r="B227" s="70" t="s">
        <v>3100</v>
      </c>
      <c r="C227" s="71">
        <v>10</v>
      </c>
      <c r="D227" s="121">
        <v>9875.2</v>
      </c>
      <c r="E227" s="121">
        <v>9875.2</v>
      </c>
    </row>
    <row r="228" spans="1:5" ht="15" customHeight="1">
      <c r="A228" s="70">
        <v>3155</v>
      </c>
      <c r="B228" s="70" t="s">
        <v>3104</v>
      </c>
      <c r="C228" s="71">
        <v>2</v>
      </c>
      <c r="D228" s="121">
        <v>9732.8</v>
      </c>
      <c r="E228" s="121">
        <v>9732.8</v>
      </c>
    </row>
    <row r="229" spans="1:5" ht="15" customHeight="1">
      <c r="A229" s="70">
        <v>3165</v>
      </c>
      <c r="B229" s="70" t="s">
        <v>3106</v>
      </c>
      <c r="C229" s="71">
        <v>1</v>
      </c>
      <c r="D229" s="121">
        <v>7915.90</v>
      </c>
      <c r="E229" s="121">
        <v>7915.90</v>
      </c>
    </row>
    <row r="230" spans="1:5" ht="15" customHeight="1">
      <c r="A230" s="70">
        <v>3166</v>
      </c>
      <c r="B230" s="70" t="s">
        <v>3107</v>
      </c>
      <c r="C230" s="71">
        <v>1</v>
      </c>
      <c r="D230" s="121">
        <v>9081.60</v>
      </c>
      <c r="E230" s="121">
        <v>9081.60</v>
      </c>
    </row>
    <row r="231" spans="1:5" ht="15" customHeight="1">
      <c r="A231" s="70">
        <v>3170</v>
      </c>
      <c r="B231" s="70" t="s">
        <v>3092</v>
      </c>
      <c r="C231" s="71">
        <v>3</v>
      </c>
      <c r="D231" s="121">
        <v>9081.60</v>
      </c>
      <c r="E231" s="121">
        <v>9081.60</v>
      </c>
    </row>
    <row r="232" spans="1:5" ht="15" customHeight="1">
      <c r="A232" s="70">
        <v>3183</v>
      </c>
      <c r="B232" s="70" t="s">
        <v>3111</v>
      </c>
      <c r="C232" s="71">
        <v>1</v>
      </c>
      <c r="D232" s="121">
        <v>7990.60</v>
      </c>
      <c r="E232" s="121">
        <v>7990.60</v>
      </c>
    </row>
    <row r="233" spans="1:5" ht="15" customHeight="1">
      <c r="A233" s="70">
        <v>3184</v>
      </c>
      <c r="B233" s="70" t="s">
        <v>3112</v>
      </c>
      <c r="C233" s="71">
        <v>1</v>
      </c>
      <c r="D233" s="121">
        <v>7990.60</v>
      </c>
      <c r="E233" s="121">
        <v>7990.60</v>
      </c>
    </row>
    <row r="234" spans="1:5" ht="15" customHeight="1">
      <c r="A234" s="70">
        <v>3188</v>
      </c>
      <c r="B234" s="70" t="s">
        <v>3115</v>
      </c>
      <c r="C234" s="71">
        <v>1</v>
      </c>
      <c r="D234" s="121">
        <v>8066.30</v>
      </c>
      <c r="E234" s="121">
        <v>8066.30</v>
      </c>
    </row>
    <row r="235" spans="1:5" ht="15" customHeight="1">
      <c r="A235" s="70">
        <v>5101</v>
      </c>
      <c r="B235" s="70" t="s">
        <v>2289</v>
      </c>
      <c r="C235" s="71">
        <v>6</v>
      </c>
      <c r="D235" s="121">
        <v>7766.60</v>
      </c>
      <c r="E235" s="121">
        <v>7766.60</v>
      </c>
    </row>
    <row r="236" spans="1:5" ht="15" customHeight="1">
      <c r="A236" s="70">
        <v>5103</v>
      </c>
      <c r="B236" s="70" t="s">
        <v>2309</v>
      </c>
      <c r="C236" s="71">
        <v>5</v>
      </c>
      <c r="D236" s="121">
        <v>7841.30</v>
      </c>
      <c r="E236" s="121">
        <v>7841.30</v>
      </c>
    </row>
    <row r="237" spans="1:5" ht="15" customHeight="1">
      <c r="A237" s="70">
        <v>5104</v>
      </c>
      <c r="B237" s="70" t="s">
        <v>1963</v>
      </c>
      <c r="C237" s="71">
        <v>1</v>
      </c>
      <c r="D237" s="121">
        <v>8413</v>
      </c>
      <c r="E237" s="121">
        <v>8413</v>
      </c>
    </row>
    <row r="238" spans="1:5" ht="15" customHeight="1">
      <c r="A238" s="70">
        <v>5105</v>
      </c>
      <c r="B238" s="70" t="s">
        <v>1956</v>
      </c>
      <c r="C238" s="71">
        <v>44</v>
      </c>
      <c r="D238" s="121">
        <v>7841.30</v>
      </c>
      <c r="E238" s="121">
        <v>7841.30</v>
      </c>
    </row>
    <row r="239" spans="1:5" ht="15" customHeight="1">
      <c r="A239" s="70">
        <v>5106</v>
      </c>
      <c r="B239" s="70" t="s">
        <v>1957</v>
      </c>
      <c r="C239" s="71">
        <v>2</v>
      </c>
      <c r="D239" s="121">
        <v>7915.90</v>
      </c>
      <c r="E239" s="121">
        <v>7915.90</v>
      </c>
    </row>
    <row r="240" spans="1:5" ht="15" customHeight="1">
      <c r="A240" s="70">
        <v>5107</v>
      </c>
      <c r="B240" s="70" t="s">
        <v>1961</v>
      </c>
      <c r="C240" s="71">
        <v>2</v>
      </c>
      <c r="D240" s="121">
        <v>7990.60</v>
      </c>
      <c r="E240" s="121">
        <v>7990.60</v>
      </c>
    </row>
    <row r="241" spans="1:5" ht="15" customHeight="1">
      <c r="A241" s="70">
        <v>5110</v>
      </c>
      <c r="B241" s="70" t="s">
        <v>3116</v>
      </c>
      <c r="C241" s="71">
        <v>14</v>
      </c>
      <c r="D241" s="121">
        <v>7915.90</v>
      </c>
      <c r="E241" s="121">
        <v>7915.90</v>
      </c>
    </row>
    <row r="242" spans="1:5" ht="15" customHeight="1">
      <c r="A242" s="70">
        <v>5131</v>
      </c>
      <c r="B242" s="70" t="s">
        <v>2547</v>
      </c>
      <c r="C242" s="71">
        <v>10</v>
      </c>
      <c r="D242" s="121">
        <v>8879.40</v>
      </c>
      <c r="E242" s="121">
        <v>8879.40</v>
      </c>
    </row>
    <row r="243" spans="1:5" ht="15" customHeight="1">
      <c r="A243" s="70">
        <v>5150</v>
      </c>
      <c r="B243" s="70" t="s">
        <v>3120</v>
      </c>
      <c r="C243" s="71">
        <v>6</v>
      </c>
      <c r="D243" s="121">
        <v>7467.90</v>
      </c>
      <c r="E243" s="121">
        <v>7467.90</v>
      </c>
    </row>
    <row r="244" spans="1:5" ht="15" customHeight="1">
      <c r="A244" s="70">
        <v>5155</v>
      </c>
      <c r="B244" s="70" t="s">
        <v>3124</v>
      </c>
      <c r="C244" s="71">
        <v>1</v>
      </c>
      <c r="D244" s="121">
        <v>15728</v>
      </c>
      <c r="E244" s="121">
        <v>15728</v>
      </c>
    </row>
    <row r="245" spans="1:5" ht="15" customHeight="1">
      <c r="A245" s="70">
        <v>5161</v>
      </c>
      <c r="B245" s="70" t="s">
        <v>3128</v>
      </c>
      <c r="C245" s="71">
        <v>19</v>
      </c>
      <c r="D245" s="121">
        <v>9489.60</v>
      </c>
      <c r="E245" s="121">
        <v>9489.60</v>
      </c>
    </row>
    <row r="246" spans="1:5" ht="15" customHeight="1">
      <c r="A246" s="70">
        <v>5166</v>
      </c>
      <c r="B246" s="70" t="s">
        <v>3132</v>
      </c>
      <c r="C246" s="71">
        <v>15</v>
      </c>
      <c r="D246" s="121">
        <v>9081.60</v>
      </c>
      <c r="E246" s="121">
        <v>9081.60</v>
      </c>
    </row>
    <row r="247" spans="1:5" ht="15" customHeight="1">
      <c r="A247" s="70">
        <v>5180</v>
      </c>
      <c r="B247" s="70" t="s">
        <v>3189</v>
      </c>
      <c r="C247" s="71">
        <v>1</v>
      </c>
      <c r="D247" s="121">
        <v>9081.60</v>
      </c>
      <c r="E247" s="121">
        <v>9081.60</v>
      </c>
    </row>
    <row r="248" spans="1:5" ht="15" customHeight="1">
      <c r="A248" s="70">
        <v>5184</v>
      </c>
      <c r="B248" s="70" t="s">
        <v>2355</v>
      </c>
      <c r="C248" s="71">
        <v>5</v>
      </c>
      <c r="D248" s="121">
        <v>7766.60</v>
      </c>
      <c r="E248" s="121">
        <v>7766.60</v>
      </c>
    </row>
    <row r="249" spans="1:5" ht="15" customHeight="1">
      <c r="A249" s="70">
        <v>5192</v>
      </c>
      <c r="B249" s="70" t="s">
        <v>1955</v>
      </c>
      <c r="C249" s="71">
        <v>1</v>
      </c>
      <c r="D249" s="121">
        <v>15452.80</v>
      </c>
      <c r="E249" s="121">
        <v>15452.80</v>
      </c>
    </row>
    <row r="250" spans="1:5" ht="15" customHeight="1">
      <c r="A250" s="70">
        <v>5204</v>
      </c>
      <c r="B250" s="70" t="s">
        <v>3147</v>
      </c>
      <c r="C250" s="71">
        <v>20</v>
      </c>
      <c r="D250" s="121">
        <v>13073.60</v>
      </c>
      <c r="E250" s="121">
        <v>13073.60</v>
      </c>
    </row>
    <row r="251" spans="1:5" ht="15" customHeight="1">
      <c r="A251" s="70">
        <v>5205</v>
      </c>
      <c r="B251" s="70" t="s">
        <v>3148</v>
      </c>
      <c r="C251" s="71">
        <v>2</v>
      </c>
      <c r="D251" s="121">
        <v>14550.40</v>
      </c>
      <c r="E251" s="121">
        <v>14550.40</v>
      </c>
    </row>
    <row r="252" spans="1:5" ht="15" customHeight="1">
      <c r="A252" s="70">
        <v>5215</v>
      </c>
      <c r="B252" s="70" t="s">
        <v>3153</v>
      </c>
      <c r="C252" s="71">
        <v>1</v>
      </c>
      <c r="D252" s="121">
        <v>9081.60</v>
      </c>
      <c r="E252" s="121">
        <v>9081.60</v>
      </c>
    </row>
    <row r="253" spans="1:5" ht="15" customHeight="1">
      <c r="A253" s="70">
        <v>5229</v>
      </c>
      <c r="B253" s="70" t="s">
        <v>3158</v>
      </c>
      <c r="C253" s="71">
        <v>3</v>
      </c>
      <c r="D253" s="121">
        <v>15452.80</v>
      </c>
      <c r="E253" s="121">
        <v>15452.80</v>
      </c>
    </row>
    <row r="254" spans="1:5" ht="15" customHeight="1">
      <c r="A254" s="70">
        <v>7102</v>
      </c>
      <c r="B254" s="70" t="s">
        <v>3159</v>
      </c>
      <c r="C254" s="71">
        <v>8</v>
      </c>
      <c r="D254" s="121">
        <v>7691.90</v>
      </c>
      <c r="E254" s="121">
        <v>7691.90</v>
      </c>
    </row>
    <row r="255" spans="1:5" ht="15" customHeight="1">
      <c r="A255" s="70">
        <v>7104</v>
      </c>
      <c r="B255" s="70" t="s">
        <v>3160</v>
      </c>
      <c r="C255" s="71">
        <v>5</v>
      </c>
      <c r="D255" s="121">
        <v>7691.90</v>
      </c>
      <c r="E255" s="121">
        <v>7691.90</v>
      </c>
    </row>
    <row r="256" spans="1:5" ht="15" customHeight="1">
      <c r="A256" s="70">
        <v>7105</v>
      </c>
      <c r="B256" s="70" t="s">
        <v>3161</v>
      </c>
      <c r="C256" s="71">
        <v>10</v>
      </c>
      <c r="D256" s="121">
        <v>7766.60</v>
      </c>
      <c r="E256" s="121">
        <v>7766.60</v>
      </c>
    </row>
    <row r="257" spans="1:5" ht="15" customHeight="1">
      <c r="A257" s="70">
        <v>7106</v>
      </c>
      <c r="B257" s="70" t="s">
        <v>3162</v>
      </c>
      <c r="C257" s="71">
        <v>118</v>
      </c>
      <c r="D257" s="121">
        <v>7579.90</v>
      </c>
      <c r="E257" s="121">
        <v>7579.90</v>
      </c>
    </row>
    <row r="258" spans="1:5" ht="15" customHeight="1">
      <c r="A258" s="70">
        <v>7107</v>
      </c>
      <c r="B258" s="70" t="s">
        <v>3163</v>
      </c>
      <c r="C258" s="71">
        <v>2</v>
      </c>
      <c r="D258" s="121">
        <v>7729.20</v>
      </c>
      <c r="E258" s="121">
        <v>7729.20</v>
      </c>
    </row>
    <row r="259" spans="1:5" ht="15" customHeight="1">
      <c r="A259" s="70">
        <v>7108</v>
      </c>
      <c r="B259" s="70" t="s">
        <v>3164</v>
      </c>
      <c r="C259" s="71">
        <v>14</v>
      </c>
      <c r="D259" s="121">
        <v>7841.30</v>
      </c>
      <c r="E259" s="121">
        <v>7841.30</v>
      </c>
    </row>
    <row r="260" spans="1:5" ht="15" customHeight="1">
      <c r="A260" s="70">
        <v>7111</v>
      </c>
      <c r="B260" s="70" t="s">
        <v>3165</v>
      </c>
      <c r="C260" s="71">
        <v>1</v>
      </c>
      <c r="D260" s="121">
        <v>7729.20</v>
      </c>
      <c r="E260" s="121">
        <v>7729.20</v>
      </c>
    </row>
    <row r="261" spans="1:5" ht="15" customHeight="1">
      <c r="A261" s="70">
        <v>7120</v>
      </c>
      <c r="B261" s="70" t="s">
        <v>3167</v>
      </c>
      <c r="C261" s="71">
        <v>38</v>
      </c>
      <c r="D261" s="121">
        <v>15452.80</v>
      </c>
      <c r="E261" s="121">
        <v>15452.80</v>
      </c>
    </row>
    <row r="262" spans="1:5" ht="15" customHeight="1">
      <c r="A262" s="70">
        <v>7125</v>
      </c>
      <c r="B262" s="70" t="s">
        <v>3171</v>
      </c>
      <c r="C262" s="71">
        <v>2</v>
      </c>
      <c r="D262" s="121">
        <v>15452.80</v>
      </c>
      <c r="E262" s="121">
        <v>15452.80</v>
      </c>
    </row>
    <row r="263" spans="1:5" ht="15" customHeight="1">
      <c r="A263" s="70">
        <v>7135</v>
      </c>
      <c r="B263" s="70" t="s">
        <v>3175</v>
      </c>
      <c r="C263" s="71">
        <v>1</v>
      </c>
      <c r="D263" s="121">
        <v>15452.80</v>
      </c>
      <c r="E263" s="121">
        <v>15452.80</v>
      </c>
    </row>
    <row r="264" spans="1:5" ht="15" customHeight="1">
      <c r="A264" s="70">
        <v>7143</v>
      </c>
      <c r="B264" s="70" t="s">
        <v>3176</v>
      </c>
      <c r="C264" s="71">
        <v>3</v>
      </c>
      <c r="D264" s="121">
        <v>7467.90</v>
      </c>
      <c r="E264" s="121">
        <v>7467.90</v>
      </c>
    </row>
    <row r="265" spans="1:5" ht="15" customHeight="1">
      <c r="A265" s="70">
        <v>7150</v>
      </c>
      <c r="B265" s="70" t="s">
        <v>3190</v>
      </c>
      <c r="C265" s="71">
        <v>10</v>
      </c>
      <c r="D265" s="121">
        <v>7736.40</v>
      </c>
      <c r="E265" s="121">
        <v>7736.40</v>
      </c>
    </row>
    <row r="266" spans="1:5" ht="15" customHeight="1">
      <c r="A266" s="70">
        <v>7152</v>
      </c>
      <c r="B266" s="70" t="s">
        <v>3178</v>
      </c>
      <c r="C266" s="71">
        <v>7</v>
      </c>
      <c r="D266" s="121">
        <v>16856</v>
      </c>
      <c r="E266" s="121">
        <v>16856</v>
      </c>
    </row>
    <row r="267" spans="1:5" ht="15" customHeight="1">
      <c r="A267" s="70">
        <v>7154</v>
      </c>
      <c r="B267" s="70" t="s">
        <v>3180</v>
      </c>
      <c r="C267" s="71">
        <v>1</v>
      </c>
      <c r="D267" s="121">
        <v>20513.60</v>
      </c>
      <c r="E267" s="121">
        <v>20513.60</v>
      </c>
    </row>
    <row r="268" spans="1:5" ht="15" customHeight="1">
      <c r="A268" s="70">
        <v>7165</v>
      </c>
      <c r="B268" s="70" t="s">
        <v>3184</v>
      </c>
      <c r="C268" s="71">
        <v>1</v>
      </c>
      <c r="D268" s="121">
        <v>27310.40</v>
      </c>
      <c r="E268" s="121">
        <v>27310.40</v>
      </c>
    </row>
    <row r="269" spans="1:5" ht="15" customHeight="1">
      <c r="A269" s="125" t="s">
        <v>318</v>
      </c>
      <c r="B269" s="126" t="s">
        <v>1979</v>
      </c>
      <c r="C269" s="127">
        <f>SUM(C181:C268)</f>
        <v>1874</v>
      </c>
      <c r="D269" s="128" t="s">
        <v>318</v>
      </c>
      <c r="E269" s="129" t="s">
        <v>318</v>
      </c>
    </row>
    <row r="270" spans="1:5" ht="15" customHeight="1">
      <c r="A270" s="114"/>
      <c r="B270" s="114"/>
      <c r="C270" s="115"/>
      <c r="D270" s="116"/>
      <c r="E270" s="116"/>
    </row>
    <row r="271" spans="1:5" ht="15" customHeight="1">
      <c r="A271" s="114"/>
      <c r="B271" s="139" t="s">
        <v>1912</v>
      </c>
      <c r="C271" s="140">
        <f>SUM(C177,C13,C269)</f>
        <v>4239</v>
      </c>
      <c r="D271" s="116"/>
      <c r="E271" s="116"/>
    </row>
    <row r="272" spans="1:5" ht="15" customHeight="1">
      <c r="A272" s="114"/>
      <c r="B272" s="114"/>
      <c r="C272" s="115"/>
      <c r="D272" s="116"/>
      <c r="E272" s="116"/>
    </row>
    <row r="273" spans="1:5" ht="15" customHeight="1">
      <c r="A273" s="114"/>
      <c r="B273" s="114"/>
      <c r="C273" s="115"/>
      <c r="D273" s="116"/>
      <c r="E273" s="116"/>
    </row>
    <row r="274" spans="1:5" ht="15" customHeight="1">
      <c r="A274" s="141" t="s">
        <v>1908</v>
      </c>
      <c r="B274" s="141"/>
      <c r="C274" s="118" t="s">
        <v>318</v>
      </c>
      <c r="D274" s="119" t="s">
        <v>318</v>
      </c>
      <c r="E274" s="119" t="s">
        <v>318</v>
      </c>
    </row>
    <row r="275" spans="1:16" ht="15" customHeight="1">
      <c r="A275" s="134" t="s">
        <v>1980</v>
      </c>
      <c r="B275" s="134"/>
      <c r="C275" s="142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</row>
    <row r="276" spans="1:5" ht="15" customHeight="1">
      <c r="A276" s="137" t="s">
        <v>1978</v>
      </c>
      <c r="B276" s="137" t="s">
        <v>1978</v>
      </c>
      <c r="C276" s="71">
        <v>0</v>
      </c>
      <c r="D276" s="121">
        <v>0</v>
      </c>
      <c r="E276" s="121">
        <v>0</v>
      </c>
    </row>
    <row r="277" spans="1:5" ht="15" customHeight="1">
      <c r="A277" s="104" t="s">
        <v>318</v>
      </c>
      <c r="B277" s="105" t="s">
        <v>1982</v>
      </c>
      <c r="C277" s="106">
        <f>SUM(C276:C276)</f>
        <v>0</v>
      </c>
      <c r="D277" s="107" t="s">
        <v>318</v>
      </c>
      <c r="E277" s="108" t="s">
        <v>318</v>
      </c>
    </row>
    <row r="278" spans="1:2" ht="15" customHeight="1">
      <c r="A278" s="114" t="s">
        <v>318</v>
      </c>
      <c r="B278" s="145" t="s">
        <v>318</v>
      </c>
    </row>
    <row r="279" spans="1:2" ht="15" customHeight="1">
      <c r="A279" s="147" t="s">
        <v>1983</v>
      </c>
      <c r="B279" s="148"/>
    </row>
    <row r="280" spans="1:5" ht="15" customHeight="1">
      <c r="A280" s="137" t="s">
        <v>1978</v>
      </c>
      <c r="B280" s="137" t="s">
        <v>1978</v>
      </c>
      <c r="C280" s="100">
        <v>0</v>
      </c>
      <c r="D280" s="138">
        <v>0</v>
      </c>
      <c r="E280" s="138">
        <v>0</v>
      </c>
    </row>
    <row r="281" spans="1:5" ht="15" customHeight="1">
      <c r="A281" s="150" t="s">
        <v>318</v>
      </c>
      <c r="B281" s="544" t="s">
        <v>1985</v>
      </c>
      <c r="C281" s="152">
        <f>SUM(C280:C280)</f>
        <v>0</v>
      </c>
      <c r="D281" s="107" t="s">
        <v>318</v>
      </c>
      <c r="E281" s="108" t="s">
        <v>318</v>
      </c>
    </row>
  </sheetData>
  <mergeCells count="15">
    <mergeCell ref="A11:B11"/>
    <mergeCell ref="A15:B15"/>
    <mergeCell ref="A180:B180"/>
    <mergeCell ref="A274:B274"/>
    <mergeCell ref="A275:B275"/>
    <mergeCell ref="A279:B279"/>
    <mergeCell ref="A2:E2"/>
    <mergeCell ref="A3:E3"/>
    <mergeCell ref="A4:E4"/>
    <mergeCell ref="A5:E5"/>
    <mergeCell ref="A6:E6"/>
    <mergeCell ref="A8:A9"/>
    <mergeCell ref="B8:B9"/>
    <mergeCell ref="C8:C9"/>
    <mergeCell ref="D8:E8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79" r:id="rId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2:M180"/>
  <sheetViews>
    <sheetView showGridLines="0" zoomScale="85" zoomScaleNormal="85" zoomScaleSheetLayoutView="70" workbookViewId="0" topLeftCell="A1"/>
  </sheetViews>
  <sheetFormatPr defaultColWidth="11.454285714285714" defaultRowHeight="12.5"/>
  <cols>
    <col min="1" max="1" width="5.571428571428571" style="558" bestFit="1" customWidth="1"/>
    <col min="2" max="2" width="54.42857142857143" style="558" customWidth="1"/>
    <col min="3" max="3" width="12.285714285714286" style="558" bestFit="1" customWidth="1"/>
    <col min="4" max="4" width="17.428571428571427" style="558" bestFit="1" customWidth="1"/>
    <col min="5" max="8" width="11.571428571428571" style="558" customWidth="1"/>
    <col min="9" max="10" width="17.571428571428573" style="558" customWidth="1"/>
    <col min="11" max="11" width="11.571428571428571" style="558" customWidth="1"/>
    <col min="12" max="12" width="23.428571428571427" style="558" bestFit="1" customWidth="1"/>
    <col min="13" max="13" width="11.571428571428571" style="558" customWidth="1"/>
    <col min="14" max="16384" width="11.428571428571429" style="558"/>
  </cols>
  <sheetData>
    <row r="1" s="552" customFormat="1" ht="14"/>
    <row r="2" spans="1:13" s="552" customFormat="1" ht="15">
      <c r="A2" s="553" t="s">
        <v>768</v>
      </c>
      <c r="B2" s="553" t="s">
        <v>1931</v>
      </c>
      <c r="C2" s="553" t="s">
        <v>1931</v>
      </c>
      <c r="D2" s="553"/>
      <c r="E2" s="553"/>
      <c r="F2" s="553"/>
      <c r="G2" s="553" t="s">
        <v>1931</v>
      </c>
      <c r="H2" s="553" t="s">
        <v>1931</v>
      </c>
      <c r="I2" s="553" t="s">
        <v>1931</v>
      </c>
      <c r="J2" s="553" t="s">
        <v>1931</v>
      </c>
      <c r="K2" s="553" t="s">
        <v>1931</v>
      </c>
      <c r="L2" s="553" t="s">
        <v>1931</v>
      </c>
      <c r="M2" s="553" t="s">
        <v>1931</v>
      </c>
    </row>
    <row r="3" spans="1:13" s="552" customFormat="1" ht="15">
      <c r="A3" s="553" t="s">
        <v>778</v>
      </c>
      <c r="B3" s="553" t="s">
        <v>1931</v>
      </c>
      <c r="C3" s="553" t="s">
        <v>1931</v>
      </c>
      <c r="D3" s="553"/>
      <c r="E3" s="553"/>
      <c r="F3" s="553"/>
      <c r="G3" s="553" t="s">
        <v>1931</v>
      </c>
      <c r="H3" s="553" t="s">
        <v>1931</v>
      </c>
      <c r="I3" s="553" t="s">
        <v>1931</v>
      </c>
      <c r="J3" s="553" t="s">
        <v>1931</v>
      </c>
      <c r="K3" s="553" t="s">
        <v>1931</v>
      </c>
      <c r="L3" s="553" t="s">
        <v>1931</v>
      </c>
      <c r="M3" s="553" t="s">
        <v>1931</v>
      </c>
    </row>
    <row r="4" spans="1:13" s="552" customFormat="1" ht="15">
      <c r="A4" s="553" t="s">
        <v>1904</v>
      </c>
      <c r="B4" s="553" t="s">
        <v>1933</v>
      </c>
      <c r="C4" s="553" t="s">
        <v>1933</v>
      </c>
      <c r="D4" s="553"/>
      <c r="E4" s="553"/>
      <c r="F4" s="553"/>
      <c r="G4" s="553" t="s">
        <v>1933</v>
      </c>
      <c r="H4" s="553" t="s">
        <v>1933</v>
      </c>
      <c r="I4" s="553" t="s">
        <v>1933</v>
      </c>
      <c r="J4" s="553" t="s">
        <v>1933</v>
      </c>
      <c r="K4" s="553" t="s">
        <v>1933</v>
      </c>
      <c r="L4" s="553" t="s">
        <v>1933</v>
      </c>
      <c r="M4" s="553" t="s">
        <v>1933</v>
      </c>
    </row>
    <row r="5" spans="1:13" s="552" customFormat="1" ht="15">
      <c r="A5" s="553" t="s">
        <v>1986</v>
      </c>
      <c r="B5" s="553" t="s">
        <v>1986</v>
      </c>
      <c r="C5" s="553" t="s">
        <v>1986</v>
      </c>
      <c r="D5" s="553"/>
      <c r="E5" s="553"/>
      <c r="F5" s="553"/>
      <c r="G5" s="553" t="s">
        <v>1986</v>
      </c>
      <c r="H5" s="553" t="s">
        <v>1986</v>
      </c>
      <c r="I5" s="553" t="s">
        <v>1986</v>
      </c>
      <c r="J5" s="553" t="s">
        <v>1986</v>
      </c>
      <c r="K5" s="553" t="s">
        <v>1986</v>
      </c>
      <c r="L5" s="553" t="s">
        <v>1986</v>
      </c>
      <c r="M5" s="553" t="s">
        <v>1986</v>
      </c>
    </row>
    <row r="6" spans="1:13" s="552" customFormat="1" ht="15">
      <c r="A6" s="554" t="s">
        <v>1935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</row>
    <row r="7" spans="1:13" ht="12.5">
      <c r="A7" s="555" t="s">
        <v>1987</v>
      </c>
      <c r="B7" s="555"/>
      <c r="C7" s="555"/>
      <c r="D7" s="556"/>
      <c r="E7" s="556"/>
      <c r="F7" s="556"/>
      <c r="G7" s="557" t="s">
        <v>318</v>
      </c>
      <c r="H7" s="557" t="s">
        <v>318</v>
      </c>
      <c r="I7" s="557" t="s">
        <v>318</v>
      </c>
      <c r="J7" s="557" t="s">
        <v>318</v>
      </c>
      <c r="K7" s="557" t="s">
        <v>318</v>
      </c>
      <c r="L7" s="557" t="s">
        <v>318</v>
      </c>
      <c r="M7" s="557" t="s">
        <v>318</v>
      </c>
    </row>
    <row r="8" spans="1:13" ht="15" customHeight="1">
      <c r="A8" s="425" t="s">
        <v>1988</v>
      </c>
      <c r="B8" s="426" t="s">
        <v>1937</v>
      </c>
      <c r="C8" s="411" t="s">
        <v>1989</v>
      </c>
      <c r="D8" s="411"/>
      <c r="E8" s="411"/>
      <c r="F8" s="411"/>
      <c r="G8" s="411" t="s">
        <v>1989</v>
      </c>
      <c r="H8" s="411" t="s">
        <v>1989</v>
      </c>
      <c r="I8" s="411" t="s">
        <v>1990</v>
      </c>
      <c r="J8" s="411" t="s">
        <v>1990</v>
      </c>
      <c r="K8" s="411" t="s">
        <v>1990</v>
      </c>
      <c r="L8" s="411" t="s">
        <v>1990</v>
      </c>
      <c r="M8" s="412" t="s">
        <v>1990</v>
      </c>
    </row>
    <row r="9" spans="1:13" ht="15" customHeight="1">
      <c r="A9" s="463" t="s">
        <v>1988</v>
      </c>
      <c r="B9" s="464" t="s">
        <v>1991</v>
      </c>
      <c r="C9" s="465" t="s">
        <v>1992</v>
      </c>
      <c r="D9" s="559" t="s">
        <v>3191</v>
      </c>
      <c r="E9" s="465" t="s">
        <v>3192</v>
      </c>
      <c r="F9" s="465" t="s">
        <v>3193</v>
      </c>
      <c r="G9" s="465" t="s">
        <v>1993</v>
      </c>
      <c r="H9" s="465" t="s">
        <v>1995</v>
      </c>
      <c r="I9" s="465" t="s">
        <v>1996</v>
      </c>
      <c r="J9" s="465" t="s">
        <v>1997</v>
      </c>
      <c r="K9" s="465" t="s">
        <v>1998</v>
      </c>
      <c r="L9" s="559" t="s">
        <v>3194</v>
      </c>
      <c r="M9" s="466" t="s">
        <v>1995</v>
      </c>
    </row>
    <row r="10" spans="1:13" ht="12.5">
      <c r="A10" s="560">
        <v>5155</v>
      </c>
      <c r="B10" s="560" t="s">
        <v>3124</v>
      </c>
      <c r="C10" s="561">
        <v>15728</v>
      </c>
      <c r="D10" s="561">
        <v>0</v>
      </c>
      <c r="E10" s="561">
        <v>600</v>
      </c>
      <c r="F10" s="561">
        <v>1100</v>
      </c>
      <c r="G10" s="561">
        <v>4183.59</v>
      </c>
      <c r="H10" s="561">
        <v>21611.59</v>
      </c>
      <c r="I10" s="561">
        <v>10852.320000000002</v>
      </c>
      <c r="J10" s="561">
        <v>3145.60</v>
      </c>
      <c r="K10" s="561">
        <v>31456</v>
      </c>
      <c r="L10" s="561">
        <v>7754.62</v>
      </c>
      <c r="M10" s="561">
        <v>53208.54</v>
      </c>
    </row>
    <row r="11" spans="1:13" ht="12.5">
      <c r="A11" s="560">
        <v>5156</v>
      </c>
      <c r="B11" s="560" t="s">
        <v>3125</v>
      </c>
      <c r="C11" s="561">
        <v>20025.60</v>
      </c>
      <c r="D11" s="561">
        <v>0</v>
      </c>
      <c r="E11" s="561">
        <v>600</v>
      </c>
      <c r="F11" s="561">
        <v>1100</v>
      </c>
      <c r="G11" s="561">
        <v>5187.6</v>
      </c>
      <c r="H11" s="561">
        <v>26913.199999999997</v>
      </c>
      <c r="I11" s="561">
        <v>13817.663999999999</v>
      </c>
      <c r="J11" s="561">
        <v>4005.12</v>
      </c>
      <c r="K11" s="561">
        <v>40051.2</v>
      </c>
      <c r="L11" s="561">
        <v>7754.62</v>
      </c>
      <c r="M11" s="561">
        <v>65628.60399999999</v>
      </c>
    </row>
    <row r="12" spans="1:13" ht="12.5">
      <c r="A12" s="560">
        <v>5157</v>
      </c>
      <c r="B12" s="560" t="s">
        <v>3126</v>
      </c>
      <c r="C12" s="561">
        <v>23782.40</v>
      </c>
      <c r="D12" s="561">
        <v>0</v>
      </c>
      <c r="E12" s="561">
        <v>600</v>
      </c>
      <c r="F12" s="561">
        <v>1100</v>
      </c>
      <c r="G12" s="561">
        <v>6526.32</v>
      </c>
      <c r="H12" s="561">
        <v>32008.72</v>
      </c>
      <c r="I12" s="561">
        <v>16409.856000000003</v>
      </c>
      <c r="J12" s="561">
        <v>4756.4800000000005</v>
      </c>
      <c r="K12" s="561">
        <v>47564.80</v>
      </c>
      <c r="L12" s="561">
        <v>7754.62</v>
      </c>
      <c r="M12" s="561">
        <v>76485.756</v>
      </c>
    </row>
    <row r="13" spans="1:13" ht="12.5">
      <c r="A13" s="560">
        <v>5158</v>
      </c>
      <c r="B13" s="560" t="s">
        <v>3127</v>
      </c>
      <c r="C13" s="561">
        <v>33080</v>
      </c>
      <c r="D13" s="561">
        <v>0</v>
      </c>
      <c r="E13" s="561">
        <v>600</v>
      </c>
      <c r="F13" s="561">
        <v>1100</v>
      </c>
      <c r="G13" s="561">
        <v>7028.36</v>
      </c>
      <c r="H13" s="561">
        <v>41808.36</v>
      </c>
      <c r="I13" s="561">
        <v>22825.20</v>
      </c>
      <c r="J13" s="561">
        <v>6616</v>
      </c>
      <c r="K13" s="561">
        <v>66160</v>
      </c>
      <c r="L13" s="561">
        <v>7754.62</v>
      </c>
      <c r="M13" s="561">
        <v>103355.81999999999</v>
      </c>
    </row>
    <row r="14" spans="1:13" ht="12.5">
      <c r="A14" s="560">
        <v>5161</v>
      </c>
      <c r="B14" s="560" t="s">
        <v>3128</v>
      </c>
      <c r="C14" s="561">
        <v>9489.60</v>
      </c>
      <c r="D14" s="561">
        <v>0</v>
      </c>
      <c r="E14" s="561">
        <v>600</v>
      </c>
      <c r="F14" s="561">
        <v>1100</v>
      </c>
      <c r="G14" s="561">
        <v>3502.71</v>
      </c>
      <c r="H14" s="561">
        <v>14692.310000000001</v>
      </c>
      <c r="I14" s="561">
        <v>6547.824000000001</v>
      </c>
      <c r="J14" s="561">
        <v>1897.9200000000003</v>
      </c>
      <c r="K14" s="561">
        <v>18979.20</v>
      </c>
      <c r="L14" s="561">
        <v>7754.62</v>
      </c>
      <c r="M14" s="561">
        <v>35179.564000000006</v>
      </c>
    </row>
    <row r="15" spans="1:13" ht="12.5">
      <c r="A15" s="560">
        <v>5162</v>
      </c>
      <c r="B15" s="560" t="s">
        <v>3129</v>
      </c>
      <c r="C15" s="561">
        <v>11080</v>
      </c>
      <c r="D15" s="561">
        <v>0</v>
      </c>
      <c r="E15" s="561">
        <v>600</v>
      </c>
      <c r="F15" s="561">
        <v>1100</v>
      </c>
      <c r="G15" s="561">
        <v>3502.71</v>
      </c>
      <c r="H15" s="561">
        <v>16282.71</v>
      </c>
      <c r="I15" s="561">
        <v>7645.20</v>
      </c>
      <c r="J15" s="561">
        <v>2216</v>
      </c>
      <c r="K15" s="561">
        <v>22160</v>
      </c>
      <c r="L15" s="561">
        <v>7754.62</v>
      </c>
      <c r="M15" s="561">
        <v>39775.82</v>
      </c>
    </row>
    <row r="16" spans="1:13" ht="12.5">
      <c r="A16" s="560">
        <v>5163</v>
      </c>
      <c r="B16" s="560" t="s">
        <v>3130</v>
      </c>
      <c r="C16" s="561">
        <v>13496</v>
      </c>
      <c r="D16" s="561">
        <v>0</v>
      </c>
      <c r="E16" s="561">
        <v>600</v>
      </c>
      <c r="F16" s="561">
        <v>1100</v>
      </c>
      <c r="G16" s="561">
        <v>3848.89</v>
      </c>
      <c r="H16" s="561">
        <v>19044.89</v>
      </c>
      <c r="I16" s="561">
        <v>9312.24</v>
      </c>
      <c r="J16" s="561">
        <v>2699.20</v>
      </c>
      <c r="K16" s="561">
        <v>26992</v>
      </c>
      <c r="L16" s="561">
        <v>7754.62</v>
      </c>
      <c r="M16" s="561">
        <v>46758.060000000005</v>
      </c>
    </row>
    <row r="17" spans="1:13" ht="12.5">
      <c r="A17" s="560">
        <v>5164</v>
      </c>
      <c r="B17" s="560" t="s">
        <v>3131</v>
      </c>
      <c r="C17" s="561">
        <v>15137.60</v>
      </c>
      <c r="D17" s="561">
        <v>0</v>
      </c>
      <c r="E17" s="561">
        <v>600</v>
      </c>
      <c r="F17" s="561">
        <v>1100</v>
      </c>
      <c r="G17" s="561">
        <v>3848.89</v>
      </c>
      <c r="H17" s="561">
        <v>20686.489999999998</v>
      </c>
      <c r="I17" s="561">
        <v>10444.944</v>
      </c>
      <c r="J17" s="561">
        <v>3027.52</v>
      </c>
      <c r="K17" s="561">
        <v>30275.20</v>
      </c>
      <c r="L17" s="561">
        <v>7754.62</v>
      </c>
      <c r="M17" s="561">
        <v>51502.28400000001</v>
      </c>
    </row>
    <row r="18" spans="1:13" ht="12.5">
      <c r="A18" s="560">
        <v>5170</v>
      </c>
      <c r="B18" s="560" t="s">
        <v>3136</v>
      </c>
      <c r="C18" s="561">
        <v>35049.60</v>
      </c>
      <c r="D18" s="561">
        <v>0</v>
      </c>
      <c r="E18" s="561">
        <v>600</v>
      </c>
      <c r="F18" s="561">
        <v>1100</v>
      </c>
      <c r="G18" s="561">
        <v>7028.36</v>
      </c>
      <c r="H18" s="561">
        <v>43777.96</v>
      </c>
      <c r="I18" s="561">
        <v>24184.224</v>
      </c>
      <c r="J18" s="561">
        <v>7009.919999999999</v>
      </c>
      <c r="K18" s="561">
        <v>70099.20</v>
      </c>
      <c r="L18" s="561">
        <v>7754.62</v>
      </c>
      <c r="M18" s="561">
        <v>109047.96399999999</v>
      </c>
    </row>
    <row r="19" spans="1:13" ht="12.5">
      <c r="A19" s="560">
        <v>5172</v>
      </c>
      <c r="B19" s="560" t="s">
        <v>3137</v>
      </c>
      <c r="C19" s="561">
        <v>36865.60</v>
      </c>
      <c r="D19" s="561">
        <v>0</v>
      </c>
      <c r="E19" s="561">
        <v>600</v>
      </c>
      <c r="F19" s="561">
        <v>1100</v>
      </c>
      <c r="G19" s="561">
        <v>7028.36</v>
      </c>
      <c r="H19" s="561">
        <v>45593.96</v>
      </c>
      <c r="I19" s="561">
        <v>25437.264</v>
      </c>
      <c r="J19" s="561">
        <v>7373.119999999999</v>
      </c>
      <c r="K19" s="561">
        <v>73731.20</v>
      </c>
      <c r="L19" s="561">
        <v>7754.62</v>
      </c>
      <c r="M19" s="561">
        <v>114296.204</v>
      </c>
    </row>
    <row r="20" spans="1:13" ht="12.5">
      <c r="A20" s="560">
        <v>5173</v>
      </c>
      <c r="B20" s="560" t="s">
        <v>3138</v>
      </c>
      <c r="C20" s="561">
        <v>38649.60</v>
      </c>
      <c r="D20" s="561">
        <v>0</v>
      </c>
      <c r="E20" s="561">
        <v>600</v>
      </c>
      <c r="F20" s="561">
        <v>1100</v>
      </c>
      <c r="G20" s="561">
        <v>7028.36</v>
      </c>
      <c r="H20" s="561">
        <v>47377.96</v>
      </c>
      <c r="I20" s="561">
        <v>26668.224</v>
      </c>
      <c r="J20" s="561">
        <v>7729.919999999999</v>
      </c>
      <c r="K20" s="561">
        <v>77299.20</v>
      </c>
      <c r="L20" s="561">
        <v>7754.62</v>
      </c>
      <c r="M20" s="561">
        <v>119451.96399999999</v>
      </c>
    </row>
    <row r="21" spans="1:13" ht="12.5">
      <c r="A21" s="560">
        <v>5176</v>
      </c>
      <c r="B21" s="560" t="s">
        <v>3139</v>
      </c>
      <c r="C21" s="561">
        <v>15452.80</v>
      </c>
      <c r="D21" s="561">
        <v>0</v>
      </c>
      <c r="E21" s="561">
        <v>600</v>
      </c>
      <c r="F21" s="561">
        <v>1100</v>
      </c>
      <c r="G21" s="561">
        <v>3848.89</v>
      </c>
      <c r="H21" s="561">
        <v>21001.69</v>
      </c>
      <c r="I21" s="561">
        <v>10662.431999999999</v>
      </c>
      <c r="J21" s="561">
        <v>3090.5599999999995</v>
      </c>
      <c r="K21" s="561">
        <v>30905.60</v>
      </c>
      <c r="L21" s="561">
        <v>7754.62</v>
      </c>
      <c r="M21" s="561">
        <v>52413.212</v>
      </c>
    </row>
    <row r="22" spans="1:13" ht="12.5">
      <c r="A22" s="560">
        <v>5177</v>
      </c>
      <c r="B22" s="560" t="s">
        <v>3140</v>
      </c>
      <c r="C22" s="561">
        <v>16856</v>
      </c>
      <c r="D22" s="561">
        <v>0</v>
      </c>
      <c r="E22" s="561">
        <v>600</v>
      </c>
      <c r="F22" s="561">
        <v>1100</v>
      </c>
      <c r="G22" s="561">
        <v>4518.26</v>
      </c>
      <c r="H22" s="561">
        <v>23074.260000000002</v>
      </c>
      <c r="I22" s="561">
        <v>11630.64</v>
      </c>
      <c r="J22" s="561">
        <v>3371.20</v>
      </c>
      <c r="K22" s="561">
        <v>33712</v>
      </c>
      <c r="L22" s="561">
        <v>7754.62</v>
      </c>
      <c r="M22" s="561">
        <v>56468.46</v>
      </c>
    </row>
    <row r="23" spans="1:13" ht="12.5">
      <c r="A23" s="560">
        <v>5178</v>
      </c>
      <c r="B23" s="560" t="s">
        <v>3141</v>
      </c>
      <c r="C23" s="561">
        <v>18286.40</v>
      </c>
      <c r="D23" s="561">
        <v>0</v>
      </c>
      <c r="E23" s="561">
        <v>600</v>
      </c>
      <c r="F23" s="561">
        <v>1100</v>
      </c>
      <c r="G23" s="561">
        <v>5187.6</v>
      </c>
      <c r="H23" s="561">
        <v>25174</v>
      </c>
      <c r="I23" s="561">
        <v>12617.616000000002</v>
      </c>
      <c r="J23" s="561">
        <v>3657.28</v>
      </c>
      <c r="K23" s="561">
        <v>36572.8</v>
      </c>
      <c r="L23" s="561">
        <v>7754.62</v>
      </c>
      <c r="M23" s="561">
        <v>60602.316000000006</v>
      </c>
    </row>
    <row r="24" spans="1:13" ht="12.5">
      <c r="A24" s="560">
        <v>5185</v>
      </c>
      <c r="B24" s="560" t="s">
        <v>3143</v>
      </c>
      <c r="C24" s="561">
        <v>15452.80</v>
      </c>
      <c r="D24" s="561">
        <v>0</v>
      </c>
      <c r="E24" s="561">
        <v>600</v>
      </c>
      <c r="F24" s="561">
        <v>1100</v>
      </c>
      <c r="G24" s="561">
        <v>3848.89</v>
      </c>
      <c r="H24" s="561">
        <v>21001.69</v>
      </c>
      <c r="I24" s="561">
        <v>10662.431999999999</v>
      </c>
      <c r="J24" s="561">
        <v>3090.5599999999995</v>
      </c>
      <c r="K24" s="561">
        <v>30905.60</v>
      </c>
      <c r="L24" s="561">
        <v>7754.62</v>
      </c>
      <c r="M24" s="561">
        <v>52413.212</v>
      </c>
    </row>
    <row r="25" spans="1:13" ht="12.5">
      <c r="A25" s="560">
        <v>5186</v>
      </c>
      <c r="B25" s="560" t="s">
        <v>3144</v>
      </c>
      <c r="C25" s="561">
        <v>16856</v>
      </c>
      <c r="D25" s="561">
        <v>0</v>
      </c>
      <c r="E25" s="561">
        <v>600</v>
      </c>
      <c r="F25" s="561">
        <v>1100</v>
      </c>
      <c r="G25" s="561">
        <v>4518.26</v>
      </c>
      <c r="H25" s="561">
        <v>23074.260000000002</v>
      </c>
      <c r="I25" s="561">
        <v>11630.64</v>
      </c>
      <c r="J25" s="561">
        <v>3371.20</v>
      </c>
      <c r="K25" s="561">
        <v>33712</v>
      </c>
      <c r="L25" s="561">
        <v>7754.62</v>
      </c>
      <c r="M25" s="561">
        <v>56468.46</v>
      </c>
    </row>
    <row r="26" spans="1:13" ht="12.5">
      <c r="A26" s="560">
        <v>5223</v>
      </c>
      <c r="B26" s="560" t="s">
        <v>3156</v>
      </c>
      <c r="C26" s="561">
        <v>9489.60</v>
      </c>
      <c r="D26" s="561">
        <v>0</v>
      </c>
      <c r="E26" s="561">
        <v>600</v>
      </c>
      <c r="F26" s="561">
        <v>1100</v>
      </c>
      <c r="G26" s="561">
        <v>3502.71</v>
      </c>
      <c r="H26" s="561">
        <v>14692.310000000001</v>
      </c>
      <c r="I26" s="561">
        <v>6547.824000000001</v>
      </c>
      <c r="J26" s="561">
        <v>1897.9200000000003</v>
      </c>
      <c r="K26" s="561">
        <v>18979.20</v>
      </c>
      <c r="L26" s="561">
        <v>7754.62</v>
      </c>
      <c r="M26" s="561">
        <v>35179.564000000006</v>
      </c>
    </row>
    <row r="27" spans="1:13" ht="12.5">
      <c r="A27" s="560">
        <v>5224</v>
      </c>
      <c r="B27" s="560" t="s">
        <v>3157</v>
      </c>
      <c r="C27" s="561">
        <v>11080</v>
      </c>
      <c r="D27" s="561">
        <v>0</v>
      </c>
      <c r="E27" s="561">
        <v>600</v>
      </c>
      <c r="F27" s="561">
        <v>1100</v>
      </c>
      <c r="G27" s="561">
        <v>3502.71</v>
      </c>
      <c r="H27" s="561">
        <v>16282.71</v>
      </c>
      <c r="I27" s="561">
        <v>7645.20</v>
      </c>
      <c r="J27" s="561">
        <v>2216</v>
      </c>
      <c r="K27" s="561">
        <v>22160</v>
      </c>
      <c r="L27" s="561">
        <v>7754.62</v>
      </c>
      <c r="M27" s="561">
        <v>39775.82</v>
      </c>
    </row>
    <row r="28" spans="1:13" ht="12.5">
      <c r="A28" s="560">
        <v>5229</v>
      </c>
      <c r="B28" s="560" t="s">
        <v>3158</v>
      </c>
      <c r="C28" s="561">
        <v>15452.80</v>
      </c>
      <c r="D28" s="561">
        <v>0</v>
      </c>
      <c r="E28" s="561">
        <v>600</v>
      </c>
      <c r="F28" s="561">
        <v>1100</v>
      </c>
      <c r="G28" s="561">
        <v>3848.89</v>
      </c>
      <c r="H28" s="561">
        <v>21001.69</v>
      </c>
      <c r="I28" s="561">
        <v>10662.431999999999</v>
      </c>
      <c r="J28" s="561">
        <v>3090.5599999999995</v>
      </c>
      <c r="K28" s="561">
        <v>30905.60</v>
      </c>
      <c r="L28" s="561">
        <v>7754.62</v>
      </c>
      <c r="M28" s="561">
        <v>52413.212</v>
      </c>
    </row>
    <row r="29" spans="1:13" ht="12.5">
      <c r="A29" s="560">
        <v>7120</v>
      </c>
      <c r="B29" s="560" t="s">
        <v>3167</v>
      </c>
      <c r="C29" s="561">
        <v>15452.80</v>
      </c>
      <c r="D29" s="561">
        <v>0</v>
      </c>
      <c r="E29" s="561">
        <v>600</v>
      </c>
      <c r="F29" s="561">
        <v>1100</v>
      </c>
      <c r="G29" s="561">
        <v>3848.89</v>
      </c>
      <c r="H29" s="561">
        <v>21001.69</v>
      </c>
      <c r="I29" s="561">
        <v>10662.431999999999</v>
      </c>
      <c r="J29" s="561">
        <v>3090.5599999999995</v>
      </c>
      <c r="K29" s="561">
        <v>30905.60</v>
      </c>
      <c r="L29" s="561">
        <v>7754.62</v>
      </c>
      <c r="M29" s="561">
        <v>52413.212</v>
      </c>
    </row>
    <row r="30" spans="1:13" ht="12.5">
      <c r="A30" s="560">
        <v>7121</v>
      </c>
      <c r="B30" s="560" t="s">
        <v>3168</v>
      </c>
      <c r="C30" s="561">
        <v>16856</v>
      </c>
      <c r="D30" s="561">
        <v>0</v>
      </c>
      <c r="E30" s="561">
        <v>600</v>
      </c>
      <c r="F30" s="561">
        <v>1100</v>
      </c>
      <c r="G30" s="561">
        <v>4518.26</v>
      </c>
      <c r="H30" s="561">
        <v>23074.260000000002</v>
      </c>
      <c r="I30" s="561">
        <v>11630.64</v>
      </c>
      <c r="J30" s="561">
        <v>3371.20</v>
      </c>
      <c r="K30" s="561">
        <v>33712</v>
      </c>
      <c r="L30" s="561">
        <v>7754.62</v>
      </c>
      <c r="M30" s="561">
        <v>56468.46</v>
      </c>
    </row>
    <row r="31" spans="1:13" ht="12.5">
      <c r="A31" s="560">
        <v>7122</v>
      </c>
      <c r="B31" s="560" t="s">
        <v>3169</v>
      </c>
      <c r="C31" s="561">
        <v>18286.40</v>
      </c>
      <c r="D31" s="561">
        <v>0</v>
      </c>
      <c r="E31" s="561">
        <v>600</v>
      </c>
      <c r="F31" s="561">
        <v>1100</v>
      </c>
      <c r="G31" s="561">
        <v>5187.6</v>
      </c>
      <c r="H31" s="561">
        <v>25174</v>
      </c>
      <c r="I31" s="561">
        <v>12617.616000000002</v>
      </c>
      <c r="J31" s="561">
        <v>3657.28</v>
      </c>
      <c r="K31" s="561">
        <v>36572.8</v>
      </c>
      <c r="L31" s="561">
        <v>7754.62</v>
      </c>
      <c r="M31" s="561">
        <v>60602.316000000006</v>
      </c>
    </row>
    <row r="32" spans="1:13" ht="12.5">
      <c r="A32" s="560">
        <v>7123</v>
      </c>
      <c r="B32" s="560" t="s">
        <v>3170</v>
      </c>
      <c r="C32" s="561">
        <v>20126.40</v>
      </c>
      <c r="D32" s="561">
        <v>0</v>
      </c>
      <c r="E32" s="561">
        <v>600</v>
      </c>
      <c r="F32" s="561">
        <v>1100</v>
      </c>
      <c r="G32" s="561">
        <v>5961.30</v>
      </c>
      <c r="H32" s="561">
        <v>27787.70</v>
      </c>
      <c r="I32" s="561">
        <v>13887.216000000002</v>
      </c>
      <c r="J32" s="561">
        <v>4025.28</v>
      </c>
      <c r="K32" s="561">
        <v>40252.8</v>
      </c>
      <c r="L32" s="561">
        <v>7754.62</v>
      </c>
      <c r="M32" s="561">
        <v>65919.916</v>
      </c>
    </row>
    <row r="33" spans="1:13" ht="12.5">
      <c r="A33" s="560">
        <v>7125</v>
      </c>
      <c r="B33" s="560" t="s">
        <v>3171</v>
      </c>
      <c r="C33" s="561">
        <v>15452.80</v>
      </c>
      <c r="D33" s="561">
        <v>0</v>
      </c>
      <c r="E33" s="561">
        <v>600</v>
      </c>
      <c r="F33" s="561">
        <v>1100</v>
      </c>
      <c r="G33" s="561">
        <v>3848.89</v>
      </c>
      <c r="H33" s="561">
        <v>21001.69</v>
      </c>
      <c r="I33" s="561">
        <v>10662.431999999999</v>
      </c>
      <c r="J33" s="561">
        <v>3090.5599999999995</v>
      </c>
      <c r="K33" s="561">
        <v>30905.60</v>
      </c>
      <c r="L33" s="561">
        <v>7754.62</v>
      </c>
      <c r="M33" s="561">
        <v>52413.212</v>
      </c>
    </row>
    <row r="34" spans="1:13" ht="12.5">
      <c r="A34" s="560">
        <v>7126</v>
      </c>
      <c r="B34" s="560" t="s">
        <v>3172</v>
      </c>
      <c r="C34" s="561">
        <v>16856</v>
      </c>
      <c r="D34" s="561">
        <v>0</v>
      </c>
      <c r="E34" s="561">
        <v>600</v>
      </c>
      <c r="F34" s="561">
        <v>1100</v>
      </c>
      <c r="G34" s="561">
        <v>4518.26</v>
      </c>
      <c r="H34" s="561">
        <v>23074.260000000002</v>
      </c>
      <c r="I34" s="561">
        <v>11630.64</v>
      </c>
      <c r="J34" s="561">
        <v>3371.20</v>
      </c>
      <c r="K34" s="561">
        <v>33712</v>
      </c>
      <c r="L34" s="561">
        <v>7754.62</v>
      </c>
      <c r="M34" s="561">
        <v>56468.46</v>
      </c>
    </row>
    <row r="35" spans="1:13" ht="12.5">
      <c r="A35" s="560">
        <v>7127</v>
      </c>
      <c r="B35" s="560" t="s">
        <v>3173</v>
      </c>
      <c r="C35" s="561">
        <v>18286.40</v>
      </c>
      <c r="D35" s="561">
        <v>0</v>
      </c>
      <c r="E35" s="561">
        <v>600</v>
      </c>
      <c r="F35" s="561">
        <v>1100</v>
      </c>
      <c r="G35" s="561">
        <v>5187.6</v>
      </c>
      <c r="H35" s="561">
        <v>25174</v>
      </c>
      <c r="I35" s="561">
        <v>12617.616000000002</v>
      </c>
      <c r="J35" s="561">
        <v>3657.28</v>
      </c>
      <c r="K35" s="561">
        <v>36572.8</v>
      </c>
      <c r="L35" s="561">
        <v>7754.62</v>
      </c>
      <c r="M35" s="561">
        <v>60602.316000000006</v>
      </c>
    </row>
    <row r="36" spans="1:13" ht="12.5">
      <c r="A36" s="560">
        <v>7128</v>
      </c>
      <c r="B36" s="560" t="s">
        <v>3174</v>
      </c>
      <c r="C36" s="561">
        <v>20126.40</v>
      </c>
      <c r="D36" s="561">
        <v>0</v>
      </c>
      <c r="E36" s="561">
        <v>600</v>
      </c>
      <c r="F36" s="561">
        <v>1100</v>
      </c>
      <c r="G36" s="561">
        <v>5961.30</v>
      </c>
      <c r="H36" s="561">
        <v>27787.70</v>
      </c>
      <c r="I36" s="561">
        <v>13887.216000000002</v>
      </c>
      <c r="J36" s="561">
        <v>4025.28</v>
      </c>
      <c r="K36" s="561">
        <v>40252.8</v>
      </c>
      <c r="L36" s="561">
        <v>7754.62</v>
      </c>
      <c r="M36" s="561">
        <v>65919.916</v>
      </c>
    </row>
    <row r="37" spans="1:13" ht="12.5">
      <c r="A37" s="560">
        <v>7135</v>
      </c>
      <c r="B37" s="560" t="s">
        <v>3175</v>
      </c>
      <c r="C37" s="561">
        <v>15452.80</v>
      </c>
      <c r="D37" s="561">
        <v>0</v>
      </c>
      <c r="E37" s="561">
        <v>600</v>
      </c>
      <c r="F37" s="561">
        <v>1100</v>
      </c>
      <c r="G37" s="561">
        <v>3848.89</v>
      </c>
      <c r="H37" s="561">
        <v>21001.69</v>
      </c>
      <c r="I37" s="561">
        <v>10662.431999999999</v>
      </c>
      <c r="J37" s="561">
        <v>3090.5599999999995</v>
      </c>
      <c r="K37" s="561">
        <v>30905.60</v>
      </c>
      <c r="L37" s="561">
        <v>7754.62</v>
      </c>
      <c r="M37" s="561">
        <v>52413.212</v>
      </c>
    </row>
    <row r="38" spans="1:13" ht="12.5">
      <c r="A38" s="562" t="s">
        <v>318</v>
      </c>
      <c r="B38" s="562" t="s">
        <v>318</v>
      </c>
      <c r="C38" s="563" t="s">
        <v>318</v>
      </c>
      <c r="D38" s="563"/>
      <c r="E38" s="563"/>
      <c r="F38" s="563"/>
      <c r="G38" s="563" t="s">
        <v>318</v>
      </c>
      <c r="H38" s="563" t="s">
        <v>318</v>
      </c>
      <c r="I38" s="563" t="s">
        <v>318</v>
      </c>
      <c r="J38" s="563" t="s">
        <v>318</v>
      </c>
      <c r="K38" s="563" t="s">
        <v>318</v>
      </c>
      <c r="L38" s="563" t="s">
        <v>318</v>
      </c>
      <c r="M38" s="563" t="s">
        <v>318</v>
      </c>
    </row>
    <row r="39" spans="1:13" ht="12.5">
      <c r="A39" s="562" t="s">
        <v>318</v>
      </c>
      <c r="B39" s="562" t="s">
        <v>318</v>
      </c>
      <c r="C39" s="563" t="s">
        <v>318</v>
      </c>
      <c r="D39" s="563"/>
      <c r="E39" s="563"/>
      <c r="F39" s="563"/>
      <c r="G39" s="563" t="s">
        <v>318</v>
      </c>
      <c r="H39" s="563" t="s">
        <v>318</v>
      </c>
      <c r="I39" s="563" t="s">
        <v>318</v>
      </c>
      <c r="J39" s="563" t="s">
        <v>318</v>
      </c>
      <c r="K39" s="563" t="s">
        <v>318</v>
      </c>
      <c r="L39" s="563" t="s">
        <v>318</v>
      </c>
      <c r="M39" s="563" t="s">
        <v>318</v>
      </c>
    </row>
    <row r="40" spans="1:13" ht="12.5">
      <c r="A40" s="555" t="s">
        <v>2000</v>
      </c>
      <c r="B40" s="555"/>
      <c r="C40" s="555"/>
      <c r="D40" s="556"/>
      <c r="E40" s="556"/>
      <c r="F40" s="556"/>
      <c r="G40" s="564" t="s">
        <v>318</v>
      </c>
      <c r="H40" s="564" t="s">
        <v>318</v>
      </c>
      <c r="I40" s="564" t="s">
        <v>318</v>
      </c>
      <c r="J40" s="564" t="s">
        <v>318</v>
      </c>
      <c r="K40" s="564" t="s">
        <v>318</v>
      </c>
      <c r="L40" s="564" t="s">
        <v>318</v>
      </c>
      <c r="M40" s="564" t="s">
        <v>318</v>
      </c>
    </row>
    <row r="41" spans="1:13" ht="12.5">
      <c r="A41" s="425" t="s">
        <v>1988</v>
      </c>
      <c r="B41" s="426" t="s">
        <v>1937</v>
      </c>
      <c r="C41" s="427" t="s">
        <v>1989</v>
      </c>
      <c r="D41" s="427"/>
      <c r="E41" s="427"/>
      <c r="F41" s="427"/>
      <c r="G41" s="427" t="s">
        <v>1989</v>
      </c>
      <c r="H41" s="427" t="s">
        <v>1989</v>
      </c>
      <c r="I41" s="427" t="s">
        <v>1990</v>
      </c>
      <c r="J41" s="427" t="s">
        <v>1990</v>
      </c>
      <c r="K41" s="427" t="s">
        <v>1990</v>
      </c>
      <c r="L41" s="427" t="s">
        <v>1990</v>
      </c>
      <c r="M41" s="428" t="s">
        <v>1990</v>
      </c>
    </row>
    <row r="42" spans="1:13" ht="12.5">
      <c r="A42" s="463" t="s">
        <v>1988</v>
      </c>
      <c r="B42" s="464" t="s">
        <v>1991</v>
      </c>
      <c r="C42" s="547" t="s">
        <v>1992</v>
      </c>
      <c r="D42" s="565" t="s">
        <v>3191</v>
      </c>
      <c r="E42" s="547" t="s">
        <v>3192</v>
      </c>
      <c r="F42" s="547" t="s">
        <v>3193</v>
      </c>
      <c r="G42" s="547" t="s">
        <v>1993</v>
      </c>
      <c r="H42" s="547" t="s">
        <v>1995</v>
      </c>
      <c r="I42" s="547" t="s">
        <v>1996</v>
      </c>
      <c r="J42" s="547" t="s">
        <v>1997</v>
      </c>
      <c r="K42" s="547" t="s">
        <v>1998</v>
      </c>
      <c r="L42" s="565" t="s">
        <v>3194</v>
      </c>
      <c r="M42" s="548" t="s">
        <v>1995</v>
      </c>
    </row>
    <row r="43" spans="1:13" ht="25">
      <c r="A43" s="545">
        <v>1200</v>
      </c>
      <c r="B43" s="545" t="s">
        <v>3042</v>
      </c>
      <c r="C43" s="546">
        <v>21932.80</v>
      </c>
      <c r="D43" s="546">
        <v>1210</v>
      </c>
      <c r="E43" s="546">
        <v>1100</v>
      </c>
      <c r="F43" s="546">
        <v>855</v>
      </c>
      <c r="G43" s="546">
        <v>2005</v>
      </c>
      <c r="H43" s="546">
        <v>27102.80</v>
      </c>
      <c r="I43" s="546">
        <v>15133.632</v>
      </c>
      <c r="J43" s="546">
        <v>4386.5599999999995</v>
      </c>
      <c r="K43" s="546">
        <v>43865.60</v>
      </c>
      <c r="L43" s="546">
        <v>4380</v>
      </c>
      <c r="M43" s="546">
        <v>67765.792</v>
      </c>
    </row>
    <row r="44" spans="1:13" ht="25">
      <c r="A44" s="545">
        <v>1201</v>
      </c>
      <c r="B44" s="545" t="s">
        <v>3043</v>
      </c>
      <c r="C44" s="546">
        <v>19396.80</v>
      </c>
      <c r="D44" s="546">
        <v>1210</v>
      </c>
      <c r="E44" s="546">
        <v>1100</v>
      </c>
      <c r="F44" s="546">
        <v>855</v>
      </c>
      <c r="G44" s="546">
        <v>2005</v>
      </c>
      <c r="H44" s="546">
        <v>24566.80</v>
      </c>
      <c r="I44" s="546">
        <v>13383.791999999998</v>
      </c>
      <c r="J44" s="546">
        <v>3879.3599999999997</v>
      </c>
      <c r="K44" s="546">
        <v>38793.60</v>
      </c>
      <c r="L44" s="546">
        <v>4380</v>
      </c>
      <c r="M44" s="546">
        <v>60436.75199999999</v>
      </c>
    </row>
    <row r="45" spans="1:13" ht="25">
      <c r="A45" s="545">
        <v>1203</v>
      </c>
      <c r="B45" s="545" t="s">
        <v>3044</v>
      </c>
      <c r="C45" s="546">
        <v>24488</v>
      </c>
      <c r="D45" s="546">
        <v>1210</v>
      </c>
      <c r="E45" s="546">
        <v>1100</v>
      </c>
      <c r="F45" s="546">
        <v>855</v>
      </c>
      <c r="G45" s="546">
        <v>2005</v>
      </c>
      <c r="H45" s="546">
        <v>29658</v>
      </c>
      <c r="I45" s="546">
        <v>16896.72</v>
      </c>
      <c r="J45" s="546">
        <v>4897.6</v>
      </c>
      <c r="K45" s="546">
        <v>48976</v>
      </c>
      <c r="L45" s="546">
        <v>4380</v>
      </c>
      <c r="M45" s="546">
        <v>75150.32</v>
      </c>
    </row>
    <row r="46" spans="1:13" ht="25">
      <c r="A46" s="545">
        <v>1204</v>
      </c>
      <c r="B46" s="545" t="s">
        <v>3045</v>
      </c>
      <c r="C46" s="546">
        <v>26457.60</v>
      </c>
      <c r="D46" s="546">
        <v>1210</v>
      </c>
      <c r="E46" s="546">
        <v>1100</v>
      </c>
      <c r="F46" s="546">
        <v>855</v>
      </c>
      <c r="G46" s="546">
        <v>2005</v>
      </c>
      <c r="H46" s="546">
        <v>31627.60</v>
      </c>
      <c r="I46" s="546">
        <v>18255.744</v>
      </c>
      <c r="J46" s="546">
        <v>5291.52</v>
      </c>
      <c r="K46" s="546">
        <v>52915.20</v>
      </c>
      <c r="L46" s="546">
        <v>4380</v>
      </c>
      <c r="M46" s="546">
        <v>80842.46399999999</v>
      </c>
    </row>
    <row r="47" spans="1:13" ht="25">
      <c r="A47" s="545">
        <v>1210</v>
      </c>
      <c r="B47" s="545" t="s">
        <v>3046</v>
      </c>
      <c r="C47" s="546">
        <v>29280</v>
      </c>
      <c r="D47" s="546">
        <v>1210</v>
      </c>
      <c r="E47" s="546">
        <v>1100</v>
      </c>
      <c r="F47" s="546">
        <v>855</v>
      </c>
      <c r="G47" s="546">
        <v>2005</v>
      </c>
      <c r="H47" s="546">
        <v>34450</v>
      </c>
      <c r="I47" s="546">
        <v>20203.20</v>
      </c>
      <c r="J47" s="546">
        <v>5856</v>
      </c>
      <c r="K47" s="546">
        <v>58560</v>
      </c>
      <c r="L47" s="546">
        <v>4380</v>
      </c>
      <c r="M47" s="546">
        <v>88999.20</v>
      </c>
    </row>
    <row r="48" spans="1:13" ht="25">
      <c r="A48" s="545">
        <v>1211</v>
      </c>
      <c r="B48" s="545" t="s">
        <v>3047</v>
      </c>
      <c r="C48" s="546">
        <v>33480</v>
      </c>
      <c r="D48" s="546">
        <v>1210</v>
      </c>
      <c r="E48" s="546">
        <v>1100</v>
      </c>
      <c r="F48" s="546">
        <v>855</v>
      </c>
      <c r="G48" s="546">
        <v>2005</v>
      </c>
      <c r="H48" s="546">
        <v>38650</v>
      </c>
      <c r="I48" s="546">
        <v>23101.20</v>
      </c>
      <c r="J48" s="546">
        <v>6696</v>
      </c>
      <c r="K48" s="546">
        <v>66960</v>
      </c>
      <c r="L48" s="546">
        <v>4380</v>
      </c>
      <c r="M48" s="546">
        <v>101137.20</v>
      </c>
    </row>
    <row r="49" spans="1:13" ht="25">
      <c r="A49" s="545">
        <v>1212</v>
      </c>
      <c r="B49" s="545" t="s">
        <v>3048</v>
      </c>
      <c r="C49" s="546">
        <v>38649.60</v>
      </c>
      <c r="D49" s="546">
        <v>1210</v>
      </c>
      <c r="E49" s="546">
        <v>1100</v>
      </c>
      <c r="F49" s="546">
        <v>855</v>
      </c>
      <c r="G49" s="546">
        <v>2005</v>
      </c>
      <c r="H49" s="546">
        <v>43819.60</v>
      </c>
      <c r="I49" s="546">
        <v>26668.224</v>
      </c>
      <c r="J49" s="546">
        <v>7729.919999999999</v>
      </c>
      <c r="K49" s="546">
        <v>77299.20</v>
      </c>
      <c r="L49" s="546">
        <v>4380</v>
      </c>
      <c r="M49" s="546">
        <v>116077.344</v>
      </c>
    </row>
    <row r="50" spans="1:13" ht="25">
      <c r="A50" s="545">
        <v>1230</v>
      </c>
      <c r="B50" s="545" t="s">
        <v>3186</v>
      </c>
      <c r="C50" s="546">
        <v>19396.80</v>
      </c>
      <c r="D50" s="546">
        <v>1210</v>
      </c>
      <c r="E50" s="546">
        <v>1100</v>
      </c>
      <c r="F50" s="546">
        <v>855</v>
      </c>
      <c r="G50" s="546">
        <v>2005</v>
      </c>
      <c r="H50" s="546">
        <v>24566.80</v>
      </c>
      <c r="I50" s="546">
        <v>13383.791999999998</v>
      </c>
      <c r="J50" s="546">
        <v>3879.3599999999997</v>
      </c>
      <c r="K50" s="546">
        <v>38793.60</v>
      </c>
      <c r="L50" s="546">
        <v>4380</v>
      </c>
      <c r="M50" s="546">
        <v>60436.75199999999</v>
      </c>
    </row>
    <row r="51" spans="1:13" ht="25">
      <c r="A51" s="545">
        <v>1232</v>
      </c>
      <c r="B51" s="545" t="s">
        <v>3187</v>
      </c>
      <c r="C51" s="546">
        <v>21932.80</v>
      </c>
      <c r="D51" s="546">
        <v>1210</v>
      </c>
      <c r="E51" s="546">
        <v>1100</v>
      </c>
      <c r="F51" s="546">
        <v>855</v>
      </c>
      <c r="G51" s="546">
        <v>2005</v>
      </c>
      <c r="H51" s="546">
        <v>27102.80</v>
      </c>
      <c r="I51" s="546">
        <v>15133.632</v>
      </c>
      <c r="J51" s="546">
        <v>4386.5599999999995</v>
      </c>
      <c r="K51" s="546">
        <v>43865.60</v>
      </c>
      <c r="L51" s="546">
        <v>4380</v>
      </c>
      <c r="M51" s="546">
        <v>67765.792</v>
      </c>
    </row>
    <row r="52" spans="1:13" ht="25">
      <c r="A52" s="545">
        <v>1300</v>
      </c>
      <c r="B52" s="545" t="s">
        <v>3049</v>
      </c>
      <c r="C52" s="546">
        <v>10966.40</v>
      </c>
      <c r="D52" s="546">
        <v>605</v>
      </c>
      <c r="E52" s="546">
        <v>550</v>
      </c>
      <c r="F52" s="546">
        <v>427.50</v>
      </c>
      <c r="G52" s="546">
        <v>1037</v>
      </c>
      <c r="H52" s="546">
        <v>13585.90</v>
      </c>
      <c r="I52" s="546">
        <v>7566.816</v>
      </c>
      <c r="J52" s="546">
        <v>2193.2799999999997</v>
      </c>
      <c r="K52" s="546">
        <v>21932.80</v>
      </c>
      <c r="L52" s="546">
        <v>2259</v>
      </c>
      <c r="M52" s="546">
        <v>33951.896</v>
      </c>
    </row>
    <row r="53" spans="1:13" ht="25">
      <c r="A53" s="545">
        <v>1301</v>
      </c>
      <c r="B53" s="545" t="s">
        <v>3188</v>
      </c>
      <c r="C53" s="546">
        <v>9698.40</v>
      </c>
      <c r="D53" s="546">
        <v>605</v>
      </c>
      <c r="E53" s="546">
        <v>550</v>
      </c>
      <c r="F53" s="546">
        <v>427.50</v>
      </c>
      <c r="G53" s="546">
        <v>1037</v>
      </c>
      <c r="H53" s="546">
        <v>12317.90</v>
      </c>
      <c r="I53" s="546">
        <v>6691.895999999999</v>
      </c>
      <c r="J53" s="546">
        <v>1939.6799999999998</v>
      </c>
      <c r="K53" s="546">
        <v>19396.80</v>
      </c>
      <c r="L53" s="546">
        <v>2259</v>
      </c>
      <c r="M53" s="546">
        <v>30287.375999999997</v>
      </c>
    </row>
    <row r="54" spans="1:13" ht="25">
      <c r="A54" s="545">
        <v>1303</v>
      </c>
      <c r="B54" s="545" t="s">
        <v>3050</v>
      </c>
      <c r="C54" s="546">
        <v>12244</v>
      </c>
      <c r="D54" s="546">
        <v>605</v>
      </c>
      <c r="E54" s="546">
        <v>550</v>
      </c>
      <c r="F54" s="546">
        <v>427.50</v>
      </c>
      <c r="G54" s="546">
        <v>1037</v>
      </c>
      <c r="H54" s="546">
        <v>14863.50</v>
      </c>
      <c r="I54" s="546">
        <v>8448.36</v>
      </c>
      <c r="J54" s="546">
        <v>2448.8</v>
      </c>
      <c r="K54" s="546">
        <v>24488</v>
      </c>
      <c r="L54" s="546">
        <v>2259</v>
      </c>
      <c r="M54" s="546">
        <v>37644.16</v>
      </c>
    </row>
    <row r="55" spans="1:13" ht="25">
      <c r="A55" s="545">
        <v>1304</v>
      </c>
      <c r="B55" s="545" t="s">
        <v>3051</v>
      </c>
      <c r="C55" s="546">
        <v>13228.80</v>
      </c>
      <c r="D55" s="546">
        <v>605</v>
      </c>
      <c r="E55" s="546">
        <v>550</v>
      </c>
      <c r="F55" s="546">
        <v>427.50</v>
      </c>
      <c r="G55" s="546">
        <v>1037</v>
      </c>
      <c r="H55" s="546">
        <v>15848.30</v>
      </c>
      <c r="I55" s="546">
        <v>9127.872</v>
      </c>
      <c r="J55" s="546">
        <v>2645.76</v>
      </c>
      <c r="K55" s="546">
        <v>26457.60</v>
      </c>
      <c r="L55" s="546">
        <v>2259</v>
      </c>
      <c r="M55" s="546">
        <v>40490.231999999996</v>
      </c>
    </row>
    <row r="56" spans="1:13" ht="25">
      <c r="A56" s="545">
        <v>1310</v>
      </c>
      <c r="B56" s="545" t="s">
        <v>3052</v>
      </c>
      <c r="C56" s="546">
        <v>14640</v>
      </c>
      <c r="D56" s="546">
        <v>605</v>
      </c>
      <c r="E56" s="546">
        <v>550</v>
      </c>
      <c r="F56" s="546">
        <v>427.50</v>
      </c>
      <c r="G56" s="546">
        <v>1037</v>
      </c>
      <c r="H56" s="546">
        <v>17259.50</v>
      </c>
      <c r="I56" s="546">
        <v>10101.60</v>
      </c>
      <c r="J56" s="546">
        <v>2928</v>
      </c>
      <c r="K56" s="546">
        <v>29280</v>
      </c>
      <c r="L56" s="546">
        <v>2259</v>
      </c>
      <c r="M56" s="546">
        <v>44568.60</v>
      </c>
    </row>
    <row r="57" spans="1:13" ht="25">
      <c r="A57" s="545">
        <v>1311</v>
      </c>
      <c r="B57" s="545" t="s">
        <v>3053</v>
      </c>
      <c r="C57" s="546">
        <v>16740</v>
      </c>
      <c r="D57" s="546">
        <v>605</v>
      </c>
      <c r="E57" s="546">
        <v>550</v>
      </c>
      <c r="F57" s="546">
        <v>427.50</v>
      </c>
      <c r="G57" s="546">
        <v>1037</v>
      </c>
      <c r="H57" s="546">
        <v>19359.50</v>
      </c>
      <c r="I57" s="546">
        <v>11550.60</v>
      </c>
      <c r="J57" s="546">
        <v>3348</v>
      </c>
      <c r="K57" s="546">
        <v>33480</v>
      </c>
      <c r="L57" s="546">
        <v>2259</v>
      </c>
      <c r="M57" s="546">
        <v>50637.60</v>
      </c>
    </row>
    <row r="58" spans="1:13" ht="25">
      <c r="A58" s="545">
        <v>1312</v>
      </c>
      <c r="B58" s="545" t="s">
        <v>3054</v>
      </c>
      <c r="C58" s="546">
        <v>19324.80</v>
      </c>
      <c r="D58" s="546">
        <v>605</v>
      </c>
      <c r="E58" s="546">
        <v>550</v>
      </c>
      <c r="F58" s="546">
        <v>427.50</v>
      </c>
      <c r="G58" s="546">
        <v>1037</v>
      </c>
      <c r="H58" s="546">
        <v>21944.30</v>
      </c>
      <c r="I58" s="546">
        <v>13334.112</v>
      </c>
      <c r="J58" s="546">
        <v>3864.9599999999996</v>
      </c>
      <c r="K58" s="546">
        <v>38649.60</v>
      </c>
      <c r="L58" s="546">
        <v>2259</v>
      </c>
      <c r="M58" s="546">
        <v>58107.672</v>
      </c>
    </row>
    <row r="59" spans="1:13" ht="25">
      <c r="A59" s="545">
        <v>1404</v>
      </c>
      <c r="B59" s="545" t="s">
        <v>3055</v>
      </c>
      <c r="C59" s="546">
        <v>8079.20</v>
      </c>
      <c r="D59" s="546">
        <v>605</v>
      </c>
      <c r="E59" s="546">
        <v>550</v>
      </c>
      <c r="F59" s="546">
        <v>427.50</v>
      </c>
      <c r="G59" s="546">
        <v>1037</v>
      </c>
      <c r="H59" s="546">
        <v>10698.70</v>
      </c>
      <c r="I59" s="546">
        <v>5574.648</v>
      </c>
      <c r="J59" s="546">
        <v>1615.84</v>
      </c>
      <c r="K59" s="546">
        <v>16158.40</v>
      </c>
      <c r="L59" s="546">
        <v>2259</v>
      </c>
      <c r="M59" s="546">
        <v>25607.888</v>
      </c>
    </row>
    <row r="60" spans="1:13" ht="25">
      <c r="A60" s="545">
        <v>1408</v>
      </c>
      <c r="B60" s="545" t="s">
        <v>3056</v>
      </c>
      <c r="C60" s="546">
        <v>8856.8</v>
      </c>
      <c r="D60" s="546">
        <v>605</v>
      </c>
      <c r="E60" s="546">
        <v>550</v>
      </c>
      <c r="F60" s="546">
        <v>427.50</v>
      </c>
      <c r="G60" s="546">
        <v>1037</v>
      </c>
      <c r="H60" s="546">
        <v>11476.30</v>
      </c>
      <c r="I60" s="546">
        <v>6111.192</v>
      </c>
      <c r="J60" s="546">
        <v>1771.36</v>
      </c>
      <c r="K60" s="546">
        <v>17713.60</v>
      </c>
      <c r="L60" s="546">
        <v>2259</v>
      </c>
      <c r="M60" s="546">
        <v>27855.152</v>
      </c>
    </row>
    <row r="61" spans="1:13" ht="25">
      <c r="A61" s="545">
        <v>1412</v>
      </c>
      <c r="B61" s="545" t="s">
        <v>3057</v>
      </c>
      <c r="C61" s="546">
        <v>10486.40</v>
      </c>
      <c r="D61" s="546">
        <v>605</v>
      </c>
      <c r="E61" s="546">
        <v>550</v>
      </c>
      <c r="F61" s="546">
        <v>427.50</v>
      </c>
      <c r="G61" s="546">
        <v>1037</v>
      </c>
      <c r="H61" s="546">
        <v>13105.900000000001</v>
      </c>
      <c r="I61" s="546">
        <v>7235.616000000001</v>
      </c>
      <c r="J61" s="546">
        <v>2097.28</v>
      </c>
      <c r="K61" s="546">
        <v>20972.800000000003</v>
      </c>
      <c r="L61" s="546">
        <v>2259</v>
      </c>
      <c r="M61" s="546">
        <v>32564.696000000004</v>
      </c>
    </row>
    <row r="62" spans="1:13" ht="12.5">
      <c r="A62" s="545">
        <v>1428</v>
      </c>
      <c r="B62" s="545" t="s">
        <v>3058</v>
      </c>
      <c r="C62" s="546">
        <v>9975.2</v>
      </c>
      <c r="D62" s="546">
        <v>605</v>
      </c>
      <c r="E62" s="546">
        <v>550</v>
      </c>
      <c r="F62" s="546">
        <v>427.50</v>
      </c>
      <c r="G62" s="546">
        <v>1037</v>
      </c>
      <c r="H62" s="546">
        <v>12594.70</v>
      </c>
      <c r="I62" s="546">
        <v>6882.888000000001</v>
      </c>
      <c r="J62" s="546">
        <v>1995.0400000000002</v>
      </c>
      <c r="K62" s="546">
        <v>19950.40</v>
      </c>
      <c r="L62" s="546">
        <v>2259</v>
      </c>
      <c r="M62" s="546">
        <v>31087.328</v>
      </c>
    </row>
    <row r="63" spans="1:13" ht="12.5">
      <c r="A63" s="545">
        <v>1432</v>
      </c>
      <c r="B63" s="545" t="s">
        <v>3059</v>
      </c>
      <c r="C63" s="546">
        <v>10719.20</v>
      </c>
      <c r="D63" s="546">
        <v>1210</v>
      </c>
      <c r="E63" s="546">
        <v>1100</v>
      </c>
      <c r="F63" s="546">
        <v>855</v>
      </c>
      <c r="G63" s="546">
        <v>2005</v>
      </c>
      <c r="H63" s="546">
        <v>15889.20</v>
      </c>
      <c r="I63" s="546">
        <v>7396.2480000000005</v>
      </c>
      <c r="J63" s="546">
        <v>2143.84</v>
      </c>
      <c r="K63" s="546">
        <v>21438.40</v>
      </c>
      <c r="L63" s="546">
        <v>4380</v>
      </c>
      <c r="M63" s="546">
        <v>35358.488</v>
      </c>
    </row>
    <row r="64" spans="1:13" ht="12.5">
      <c r="A64" s="545">
        <v>1521</v>
      </c>
      <c r="B64" s="545" t="s">
        <v>3060</v>
      </c>
      <c r="C64" s="546">
        <v>15526.40</v>
      </c>
      <c r="D64" s="546">
        <v>1210</v>
      </c>
      <c r="E64" s="546">
        <v>1100</v>
      </c>
      <c r="F64" s="546">
        <v>855</v>
      </c>
      <c r="G64" s="546">
        <v>2005</v>
      </c>
      <c r="H64" s="546">
        <v>20696.40</v>
      </c>
      <c r="I64" s="546">
        <v>10713.216000000002</v>
      </c>
      <c r="J64" s="546">
        <v>3105.2799999999997</v>
      </c>
      <c r="K64" s="546">
        <v>31052.80</v>
      </c>
      <c r="L64" s="546">
        <v>4380</v>
      </c>
      <c r="M64" s="546">
        <v>49251.296</v>
      </c>
    </row>
    <row r="65" spans="1:13" ht="12.5">
      <c r="A65" s="545">
        <v>1522</v>
      </c>
      <c r="B65" s="545" t="s">
        <v>3061</v>
      </c>
      <c r="C65" s="546">
        <v>18708.80</v>
      </c>
      <c r="D65" s="546">
        <v>1210</v>
      </c>
      <c r="E65" s="546">
        <v>1100</v>
      </c>
      <c r="F65" s="546">
        <v>855</v>
      </c>
      <c r="G65" s="546">
        <v>2005</v>
      </c>
      <c r="H65" s="546">
        <v>23878.80</v>
      </c>
      <c r="I65" s="546">
        <v>12909.071999999998</v>
      </c>
      <c r="J65" s="546">
        <v>3741.76</v>
      </c>
      <c r="K65" s="546">
        <v>37417.60</v>
      </c>
      <c r="L65" s="546">
        <v>4380</v>
      </c>
      <c r="M65" s="546">
        <v>58448.432</v>
      </c>
    </row>
    <row r="66" spans="1:13" ht="12.5">
      <c r="A66" s="545">
        <v>1523</v>
      </c>
      <c r="B66" s="545" t="s">
        <v>3062</v>
      </c>
      <c r="C66" s="546">
        <v>20004.80</v>
      </c>
      <c r="D66" s="546">
        <v>1210</v>
      </c>
      <c r="E66" s="546">
        <v>1100</v>
      </c>
      <c r="F66" s="546">
        <v>855</v>
      </c>
      <c r="G66" s="546">
        <v>2005</v>
      </c>
      <c r="H66" s="546">
        <v>25174.80</v>
      </c>
      <c r="I66" s="546">
        <v>13803.312</v>
      </c>
      <c r="J66" s="546">
        <v>4000.9599999999996</v>
      </c>
      <c r="K66" s="546">
        <v>40009.60</v>
      </c>
      <c r="L66" s="546">
        <v>4380</v>
      </c>
      <c r="M66" s="546">
        <v>62193.872</v>
      </c>
    </row>
    <row r="67" spans="1:13" ht="12.5">
      <c r="A67" s="545">
        <v>1531</v>
      </c>
      <c r="B67" s="545" t="s">
        <v>3063</v>
      </c>
      <c r="C67" s="546">
        <v>21641.60</v>
      </c>
      <c r="D67" s="546">
        <v>1210</v>
      </c>
      <c r="E67" s="546">
        <v>1100</v>
      </c>
      <c r="F67" s="546">
        <v>855</v>
      </c>
      <c r="G67" s="546">
        <v>2005</v>
      </c>
      <c r="H67" s="546">
        <v>26811.60</v>
      </c>
      <c r="I67" s="546">
        <v>14932.704</v>
      </c>
      <c r="J67" s="546">
        <v>4328.32</v>
      </c>
      <c r="K67" s="546">
        <v>43283.20</v>
      </c>
      <c r="L67" s="546">
        <v>4380</v>
      </c>
      <c r="M67" s="546">
        <v>66924.22399999999</v>
      </c>
    </row>
    <row r="68" spans="1:13" ht="12.5">
      <c r="A68" s="545">
        <v>1532</v>
      </c>
      <c r="B68" s="545" t="s">
        <v>3064</v>
      </c>
      <c r="C68" s="546">
        <v>23312</v>
      </c>
      <c r="D68" s="546">
        <v>1210</v>
      </c>
      <c r="E68" s="546">
        <v>1100</v>
      </c>
      <c r="F68" s="546">
        <v>855</v>
      </c>
      <c r="G68" s="546">
        <v>2005</v>
      </c>
      <c r="H68" s="546">
        <v>28482</v>
      </c>
      <c r="I68" s="546">
        <v>16085.28</v>
      </c>
      <c r="J68" s="546">
        <v>4662.4</v>
      </c>
      <c r="K68" s="546">
        <v>46624</v>
      </c>
      <c r="L68" s="546">
        <v>4380</v>
      </c>
      <c r="M68" s="546">
        <v>71751.68</v>
      </c>
    </row>
    <row r="69" spans="1:13" ht="25">
      <c r="A69" s="545">
        <v>2200</v>
      </c>
      <c r="B69" s="545" t="s">
        <v>3065</v>
      </c>
      <c r="C69" s="546">
        <v>21932.80</v>
      </c>
      <c r="D69" s="546">
        <v>1210</v>
      </c>
      <c r="E69" s="546">
        <v>1100</v>
      </c>
      <c r="F69" s="546">
        <v>855</v>
      </c>
      <c r="G69" s="546">
        <v>2005</v>
      </c>
      <c r="H69" s="546">
        <v>27102.80</v>
      </c>
      <c r="I69" s="546">
        <v>15133.632</v>
      </c>
      <c r="J69" s="546">
        <v>4386.5599999999995</v>
      </c>
      <c r="K69" s="546">
        <v>43865.60</v>
      </c>
      <c r="L69" s="546">
        <v>4380</v>
      </c>
      <c r="M69" s="546">
        <v>67765.792</v>
      </c>
    </row>
    <row r="70" spans="1:13" ht="25">
      <c r="A70" s="545">
        <v>2201</v>
      </c>
      <c r="B70" s="545" t="s">
        <v>3066</v>
      </c>
      <c r="C70" s="546">
        <v>19396.80</v>
      </c>
      <c r="D70" s="546">
        <v>1210</v>
      </c>
      <c r="E70" s="546">
        <v>1100</v>
      </c>
      <c r="F70" s="546">
        <v>855</v>
      </c>
      <c r="G70" s="546">
        <v>2005</v>
      </c>
      <c r="H70" s="546">
        <v>24566.80</v>
      </c>
      <c r="I70" s="546">
        <v>13383.791999999998</v>
      </c>
      <c r="J70" s="546">
        <v>3879.3599999999997</v>
      </c>
      <c r="K70" s="546">
        <v>38793.60</v>
      </c>
      <c r="L70" s="546">
        <v>4380</v>
      </c>
      <c r="M70" s="546">
        <v>60436.75199999999</v>
      </c>
    </row>
    <row r="71" spans="1:13" ht="25">
      <c r="A71" s="545">
        <v>2203</v>
      </c>
      <c r="B71" s="545" t="s">
        <v>3067</v>
      </c>
      <c r="C71" s="546">
        <v>24488</v>
      </c>
      <c r="D71" s="546">
        <v>1210</v>
      </c>
      <c r="E71" s="546">
        <v>1100</v>
      </c>
      <c r="F71" s="546">
        <v>855</v>
      </c>
      <c r="G71" s="546">
        <v>2005</v>
      </c>
      <c r="H71" s="546">
        <v>29658</v>
      </c>
      <c r="I71" s="546">
        <v>16896.72</v>
      </c>
      <c r="J71" s="546">
        <v>4897.6</v>
      </c>
      <c r="K71" s="546">
        <v>48976</v>
      </c>
      <c r="L71" s="546">
        <v>4380</v>
      </c>
      <c r="M71" s="546">
        <v>75150.32</v>
      </c>
    </row>
    <row r="72" spans="1:13" ht="25">
      <c r="A72" s="545">
        <v>2204</v>
      </c>
      <c r="B72" s="545" t="s">
        <v>3068</v>
      </c>
      <c r="C72" s="546">
        <v>26457.60</v>
      </c>
      <c r="D72" s="546">
        <v>1210</v>
      </c>
      <c r="E72" s="546">
        <v>1100</v>
      </c>
      <c r="F72" s="546">
        <v>855</v>
      </c>
      <c r="G72" s="546">
        <v>2005</v>
      </c>
      <c r="H72" s="546">
        <v>31627.60</v>
      </c>
      <c r="I72" s="546">
        <v>18255.744</v>
      </c>
      <c r="J72" s="546">
        <v>5291.52</v>
      </c>
      <c r="K72" s="546">
        <v>52915.20</v>
      </c>
      <c r="L72" s="546">
        <v>4380</v>
      </c>
      <c r="M72" s="546">
        <v>80842.46399999999</v>
      </c>
    </row>
    <row r="73" spans="1:13" ht="25">
      <c r="A73" s="545">
        <v>2210</v>
      </c>
      <c r="B73" s="545" t="s">
        <v>3069</v>
      </c>
      <c r="C73" s="546">
        <v>29280</v>
      </c>
      <c r="D73" s="546">
        <v>1210</v>
      </c>
      <c r="E73" s="546">
        <v>1100</v>
      </c>
      <c r="F73" s="546">
        <v>855</v>
      </c>
      <c r="G73" s="546">
        <v>2005</v>
      </c>
      <c r="H73" s="546">
        <v>34450</v>
      </c>
      <c r="I73" s="546">
        <v>20203.20</v>
      </c>
      <c r="J73" s="546">
        <v>5856</v>
      </c>
      <c r="K73" s="546">
        <v>58560</v>
      </c>
      <c r="L73" s="546">
        <v>4380</v>
      </c>
      <c r="M73" s="546">
        <v>88999.20</v>
      </c>
    </row>
    <row r="74" spans="1:13" ht="25">
      <c r="A74" s="545">
        <v>2211</v>
      </c>
      <c r="B74" s="545" t="s">
        <v>3070</v>
      </c>
      <c r="C74" s="546">
        <v>33480</v>
      </c>
      <c r="D74" s="546">
        <v>1210</v>
      </c>
      <c r="E74" s="546">
        <v>1100</v>
      </c>
      <c r="F74" s="546">
        <v>855</v>
      </c>
      <c r="G74" s="546">
        <v>2005</v>
      </c>
      <c r="H74" s="546">
        <v>38650</v>
      </c>
      <c r="I74" s="546">
        <v>23101.20</v>
      </c>
      <c r="J74" s="546">
        <v>6696</v>
      </c>
      <c r="K74" s="546">
        <v>66960</v>
      </c>
      <c r="L74" s="546">
        <v>4380</v>
      </c>
      <c r="M74" s="546">
        <v>101137.20</v>
      </c>
    </row>
    <row r="75" spans="1:13" ht="25">
      <c r="A75" s="545">
        <v>2213</v>
      </c>
      <c r="B75" s="545" t="s">
        <v>3071</v>
      </c>
      <c r="C75" s="546">
        <v>38649.60</v>
      </c>
      <c r="D75" s="546">
        <v>1210</v>
      </c>
      <c r="E75" s="546">
        <v>1100</v>
      </c>
      <c r="F75" s="546">
        <v>855</v>
      </c>
      <c r="G75" s="546">
        <v>2005</v>
      </c>
      <c r="H75" s="546">
        <v>43819.60</v>
      </c>
      <c r="I75" s="546">
        <v>26668.224</v>
      </c>
      <c r="J75" s="546">
        <v>7729.919999999999</v>
      </c>
      <c r="K75" s="546">
        <v>77299.20</v>
      </c>
      <c r="L75" s="546">
        <v>4380</v>
      </c>
      <c r="M75" s="546">
        <v>116077.344</v>
      </c>
    </row>
    <row r="76" spans="1:13" ht="12.5">
      <c r="A76" s="545">
        <v>3105</v>
      </c>
      <c r="B76" s="545" t="s">
        <v>3072</v>
      </c>
      <c r="C76" s="546">
        <v>7841.30</v>
      </c>
      <c r="D76" s="546">
        <v>0</v>
      </c>
      <c r="E76" s="546">
        <v>600</v>
      </c>
      <c r="F76" s="546">
        <v>1100</v>
      </c>
      <c r="G76" s="546">
        <v>3502.31</v>
      </c>
      <c r="H76" s="546">
        <v>13043.609999999999</v>
      </c>
      <c r="I76" s="546">
        <v>5410.497</v>
      </c>
      <c r="J76" s="546">
        <v>1568.26</v>
      </c>
      <c r="K76" s="546">
        <v>15682.60</v>
      </c>
      <c r="L76" s="546">
        <v>7754.62</v>
      </c>
      <c r="M76" s="546">
        <v>30415.977</v>
      </c>
    </row>
    <row r="77" spans="1:13" ht="12.5">
      <c r="A77" s="545">
        <v>3108</v>
      </c>
      <c r="B77" s="545" t="s">
        <v>3073</v>
      </c>
      <c r="C77" s="546">
        <v>7766.60</v>
      </c>
      <c r="D77" s="546">
        <v>0</v>
      </c>
      <c r="E77" s="546">
        <v>600</v>
      </c>
      <c r="F77" s="546">
        <v>1100</v>
      </c>
      <c r="G77" s="546">
        <v>3502.31</v>
      </c>
      <c r="H77" s="546">
        <v>12968.91</v>
      </c>
      <c r="I77" s="546">
        <v>5358.954000000001</v>
      </c>
      <c r="J77" s="546">
        <v>1553.3200000000002</v>
      </c>
      <c r="K77" s="546">
        <v>15533.20</v>
      </c>
      <c r="L77" s="546">
        <v>7754.62</v>
      </c>
      <c r="M77" s="546">
        <v>30200.094</v>
      </c>
    </row>
    <row r="78" spans="1:13" ht="12.5">
      <c r="A78" s="545">
        <v>3109</v>
      </c>
      <c r="B78" s="545" t="s">
        <v>2103</v>
      </c>
      <c r="C78" s="546">
        <v>7766.60</v>
      </c>
      <c r="D78" s="546">
        <v>0</v>
      </c>
      <c r="E78" s="546">
        <v>600</v>
      </c>
      <c r="F78" s="546">
        <v>1100</v>
      </c>
      <c r="G78" s="546">
        <v>3502.31</v>
      </c>
      <c r="H78" s="546">
        <v>12968.91</v>
      </c>
      <c r="I78" s="546">
        <v>5358.954000000001</v>
      </c>
      <c r="J78" s="546">
        <v>1553.3200000000002</v>
      </c>
      <c r="K78" s="546">
        <v>15533.20</v>
      </c>
      <c r="L78" s="546">
        <v>7754.62</v>
      </c>
      <c r="M78" s="546">
        <v>30200.094</v>
      </c>
    </row>
    <row r="79" spans="1:13" ht="12.5">
      <c r="A79" s="545">
        <v>3112</v>
      </c>
      <c r="B79" s="545" t="s">
        <v>3074</v>
      </c>
      <c r="C79" s="546">
        <v>16722.30</v>
      </c>
      <c r="D79" s="546">
        <v>0</v>
      </c>
      <c r="E79" s="546">
        <v>600</v>
      </c>
      <c r="F79" s="546">
        <v>1100</v>
      </c>
      <c r="G79" s="546">
        <v>3502.31</v>
      </c>
      <c r="H79" s="546">
        <v>21924.61</v>
      </c>
      <c r="I79" s="546">
        <v>11538.386999999999</v>
      </c>
      <c r="J79" s="546">
        <v>3344.4599999999996</v>
      </c>
      <c r="K79" s="546">
        <v>33444.60</v>
      </c>
      <c r="L79" s="546">
        <v>7754.62</v>
      </c>
      <c r="M79" s="546">
        <v>56082.067</v>
      </c>
    </row>
    <row r="80" spans="1:13" ht="12.5">
      <c r="A80" s="545">
        <v>3113</v>
      </c>
      <c r="B80" s="545" t="s">
        <v>3075</v>
      </c>
      <c r="C80" s="546">
        <v>8066.30</v>
      </c>
      <c r="D80" s="546">
        <v>0</v>
      </c>
      <c r="E80" s="546">
        <v>600</v>
      </c>
      <c r="F80" s="546">
        <v>1100</v>
      </c>
      <c r="G80" s="546">
        <v>3502.31</v>
      </c>
      <c r="H80" s="546">
        <v>13268.609999999999</v>
      </c>
      <c r="I80" s="546">
        <v>5565.747</v>
      </c>
      <c r="J80" s="546">
        <v>1613.26</v>
      </c>
      <c r="K80" s="546">
        <v>16132.60</v>
      </c>
      <c r="L80" s="546">
        <v>7754.62</v>
      </c>
      <c r="M80" s="546">
        <v>31066.227</v>
      </c>
    </row>
    <row r="81" spans="1:13" ht="12.5">
      <c r="A81" s="545">
        <v>3114</v>
      </c>
      <c r="B81" s="545" t="s">
        <v>3076</v>
      </c>
      <c r="C81" s="546">
        <v>7841.30</v>
      </c>
      <c r="D81" s="546">
        <v>0</v>
      </c>
      <c r="E81" s="546">
        <v>600</v>
      </c>
      <c r="F81" s="546">
        <v>1100</v>
      </c>
      <c r="G81" s="546">
        <v>3502.31</v>
      </c>
      <c r="H81" s="546">
        <v>13043.609999999999</v>
      </c>
      <c r="I81" s="546">
        <v>5410.497</v>
      </c>
      <c r="J81" s="546">
        <v>1568.26</v>
      </c>
      <c r="K81" s="546">
        <v>15682.60</v>
      </c>
      <c r="L81" s="546">
        <v>7754.62</v>
      </c>
      <c r="M81" s="546">
        <v>30415.977</v>
      </c>
    </row>
    <row r="82" spans="1:13" ht="12.5">
      <c r="A82" s="545">
        <v>3116</v>
      </c>
      <c r="B82" s="545" t="s">
        <v>3077</v>
      </c>
      <c r="C82" s="546">
        <v>7766.60</v>
      </c>
      <c r="D82" s="546">
        <v>0</v>
      </c>
      <c r="E82" s="546">
        <v>600</v>
      </c>
      <c r="F82" s="546">
        <v>1100</v>
      </c>
      <c r="G82" s="546">
        <v>3502.31</v>
      </c>
      <c r="H82" s="546">
        <v>12968.91</v>
      </c>
      <c r="I82" s="546">
        <v>5358.954000000001</v>
      </c>
      <c r="J82" s="546">
        <v>1553.3200000000002</v>
      </c>
      <c r="K82" s="546">
        <v>15533.20</v>
      </c>
      <c r="L82" s="546">
        <v>7754.62</v>
      </c>
      <c r="M82" s="546">
        <v>30200.094</v>
      </c>
    </row>
    <row r="83" spans="1:13" ht="12.5">
      <c r="A83" s="545">
        <v>3117</v>
      </c>
      <c r="B83" s="545" t="s">
        <v>3078</v>
      </c>
      <c r="C83" s="546">
        <v>7841.30</v>
      </c>
      <c r="D83" s="546">
        <v>0</v>
      </c>
      <c r="E83" s="546">
        <v>600</v>
      </c>
      <c r="F83" s="546">
        <v>1100</v>
      </c>
      <c r="G83" s="546">
        <v>3502.31</v>
      </c>
      <c r="H83" s="546">
        <v>13043.609999999999</v>
      </c>
      <c r="I83" s="546">
        <v>5410.497</v>
      </c>
      <c r="J83" s="546">
        <v>1568.26</v>
      </c>
      <c r="K83" s="546">
        <v>15682.60</v>
      </c>
      <c r="L83" s="546">
        <v>7754.62</v>
      </c>
      <c r="M83" s="546">
        <v>30415.977</v>
      </c>
    </row>
    <row r="84" spans="1:13" ht="12.5">
      <c r="A84" s="545">
        <v>3118</v>
      </c>
      <c r="B84" s="545" t="s">
        <v>3079</v>
      </c>
      <c r="C84" s="546">
        <v>9724</v>
      </c>
      <c r="D84" s="546">
        <v>0</v>
      </c>
      <c r="E84" s="546">
        <v>600</v>
      </c>
      <c r="F84" s="546">
        <v>1100</v>
      </c>
      <c r="G84" s="546">
        <v>3502.31</v>
      </c>
      <c r="H84" s="546">
        <v>14926.31</v>
      </c>
      <c r="I84" s="546">
        <v>6709.56</v>
      </c>
      <c r="J84" s="546">
        <v>1944.80</v>
      </c>
      <c r="K84" s="546">
        <v>19448</v>
      </c>
      <c r="L84" s="546">
        <v>7754.62</v>
      </c>
      <c r="M84" s="546">
        <v>35856.98</v>
      </c>
    </row>
    <row r="85" spans="1:13" ht="12.5">
      <c r="A85" s="545">
        <v>3119</v>
      </c>
      <c r="B85" s="545" t="s">
        <v>3080</v>
      </c>
      <c r="C85" s="546">
        <v>9989.7</v>
      </c>
      <c r="D85" s="546">
        <v>0</v>
      </c>
      <c r="E85" s="546">
        <v>600</v>
      </c>
      <c r="F85" s="546">
        <v>1100</v>
      </c>
      <c r="G85" s="546">
        <v>3502.31</v>
      </c>
      <c r="H85" s="546">
        <v>15192.01</v>
      </c>
      <c r="I85" s="546">
        <v>6892.893</v>
      </c>
      <c r="J85" s="546">
        <v>1997.94</v>
      </c>
      <c r="K85" s="546">
        <v>19979.40</v>
      </c>
      <c r="L85" s="546">
        <v>7754.62</v>
      </c>
      <c r="M85" s="546">
        <v>36624.853</v>
      </c>
    </row>
    <row r="86" spans="1:13" ht="12.5">
      <c r="A86" s="545">
        <v>3120</v>
      </c>
      <c r="B86" s="545" t="s">
        <v>3081</v>
      </c>
      <c r="C86" s="546">
        <v>7915.90</v>
      </c>
      <c r="D86" s="546">
        <v>0</v>
      </c>
      <c r="E86" s="546">
        <v>600</v>
      </c>
      <c r="F86" s="546">
        <v>1100</v>
      </c>
      <c r="G86" s="546">
        <v>3502.31</v>
      </c>
      <c r="H86" s="546">
        <v>13118.21</v>
      </c>
      <c r="I86" s="546">
        <v>5461.971</v>
      </c>
      <c r="J86" s="546">
        <v>1583.1799999999998</v>
      </c>
      <c r="K86" s="546">
        <v>15831.80</v>
      </c>
      <c r="L86" s="546">
        <v>7754.62</v>
      </c>
      <c r="M86" s="546">
        <v>30631.571</v>
      </c>
    </row>
    <row r="87" spans="1:13" ht="12.5">
      <c r="A87" s="545">
        <v>3122</v>
      </c>
      <c r="B87" s="545" t="s">
        <v>3082</v>
      </c>
      <c r="C87" s="546">
        <v>7990.60</v>
      </c>
      <c r="D87" s="546">
        <v>0</v>
      </c>
      <c r="E87" s="546">
        <v>600</v>
      </c>
      <c r="F87" s="546">
        <v>1100</v>
      </c>
      <c r="G87" s="546">
        <v>3502.31</v>
      </c>
      <c r="H87" s="546">
        <v>13192.91</v>
      </c>
      <c r="I87" s="546">
        <v>5513.514</v>
      </c>
      <c r="J87" s="546">
        <v>1598.12</v>
      </c>
      <c r="K87" s="546">
        <v>15981.20</v>
      </c>
      <c r="L87" s="546">
        <v>7754.62</v>
      </c>
      <c r="M87" s="546">
        <v>30847.454</v>
      </c>
    </row>
    <row r="88" spans="1:13" ht="12.5">
      <c r="A88" s="545">
        <v>3123</v>
      </c>
      <c r="B88" s="545" t="s">
        <v>3083</v>
      </c>
      <c r="C88" s="546">
        <v>8413</v>
      </c>
      <c r="D88" s="546">
        <v>0</v>
      </c>
      <c r="E88" s="546">
        <v>600</v>
      </c>
      <c r="F88" s="546">
        <v>1100</v>
      </c>
      <c r="G88" s="546">
        <v>3502.31</v>
      </c>
      <c r="H88" s="546">
        <v>13615.31</v>
      </c>
      <c r="I88" s="546">
        <v>5804.97</v>
      </c>
      <c r="J88" s="546">
        <v>1682.60</v>
      </c>
      <c r="K88" s="546">
        <v>16826</v>
      </c>
      <c r="L88" s="546">
        <v>7754.62</v>
      </c>
      <c r="M88" s="546">
        <v>32068.19</v>
      </c>
    </row>
    <row r="89" spans="1:13" ht="12.5">
      <c r="A89" s="545">
        <v>3124</v>
      </c>
      <c r="B89" s="545" t="s">
        <v>3084</v>
      </c>
      <c r="C89" s="546">
        <v>8022</v>
      </c>
      <c r="D89" s="546">
        <v>0</v>
      </c>
      <c r="E89" s="546">
        <v>600</v>
      </c>
      <c r="F89" s="546">
        <v>1100</v>
      </c>
      <c r="G89" s="546">
        <v>3502.31</v>
      </c>
      <c r="H89" s="546">
        <v>13224.31</v>
      </c>
      <c r="I89" s="546">
        <v>5535.179999999999</v>
      </c>
      <c r="J89" s="546">
        <v>1604.40</v>
      </c>
      <c r="K89" s="546">
        <v>16044</v>
      </c>
      <c r="L89" s="546">
        <v>7754.62</v>
      </c>
      <c r="M89" s="546">
        <v>30938.20</v>
      </c>
    </row>
    <row r="90" spans="1:13" ht="12.5">
      <c r="A90" s="545">
        <v>3126</v>
      </c>
      <c r="B90" s="545" t="s">
        <v>2105</v>
      </c>
      <c r="C90" s="546">
        <v>7841.30</v>
      </c>
      <c r="D90" s="546">
        <v>0</v>
      </c>
      <c r="E90" s="546">
        <v>600</v>
      </c>
      <c r="F90" s="546">
        <v>1100</v>
      </c>
      <c r="G90" s="546">
        <v>3502.31</v>
      </c>
      <c r="H90" s="546">
        <v>13043.609999999999</v>
      </c>
      <c r="I90" s="546">
        <v>5410.497</v>
      </c>
      <c r="J90" s="546">
        <v>1568.26</v>
      </c>
      <c r="K90" s="546">
        <v>15682.60</v>
      </c>
      <c r="L90" s="546">
        <v>7754.62</v>
      </c>
      <c r="M90" s="546">
        <v>30415.977</v>
      </c>
    </row>
    <row r="91" spans="1:13" ht="12.5">
      <c r="A91" s="545">
        <v>3127</v>
      </c>
      <c r="B91" s="545" t="s">
        <v>3085</v>
      </c>
      <c r="C91" s="546">
        <v>8066.30</v>
      </c>
      <c r="D91" s="546">
        <v>0</v>
      </c>
      <c r="E91" s="546">
        <v>600</v>
      </c>
      <c r="F91" s="546">
        <v>1100</v>
      </c>
      <c r="G91" s="546">
        <v>3502.31</v>
      </c>
      <c r="H91" s="546">
        <v>13268.609999999999</v>
      </c>
      <c r="I91" s="546">
        <v>5565.747</v>
      </c>
      <c r="J91" s="546">
        <v>1613.26</v>
      </c>
      <c r="K91" s="546">
        <v>16132.60</v>
      </c>
      <c r="L91" s="546">
        <v>7754.62</v>
      </c>
      <c r="M91" s="546">
        <v>31066.227</v>
      </c>
    </row>
    <row r="92" spans="1:13" ht="12.5">
      <c r="A92" s="545">
        <v>3128</v>
      </c>
      <c r="B92" s="545" t="s">
        <v>3086</v>
      </c>
      <c r="C92" s="546">
        <v>16722.30</v>
      </c>
      <c r="D92" s="546">
        <v>0</v>
      </c>
      <c r="E92" s="546">
        <v>600</v>
      </c>
      <c r="F92" s="546">
        <v>1100</v>
      </c>
      <c r="G92" s="546">
        <v>3502.31</v>
      </c>
      <c r="H92" s="546">
        <v>21924.61</v>
      </c>
      <c r="I92" s="546">
        <v>11538.386999999999</v>
      </c>
      <c r="J92" s="546">
        <v>3344.4599999999996</v>
      </c>
      <c r="K92" s="546">
        <v>33444.60</v>
      </c>
      <c r="L92" s="546">
        <v>7754.62</v>
      </c>
      <c r="M92" s="546">
        <v>56082.067</v>
      </c>
    </row>
    <row r="93" spans="1:13" ht="12.5">
      <c r="A93" s="545">
        <v>3129</v>
      </c>
      <c r="B93" s="545" t="s">
        <v>3087</v>
      </c>
      <c r="C93" s="546">
        <v>7990.60</v>
      </c>
      <c r="D93" s="546">
        <v>0</v>
      </c>
      <c r="E93" s="546">
        <v>600</v>
      </c>
      <c r="F93" s="546">
        <v>1100</v>
      </c>
      <c r="G93" s="546">
        <v>3502.31</v>
      </c>
      <c r="H93" s="546">
        <v>13192.91</v>
      </c>
      <c r="I93" s="546">
        <v>5513.514</v>
      </c>
      <c r="J93" s="546">
        <v>1598.12</v>
      </c>
      <c r="K93" s="546">
        <v>15981.20</v>
      </c>
      <c r="L93" s="546">
        <v>7754.62</v>
      </c>
      <c r="M93" s="546">
        <v>30847.454</v>
      </c>
    </row>
    <row r="94" spans="1:13" ht="12.5">
      <c r="A94" s="545">
        <v>3131</v>
      </c>
      <c r="B94" s="545" t="s">
        <v>3088</v>
      </c>
      <c r="C94" s="546">
        <v>7841.30</v>
      </c>
      <c r="D94" s="546">
        <v>0</v>
      </c>
      <c r="E94" s="546">
        <v>600</v>
      </c>
      <c r="F94" s="546">
        <v>1100</v>
      </c>
      <c r="G94" s="546">
        <v>3502.31</v>
      </c>
      <c r="H94" s="546">
        <v>13043.609999999999</v>
      </c>
      <c r="I94" s="546">
        <v>5410.497</v>
      </c>
      <c r="J94" s="546">
        <v>1568.26</v>
      </c>
      <c r="K94" s="546">
        <v>15682.60</v>
      </c>
      <c r="L94" s="546">
        <v>7754.62</v>
      </c>
      <c r="M94" s="546">
        <v>30415.977</v>
      </c>
    </row>
    <row r="95" spans="1:13" ht="12.5">
      <c r="A95" s="545">
        <v>3133</v>
      </c>
      <c r="B95" s="545" t="s">
        <v>3089</v>
      </c>
      <c r="C95" s="546">
        <v>7766.60</v>
      </c>
      <c r="D95" s="546">
        <v>0</v>
      </c>
      <c r="E95" s="546">
        <v>600</v>
      </c>
      <c r="F95" s="546">
        <v>1100</v>
      </c>
      <c r="G95" s="546">
        <v>3502.31</v>
      </c>
      <c r="H95" s="546">
        <v>12968.91</v>
      </c>
      <c r="I95" s="546">
        <v>5358.954000000001</v>
      </c>
      <c r="J95" s="546">
        <v>1553.3200000000002</v>
      </c>
      <c r="K95" s="546">
        <v>15533.20</v>
      </c>
      <c r="L95" s="546">
        <v>7754.62</v>
      </c>
      <c r="M95" s="546">
        <v>30200.094</v>
      </c>
    </row>
    <row r="96" spans="1:13" ht="12.5">
      <c r="A96" s="545">
        <v>3134</v>
      </c>
      <c r="B96" s="545" t="s">
        <v>3090</v>
      </c>
      <c r="C96" s="546">
        <v>7766.60</v>
      </c>
      <c r="D96" s="546">
        <v>0</v>
      </c>
      <c r="E96" s="546">
        <v>600</v>
      </c>
      <c r="F96" s="546">
        <v>1100</v>
      </c>
      <c r="G96" s="546">
        <v>3502.31</v>
      </c>
      <c r="H96" s="546">
        <v>12968.91</v>
      </c>
      <c r="I96" s="546">
        <v>5358.954000000001</v>
      </c>
      <c r="J96" s="546">
        <v>1553.3200000000002</v>
      </c>
      <c r="K96" s="546">
        <v>15533.20</v>
      </c>
      <c r="L96" s="546">
        <v>7754.62</v>
      </c>
      <c r="M96" s="546">
        <v>30200.094</v>
      </c>
    </row>
    <row r="97" spans="1:13" ht="12.5">
      <c r="A97" s="545">
        <v>3137</v>
      </c>
      <c r="B97" s="545" t="s">
        <v>3091</v>
      </c>
      <c r="C97" s="546">
        <v>7915.90</v>
      </c>
      <c r="D97" s="546">
        <v>0</v>
      </c>
      <c r="E97" s="546">
        <v>600</v>
      </c>
      <c r="F97" s="546">
        <v>1100</v>
      </c>
      <c r="G97" s="546">
        <v>3502.31</v>
      </c>
      <c r="H97" s="546">
        <v>13118.21</v>
      </c>
      <c r="I97" s="546">
        <v>5461.971</v>
      </c>
      <c r="J97" s="546">
        <v>1583.1799999999998</v>
      </c>
      <c r="K97" s="546">
        <v>15831.80</v>
      </c>
      <c r="L97" s="546">
        <v>7754.62</v>
      </c>
      <c r="M97" s="546">
        <v>30631.571</v>
      </c>
    </row>
    <row r="98" spans="1:13" ht="12.5">
      <c r="A98" s="545">
        <v>3138</v>
      </c>
      <c r="B98" s="545" t="s">
        <v>3092</v>
      </c>
      <c r="C98" s="546">
        <v>7766.60</v>
      </c>
      <c r="D98" s="546">
        <v>0</v>
      </c>
      <c r="E98" s="546">
        <v>600</v>
      </c>
      <c r="F98" s="546">
        <v>1100</v>
      </c>
      <c r="G98" s="546">
        <v>3502.31</v>
      </c>
      <c r="H98" s="546">
        <v>12968.91</v>
      </c>
      <c r="I98" s="546">
        <v>5358.954000000001</v>
      </c>
      <c r="J98" s="546">
        <v>1553.3200000000002</v>
      </c>
      <c r="K98" s="546">
        <v>15533.20</v>
      </c>
      <c r="L98" s="546">
        <v>7754.62</v>
      </c>
      <c r="M98" s="546">
        <v>30200.094</v>
      </c>
    </row>
    <row r="99" spans="1:13" ht="12.5">
      <c r="A99" s="545">
        <v>3139</v>
      </c>
      <c r="B99" s="545" t="s">
        <v>3093</v>
      </c>
      <c r="C99" s="546">
        <v>7915.90</v>
      </c>
      <c r="D99" s="546">
        <v>0</v>
      </c>
      <c r="E99" s="546">
        <v>600</v>
      </c>
      <c r="F99" s="546">
        <v>1100</v>
      </c>
      <c r="G99" s="546">
        <v>3502.31</v>
      </c>
      <c r="H99" s="546">
        <v>13118.21</v>
      </c>
      <c r="I99" s="546">
        <v>5461.971</v>
      </c>
      <c r="J99" s="546">
        <v>1583.1799999999998</v>
      </c>
      <c r="K99" s="546">
        <v>15831.80</v>
      </c>
      <c r="L99" s="546">
        <v>7754.62</v>
      </c>
      <c r="M99" s="546">
        <v>30631.571</v>
      </c>
    </row>
    <row r="100" spans="1:13" ht="12.5">
      <c r="A100" s="545">
        <v>3140</v>
      </c>
      <c r="B100" s="545" t="s">
        <v>3094</v>
      </c>
      <c r="C100" s="546">
        <v>8573.50</v>
      </c>
      <c r="D100" s="546">
        <v>0</v>
      </c>
      <c r="E100" s="546">
        <v>600</v>
      </c>
      <c r="F100" s="546">
        <v>1100</v>
      </c>
      <c r="G100" s="546">
        <v>3502.31</v>
      </c>
      <c r="H100" s="546">
        <v>13775.81</v>
      </c>
      <c r="I100" s="546">
        <v>5915.715</v>
      </c>
      <c r="J100" s="546">
        <v>1714.70</v>
      </c>
      <c r="K100" s="546">
        <v>17147</v>
      </c>
      <c r="L100" s="546">
        <v>7754.62</v>
      </c>
      <c r="M100" s="546">
        <v>32532.035</v>
      </c>
    </row>
    <row r="101" spans="1:13" ht="12.5">
      <c r="A101" s="545">
        <v>3142</v>
      </c>
      <c r="B101" s="545" t="s">
        <v>3095</v>
      </c>
      <c r="C101" s="546">
        <v>7841.30</v>
      </c>
      <c r="D101" s="546">
        <v>0</v>
      </c>
      <c r="E101" s="546">
        <v>600</v>
      </c>
      <c r="F101" s="546">
        <v>1100</v>
      </c>
      <c r="G101" s="546">
        <v>3502.31</v>
      </c>
      <c r="H101" s="546">
        <v>13043.609999999999</v>
      </c>
      <c r="I101" s="546">
        <v>5410.497</v>
      </c>
      <c r="J101" s="546">
        <v>1568.26</v>
      </c>
      <c r="K101" s="546">
        <v>15682.60</v>
      </c>
      <c r="L101" s="546">
        <v>7754.62</v>
      </c>
      <c r="M101" s="546">
        <v>30415.977</v>
      </c>
    </row>
    <row r="102" spans="1:13" ht="12.5">
      <c r="A102" s="545">
        <v>3143</v>
      </c>
      <c r="B102" s="545" t="s">
        <v>3096</v>
      </c>
      <c r="C102" s="546">
        <v>7915.90</v>
      </c>
      <c r="D102" s="546">
        <v>0</v>
      </c>
      <c r="E102" s="546">
        <v>600</v>
      </c>
      <c r="F102" s="546">
        <v>1100</v>
      </c>
      <c r="G102" s="546">
        <v>3502.31</v>
      </c>
      <c r="H102" s="546">
        <v>13118.21</v>
      </c>
      <c r="I102" s="546">
        <v>5461.971</v>
      </c>
      <c r="J102" s="546">
        <v>1583.1799999999998</v>
      </c>
      <c r="K102" s="546">
        <v>15831.80</v>
      </c>
      <c r="L102" s="546">
        <v>7754.62</v>
      </c>
      <c r="M102" s="546">
        <v>30631.571</v>
      </c>
    </row>
    <row r="103" spans="1:13" ht="12.5">
      <c r="A103" s="545">
        <v>3144</v>
      </c>
      <c r="B103" s="545" t="s">
        <v>3097</v>
      </c>
      <c r="C103" s="546">
        <v>7841.30</v>
      </c>
      <c r="D103" s="546">
        <v>0</v>
      </c>
      <c r="E103" s="546">
        <v>600</v>
      </c>
      <c r="F103" s="546">
        <v>1100</v>
      </c>
      <c r="G103" s="546">
        <v>3502.31</v>
      </c>
      <c r="H103" s="546">
        <v>13043.609999999999</v>
      </c>
      <c r="I103" s="546">
        <v>5410.497</v>
      </c>
      <c r="J103" s="546">
        <v>1568.26</v>
      </c>
      <c r="K103" s="546">
        <v>15682.60</v>
      </c>
      <c r="L103" s="546">
        <v>7754.62</v>
      </c>
      <c r="M103" s="546">
        <v>30415.977</v>
      </c>
    </row>
    <row r="104" spans="1:13" ht="12.5">
      <c r="A104" s="545">
        <v>3148</v>
      </c>
      <c r="B104" s="545" t="s">
        <v>3098</v>
      </c>
      <c r="C104" s="546">
        <v>7841.30</v>
      </c>
      <c r="D104" s="546">
        <v>0</v>
      </c>
      <c r="E104" s="546">
        <v>600</v>
      </c>
      <c r="F104" s="546">
        <v>1100</v>
      </c>
      <c r="G104" s="546">
        <v>3502.31</v>
      </c>
      <c r="H104" s="546">
        <v>13043.609999999999</v>
      </c>
      <c r="I104" s="546">
        <v>5410.497</v>
      </c>
      <c r="J104" s="546">
        <v>1568.26</v>
      </c>
      <c r="K104" s="546">
        <v>15682.60</v>
      </c>
      <c r="L104" s="546">
        <v>7754.62</v>
      </c>
      <c r="M104" s="546">
        <v>30415.977</v>
      </c>
    </row>
    <row r="105" spans="1:13" ht="12.5">
      <c r="A105" s="545">
        <v>3149</v>
      </c>
      <c r="B105" s="545" t="s">
        <v>3099</v>
      </c>
      <c r="C105" s="546">
        <v>8746.10</v>
      </c>
      <c r="D105" s="546">
        <v>0</v>
      </c>
      <c r="E105" s="546">
        <v>600</v>
      </c>
      <c r="F105" s="546">
        <v>1100</v>
      </c>
      <c r="G105" s="546">
        <v>3502.31</v>
      </c>
      <c r="H105" s="546">
        <v>13948.41</v>
      </c>
      <c r="I105" s="546">
        <v>6034.809</v>
      </c>
      <c r="J105" s="546">
        <v>1749.2200000000003</v>
      </c>
      <c r="K105" s="546">
        <v>17492.20</v>
      </c>
      <c r="L105" s="546">
        <v>7754.62</v>
      </c>
      <c r="M105" s="546">
        <v>33030.849</v>
      </c>
    </row>
    <row r="106" spans="1:13" ht="12.5">
      <c r="A106" s="545">
        <v>3150</v>
      </c>
      <c r="B106" s="545" t="s">
        <v>3100</v>
      </c>
      <c r="C106" s="546">
        <v>9875.2</v>
      </c>
      <c r="D106" s="546">
        <v>0</v>
      </c>
      <c r="E106" s="546">
        <v>600</v>
      </c>
      <c r="F106" s="546">
        <v>1100</v>
      </c>
      <c r="G106" s="546">
        <v>3502.71</v>
      </c>
      <c r="H106" s="546">
        <v>15077.91</v>
      </c>
      <c r="I106" s="546">
        <v>6813.888000000001</v>
      </c>
      <c r="J106" s="546">
        <v>1975.0400000000002</v>
      </c>
      <c r="K106" s="546">
        <v>19750.40</v>
      </c>
      <c r="L106" s="546">
        <v>7754.62</v>
      </c>
      <c r="M106" s="546">
        <v>36293.948000000004</v>
      </c>
    </row>
    <row r="107" spans="1:13" ht="12.5">
      <c r="A107" s="545">
        <v>3151</v>
      </c>
      <c r="B107" s="545" t="s">
        <v>3101</v>
      </c>
      <c r="C107" s="546">
        <v>11139.20</v>
      </c>
      <c r="D107" s="546">
        <v>0</v>
      </c>
      <c r="E107" s="546">
        <v>600</v>
      </c>
      <c r="F107" s="546">
        <v>1100</v>
      </c>
      <c r="G107" s="546">
        <v>3502.71</v>
      </c>
      <c r="H107" s="546">
        <v>16341.91</v>
      </c>
      <c r="I107" s="546">
        <v>7686.048</v>
      </c>
      <c r="J107" s="546">
        <v>2227.8400000000006</v>
      </c>
      <c r="K107" s="546">
        <v>22278.40</v>
      </c>
      <c r="L107" s="546">
        <v>7754.62</v>
      </c>
      <c r="M107" s="546">
        <v>39946.908</v>
      </c>
    </row>
    <row r="108" spans="1:13" ht="12.5">
      <c r="A108" s="545">
        <v>3152</v>
      </c>
      <c r="B108" s="545" t="s">
        <v>3102</v>
      </c>
      <c r="C108" s="546">
        <v>12686.40</v>
      </c>
      <c r="D108" s="546">
        <v>0</v>
      </c>
      <c r="E108" s="546">
        <v>600</v>
      </c>
      <c r="F108" s="546">
        <v>1100</v>
      </c>
      <c r="G108" s="546">
        <v>3502.71</v>
      </c>
      <c r="H108" s="546">
        <v>17889.11</v>
      </c>
      <c r="I108" s="546">
        <v>8753.616000000002</v>
      </c>
      <c r="J108" s="546">
        <v>2537.2799999999997</v>
      </c>
      <c r="K108" s="546">
        <v>25372.80</v>
      </c>
      <c r="L108" s="546">
        <v>7754.62</v>
      </c>
      <c r="M108" s="546">
        <v>44418.316</v>
      </c>
    </row>
    <row r="109" spans="1:13" ht="12.5">
      <c r="A109" s="545">
        <v>3153</v>
      </c>
      <c r="B109" s="545" t="s">
        <v>3103</v>
      </c>
      <c r="C109" s="546">
        <v>14387.20</v>
      </c>
      <c r="D109" s="546">
        <v>0</v>
      </c>
      <c r="E109" s="546">
        <v>600</v>
      </c>
      <c r="F109" s="546">
        <v>1100</v>
      </c>
      <c r="G109" s="546">
        <v>3502.71</v>
      </c>
      <c r="H109" s="546">
        <v>19589.91</v>
      </c>
      <c r="I109" s="546">
        <v>9927.168000000001</v>
      </c>
      <c r="J109" s="546">
        <v>2877.4400000000005</v>
      </c>
      <c r="K109" s="546">
        <v>28774.40</v>
      </c>
      <c r="L109" s="546">
        <v>7754.62</v>
      </c>
      <c r="M109" s="546">
        <v>49333.628000000004</v>
      </c>
    </row>
    <row r="110" spans="1:13" ht="12.5">
      <c r="A110" s="545">
        <v>3155</v>
      </c>
      <c r="B110" s="545" t="s">
        <v>3104</v>
      </c>
      <c r="C110" s="546">
        <v>9732.8</v>
      </c>
      <c r="D110" s="546">
        <v>0</v>
      </c>
      <c r="E110" s="546">
        <v>600</v>
      </c>
      <c r="F110" s="546">
        <v>1100</v>
      </c>
      <c r="G110" s="546">
        <v>3502.71</v>
      </c>
      <c r="H110" s="546">
        <v>14935.509999999998</v>
      </c>
      <c r="I110" s="546">
        <v>6715.632</v>
      </c>
      <c r="J110" s="546">
        <v>1946.56</v>
      </c>
      <c r="K110" s="546">
        <v>19465.60</v>
      </c>
      <c r="L110" s="546">
        <v>7754.62</v>
      </c>
      <c r="M110" s="546">
        <v>35882.412</v>
      </c>
    </row>
    <row r="111" spans="1:13" ht="12.5">
      <c r="A111" s="545">
        <v>3156</v>
      </c>
      <c r="B111" s="545" t="s">
        <v>3105</v>
      </c>
      <c r="C111" s="546">
        <v>11160</v>
      </c>
      <c r="D111" s="546">
        <v>0</v>
      </c>
      <c r="E111" s="546">
        <v>600</v>
      </c>
      <c r="F111" s="546">
        <v>1100</v>
      </c>
      <c r="G111" s="546">
        <v>3502.71</v>
      </c>
      <c r="H111" s="546">
        <v>16362.71</v>
      </c>
      <c r="I111" s="546">
        <v>7700.40</v>
      </c>
      <c r="J111" s="546">
        <v>2232</v>
      </c>
      <c r="K111" s="546">
        <v>22320</v>
      </c>
      <c r="L111" s="546">
        <v>7754.62</v>
      </c>
      <c r="M111" s="546">
        <v>40007.020000000004</v>
      </c>
    </row>
    <row r="112" spans="1:13" ht="12.5">
      <c r="A112" s="545">
        <v>3165</v>
      </c>
      <c r="B112" s="545" t="s">
        <v>3106</v>
      </c>
      <c r="C112" s="546">
        <v>7915.90</v>
      </c>
      <c r="D112" s="546">
        <v>0</v>
      </c>
      <c r="E112" s="546">
        <v>600</v>
      </c>
      <c r="F112" s="546">
        <v>1100</v>
      </c>
      <c r="G112" s="546">
        <v>3502.31</v>
      </c>
      <c r="H112" s="546">
        <v>13118.21</v>
      </c>
      <c r="I112" s="546">
        <v>5461.971</v>
      </c>
      <c r="J112" s="546">
        <v>1583.1799999999998</v>
      </c>
      <c r="K112" s="546">
        <v>15831.80</v>
      </c>
      <c r="L112" s="546">
        <v>7754.62</v>
      </c>
      <c r="M112" s="546">
        <v>30631.571</v>
      </c>
    </row>
    <row r="113" spans="1:13" ht="12.5">
      <c r="A113" s="545">
        <v>3166</v>
      </c>
      <c r="B113" s="545" t="s">
        <v>3107</v>
      </c>
      <c r="C113" s="546">
        <v>9081.60</v>
      </c>
      <c r="D113" s="546">
        <v>0</v>
      </c>
      <c r="E113" s="546">
        <v>600</v>
      </c>
      <c r="F113" s="546">
        <v>1100</v>
      </c>
      <c r="G113" s="546">
        <v>3502.71</v>
      </c>
      <c r="H113" s="546">
        <v>14284.310000000001</v>
      </c>
      <c r="I113" s="546">
        <v>6266.304000000001</v>
      </c>
      <c r="J113" s="546">
        <v>1816.3200000000002</v>
      </c>
      <c r="K113" s="546">
        <v>18163.20</v>
      </c>
      <c r="L113" s="546">
        <v>7754.62</v>
      </c>
      <c r="M113" s="546">
        <v>34000.444</v>
      </c>
    </row>
    <row r="114" spans="1:13" ht="12.5">
      <c r="A114" s="545">
        <v>3167</v>
      </c>
      <c r="B114" s="545" t="s">
        <v>3108</v>
      </c>
      <c r="C114" s="546">
        <v>9732.8</v>
      </c>
      <c r="D114" s="546">
        <v>0</v>
      </c>
      <c r="E114" s="546">
        <v>600</v>
      </c>
      <c r="F114" s="546">
        <v>1100</v>
      </c>
      <c r="G114" s="546">
        <v>3502.71</v>
      </c>
      <c r="H114" s="546">
        <v>14935.509999999998</v>
      </c>
      <c r="I114" s="546">
        <v>6715.632</v>
      </c>
      <c r="J114" s="546">
        <v>1946.56</v>
      </c>
      <c r="K114" s="546">
        <v>19465.60</v>
      </c>
      <c r="L114" s="546">
        <v>7754.62</v>
      </c>
      <c r="M114" s="546">
        <v>35882.412</v>
      </c>
    </row>
    <row r="115" spans="1:13" ht="12.5">
      <c r="A115" s="545">
        <v>3168</v>
      </c>
      <c r="B115" s="545" t="s">
        <v>3109</v>
      </c>
      <c r="C115" s="546">
        <v>11160</v>
      </c>
      <c r="D115" s="546">
        <v>0</v>
      </c>
      <c r="E115" s="546">
        <v>600</v>
      </c>
      <c r="F115" s="546">
        <v>1100</v>
      </c>
      <c r="G115" s="546">
        <v>3502.71</v>
      </c>
      <c r="H115" s="546">
        <v>16362.71</v>
      </c>
      <c r="I115" s="546">
        <v>7700.40</v>
      </c>
      <c r="J115" s="546">
        <v>2232</v>
      </c>
      <c r="K115" s="546">
        <v>22320</v>
      </c>
      <c r="L115" s="546">
        <v>7754.62</v>
      </c>
      <c r="M115" s="546">
        <v>40007.020000000004</v>
      </c>
    </row>
    <row r="116" spans="1:13" ht="12.5">
      <c r="A116" s="545">
        <v>3169</v>
      </c>
      <c r="B116" s="545" t="s">
        <v>3110</v>
      </c>
      <c r="C116" s="546">
        <v>12574.40</v>
      </c>
      <c r="D116" s="546">
        <v>0</v>
      </c>
      <c r="E116" s="546">
        <v>600</v>
      </c>
      <c r="F116" s="546">
        <v>1100</v>
      </c>
      <c r="G116" s="546">
        <v>3502.71</v>
      </c>
      <c r="H116" s="546">
        <v>17777.11</v>
      </c>
      <c r="I116" s="546">
        <v>8676.336000000001</v>
      </c>
      <c r="J116" s="546">
        <v>2514.8799999999997</v>
      </c>
      <c r="K116" s="546">
        <v>25148.80</v>
      </c>
      <c r="L116" s="546">
        <v>7754.62</v>
      </c>
      <c r="M116" s="546">
        <v>44094.636000000006</v>
      </c>
    </row>
    <row r="117" spans="1:13" ht="12.5">
      <c r="A117" s="545">
        <v>3170</v>
      </c>
      <c r="B117" s="545" t="s">
        <v>3092</v>
      </c>
      <c r="C117" s="546">
        <v>9081.60</v>
      </c>
      <c r="D117" s="546">
        <v>0</v>
      </c>
      <c r="E117" s="546">
        <v>600</v>
      </c>
      <c r="F117" s="546">
        <v>1100</v>
      </c>
      <c r="G117" s="546">
        <v>3502.71</v>
      </c>
      <c r="H117" s="546">
        <v>14284.310000000001</v>
      </c>
      <c r="I117" s="546">
        <v>6266.304000000001</v>
      </c>
      <c r="J117" s="546">
        <v>1816.3200000000002</v>
      </c>
      <c r="K117" s="546">
        <v>18163.20</v>
      </c>
      <c r="L117" s="546">
        <v>7754.62</v>
      </c>
      <c r="M117" s="546">
        <v>34000.444</v>
      </c>
    </row>
    <row r="118" spans="1:13" ht="12.5">
      <c r="A118" s="545">
        <v>3171</v>
      </c>
      <c r="B118" s="545" t="s">
        <v>3093</v>
      </c>
      <c r="C118" s="546">
        <v>10252.8</v>
      </c>
      <c r="D118" s="546">
        <v>0</v>
      </c>
      <c r="E118" s="546">
        <v>600</v>
      </c>
      <c r="F118" s="546">
        <v>1100</v>
      </c>
      <c r="G118" s="546">
        <v>3502.71</v>
      </c>
      <c r="H118" s="546">
        <v>15455.509999999998</v>
      </c>
      <c r="I118" s="546">
        <v>7074.432</v>
      </c>
      <c r="J118" s="546">
        <v>2050.56</v>
      </c>
      <c r="K118" s="546">
        <v>20505.60</v>
      </c>
      <c r="L118" s="546">
        <v>7754.62</v>
      </c>
      <c r="M118" s="546">
        <v>37385.212</v>
      </c>
    </row>
    <row r="119" spans="1:13" ht="12.5">
      <c r="A119" s="545">
        <v>3183</v>
      </c>
      <c r="B119" s="545" t="s">
        <v>3111</v>
      </c>
      <c r="C119" s="546">
        <v>7990.60</v>
      </c>
      <c r="D119" s="546">
        <v>0</v>
      </c>
      <c r="E119" s="546">
        <v>600</v>
      </c>
      <c r="F119" s="546">
        <v>1100</v>
      </c>
      <c r="G119" s="546">
        <v>3502.31</v>
      </c>
      <c r="H119" s="546">
        <v>13192.91</v>
      </c>
      <c r="I119" s="546">
        <v>5513.514</v>
      </c>
      <c r="J119" s="546">
        <v>1598.12</v>
      </c>
      <c r="K119" s="546">
        <v>15981.20</v>
      </c>
      <c r="L119" s="546">
        <v>7754.62</v>
      </c>
      <c r="M119" s="546">
        <v>30847.454</v>
      </c>
    </row>
    <row r="120" spans="1:13" ht="12.5">
      <c r="A120" s="545">
        <v>3184</v>
      </c>
      <c r="B120" s="545" t="s">
        <v>3112</v>
      </c>
      <c r="C120" s="546">
        <v>7990.60</v>
      </c>
      <c r="D120" s="546">
        <v>0</v>
      </c>
      <c r="E120" s="546">
        <v>600</v>
      </c>
      <c r="F120" s="546">
        <v>1100</v>
      </c>
      <c r="G120" s="546">
        <v>3502.31</v>
      </c>
      <c r="H120" s="546">
        <v>13192.91</v>
      </c>
      <c r="I120" s="546">
        <v>5513.514</v>
      </c>
      <c r="J120" s="546">
        <v>1598.12</v>
      </c>
      <c r="K120" s="546">
        <v>15981.20</v>
      </c>
      <c r="L120" s="546">
        <v>7754.62</v>
      </c>
      <c r="M120" s="546">
        <v>30847.454</v>
      </c>
    </row>
    <row r="121" spans="1:13" ht="12.5">
      <c r="A121" s="545">
        <v>3185</v>
      </c>
      <c r="B121" s="545" t="s">
        <v>3113</v>
      </c>
      <c r="C121" s="546">
        <v>8967.2</v>
      </c>
      <c r="D121" s="546">
        <v>0</v>
      </c>
      <c r="E121" s="546">
        <v>600</v>
      </c>
      <c r="F121" s="546">
        <v>1100</v>
      </c>
      <c r="G121" s="546">
        <v>3502.31</v>
      </c>
      <c r="H121" s="546">
        <v>14169.51</v>
      </c>
      <c r="I121" s="546">
        <v>6187.368</v>
      </c>
      <c r="J121" s="546">
        <v>1793.44</v>
      </c>
      <c r="K121" s="546">
        <v>17934.40</v>
      </c>
      <c r="L121" s="546">
        <v>7754.62</v>
      </c>
      <c r="M121" s="546">
        <v>33669.828</v>
      </c>
    </row>
    <row r="122" spans="1:13" ht="12.5">
      <c r="A122" s="545">
        <v>3187</v>
      </c>
      <c r="B122" s="545" t="s">
        <v>3114</v>
      </c>
      <c r="C122" s="546">
        <v>7990.60</v>
      </c>
      <c r="D122" s="546">
        <v>0</v>
      </c>
      <c r="E122" s="546">
        <v>600</v>
      </c>
      <c r="F122" s="546">
        <v>1100</v>
      </c>
      <c r="G122" s="546">
        <v>3502.31</v>
      </c>
      <c r="H122" s="546">
        <v>13192.91</v>
      </c>
      <c r="I122" s="546">
        <v>5513.514</v>
      </c>
      <c r="J122" s="546">
        <v>1598.12</v>
      </c>
      <c r="K122" s="546">
        <v>15981.20</v>
      </c>
      <c r="L122" s="546">
        <v>7754.62</v>
      </c>
      <c r="M122" s="546">
        <v>30847.454</v>
      </c>
    </row>
    <row r="123" spans="1:13" ht="12.5">
      <c r="A123" s="545">
        <v>3188</v>
      </c>
      <c r="B123" s="545" t="s">
        <v>3115</v>
      </c>
      <c r="C123" s="546">
        <v>8066.30</v>
      </c>
      <c r="D123" s="546">
        <v>0</v>
      </c>
      <c r="E123" s="546">
        <v>600</v>
      </c>
      <c r="F123" s="546">
        <v>1100</v>
      </c>
      <c r="G123" s="546">
        <v>3502.31</v>
      </c>
      <c r="H123" s="546">
        <v>13268.609999999999</v>
      </c>
      <c r="I123" s="546">
        <v>5565.747</v>
      </c>
      <c r="J123" s="546">
        <v>1613.26</v>
      </c>
      <c r="K123" s="546">
        <v>16132.60</v>
      </c>
      <c r="L123" s="546">
        <v>7754.62</v>
      </c>
      <c r="M123" s="546">
        <v>31066.227</v>
      </c>
    </row>
    <row r="124" spans="1:13" ht="12.5">
      <c r="A124" s="545">
        <v>5101</v>
      </c>
      <c r="B124" s="545" t="s">
        <v>2289</v>
      </c>
      <c r="C124" s="546">
        <v>7766.60</v>
      </c>
      <c r="D124" s="546">
        <v>0</v>
      </c>
      <c r="E124" s="546">
        <v>600</v>
      </c>
      <c r="F124" s="546">
        <v>1100</v>
      </c>
      <c r="G124" s="546">
        <v>3502.31</v>
      </c>
      <c r="H124" s="546">
        <v>12968.91</v>
      </c>
      <c r="I124" s="546">
        <v>5358.954000000001</v>
      </c>
      <c r="J124" s="546">
        <v>1553.3200000000002</v>
      </c>
      <c r="K124" s="546">
        <v>15533.20</v>
      </c>
      <c r="L124" s="546">
        <v>7754.62</v>
      </c>
      <c r="M124" s="546">
        <v>30200.094</v>
      </c>
    </row>
    <row r="125" spans="1:13" ht="12.5">
      <c r="A125" s="545">
        <v>5103</v>
      </c>
      <c r="B125" s="545" t="s">
        <v>2309</v>
      </c>
      <c r="C125" s="546">
        <v>7841.30</v>
      </c>
      <c r="D125" s="546">
        <v>0</v>
      </c>
      <c r="E125" s="546">
        <v>600</v>
      </c>
      <c r="F125" s="546">
        <v>1100</v>
      </c>
      <c r="G125" s="546">
        <v>3502.31</v>
      </c>
      <c r="H125" s="546">
        <v>13043.609999999999</v>
      </c>
      <c r="I125" s="546">
        <v>5410.497</v>
      </c>
      <c r="J125" s="546">
        <v>1568.26</v>
      </c>
      <c r="K125" s="546">
        <v>15682.60</v>
      </c>
      <c r="L125" s="546">
        <v>7754.62</v>
      </c>
      <c r="M125" s="546">
        <v>30415.977</v>
      </c>
    </row>
    <row r="126" spans="1:13" ht="12.5">
      <c r="A126" s="545">
        <v>5104</v>
      </c>
      <c r="B126" s="545" t="s">
        <v>1963</v>
      </c>
      <c r="C126" s="546">
        <v>8413</v>
      </c>
      <c r="D126" s="546">
        <v>0</v>
      </c>
      <c r="E126" s="546">
        <v>600</v>
      </c>
      <c r="F126" s="546">
        <v>1100</v>
      </c>
      <c r="G126" s="546">
        <v>3502.31</v>
      </c>
      <c r="H126" s="546">
        <v>13615.31</v>
      </c>
      <c r="I126" s="546">
        <v>5804.97</v>
      </c>
      <c r="J126" s="546">
        <v>1682.60</v>
      </c>
      <c r="K126" s="546">
        <v>16826</v>
      </c>
      <c r="L126" s="546">
        <v>7754.62</v>
      </c>
      <c r="M126" s="546">
        <v>32068.19</v>
      </c>
    </row>
    <row r="127" spans="1:13" ht="12.5">
      <c r="A127" s="545">
        <v>5105</v>
      </c>
      <c r="B127" s="545" t="s">
        <v>1956</v>
      </c>
      <c r="C127" s="546">
        <v>7841.30</v>
      </c>
      <c r="D127" s="546">
        <v>0</v>
      </c>
      <c r="E127" s="546">
        <v>600</v>
      </c>
      <c r="F127" s="546">
        <v>1100</v>
      </c>
      <c r="G127" s="546">
        <v>3502.31</v>
      </c>
      <c r="H127" s="546">
        <v>13043.609999999999</v>
      </c>
      <c r="I127" s="546">
        <v>5410.497</v>
      </c>
      <c r="J127" s="546">
        <v>1568.26</v>
      </c>
      <c r="K127" s="546">
        <v>15682.60</v>
      </c>
      <c r="L127" s="546">
        <v>7754.62</v>
      </c>
      <c r="M127" s="546">
        <v>30415.977</v>
      </c>
    </row>
    <row r="128" spans="1:13" ht="12.5">
      <c r="A128" s="545">
        <v>5106</v>
      </c>
      <c r="B128" s="545" t="s">
        <v>1957</v>
      </c>
      <c r="C128" s="546">
        <v>7915.90</v>
      </c>
      <c r="D128" s="546">
        <v>0</v>
      </c>
      <c r="E128" s="546">
        <v>600</v>
      </c>
      <c r="F128" s="546">
        <v>1100</v>
      </c>
      <c r="G128" s="546">
        <v>3502.31</v>
      </c>
      <c r="H128" s="546">
        <v>13118.21</v>
      </c>
      <c r="I128" s="546">
        <v>5461.971</v>
      </c>
      <c r="J128" s="546">
        <v>1583.1799999999998</v>
      </c>
      <c r="K128" s="546">
        <v>15831.80</v>
      </c>
      <c r="L128" s="546">
        <v>7754.62</v>
      </c>
      <c r="M128" s="546">
        <v>30631.571</v>
      </c>
    </row>
    <row r="129" spans="1:13" ht="12.5">
      <c r="A129" s="545">
        <v>5107</v>
      </c>
      <c r="B129" s="545" t="s">
        <v>1961</v>
      </c>
      <c r="C129" s="546">
        <v>7990.60</v>
      </c>
      <c r="D129" s="546">
        <v>0</v>
      </c>
      <c r="E129" s="546">
        <v>600</v>
      </c>
      <c r="F129" s="546">
        <v>1100</v>
      </c>
      <c r="G129" s="546">
        <v>3502.31</v>
      </c>
      <c r="H129" s="546">
        <v>13192.91</v>
      </c>
      <c r="I129" s="546">
        <v>5513.514</v>
      </c>
      <c r="J129" s="546">
        <v>1598.12</v>
      </c>
      <c r="K129" s="546">
        <v>15981.20</v>
      </c>
      <c r="L129" s="546">
        <v>7754.62</v>
      </c>
      <c r="M129" s="546">
        <v>30847.454</v>
      </c>
    </row>
    <row r="130" spans="1:13" ht="12.5">
      <c r="A130" s="545">
        <v>5109</v>
      </c>
      <c r="B130" s="545" t="s">
        <v>1969</v>
      </c>
      <c r="C130" s="546">
        <v>8066.30</v>
      </c>
      <c r="D130" s="546">
        <v>0</v>
      </c>
      <c r="E130" s="546">
        <v>600</v>
      </c>
      <c r="F130" s="546">
        <v>1100</v>
      </c>
      <c r="G130" s="546">
        <v>3502.31</v>
      </c>
      <c r="H130" s="546">
        <v>13268.609999999999</v>
      </c>
      <c r="I130" s="546">
        <v>5565.747</v>
      </c>
      <c r="J130" s="546">
        <v>1613.26</v>
      </c>
      <c r="K130" s="546">
        <v>16132.60</v>
      </c>
      <c r="L130" s="546">
        <v>7754.62</v>
      </c>
      <c r="M130" s="546">
        <v>31066.227</v>
      </c>
    </row>
    <row r="131" spans="1:13" ht="12.5">
      <c r="A131" s="545">
        <v>5110</v>
      </c>
      <c r="B131" s="545" t="s">
        <v>3116</v>
      </c>
      <c r="C131" s="546">
        <v>7915.90</v>
      </c>
      <c r="D131" s="546">
        <v>0</v>
      </c>
      <c r="E131" s="546">
        <v>600</v>
      </c>
      <c r="F131" s="546">
        <v>1100</v>
      </c>
      <c r="G131" s="546">
        <v>3502.31</v>
      </c>
      <c r="H131" s="546">
        <v>13118.21</v>
      </c>
      <c r="I131" s="546">
        <v>5461.971</v>
      </c>
      <c r="J131" s="546">
        <v>1583.1799999999998</v>
      </c>
      <c r="K131" s="546">
        <v>15831.80</v>
      </c>
      <c r="L131" s="546">
        <v>7754.62</v>
      </c>
      <c r="M131" s="546">
        <v>30631.571</v>
      </c>
    </row>
    <row r="132" spans="1:13" ht="12.5">
      <c r="A132" s="545">
        <v>5113</v>
      </c>
      <c r="B132" s="545" t="s">
        <v>3117</v>
      </c>
      <c r="C132" s="546">
        <v>7990.60</v>
      </c>
      <c r="D132" s="546">
        <v>0</v>
      </c>
      <c r="E132" s="546">
        <v>600</v>
      </c>
      <c r="F132" s="546">
        <v>1100</v>
      </c>
      <c r="G132" s="546">
        <v>3502.31</v>
      </c>
      <c r="H132" s="546">
        <v>13192.91</v>
      </c>
      <c r="I132" s="546">
        <v>5513.514</v>
      </c>
      <c r="J132" s="546">
        <v>1598.12</v>
      </c>
      <c r="K132" s="546">
        <v>15981.20</v>
      </c>
      <c r="L132" s="546">
        <v>7754.62</v>
      </c>
      <c r="M132" s="546">
        <v>30847.454</v>
      </c>
    </row>
    <row r="133" spans="1:13" ht="12.5">
      <c r="A133" s="545">
        <v>5115</v>
      </c>
      <c r="B133" s="545" t="s">
        <v>3118</v>
      </c>
      <c r="C133" s="546">
        <v>7990.60</v>
      </c>
      <c r="D133" s="546">
        <v>0</v>
      </c>
      <c r="E133" s="546">
        <v>600</v>
      </c>
      <c r="F133" s="546">
        <v>1100</v>
      </c>
      <c r="G133" s="546">
        <v>3502.71</v>
      </c>
      <c r="H133" s="546">
        <v>13193.310000000001</v>
      </c>
      <c r="I133" s="546">
        <v>5513.514</v>
      </c>
      <c r="J133" s="546">
        <v>1598.12</v>
      </c>
      <c r="K133" s="546">
        <v>15981.20</v>
      </c>
      <c r="L133" s="546">
        <v>7754.62</v>
      </c>
      <c r="M133" s="546">
        <v>30847.454</v>
      </c>
    </row>
    <row r="134" spans="1:13" ht="12.5">
      <c r="A134" s="545">
        <v>5131</v>
      </c>
      <c r="B134" s="545" t="s">
        <v>2547</v>
      </c>
      <c r="C134" s="546">
        <v>8879.40</v>
      </c>
      <c r="D134" s="546">
        <v>0</v>
      </c>
      <c r="E134" s="546">
        <v>600</v>
      </c>
      <c r="F134" s="546">
        <v>1100</v>
      </c>
      <c r="G134" s="546">
        <v>3502.31</v>
      </c>
      <c r="H134" s="546">
        <v>14081.71</v>
      </c>
      <c r="I134" s="546">
        <v>6126.785999999999</v>
      </c>
      <c r="J134" s="546">
        <v>1775.88</v>
      </c>
      <c r="K134" s="546">
        <v>17758.80</v>
      </c>
      <c r="L134" s="546">
        <v>7754.62</v>
      </c>
      <c r="M134" s="546">
        <v>33416.086</v>
      </c>
    </row>
    <row r="135" spans="1:13" ht="12.5">
      <c r="A135" s="545">
        <v>5133</v>
      </c>
      <c r="B135" s="545" t="s">
        <v>2549</v>
      </c>
      <c r="C135" s="546">
        <v>8879.40</v>
      </c>
      <c r="D135" s="546">
        <v>0</v>
      </c>
      <c r="E135" s="546">
        <v>600</v>
      </c>
      <c r="F135" s="546">
        <v>1100</v>
      </c>
      <c r="G135" s="546">
        <v>3502.31</v>
      </c>
      <c r="H135" s="546">
        <v>14081.71</v>
      </c>
      <c r="I135" s="546">
        <v>6126.785999999999</v>
      </c>
      <c r="J135" s="546">
        <v>1775.88</v>
      </c>
      <c r="K135" s="546">
        <v>17758.80</v>
      </c>
      <c r="L135" s="546">
        <v>7754.62</v>
      </c>
      <c r="M135" s="546">
        <v>33416.086</v>
      </c>
    </row>
    <row r="136" spans="1:13" ht="12.5">
      <c r="A136" s="545">
        <v>5135</v>
      </c>
      <c r="B136" s="545" t="s">
        <v>2125</v>
      </c>
      <c r="C136" s="546">
        <v>8879.40</v>
      </c>
      <c r="D136" s="546">
        <v>0</v>
      </c>
      <c r="E136" s="546">
        <v>600</v>
      </c>
      <c r="F136" s="546">
        <v>1100</v>
      </c>
      <c r="G136" s="546">
        <v>3502.31</v>
      </c>
      <c r="H136" s="546">
        <v>14081.71</v>
      </c>
      <c r="I136" s="546">
        <v>6126.785999999999</v>
      </c>
      <c r="J136" s="546">
        <v>1775.88</v>
      </c>
      <c r="K136" s="546">
        <v>17758.80</v>
      </c>
      <c r="L136" s="546">
        <v>7754.62</v>
      </c>
      <c r="M136" s="546">
        <v>33416.086</v>
      </c>
    </row>
    <row r="137" spans="1:13" ht="12.5">
      <c r="A137" s="545">
        <v>5137</v>
      </c>
      <c r="B137" s="545" t="s">
        <v>3119</v>
      </c>
      <c r="C137" s="546">
        <v>8879.40</v>
      </c>
      <c r="D137" s="546">
        <v>0</v>
      </c>
      <c r="E137" s="546">
        <v>600</v>
      </c>
      <c r="F137" s="546">
        <v>1100</v>
      </c>
      <c r="G137" s="546">
        <v>3502.31</v>
      </c>
      <c r="H137" s="546">
        <v>14081.71</v>
      </c>
      <c r="I137" s="546">
        <v>6126.785999999999</v>
      </c>
      <c r="J137" s="546">
        <v>1775.88</v>
      </c>
      <c r="K137" s="546">
        <v>17758.80</v>
      </c>
      <c r="L137" s="546">
        <v>7754.62</v>
      </c>
      <c r="M137" s="546">
        <v>33416.086</v>
      </c>
    </row>
    <row r="138" spans="1:13" ht="12.5">
      <c r="A138" s="545">
        <v>5150</v>
      </c>
      <c r="B138" s="545" t="s">
        <v>3120</v>
      </c>
      <c r="C138" s="546">
        <v>7467.90</v>
      </c>
      <c r="D138" s="546">
        <v>0</v>
      </c>
      <c r="E138" s="546">
        <v>600</v>
      </c>
      <c r="F138" s="546">
        <v>1100</v>
      </c>
      <c r="G138" s="546">
        <v>3502.71</v>
      </c>
      <c r="H138" s="546">
        <v>12670.61</v>
      </c>
      <c r="I138" s="546">
        <v>5152.851</v>
      </c>
      <c r="J138" s="546">
        <v>1493.5799999999997</v>
      </c>
      <c r="K138" s="546">
        <v>14935.80</v>
      </c>
      <c r="L138" s="546">
        <v>7754.62</v>
      </c>
      <c r="M138" s="546">
        <v>29336.851</v>
      </c>
    </row>
    <row r="139" spans="1:13" ht="12.5">
      <c r="A139" s="545">
        <v>5151</v>
      </c>
      <c r="B139" s="545" t="s">
        <v>3121</v>
      </c>
      <c r="C139" s="546">
        <v>7467.90</v>
      </c>
      <c r="D139" s="546">
        <v>0</v>
      </c>
      <c r="E139" s="546">
        <v>600</v>
      </c>
      <c r="F139" s="546">
        <v>1100</v>
      </c>
      <c r="G139" s="546">
        <v>3502.71</v>
      </c>
      <c r="H139" s="546">
        <v>12670.61</v>
      </c>
      <c r="I139" s="546">
        <v>5152.851</v>
      </c>
      <c r="J139" s="546">
        <v>1493.5799999999997</v>
      </c>
      <c r="K139" s="546">
        <v>14935.80</v>
      </c>
      <c r="L139" s="546">
        <v>7754.62</v>
      </c>
      <c r="M139" s="546">
        <v>29336.851</v>
      </c>
    </row>
    <row r="140" spans="1:13" ht="12.5">
      <c r="A140" s="545">
        <v>5152</v>
      </c>
      <c r="B140" s="545" t="s">
        <v>3122</v>
      </c>
      <c r="C140" s="546">
        <v>7718.40</v>
      </c>
      <c r="D140" s="546">
        <v>0</v>
      </c>
      <c r="E140" s="546">
        <v>600</v>
      </c>
      <c r="F140" s="546">
        <v>1100</v>
      </c>
      <c r="G140" s="546">
        <v>3502.71</v>
      </c>
      <c r="H140" s="546">
        <v>12921.11</v>
      </c>
      <c r="I140" s="546">
        <v>5325.695999999999</v>
      </c>
      <c r="J140" s="546">
        <v>1543.6799999999998</v>
      </c>
      <c r="K140" s="546">
        <v>15436.80</v>
      </c>
      <c r="L140" s="546">
        <v>7754.62</v>
      </c>
      <c r="M140" s="546">
        <v>30060.796</v>
      </c>
    </row>
    <row r="141" spans="1:13" ht="12.5">
      <c r="A141" s="545">
        <v>5153</v>
      </c>
      <c r="B141" s="545" t="s">
        <v>3123</v>
      </c>
      <c r="C141" s="546">
        <v>8422.40</v>
      </c>
      <c r="D141" s="546">
        <v>0</v>
      </c>
      <c r="E141" s="546">
        <v>600</v>
      </c>
      <c r="F141" s="546">
        <v>1100</v>
      </c>
      <c r="G141" s="546">
        <v>3502.71</v>
      </c>
      <c r="H141" s="546">
        <v>13625.11</v>
      </c>
      <c r="I141" s="546">
        <v>5811.456</v>
      </c>
      <c r="J141" s="546">
        <v>1684.4799999999998</v>
      </c>
      <c r="K141" s="546">
        <v>16844.80</v>
      </c>
      <c r="L141" s="546">
        <v>7754.62</v>
      </c>
      <c r="M141" s="546">
        <v>32095.355999999996</v>
      </c>
    </row>
    <row r="142" spans="1:13" ht="12.5">
      <c r="A142" s="545">
        <v>5166</v>
      </c>
      <c r="B142" s="545" t="s">
        <v>3132</v>
      </c>
      <c r="C142" s="546">
        <v>9081.60</v>
      </c>
      <c r="D142" s="546">
        <v>0</v>
      </c>
      <c r="E142" s="546">
        <v>600</v>
      </c>
      <c r="F142" s="546">
        <v>1100</v>
      </c>
      <c r="G142" s="546">
        <v>3502.71</v>
      </c>
      <c r="H142" s="546">
        <v>14284.310000000001</v>
      </c>
      <c r="I142" s="546">
        <v>6266.304000000001</v>
      </c>
      <c r="J142" s="546">
        <v>1816.3200000000002</v>
      </c>
      <c r="K142" s="546">
        <v>18163.20</v>
      </c>
      <c r="L142" s="546">
        <v>7754.62</v>
      </c>
      <c r="M142" s="546">
        <v>34000.444</v>
      </c>
    </row>
    <row r="143" spans="1:13" ht="12.5">
      <c r="A143" s="545">
        <v>5167</v>
      </c>
      <c r="B143" s="545" t="s">
        <v>3133</v>
      </c>
      <c r="C143" s="546">
        <v>9732.8</v>
      </c>
      <c r="D143" s="546">
        <v>0</v>
      </c>
      <c r="E143" s="546">
        <v>600</v>
      </c>
      <c r="F143" s="546">
        <v>1100</v>
      </c>
      <c r="G143" s="546">
        <v>3502.71</v>
      </c>
      <c r="H143" s="546">
        <v>14935.509999999998</v>
      </c>
      <c r="I143" s="546">
        <v>6715.632</v>
      </c>
      <c r="J143" s="546">
        <v>1946.56</v>
      </c>
      <c r="K143" s="546">
        <v>19465.60</v>
      </c>
      <c r="L143" s="546">
        <v>7754.62</v>
      </c>
      <c r="M143" s="546">
        <v>35882.412</v>
      </c>
    </row>
    <row r="144" spans="1:13" ht="12.5">
      <c r="A144" s="545">
        <v>5168</v>
      </c>
      <c r="B144" s="545" t="s">
        <v>3134</v>
      </c>
      <c r="C144" s="546">
        <v>11160</v>
      </c>
      <c r="D144" s="546">
        <v>0</v>
      </c>
      <c r="E144" s="546">
        <v>600</v>
      </c>
      <c r="F144" s="546">
        <v>1100</v>
      </c>
      <c r="G144" s="546">
        <v>3502.71</v>
      </c>
      <c r="H144" s="546">
        <v>16362.71</v>
      </c>
      <c r="I144" s="546">
        <v>7700.40</v>
      </c>
      <c r="J144" s="546">
        <v>2232</v>
      </c>
      <c r="K144" s="546">
        <v>22320</v>
      </c>
      <c r="L144" s="546">
        <v>7754.62</v>
      </c>
      <c r="M144" s="546">
        <v>40007.020000000004</v>
      </c>
    </row>
    <row r="145" spans="1:13" ht="12.5">
      <c r="A145" s="549">
        <v>5169</v>
      </c>
      <c r="B145" s="549" t="s">
        <v>3135</v>
      </c>
      <c r="C145" s="546">
        <v>12574.40</v>
      </c>
      <c r="D145" s="546">
        <v>0</v>
      </c>
      <c r="E145" s="546">
        <v>600</v>
      </c>
      <c r="F145" s="546">
        <v>1100</v>
      </c>
      <c r="G145" s="546">
        <v>3502.71</v>
      </c>
      <c r="H145" s="546">
        <v>17777.11</v>
      </c>
      <c r="I145" s="546">
        <v>8676.336000000001</v>
      </c>
      <c r="J145" s="546">
        <v>2514.8799999999997</v>
      </c>
      <c r="K145" s="546">
        <v>25148.80</v>
      </c>
      <c r="L145" s="546">
        <v>7754.62</v>
      </c>
      <c r="M145" s="546">
        <v>44094.636000000006</v>
      </c>
    </row>
    <row r="146" spans="1:13" ht="12.5">
      <c r="A146" s="545">
        <v>5180</v>
      </c>
      <c r="B146" s="545" t="s">
        <v>3189</v>
      </c>
      <c r="C146" s="546">
        <v>9081.60</v>
      </c>
      <c r="D146" s="546">
        <v>0</v>
      </c>
      <c r="E146" s="546">
        <v>600</v>
      </c>
      <c r="F146" s="546">
        <v>1100</v>
      </c>
      <c r="G146" s="546">
        <v>3502.71</v>
      </c>
      <c r="H146" s="546">
        <v>14284.310000000001</v>
      </c>
      <c r="I146" s="546">
        <v>6266.304000000001</v>
      </c>
      <c r="J146" s="546">
        <v>1816.3200000000002</v>
      </c>
      <c r="K146" s="546">
        <v>18163.20</v>
      </c>
      <c r="L146" s="546">
        <v>7754.62</v>
      </c>
      <c r="M146" s="546">
        <v>34000.444</v>
      </c>
    </row>
    <row r="147" spans="1:13" ht="12.5">
      <c r="A147" s="545">
        <v>5183</v>
      </c>
      <c r="B147" s="545" t="s">
        <v>3142</v>
      </c>
      <c r="C147" s="546">
        <v>12574.40</v>
      </c>
      <c r="D147" s="546">
        <v>0</v>
      </c>
      <c r="E147" s="546">
        <v>600</v>
      </c>
      <c r="F147" s="546">
        <v>1100</v>
      </c>
      <c r="G147" s="546">
        <v>3502.71</v>
      </c>
      <c r="H147" s="546">
        <v>17777.11</v>
      </c>
      <c r="I147" s="546">
        <v>8676.336000000001</v>
      </c>
      <c r="J147" s="546">
        <v>2514.8799999999997</v>
      </c>
      <c r="K147" s="546">
        <v>25148.80</v>
      </c>
      <c r="L147" s="546">
        <v>7754.62</v>
      </c>
      <c r="M147" s="546">
        <v>44094.636000000006</v>
      </c>
    </row>
    <row r="148" spans="1:13" ht="12.5">
      <c r="A148" s="545">
        <v>5184</v>
      </c>
      <c r="B148" s="545" t="s">
        <v>2355</v>
      </c>
      <c r="C148" s="546">
        <v>7766.60</v>
      </c>
      <c r="D148" s="546">
        <v>0</v>
      </c>
      <c r="E148" s="546">
        <v>600</v>
      </c>
      <c r="F148" s="546">
        <v>1100</v>
      </c>
      <c r="G148" s="546">
        <v>3502.31</v>
      </c>
      <c r="H148" s="546">
        <v>12968.91</v>
      </c>
      <c r="I148" s="546">
        <v>5358.954000000001</v>
      </c>
      <c r="J148" s="546">
        <v>1553.3200000000002</v>
      </c>
      <c r="K148" s="546">
        <v>15533.20</v>
      </c>
      <c r="L148" s="546">
        <v>7754.62</v>
      </c>
      <c r="M148" s="546">
        <v>30200.094</v>
      </c>
    </row>
    <row r="149" spans="1:13" ht="12.5">
      <c r="A149" s="545">
        <v>5192</v>
      </c>
      <c r="B149" s="545" t="s">
        <v>1955</v>
      </c>
      <c r="C149" s="546">
        <v>15452.80</v>
      </c>
      <c r="D149" s="546">
        <v>0</v>
      </c>
      <c r="E149" s="546">
        <v>600</v>
      </c>
      <c r="F149" s="546">
        <v>1100</v>
      </c>
      <c r="G149" s="546">
        <v>3848.89</v>
      </c>
      <c r="H149" s="546">
        <v>21001.69</v>
      </c>
      <c r="I149" s="546">
        <v>10662.431999999999</v>
      </c>
      <c r="J149" s="546">
        <v>3090.5599999999995</v>
      </c>
      <c r="K149" s="546">
        <v>30905.60</v>
      </c>
      <c r="L149" s="546">
        <v>7754.62</v>
      </c>
      <c r="M149" s="546">
        <v>52413.212</v>
      </c>
    </row>
    <row r="150" spans="1:13" ht="12.5">
      <c r="A150" s="545">
        <v>5195</v>
      </c>
      <c r="B150" s="545" t="s">
        <v>3145</v>
      </c>
      <c r="C150" s="546">
        <v>20854.40</v>
      </c>
      <c r="D150" s="546">
        <v>0</v>
      </c>
      <c r="E150" s="546">
        <v>600</v>
      </c>
      <c r="F150" s="546">
        <v>1100</v>
      </c>
      <c r="G150" s="546">
        <v>4518.26</v>
      </c>
      <c r="H150" s="546">
        <v>27072.660000000003</v>
      </c>
      <c r="I150" s="546">
        <v>14389.536</v>
      </c>
      <c r="J150" s="546">
        <v>4170.88</v>
      </c>
      <c r="K150" s="546">
        <v>41708.8</v>
      </c>
      <c r="L150" s="546">
        <v>7754.62</v>
      </c>
      <c r="M150" s="546">
        <v>68023.836</v>
      </c>
    </row>
    <row r="151" spans="1:13" ht="12.5">
      <c r="A151" s="545">
        <v>5199</v>
      </c>
      <c r="B151" s="545" t="s">
        <v>3146</v>
      </c>
      <c r="C151" s="546">
        <v>18286.40</v>
      </c>
      <c r="D151" s="546">
        <v>0</v>
      </c>
      <c r="E151" s="546">
        <v>600</v>
      </c>
      <c r="F151" s="546">
        <v>1100</v>
      </c>
      <c r="G151" s="546">
        <v>5187.6</v>
      </c>
      <c r="H151" s="546">
        <v>25174</v>
      </c>
      <c r="I151" s="546">
        <v>12617.616000000002</v>
      </c>
      <c r="J151" s="546">
        <v>3657.28</v>
      </c>
      <c r="K151" s="546">
        <v>36572.8</v>
      </c>
      <c r="L151" s="546">
        <v>7754.62</v>
      </c>
      <c r="M151" s="546">
        <v>60602.316000000006</v>
      </c>
    </row>
    <row r="152" spans="1:13" ht="12.5">
      <c r="A152" s="545">
        <v>5204</v>
      </c>
      <c r="B152" s="545" t="s">
        <v>3147</v>
      </c>
      <c r="C152" s="546">
        <v>13073.60</v>
      </c>
      <c r="D152" s="546">
        <v>0</v>
      </c>
      <c r="E152" s="546">
        <v>600</v>
      </c>
      <c r="F152" s="546">
        <v>1100</v>
      </c>
      <c r="G152" s="546">
        <v>3502.71</v>
      </c>
      <c r="H152" s="546">
        <v>18276.31</v>
      </c>
      <c r="I152" s="546">
        <v>9020.784000000001</v>
      </c>
      <c r="J152" s="546">
        <v>2614.7200000000003</v>
      </c>
      <c r="K152" s="546">
        <v>26147.20</v>
      </c>
      <c r="L152" s="546">
        <v>7754.62</v>
      </c>
      <c r="M152" s="546">
        <v>45537.324</v>
      </c>
    </row>
    <row r="153" spans="1:13" ht="12.5">
      <c r="A153" s="545">
        <v>5205</v>
      </c>
      <c r="B153" s="545" t="s">
        <v>3148</v>
      </c>
      <c r="C153" s="546">
        <v>14550.40</v>
      </c>
      <c r="D153" s="546">
        <v>0</v>
      </c>
      <c r="E153" s="546">
        <v>600</v>
      </c>
      <c r="F153" s="546">
        <v>1100</v>
      </c>
      <c r="G153" s="546">
        <v>3502.71</v>
      </c>
      <c r="H153" s="546">
        <v>19753.11</v>
      </c>
      <c r="I153" s="546">
        <v>10039.776000000002</v>
      </c>
      <c r="J153" s="546">
        <v>2910.08</v>
      </c>
      <c r="K153" s="546">
        <v>29100.80</v>
      </c>
      <c r="L153" s="546">
        <v>7754.62</v>
      </c>
      <c r="M153" s="546">
        <v>49805.276000000005</v>
      </c>
    </row>
    <row r="154" spans="1:13" ht="12.5">
      <c r="A154" s="545">
        <v>5206</v>
      </c>
      <c r="B154" s="545" t="s">
        <v>3149</v>
      </c>
      <c r="C154" s="546">
        <v>16036.80</v>
      </c>
      <c r="D154" s="546">
        <v>0</v>
      </c>
      <c r="E154" s="546">
        <v>600</v>
      </c>
      <c r="F154" s="546">
        <v>1100</v>
      </c>
      <c r="G154" s="546">
        <v>3502.71</v>
      </c>
      <c r="H154" s="546">
        <v>21239.51</v>
      </c>
      <c r="I154" s="546">
        <v>11065.391999999998</v>
      </c>
      <c r="J154" s="546">
        <v>3207.3599999999997</v>
      </c>
      <c r="K154" s="546">
        <v>32073.60</v>
      </c>
      <c r="L154" s="546">
        <v>7754.62</v>
      </c>
      <c r="M154" s="546">
        <v>54100.972</v>
      </c>
    </row>
    <row r="155" spans="1:13" ht="12.5">
      <c r="A155" s="545">
        <v>5207</v>
      </c>
      <c r="B155" s="545" t="s">
        <v>3150</v>
      </c>
      <c r="C155" s="546">
        <v>17652.80</v>
      </c>
      <c r="D155" s="546">
        <v>0</v>
      </c>
      <c r="E155" s="546">
        <v>600</v>
      </c>
      <c r="F155" s="546">
        <v>1100</v>
      </c>
      <c r="G155" s="546">
        <v>3502.71</v>
      </c>
      <c r="H155" s="546">
        <v>22855.51</v>
      </c>
      <c r="I155" s="546">
        <v>12180.431999999999</v>
      </c>
      <c r="J155" s="546">
        <v>3530.5599999999995</v>
      </c>
      <c r="K155" s="546">
        <v>35305.60</v>
      </c>
      <c r="L155" s="546">
        <v>7754.62</v>
      </c>
      <c r="M155" s="546">
        <v>58771.212</v>
      </c>
    </row>
    <row r="156" spans="1:13" ht="12.5">
      <c r="A156" s="545">
        <v>5210</v>
      </c>
      <c r="B156" s="545" t="s">
        <v>3151</v>
      </c>
      <c r="C156" s="546">
        <v>13073.60</v>
      </c>
      <c r="D156" s="546">
        <v>0</v>
      </c>
      <c r="E156" s="546">
        <v>600</v>
      </c>
      <c r="F156" s="546">
        <v>1100</v>
      </c>
      <c r="G156" s="546">
        <v>3502.71</v>
      </c>
      <c r="H156" s="546">
        <v>18276.31</v>
      </c>
      <c r="I156" s="546">
        <v>9020.784000000001</v>
      </c>
      <c r="J156" s="546">
        <v>2614.7200000000003</v>
      </c>
      <c r="K156" s="546">
        <v>26147.20</v>
      </c>
      <c r="L156" s="546">
        <v>7754.62</v>
      </c>
      <c r="M156" s="546">
        <v>45537.324</v>
      </c>
    </row>
    <row r="157" spans="1:13" ht="12.5">
      <c r="A157" s="545">
        <v>5211</v>
      </c>
      <c r="B157" s="545" t="s">
        <v>3152</v>
      </c>
      <c r="C157" s="546">
        <v>14550.40</v>
      </c>
      <c r="D157" s="546">
        <v>0</v>
      </c>
      <c r="E157" s="546">
        <v>600</v>
      </c>
      <c r="F157" s="546">
        <v>1100</v>
      </c>
      <c r="G157" s="546">
        <v>3502.71</v>
      </c>
      <c r="H157" s="546">
        <v>19753.11</v>
      </c>
      <c r="I157" s="546">
        <v>10039.776000000002</v>
      </c>
      <c r="J157" s="546">
        <v>2910.08</v>
      </c>
      <c r="K157" s="546">
        <v>29100.80</v>
      </c>
      <c r="L157" s="546">
        <v>7754.62</v>
      </c>
      <c r="M157" s="546">
        <v>49805.276000000005</v>
      </c>
    </row>
    <row r="158" spans="1:13" ht="12.5">
      <c r="A158" s="545">
        <v>5215</v>
      </c>
      <c r="B158" s="545" t="s">
        <v>3153</v>
      </c>
      <c r="C158" s="546">
        <v>9081.60</v>
      </c>
      <c r="D158" s="546">
        <v>0</v>
      </c>
      <c r="E158" s="546">
        <v>600</v>
      </c>
      <c r="F158" s="546">
        <v>1100</v>
      </c>
      <c r="G158" s="546">
        <v>3502.71</v>
      </c>
      <c r="H158" s="546">
        <v>14284.310000000001</v>
      </c>
      <c r="I158" s="546">
        <v>6266.304000000001</v>
      </c>
      <c r="J158" s="546">
        <v>1816.3200000000002</v>
      </c>
      <c r="K158" s="546">
        <v>18163.20</v>
      </c>
      <c r="L158" s="546">
        <v>7754.62</v>
      </c>
      <c r="M158" s="546">
        <v>34000.444</v>
      </c>
    </row>
    <row r="159" spans="1:13" ht="12.5">
      <c r="A159" s="545">
        <v>5216</v>
      </c>
      <c r="B159" s="545" t="s">
        <v>3154</v>
      </c>
      <c r="C159" s="546">
        <v>9732.8</v>
      </c>
      <c r="D159" s="546">
        <v>0</v>
      </c>
      <c r="E159" s="546">
        <v>600</v>
      </c>
      <c r="F159" s="546">
        <v>1100</v>
      </c>
      <c r="G159" s="546">
        <v>3502.71</v>
      </c>
      <c r="H159" s="546">
        <v>14935.509999999998</v>
      </c>
      <c r="I159" s="546">
        <v>6715.632</v>
      </c>
      <c r="J159" s="546">
        <v>1946.56</v>
      </c>
      <c r="K159" s="546">
        <v>19465.60</v>
      </c>
      <c r="L159" s="546">
        <v>7754.62</v>
      </c>
      <c r="M159" s="546">
        <v>35882.412</v>
      </c>
    </row>
    <row r="160" spans="1:13" ht="12.5">
      <c r="A160" s="545">
        <v>5217</v>
      </c>
      <c r="B160" s="545" t="s">
        <v>3155</v>
      </c>
      <c r="C160" s="546">
        <v>11160</v>
      </c>
      <c r="D160" s="546">
        <v>0</v>
      </c>
      <c r="E160" s="546">
        <v>600</v>
      </c>
      <c r="F160" s="546">
        <v>1100</v>
      </c>
      <c r="G160" s="546">
        <v>3502.71</v>
      </c>
      <c r="H160" s="546">
        <v>16362.71</v>
      </c>
      <c r="I160" s="546">
        <v>7700.40</v>
      </c>
      <c r="J160" s="546">
        <v>2232</v>
      </c>
      <c r="K160" s="546">
        <v>22320</v>
      </c>
      <c r="L160" s="546">
        <v>7754.62</v>
      </c>
      <c r="M160" s="546">
        <v>40007.020000000004</v>
      </c>
    </row>
    <row r="161" spans="1:13" ht="12.5">
      <c r="A161" s="545">
        <v>7102</v>
      </c>
      <c r="B161" s="545" t="s">
        <v>3159</v>
      </c>
      <c r="C161" s="546">
        <v>7691.90</v>
      </c>
      <c r="D161" s="546">
        <v>0</v>
      </c>
      <c r="E161" s="546">
        <v>600</v>
      </c>
      <c r="F161" s="546">
        <v>1100</v>
      </c>
      <c r="G161" s="546">
        <v>3502.31</v>
      </c>
      <c r="H161" s="546">
        <v>12894.21</v>
      </c>
      <c r="I161" s="546">
        <v>5307.410999999999</v>
      </c>
      <c r="J161" s="546">
        <v>1538.38</v>
      </c>
      <c r="K161" s="546">
        <v>15383.80</v>
      </c>
      <c r="L161" s="546">
        <v>7754.62</v>
      </c>
      <c r="M161" s="546">
        <v>29984.211</v>
      </c>
    </row>
    <row r="162" spans="1:13" ht="12.5">
      <c r="A162" s="545">
        <v>7104</v>
      </c>
      <c r="B162" s="545" t="s">
        <v>3160</v>
      </c>
      <c r="C162" s="546">
        <v>7691.90</v>
      </c>
      <c r="D162" s="546">
        <v>0</v>
      </c>
      <c r="E162" s="546">
        <v>600</v>
      </c>
      <c r="F162" s="546">
        <v>1100</v>
      </c>
      <c r="G162" s="546">
        <v>3502.31</v>
      </c>
      <c r="H162" s="546">
        <v>12894.21</v>
      </c>
      <c r="I162" s="546">
        <v>5307.410999999999</v>
      </c>
      <c r="J162" s="546">
        <v>1538.38</v>
      </c>
      <c r="K162" s="546">
        <v>15383.80</v>
      </c>
      <c r="L162" s="546">
        <v>7754.62</v>
      </c>
      <c r="M162" s="546">
        <v>29984.211</v>
      </c>
    </row>
    <row r="163" spans="1:13" ht="12.5">
      <c r="A163" s="545">
        <v>7105</v>
      </c>
      <c r="B163" s="545" t="s">
        <v>3161</v>
      </c>
      <c r="C163" s="546">
        <v>7766.60</v>
      </c>
      <c r="D163" s="546">
        <v>0</v>
      </c>
      <c r="E163" s="546">
        <v>600</v>
      </c>
      <c r="F163" s="546">
        <v>1100</v>
      </c>
      <c r="G163" s="546">
        <v>3502.31</v>
      </c>
      <c r="H163" s="546">
        <v>12968.91</v>
      </c>
      <c r="I163" s="546">
        <v>5358.954000000001</v>
      </c>
      <c r="J163" s="546">
        <v>1553.3200000000002</v>
      </c>
      <c r="K163" s="546">
        <v>15533.20</v>
      </c>
      <c r="L163" s="546">
        <v>7754.62</v>
      </c>
      <c r="M163" s="546">
        <v>30200.094</v>
      </c>
    </row>
    <row r="164" spans="1:13" ht="12.5">
      <c r="A164" s="545">
        <v>7106</v>
      </c>
      <c r="B164" s="545" t="s">
        <v>3162</v>
      </c>
      <c r="C164" s="546">
        <v>7579.90</v>
      </c>
      <c r="D164" s="546">
        <v>0</v>
      </c>
      <c r="E164" s="546">
        <v>600</v>
      </c>
      <c r="F164" s="546">
        <v>1100</v>
      </c>
      <c r="G164" s="546">
        <v>3502.31</v>
      </c>
      <c r="H164" s="546">
        <v>12782.21</v>
      </c>
      <c r="I164" s="546">
        <v>5230.130999999999</v>
      </c>
      <c r="J164" s="546">
        <v>1515.9799999999998</v>
      </c>
      <c r="K164" s="546">
        <v>15159.80</v>
      </c>
      <c r="L164" s="546">
        <v>7754.62</v>
      </c>
      <c r="M164" s="546">
        <v>29660.531</v>
      </c>
    </row>
    <row r="165" spans="1:13" ht="12.5">
      <c r="A165" s="545">
        <v>7107</v>
      </c>
      <c r="B165" s="545" t="s">
        <v>3163</v>
      </c>
      <c r="C165" s="546">
        <v>7729.20</v>
      </c>
      <c r="D165" s="546">
        <v>0</v>
      </c>
      <c r="E165" s="546">
        <v>600</v>
      </c>
      <c r="F165" s="546">
        <v>1100</v>
      </c>
      <c r="G165" s="546">
        <v>3502.31</v>
      </c>
      <c r="H165" s="546">
        <v>12931.51</v>
      </c>
      <c r="I165" s="546">
        <v>5333.148</v>
      </c>
      <c r="J165" s="546">
        <v>1545.84</v>
      </c>
      <c r="K165" s="546">
        <v>15458.40</v>
      </c>
      <c r="L165" s="546">
        <v>7754.62</v>
      </c>
      <c r="M165" s="546">
        <v>30092.007999999998</v>
      </c>
    </row>
    <row r="166" spans="1:13" ht="12.5">
      <c r="A166" s="545">
        <v>7108</v>
      </c>
      <c r="B166" s="545" t="s">
        <v>3164</v>
      </c>
      <c r="C166" s="546">
        <v>7841.30</v>
      </c>
      <c r="D166" s="546">
        <v>0</v>
      </c>
      <c r="E166" s="546">
        <v>600</v>
      </c>
      <c r="F166" s="546">
        <v>1100</v>
      </c>
      <c r="G166" s="546">
        <v>3502.31</v>
      </c>
      <c r="H166" s="546">
        <v>13043.609999999999</v>
      </c>
      <c r="I166" s="546">
        <v>5410.497</v>
      </c>
      <c r="J166" s="546">
        <v>1568.26</v>
      </c>
      <c r="K166" s="546">
        <v>15682.60</v>
      </c>
      <c r="L166" s="546">
        <v>7754.62</v>
      </c>
      <c r="M166" s="546">
        <v>30415.977</v>
      </c>
    </row>
    <row r="167" spans="1:13" ht="12.5">
      <c r="A167" s="545">
        <v>7111</v>
      </c>
      <c r="B167" s="545" t="s">
        <v>3165</v>
      </c>
      <c r="C167" s="546">
        <v>7729.20</v>
      </c>
      <c r="D167" s="546">
        <v>0</v>
      </c>
      <c r="E167" s="546">
        <v>600</v>
      </c>
      <c r="F167" s="546">
        <v>1100</v>
      </c>
      <c r="G167" s="546">
        <v>3502.31</v>
      </c>
      <c r="H167" s="546">
        <v>12931.51</v>
      </c>
      <c r="I167" s="546">
        <v>5333.148</v>
      </c>
      <c r="J167" s="546">
        <v>1545.84</v>
      </c>
      <c r="K167" s="546">
        <v>15458.40</v>
      </c>
      <c r="L167" s="546">
        <v>7754.62</v>
      </c>
      <c r="M167" s="546">
        <v>30092.007999999998</v>
      </c>
    </row>
    <row r="168" spans="1:13" ht="12.5">
      <c r="A168" s="545">
        <v>7112</v>
      </c>
      <c r="B168" s="545" t="s">
        <v>3166</v>
      </c>
      <c r="C168" s="546">
        <v>7915.90</v>
      </c>
      <c r="D168" s="546">
        <v>0</v>
      </c>
      <c r="E168" s="546">
        <v>600</v>
      </c>
      <c r="F168" s="546">
        <v>1100</v>
      </c>
      <c r="G168" s="546">
        <v>3502.31</v>
      </c>
      <c r="H168" s="546">
        <v>13118.21</v>
      </c>
      <c r="I168" s="546">
        <v>5461.971</v>
      </c>
      <c r="J168" s="546">
        <v>1583.1799999999998</v>
      </c>
      <c r="K168" s="546">
        <v>15831.80</v>
      </c>
      <c r="L168" s="546">
        <v>7754.62</v>
      </c>
      <c r="M168" s="546">
        <v>30631.571</v>
      </c>
    </row>
    <row r="169" spans="1:13" ht="12.5">
      <c r="A169" s="545">
        <v>7141</v>
      </c>
      <c r="B169" s="545" t="s">
        <v>2489</v>
      </c>
      <c r="C169" s="546">
        <v>7766.60</v>
      </c>
      <c r="D169" s="546">
        <v>0</v>
      </c>
      <c r="E169" s="546">
        <v>600</v>
      </c>
      <c r="F169" s="546">
        <v>1100</v>
      </c>
      <c r="G169" s="546">
        <v>3502.31</v>
      </c>
      <c r="H169" s="546">
        <v>12968.91</v>
      </c>
      <c r="I169" s="546">
        <v>5358.954000000001</v>
      </c>
      <c r="J169" s="546">
        <v>1553.3200000000002</v>
      </c>
      <c r="K169" s="546">
        <v>15533.20</v>
      </c>
      <c r="L169" s="546">
        <v>7754.62</v>
      </c>
      <c r="M169" s="546">
        <v>30200.094</v>
      </c>
    </row>
    <row r="170" spans="1:13" ht="12.5">
      <c r="A170" s="545">
        <v>7143</v>
      </c>
      <c r="B170" s="545" t="s">
        <v>3176</v>
      </c>
      <c r="C170" s="546">
        <v>7467.90</v>
      </c>
      <c r="D170" s="546">
        <v>0</v>
      </c>
      <c r="E170" s="546">
        <v>600</v>
      </c>
      <c r="F170" s="546">
        <v>1100</v>
      </c>
      <c r="G170" s="546">
        <v>3502.31</v>
      </c>
      <c r="H170" s="546">
        <v>12670.21</v>
      </c>
      <c r="I170" s="546">
        <v>5152.851</v>
      </c>
      <c r="J170" s="546">
        <v>1493.5799999999997</v>
      </c>
      <c r="K170" s="546">
        <v>14935.80</v>
      </c>
      <c r="L170" s="546">
        <v>7754.62</v>
      </c>
      <c r="M170" s="546">
        <v>29336.851</v>
      </c>
    </row>
    <row r="171" spans="1:13" ht="12.5">
      <c r="A171" s="545">
        <v>7150</v>
      </c>
      <c r="B171" s="545" t="s">
        <v>3190</v>
      </c>
      <c r="C171" s="546">
        <v>7736.40</v>
      </c>
      <c r="D171" s="546">
        <v>0</v>
      </c>
      <c r="E171" s="546">
        <v>600</v>
      </c>
      <c r="F171" s="546">
        <v>1100</v>
      </c>
      <c r="G171" s="546">
        <v>3502.31</v>
      </c>
      <c r="H171" s="546">
        <v>12938.71</v>
      </c>
      <c r="I171" s="546">
        <v>5338.115999999999</v>
      </c>
      <c r="J171" s="546">
        <v>1547.2799999999997</v>
      </c>
      <c r="K171" s="546">
        <v>15472.80</v>
      </c>
      <c r="L171" s="546">
        <v>7754.62</v>
      </c>
      <c r="M171" s="546">
        <v>30112.815999999995</v>
      </c>
    </row>
    <row r="172" spans="1:13" ht="12.5">
      <c r="A172" s="545">
        <v>7151</v>
      </c>
      <c r="B172" s="545" t="s">
        <v>3177</v>
      </c>
      <c r="C172" s="546">
        <v>7766.60</v>
      </c>
      <c r="D172" s="546">
        <v>0</v>
      </c>
      <c r="E172" s="546">
        <v>600</v>
      </c>
      <c r="F172" s="546">
        <v>1100</v>
      </c>
      <c r="G172" s="546">
        <v>3502.31</v>
      </c>
      <c r="H172" s="546">
        <v>12968.91</v>
      </c>
      <c r="I172" s="546">
        <v>5358.954000000001</v>
      </c>
      <c r="J172" s="546">
        <v>1553.3200000000002</v>
      </c>
      <c r="K172" s="546">
        <v>15533.20</v>
      </c>
      <c r="L172" s="546">
        <v>7754.62</v>
      </c>
      <c r="M172" s="546">
        <v>30200.094</v>
      </c>
    </row>
    <row r="173" spans="1:13" ht="12.5">
      <c r="A173" s="545">
        <v>7152</v>
      </c>
      <c r="B173" s="545" t="s">
        <v>3178</v>
      </c>
      <c r="C173" s="546">
        <v>16856</v>
      </c>
      <c r="D173" s="546">
        <v>0</v>
      </c>
      <c r="E173" s="546">
        <v>600</v>
      </c>
      <c r="F173" s="546">
        <v>1100</v>
      </c>
      <c r="G173" s="546">
        <v>3848.89</v>
      </c>
      <c r="H173" s="546">
        <v>22404.89</v>
      </c>
      <c r="I173" s="546">
        <v>11630.64</v>
      </c>
      <c r="J173" s="546">
        <v>3371.20</v>
      </c>
      <c r="K173" s="546">
        <v>33712</v>
      </c>
      <c r="L173" s="546">
        <v>7754.62</v>
      </c>
      <c r="M173" s="546">
        <v>56468.46</v>
      </c>
    </row>
    <row r="174" spans="1:13" ht="12.5">
      <c r="A174" s="545">
        <v>7153</v>
      </c>
      <c r="B174" s="545" t="s">
        <v>3179</v>
      </c>
      <c r="C174" s="546">
        <v>18640</v>
      </c>
      <c r="D174" s="546">
        <v>0</v>
      </c>
      <c r="E174" s="546">
        <v>600</v>
      </c>
      <c r="F174" s="546">
        <v>1100</v>
      </c>
      <c r="G174" s="546">
        <v>3848.89</v>
      </c>
      <c r="H174" s="546">
        <v>24188.89</v>
      </c>
      <c r="I174" s="546">
        <v>12861.60</v>
      </c>
      <c r="J174" s="546">
        <v>3728</v>
      </c>
      <c r="K174" s="546">
        <v>37280</v>
      </c>
      <c r="L174" s="546">
        <v>7754.62</v>
      </c>
      <c r="M174" s="546">
        <v>61624.22</v>
      </c>
    </row>
    <row r="175" spans="1:13" ht="12.5">
      <c r="A175" s="545">
        <v>7154</v>
      </c>
      <c r="B175" s="545" t="s">
        <v>3180</v>
      </c>
      <c r="C175" s="546">
        <v>20513.60</v>
      </c>
      <c r="D175" s="546">
        <v>0</v>
      </c>
      <c r="E175" s="546">
        <v>600</v>
      </c>
      <c r="F175" s="546">
        <v>1100</v>
      </c>
      <c r="G175" s="546">
        <v>4518.26</v>
      </c>
      <c r="H175" s="546">
        <v>26731.86</v>
      </c>
      <c r="I175" s="546">
        <v>14154.384</v>
      </c>
      <c r="J175" s="546">
        <v>4102.719999999999</v>
      </c>
      <c r="K175" s="546">
        <v>41027.2</v>
      </c>
      <c r="L175" s="546">
        <v>7754.62</v>
      </c>
      <c r="M175" s="546">
        <v>67038.924</v>
      </c>
    </row>
    <row r="176" spans="1:13" ht="12.5">
      <c r="A176" s="545">
        <v>7155</v>
      </c>
      <c r="B176" s="545" t="s">
        <v>3181</v>
      </c>
      <c r="C176" s="546">
        <v>22568</v>
      </c>
      <c r="D176" s="546">
        <v>0</v>
      </c>
      <c r="E176" s="546">
        <v>600</v>
      </c>
      <c r="F176" s="546">
        <v>1100</v>
      </c>
      <c r="G176" s="546">
        <v>5187.6</v>
      </c>
      <c r="H176" s="546">
        <v>29455.60</v>
      </c>
      <c r="I176" s="546">
        <v>15571.920000000002</v>
      </c>
      <c r="J176" s="546">
        <v>4513.6</v>
      </c>
      <c r="K176" s="546">
        <v>45136</v>
      </c>
      <c r="L176" s="546">
        <v>7754.62</v>
      </c>
      <c r="M176" s="546">
        <v>72976.14</v>
      </c>
    </row>
    <row r="177" spans="1:13" ht="12.5">
      <c r="A177" s="545">
        <v>7160</v>
      </c>
      <c r="B177" s="545" t="s">
        <v>3182</v>
      </c>
      <c r="C177" s="546">
        <v>20513.60</v>
      </c>
      <c r="D177" s="546">
        <v>0</v>
      </c>
      <c r="E177" s="546">
        <v>600</v>
      </c>
      <c r="F177" s="546">
        <v>1100</v>
      </c>
      <c r="G177" s="546">
        <v>4518.26</v>
      </c>
      <c r="H177" s="546">
        <v>26731.86</v>
      </c>
      <c r="I177" s="546">
        <v>14154.384</v>
      </c>
      <c r="J177" s="546">
        <v>4102.719999999999</v>
      </c>
      <c r="K177" s="546">
        <v>41027.2</v>
      </c>
      <c r="L177" s="546">
        <v>7754.62</v>
      </c>
      <c r="M177" s="546">
        <v>67038.924</v>
      </c>
    </row>
    <row r="178" spans="1:13" ht="12.5">
      <c r="A178" s="545">
        <v>7161</v>
      </c>
      <c r="B178" s="545" t="s">
        <v>3183</v>
      </c>
      <c r="C178" s="546">
        <v>22568</v>
      </c>
      <c r="D178" s="546">
        <v>0</v>
      </c>
      <c r="E178" s="546">
        <v>600</v>
      </c>
      <c r="F178" s="546">
        <v>1100</v>
      </c>
      <c r="G178" s="546">
        <v>5187.6</v>
      </c>
      <c r="H178" s="546">
        <v>29455.60</v>
      </c>
      <c r="I178" s="546">
        <v>15571.920000000002</v>
      </c>
      <c r="J178" s="546">
        <v>4513.6</v>
      </c>
      <c r="K178" s="546">
        <v>45136</v>
      </c>
      <c r="L178" s="546">
        <v>7754.62</v>
      </c>
      <c r="M178" s="546">
        <v>72976.14</v>
      </c>
    </row>
    <row r="179" spans="1:13" ht="12.5">
      <c r="A179" s="545">
        <v>7165</v>
      </c>
      <c r="B179" s="545" t="s">
        <v>3184</v>
      </c>
      <c r="C179" s="546">
        <v>27310.40</v>
      </c>
      <c r="D179" s="546">
        <v>0</v>
      </c>
      <c r="E179" s="546">
        <v>600</v>
      </c>
      <c r="F179" s="546">
        <v>1100</v>
      </c>
      <c r="G179" s="546">
        <v>5187.6</v>
      </c>
      <c r="H179" s="546">
        <v>34198</v>
      </c>
      <c r="I179" s="546">
        <v>18844.176</v>
      </c>
      <c r="J179" s="546">
        <v>5462.080000000001</v>
      </c>
      <c r="K179" s="546">
        <v>54620.80</v>
      </c>
      <c r="L179" s="546">
        <v>7754.62</v>
      </c>
      <c r="M179" s="546">
        <v>86681.676</v>
      </c>
    </row>
    <row r="180" spans="1:13" ht="12.5">
      <c r="A180" s="545">
        <v>7171</v>
      </c>
      <c r="B180" s="545" t="s">
        <v>3185</v>
      </c>
      <c r="C180" s="546">
        <v>11080</v>
      </c>
      <c r="D180" s="546">
        <v>0</v>
      </c>
      <c r="E180" s="546">
        <v>600</v>
      </c>
      <c r="F180" s="546">
        <v>1100</v>
      </c>
      <c r="G180" s="546">
        <v>3502.71</v>
      </c>
      <c r="H180" s="546">
        <v>16282.71</v>
      </c>
      <c r="I180" s="546">
        <v>7645.20</v>
      </c>
      <c r="J180" s="546">
        <v>2216</v>
      </c>
      <c r="K180" s="546">
        <v>22160</v>
      </c>
      <c r="L180" s="546">
        <v>7754.62</v>
      </c>
      <c r="M180" s="546">
        <v>39775.82</v>
      </c>
    </row>
  </sheetData>
  <mergeCells count="15">
    <mergeCell ref="A8:A9"/>
    <mergeCell ref="B8:B9"/>
    <mergeCell ref="C8:H8"/>
    <mergeCell ref="I8:M8"/>
    <mergeCell ref="A40:C40"/>
    <mergeCell ref="A41:A42"/>
    <mergeCell ref="B41:B42"/>
    <mergeCell ref="C41:H41"/>
    <mergeCell ref="I41:M41"/>
    <mergeCell ref="A2:M2"/>
    <mergeCell ref="A3:M3"/>
    <mergeCell ref="A4:M4"/>
    <mergeCell ref="A5:M5"/>
    <mergeCell ref="A6:M6"/>
    <mergeCell ref="A7:C7"/>
  </mergeCells>
  <printOptions horizontalCentered="1"/>
  <pageMargins left="0.7874015748031497" right="0.7874015748031497" top="0.9055118110236221" bottom="0.5905511811023623" header="0.5118110236220472" footer="0.5118110236220472"/>
  <pageSetup fitToHeight="0" orientation="landscape" paperSize="1" scale="5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3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35" t="s">
        <v>1676</v>
      </c>
      <c r="C2" s="36"/>
      <c r="D2" s="36"/>
    </row>
    <row r="3" spans="2:4" ht="25">
      <c r="B3" s="1" t="s">
        <v>308</v>
      </c>
      <c r="C3" s="1" t="s">
        <v>317</v>
      </c>
      <c r="D3" s="1" t="s">
        <v>4</v>
      </c>
    </row>
    <row r="4" spans="2:4" ht="14.5">
      <c r="B4" s="6" t="s">
        <v>0</v>
      </c>
      <c r="C4" s="15" t="s">
        <v>318</v>
      </c>
      <c r="D4" s="8" t="s">
        <v>7</v>
      </c>
    </row>
    <row r="5" spans="2:4" ht="14.5">
      <c r="B5" s="11" t="s">
        <v>309</v>
      </c>
      <c r="C5" s="16" t="s">
        <v>318</v>
      </c>
      <c r="D5" s="13" t="s">
        <v>7</v>
      </c>
    </row>
    <row r="6" spans="2:4" ht="14.5">
      <c r="B6" s="7" t="s">
        <v>310</v>
      </c>
      <c r="C6" s="17" t="s">
        <v>318</v>
      </c>
      <c r="D6" s="9" t="s">
        <v>322</v>
      </c>
    </row>
    <row r="7" spans="2:4" ht="25">
      <c r="B7" s="2" t="s">
        <v>311</v>
      </c>
      <c r="C7" s="18" t="s">
        <v>319</v>
      </c>
      <c r="D7" s="4" t="s">
        <v>323</v>
      </c>
    </row>
    <row r="8" spans="2:4" ht="25">
      <c r="B8" s="2" t="s">
        <v>312</v>
      </c>
      <c r="C8" s="18" t="s">
        <v>319</v>
      </c>
      <c r="D8" s="4" t="s">
        <v>324</v>
      </c>
    </row>
    <row r="9" spans="2:4" ht="25">
      <c r="B9" s="7" t="s">
        <v>313</v>
      </c>
      <c r="C9" s="17" t="s">
        <v>318</v>
      </c>
      <c r="D9" s="9" t="s">
        <v>325</v>
      </c>
    </row>
    <row r="10" spans="2:4" ht="14.5">
      <c r="B10" s="2" t="s">
        <v>314</v>
      </c>
      <c r="C10" s="18" t="s">
        <v>320</v>
      </c>
      <c r="D10" s="4" t="s">
        <v>325</v>
      </c>
    </row>
    <row r="11" spans="2:4" ht="14.5">
      <c r="B11" s="7" t="s">
        <v>315</v>
      </c>
      <c r="C11" s="17" t="s">
        <v>318</v>
      </c>
      <c r="D11" s="9" t="s">
        <v>326</v>
      </c>
    </row>
    <row r="12" spans="2:4" ht="14.5">
      <c r="B12" s="2" t="s">
        <v>316</v>
      </c>
      <c r="C12" s="18" t="s">
        <v>321</v>
      </c>
      <c r="D12" s="4" t="s">
        <v>326</v>
      </c>
    </row>
    <row r="13" spans="2:4" ht="14.5">
      <c r="B13" s="3" t="s">
        <v>306</v>
      </c>
      <c r="C13" s="1" t="s">
        <v>318</v>
      </c>
      <c r="D13" s="5" t="s">
        <v>7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6"/>
  <sheetViews>
    <sheetView showGridLines="0" workbookViewId="0" topLeftCell="A1"/>
  </sheetViews>
  <sheetFormatPr defaultColWidth="11.424285714285714" defaultRowHeight="14.5"/>
  <cols>
    <col min="2" max="2" width="51.142857142857146" customWidth="1"/>
    <col min="3" max="3" width="15.142857142857142" customWidth="1"/>
    <col min="4" max="4" width="22.285714285714285" customWidth="1"/>
  </cols>
  <sheetData>
    <row r="2" spans="2:4" ht="14.5">
      <c r="B2" s="35" t="s">
        <v>1677</v>
      </c>
      <c r="C2" s="36"/>
      <c r="D2" s="36"/>
    </row>
    <row r="3" spans="2:4" ht="25">
      <c r="B3" s="1" t="s">
        <v>308</v>
      </c>
      <c r="C3" s="1" t="s">
        <v>317</v>
      </c>
      <c r="D3" s="1" t="s">
        <v>4</v>
      </c>
    </row>
    <row r="4" spans="2:4" ht="14.5">
      <c r="B4" s="6" t="s">
        <v>1</v>
      </c>
      <c r="C4" s="15" t="s">
        <v>318</v>
      </c>
      <c r="D4" s="8" t="s">
        <v>5</v>
      </c>
    </row>
    <row r="5" spans="2:4" ht="14.5">
      <c r="B5" s="11" t="s">
        <v>309</v>
      </c>
      <c r="C5" s="16" t="s">
        <v>318</v>
      </c>
      <c r="D5" s="13" t="s">
        <v>5</v>
      </c>
    </row>
    <row r="6" spans="2:4" ht="14.5">
      <c r="B6" s="7" t="s">
        <v>310</v>
      </c>
      <c r="C6" s="17" t="s">
        <v>318</v>
      </c>
      <c r="D6" s="9" t="s">
        <v>323</v>
      </c>
    </row>
    <row r="7" spans="2:4" ht="25">
      <c r="B7" s="2" t="s">
        <v>311</v>
      </c>
      <c r="C7" s="18" t="s">
        <v>319</v>
      </c>
      <c r="D7" s="4" t="s">
        <v>323</v>
      </c>
    </row>
    <row r="8" spans="2:4" ht="25">
      <c r="B8" s="7" t="s">
        <v>313</v>
      </c>
      <c r="C8" s="17" t="s">
        <v>318</v>
      </c>
      <c r="D8" s="9" t="s">
        <v>325</v>
      </c>
    </row>
    <row r="9" spans="2:4" ht="14.5">
      <c r="B9" s="2" t="s">
        <v>314</v>
      </c>
      <c r="C9" s="18" t="s">
        <v>320</v>
      </c>
      <c r="D9" s="4" t="s">
        <v>325</v>
      </c>
    </row>
    <row r="10" spans="2:4" ht="14.5">
      <c r="B10" s="6" t="s">
        <v>2</v>
      </c>
      <c r="C10" s="15" t="s">
        <v>318</v>
      </c>
      <c r="D10" s="8" t="s">
        <v>6</v>
      </c>
    </row>
    <row r="11" spans="2:4" ht="14.5">
      <c r="B11" s="11" t="s">
        <v>309</v>
      </c>
      <c r="C11" s="16" t="s">
        <v>318</v>
      </c>
      <c r="D11" s="13" t="s">
        <v>6</v>
      </c>
    </row>
    <row r="12" spans="2:4" ht="14.5">
      <c r="B12" s="7" t="s">
        <v>310</v>
      </c>
      <c r="C12" s="17" t="s">
        <v>318</v>
      </c>
      <c r="D12" s="9" t="s">
        <v>324</v>
      </c>
    </row>
    <row r="13" spans="2:4" ht="25">
      <c r="B13" s="2" t="s">
        <v>312</v>
      </c>
      <c r="C13" s="18" t="s">
        <v>319</v>
      </c>
      <c r="D13" s="4" t="s">
        <v>324</v>
      </c>
    </row>
    <row r="14" spans="2:4" ht="14.5">
      <c r="B14" s="7" t="s">
        <v>315</v>
      </c>
      <c r="C14" s="17" t="s">
        <v>318</v>
      </c>
      <c r="D14" s="9" t="s">
        <v>326</v>
      </c>
    </row>
    <row r="15" spans="2:4" ht="14.5">
      <c r="B15" s="2" t="s">
        <v>316</v>
      </c>
      <c r="C15" s="18" t="s">
        <v>321</v>
      </c>
      <c r="D15" s="4" t="s">
        <v>326</v>
      </c>
    </row>
    <row r="16" spans="2:4" ht="14.5">
      <c r="B16" s="3" t="s">
        <v>306</v>
      </c>
      <c r="C16" s="1" t="s">
        <v>318</v>
      </c>
      <c r="D16" s="5" t="s">
        <v>7</v>
      </c>
    </row>
  </sheetData>
  <mergeCells count="1">
    <mergeCell ref="B2:D2"/>
  </mergeCells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76</vt:i4>
      </vt:variant>
    </vt:vector>
  </HeadingPairs>
  <TitlesOfParts>
    <vt:vector size="76" baseType="lpstr">
      <vt:lpstr>PL - Clasificación Admin</vt:lpstr>
      <vt:lpstr>PL - COG</vt:lpstr>
      <vt:lpstr>PL - COG desglosado</vt:lpstr>
      <vt:lpstr>PL - Tipo Gasto</vt:lpstr>
      <vt:lpstr>PL - Tipo Gasto desglosado</vt:lpstr>
      <vt:lpstr>PL - Programable</vt:lpstr>
      <vt:lpstr>PL - Programable desglosado</vt:lpstr>
      <vt:lpstr>PL - CFP</vt:lpstr>
      <vt:lpstr>PL - CFP detalle</vt:lpstr>
      <vt:lpstr>PL - Flujos Efectivo</vt:lpstr>
      <vt:lpstr>PL - Flujos Efectivo.1</vt:lpstr>
      <vt:lpstr>PL - Flujos Efectivo.2</vt:lpstr>
      <vt:lpstr>PJ - Clasificación Admin</vt:lpstr>
      <vt:lpstr>PJ - COG</vt:lpstr>
      <vt:lpstr>PJ - COG desglosado</vt:lpstr>
      <vt:lpstr>PJ - Tipo Gasto</vt:lpstr>
      <vt:lpstr>PJ - Tipo Gasto desglosado</vt:lpstr>
      <vt:lpstr>PJ - Programable</vt:lpstr>
      <vt:lpstr>PJ - Programable desglosado</vt:lpstr>
      <vt:lpstr>PJ - CFP</vt:lpstr>
      <vt:lpstr>PJ - CFP detalle</vt:lpstr>
      <vt:lpstr>PJ - Flujos Efectivo</vt:lpstr>
      <vt:lpstr>PJ - Flujos Efectivo.1</vt:lpstr>
      <vt:lpstr>PJ - Flujos Efectivo.2</vt:lpstr>
      <vt:lpstr>PJ - Flujos Efectivo.3</vt:lpstr>
      <vt:lpstr>AUT - Clasificación Admin</vt:lpstr>
      <vt:lpstr>AUT - COG</vt:lpstr>
      <vt:lpstr>AUT - COG desglosado</vt:lpstr>
      <vt:lpstr>AUT - Tipo Gasto</vt:lpstr>
      <vt:lpstr>AUT - Tipo Gasto desglosado</vt:lpstr>
      <vt:lpstr>AUT - Programable</vt:lpstr>
      <vt:lpstr>AUT - Programable desglosado</vt:lpstr>
      <vt:lpstr>AUT - CFP</vt:lpstr>
      <vt:lpstr>AUT - Flujos Efectivo</vt:lpstr>
      <vt:lpstr>AUT - CFP detalle</vt:lpstr>
      <vt:lpstr>AUT - Flujos Efectivo.1</vt:lpstr>
      <vt:lpstr>AUT - Flujos Efectivo.2</vt:lpstr>
      <vt:lpstr>AUT - Flujos Efectivo.3</vt:lpstr>
      <vt:lpstr>AUT - Flujos Efectivo.4</vt:lpstr>
      <vt:lpstr>AUT - Flujos Efectivo.5</vt:lpstr>
      <vt:lpstr>AUT - Flujos Efectivo.6</vt:lpstr>
      <vt:lpstr>AUT - Flujos Efectivo.7</vt:lpstr>
      <vt:lpstr>AUT - Flujos Efectivo.8</vt:lpstr>
      <vt:lpstr>AUT - Flujos Efectivo.9</vt:lpstr>
      <vt:lpstr>AUT - Flujos Efectivo.10</vt:lpstr>
      <vt:lpstr>Resumen Tomo de Plazas</vt:lpstr>
      <vt:lpstr>Plazas - ASEY</vt:lpstr>
      <vt:lpstr>Tabulador - ASEY</vt:lpstr>
      <vt:lpstr>Plazas - CONGRESO</vt:lpstr>
      <vt:lpstr>Tabulador - CONGRESO</vt:lpstr>
      <vt:lpstr>Plazas - CJEY</vt:lpstr>
      <vt:lpstr>Tabulador - CJEY</vt:lpstr>
      <vt:lpstr>Plazas - TTSEM</vt:lpstr>
      <vt:lpstr>Tabulador - TTSEM</vt:lpstr>
      <vt:lpstr>Plazas -TSJ</vt:lpstr>
      <vt:lpstr>Tabulador - TSJ</vt:lpstr>
      <vt:lpstr>Plazas - AIPE</vt:lpstr>
      <vt:lpstr>Tabulador - AIPE</vt:lpstr>
      <vt:lpstr>Plazas - ATY</vt:lpstr>
      <vt:lpstr>Tabulador - ATY</vt:lpstr>
      <vt:lpstr>Plazas - CODHEY</vt:lpstr>
      <vt:lpstr>Tabulador - CODHEY</vt:lpstr>
      <vt:lpstr>Plazas - FECCEY</vt:lpstr>
      <vt:lpstr>Tabulador - FECCEY </vt:lpstr>
      <vt:lpstr>Plazas - FGE</vt:lpstr>
      <vt:lpstr>Tabulador - FGE</vt:lpstr>
      <vt:lpstr>Plazas - IEPAC</vt:lpstr>
      <vt:lpstr>Tabulador - IEPAC</vt:lpstr>
      <vt:lpstr>Plazas -INAIP</vt:lpstr>
      <vt:lpstr>Tabulador - INAIP</vt:lpstr>
      <vt:lpstr>Plazas - TEEY</vt:lpstr>
      <vt:lpstr>Tabulador - TEEY</vt:lpstr>
      <vt:lpstr>Plazas - TJAEY</vt:lpstr>
      <vt:lpstr>Tabulador - TJAEY</vt:lpstr>
      <vt:lpstr>Plazas - UADY</vt:lpstr>
      <vt:lpstr>Tabulador - UADY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jairo.hau</dc:creator>
  <cp:keywords/>
  <dc:description/>
  <cp:lastModifiedBy>Inci Deyanira Dorantes Malpi</cp:lastModifiedBy>
  <dcterms:created xsi:type="dcterms:W3CDTF">2024-12-19T12:34:58Z</dcterms:created>
  <dcterms:modified xsi:type="dcterms:W3CDTF">2025-01-13T16:02:03Z</dcterms:modified>
  <cp:category/>
</cp:coreProperties>
</file>