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79.19\recursos_federales\EDDIE PARTICIPACIONES\PART. MUN. 2025\ACUERDO PARTICIPACIONES 2025\VALIDADO\"/>
    </mc:Choice>
  </mc:AlternateContent>
  <bookViews>
    <workbookView xWindow="-105" yWindow="-105" windowWidth="19425" windowHeight="11505" tabRatio="666" activeTab="1"/>
  </bookViews>
  <sheets>
    <sheet name="Anexo I" sheetId="14" r:id="rId1"/>
    <sheet name="Anexo II" sheetId="3" r:id="rId2"/>
  </sheets>
  <externalReferences>
    <externalReference r:id="rId3"/>
  </externalReferences>
  <definedNames>
    <definedName name="_xlnm._FilterDatabase" localSheetId="0" hidden="1">'Anexo I'!$Q$4:$Q$112</definedName>
    <definedName name="acuerdobebidas">[1]lie!$E$32</definedName>
    <definedName name="acuerdoenajenacion">[1]lie!$E$29</definedName>
    <definedName name="acuerdoestatales">[1]lie!$E$31</definedName>
    <definedName name="acuerdofocoisan">[1]lie!$E$24</definedName>
    <definedName name="acuerdofofir">[1]lie!$E$25</definedName>
    <definedName name="acuerdofogen">[1]lie!$E$21</definedName>
    <definedName name="acuerdofomun">[1]lie!$E$22</definedName>
    <definedName name="acuerdofondoisr">[1]lie!$E$27</definedName>
    <definedName name="acuerdoieps">[1]lie!$E$23</definedName>
    <definedName name="acuerdoiepsgasolinas">[1]lie!$E$26</definedName>
    <definedName name="acuerdoisan">[1]lie!$E$28</definedName>
    <definedName name="FACTORGASOLINAS">'[1] GASOLINAS  Tabla III'!$J$5:$J$110</definedName>
    <definedName name="RANGOFOGEN" localSheetId="0">'Anexo I'!$C$5</definedName>
    <definedName name="RANGOFOGEN">#REF!</definedName>
    <definedName name="_xlnm.Print_Titles" localSheetId="1">'Anexo II'!$1:$4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3" l="1"/>
  <c r="Q111" i="14" l="1"/>
  <c r="H110" i="3" l="1"/>
  <c r="H108" i="3"/>
  <c r="H106" i="3"/>
  <c r="H104" i="3"/>
  <c r="H102" i="3"/>
  <c r="H100" i="3"/>
  <c r="H98" i="3"/>
  <c r="H96" i="3"/>
  <c r="H94" i="3"/>
  <c r="H92" i="3"/>
  <c r="H90" i="3"/>
  <c r="H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8" i="3"/>
  <c r="H6" i="3"/>
  <c r="H109" i="3"/>
  <c r="H107" i="3"/>
  <c r="H105" i="3"/>
  <c r="H103" i="3"/>
  <c r="H101" i="3"/>
  <c r="H99" i="3"/>
  <c r="H97" i="3"/>
  <c r="H95" i="3"/>
  <c r="H93" i="3"/>
  <c r="H91" i="3"/>
  <c r="H89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  <c r="H7" i="3"/>
  <c r="H5" i="3"/>
  <c r="E35" i="3"/>
  <c r="F35" i="3" s="1"/>
  <c r="H111" i="3" l="1"/>
  <c r="E80" i="3"/>
  <c r="F80" i="3" s="1"/>
  <c r="E59" i="3"/>
  <c r="F59" i="3" s="1"/>
  <c r="E67" i="3"/>
  <c r="F67" i="3" s="1"/>
  <c r="E12" i="3"/>
  <c r="F12" i="3" s="1"/>
  <c r="E36" i="3"/>
  <c r="F36" i="3" s="1"/>
  <c r="E8" i="3"/>
  <c r="F8" i="3" s="1"/>
  <c r="E104" i="3"/>
  <c r="F104" i="3" s="1"/>
  <c r="E92" i="3"/>
  <c r="F92" i="3" s="1"/>
  <c r="E51" i="3"/>
  <c r="F51" i="3" s="1"/>
  <c r="E60" i="3"/>
  <c r="F60" i="3" s="1"/>
  <c r="E66" i="3"/>
  <c r="F66" i="3" s="1"/>
  <c r="E48" i="3"/>
  <c r="F48" i="3" s="1"/>
  <c r="E28" i="3"/>
  <c r="F28" i="3" s="1"/>
  <c r="E31" i="3"/>
  <c r="F31" i="3" s="1"/>
  <c r="E68" i="3"/>
  <c r="F68" i="3" s="1"/>
  <c r="E82" i="3"/>
  <c r="F82" i="3" s="1"/>
  <c r="E74" i="3"/>
  <c r="F74" i="3" s="1"/>
  <c r="E20" i="3"/>
  <c r="F20" i="3" s="1"/>
  <c r="E32" i="3"/>
  <c r="F32" i="3" s="1"/>
  <c r="E50" i="3"/>
  <c r="F50" i="3" s="1"/>
  <c r="E40" i="3"/>
  <c r="F40" i="3" s="1"/>
  <c r="E56" i="3"/>
  <c r="F56" i="3" s="1"/>
  <c r="E90" i="3"/>
  <c r="F90" i="3" s="1"/>
  <c r="E96" i="3"/>
  <c r="F96" i="3" s="1"/>
  <c r="E44" i="3"/>
  <c r="F44" i="3" s="1"/>
  <c r="E76" i="3"/>
  <c r="F76" i="3" s="1"/>
  <c r="E64" i="3"/>
  <c r="F64" i="3" s="1"/>
  <c r="E84" i="3"/>
  <c r="F84" i="3" s="1"/>
  <c r="E72" i="3"/>
  <c r="F72" i="3" s="1"/>
  <c r="E91" i="3"/>
  <c r="F91" i="3" s="1"/>
  <c r="E24" i="3"/>
  <c r="F24" i="3" s="1"/>
  <c r="E100" i="3"/>
  <c r="F100" i="3" s="1"/>
  <c r="E75" i="3"/>
  <c r="F75" i="3" s="1"/>
  <c r="E88" i="3"/>
  <c r="F88" i="3" s="1"/>
  <c r="E58" i="3"/>
  <c r="F58" i="3" s="1"/>
  <c r="E83" i="3"/>
  <c r="F83" i="3" s="1"/>
  <c r="E16" i="3"/>
  <c r="F16" i="3" s="1"/>
  <c r="E108" i="3"/>
  <c r="F108" i="3" s="1"/>
  <c r="E52" i="3"/>
  <c r="F52" i="3" s="1"/>
  <c r="E5" i="3"/>
  <c r="E9" i="3"/>
  <c r="F9" i="3" s="1"/>
  <c r="E13" i="3"/>
  <c r="F13" i="3" s="1"/>
  <c r="E17" i="3"/>
  <c r="F17" i="3" s="1"/>
  <c r="E21" i="3"/>
  <c r="F21" i="3" s="1"/>
  <c r="E25" i="3"/>
  <c r="F25" i="3" s="1"/>
  <c r="E29" i="3"/>
  <c r="F29" i="3" s="1"/>
  <c r="E33" i="3"/>
  <c r="F33" i="3" s="1"/>
  <c r="E37" i="3"/>
  <c r="F37" i="3" s="1"/>
  <c r="E41" i="3"/>
  <c r="F41" i="3" s="1"/>
  <c r="E6" i="3"/>
  <c r="F6" i="3" s="1"/>
  <c r="E10" i="3"/>
  <c r="F10" i="3" s="1"/>
  <c r="E14" i="3"/>
  <c r="F14" i="3" s="1"/>
  <c r="E18" i="3"/>
  <c r="F18" i="3" s="1"/>
  <c r="E22" i="3"/>
  <c r="F22" i="3" s="1"/>
  <c r="E11" i="3"/>
  <c r="F11" i="3" s="1"/>
  <c r="E19" i="3"/>
  <c r="F19" i="3" s="1"/>
  <c r="E34" i="3"/>
  <c r="F34" i="3" s="1"/>
  <c r="E45" i="3"/>
  <c r="F45" i="3" s="1"/>
  <c r="E27" i="3"/>
  <c r="F27" i="3" s="1"/>
  <c r="E30" i="3"/>
  <c r="F30" i="3" s="1"/>
  <c r="E43" i="3"/>
  <c r="F43" i="3" s="1"/>
  <c r="E7" i="3"/>
  <c r="F7" i="3" s="1"/>
  <c r="E26" i="3"/>
  <c r="F26" i="3" s="1"/>
  <c r="E39" i="3"/>
  <c r="F39" i="3" s="1"/>
  <c r="E61" i="3"/>
  <c r="F61" i="3" s="1"/>
  <c r="E77" i="3"/>
  <c r="F77" i="3" s="1"/>
  <c r="E93" i="3"/>
  <c r="F93" i="3" s="1"/>
  <c r="E46" i="3"/>
  <c r="F46" i="3" s="1"/>
  <c r="E54" i="3"/>
  <c r="F54" i="3" s="1"/>
  <c r="E55" i="3"/>
  <c r="F55" i="3" s="1"/>
  <c r="E65" i="3"/>
  <c r="F65" i="3" s="1"/>
  <c r="E70" i="3"/>
  <c r="F70" i="3" s="1"/>
  <c r="E71" i="3"/>
  <c r="F71" i="3" s="1"/>
  <c r="E81" i="3"/>
  <c r="F81" i="3" s="1"/>
  <c r="E86" i="3"/>
  <c r="F86" i="3" s="1"/>
  <c r="E87" i="3"/>
  <c r="F87" i="3" s="1"/>
  <c r="E23" i="3"/>
  <c r="F23" i="3" s="1"/>
  <c r="E53" i="3"/>
  <c r="F53" i="3" s="1"/>
  <c r="E69" i="3"/>
  <c r="F69" i="3" s="1"/>
  <c r="E85" i="3"/>
  <c r="F85" i="3" s="1"/>
  <c r="E38" i="3"/>
  <c r="F38" i="3" s="1"/>
  <c r="E57" i="3"/>
  <c r="F57" i="3" s="1"/>
  <c r="E73" i="3"/>
  <c r="F73" i="3" s="1"/>
  <c r="E94" i="3"/>
  <c r="F94" i="3" s="1"/>
  <c r="E105" i="3"/>
  <c r="F105" i="3" s="1"/>
  <c r="E98" i="3"/>
  <c r="F98" i="3" s="1"/>
  <c r="E102" i="3"/>
  <c r="F102" i="3" s="1"/>
  <c r="E79" i="3"/>
  <c r="F79" i="3" s="1"/>
  <c r="E106" i="3"/>
  <c r="F106" i="3" s="1"/>
  <c r="E107" i="3"/>
  <c r="F107" i="3" s="1"/>
  <c r="E15" i="3"/>
  <c r="F15" i="3" s="1"/>
  <c r="E89" i="3"/>
  <c r="F89" i="3" s="1"/>
  <c r="E97" i="3"/>
  <c r="F97" i="3" s="1"/>
  <c r="E99" i="3"/>
  <c r="F99" i="3" s="1"/>
  <c r="E109" i="3"/>
  <c r="F109" i="3" s="1"/>
  <c r="E103" i="3"/>
  <c r="F103" i="3" s="1"/>
  <c r="E42" i="3"/>
  <c r="F42" i="3" s="1"/>
  <c r="E47" i="3"/>
  <c r="F47" i="3" s="1"/>
  <c r="E49" i="3"/>
  <c r="F49" i="3" s="1"/>
  <c r="E63" i="3"/>
  <c r="F63" i="3" s="1"/>
  <c r="E101" i="3"/>
  <c r="F101" i="3" s="1"/>
  <c r="E62" i="3"/>
  <c r="F62" i="3" s="1"/>
  <c r="E78" i="3"/>
  <c r="F78" i="3" s="1"/>
  <c r="E95" i="3"/>
  <c r="F95" i="3" s="1"/>
  <c r="E110" i="3"/>
  <c r="F110" i="3" s="1"/>
  <c r="I5" i="3" l="1"/>
  <c r="I9" i="3"/>
  <c r="I13" i="3"/>
  <c r="J13" i="3" s="1"/>
  <c r="K13" i="3" s="1"/>
  <c r="I17" i="3"/>
  <c r="J17" i="3" s="1"/>
  <c r="K17" i="3" s="1"/>
  <c r="I21" i="3"/>
  <c r="J21" i="3" s="1"/>
  <c r="K21" i="3" s="1"/>
  <c r="I25" i="3"/>
  <c r="I29" i="3"/>
  <c r="J29" i="3" s="1"/>
  <c r="K29" i="3" s="1"/>
  <c r="I33" i="3"/>
  <c r="J33" i="3" s="1"/>
  <c r="K33" i="3" s="1"/>
  <c r="I37" i="3"/>
  <c r="J37" i="3" s="1"/>
  <c r="K37" i="3" s="1"/>
  <c r="I41" i="3"/>
  <c r="J41" i="3" s="1"/>
  <c r="K41" i="3" s="1"/>
  <c r="I45" i="3"/>
  <c r="J45" i="3" s="1"/>
  <c r="K45" i="3" s="1"/>
  <c r="I49" i="3"/>
  <c r="J49" i="3" s="1"/>
  <c r="K49" i="3" s="1"/>
  <c r="I53" i="3"/>
  <c r="J53" i="3" s="1"/>
  <c r="K53" i="3" s="1"/>
  <c r="I57" i="3"/>
  <c r="J57" i="3" s="1"/>
  <c r="K57" i="3" s="1"/>
  <c r="I61" i="3"/>
  <c r="J61" i="3" s="1"/>
  <c r="K61" i="3" s="1"/>
  <c r="I65" i="3"/>
  <c r="J65" i="3" s="1"/>
  <c r="K65" i="3" s="1"/>
  <c r="I69" i="3"/>
  <c r="J69" i="3" s="1"/>
  <c r="K69" i="3" s="1"/>
  <c r="I73" i="3"/>
  <c r="J73" i="3" s="1"/>
  <c r="K73" i="3" s="1"/>
  <c r="I77" i="3"/>
  <c r="J77" i="3" s="1"/>
  <c r="K77" i="3" s="1"/>
  <c r="I81" i="3"/>
  <c r="J81" i="3" s="1"/>
  <c r="K81" i="3" s="1"/>
  <c r="I85" i="3"/>
  <c r="J85" i="3" s="1"/>
  <c r="K85" i="3" s="1"/>
  <c r="I89" i="3"/>
  <c r="J89" i="3" s="1"/>
  <c r="K89" i="3" s="1"/>
  <c r="I93" i="3"/>
  <c r="J93" i="3" s="1"/>
  <c r="K93" i="3" s="1"/>
  <c r="I97" i="3"/>
  <c r="J97" i="3" s="1"/>
  <c r="K97" i="3" s="1"/>
  <c r="I101" i="3"/>
  <c r="J101" i="3" s="1"/>
  <c r="K101" i="3" s="1"/>
  <c r="I105" i="3"/>
  <c r="J105" i="3" s="1"/>
  <c r="K105" i="3" s="1"/>
  <c r="I109" i="3"/>
  <c r="J109" i="3" s="1"/>
  <c r="K109" i="3" s="1"/>
  <c r="I6" i="3"/>
  <c r="J6" i="3" s="1"/>
  <c r="K6" i="3" s="1"/>
  <c r="I10" i="3"/>
  <c r="J10" i="3" s="1"/>
  <c r="K10" i="3" s="1"/>
  <c r="I14" i="3"/>
  <c r="J14" i="3" s="1"/>
  <c r="K14" i="3" s="1"/>
  <c r="I18" i="3"/>
  <c r="J18" i="3" s="1"/>
  <c r="K18" i="3" s="1"/>
  <c r="I22" i="3"/>
  <c r="J22" i="3" s="1"/>
  <c r="K22" i="3" s="1"/>
  <c r="I26" i="3"/>
  <c r="J26" i="3" s="1"/>
  <c r="K26" i="3" s="1"/>
  <c r="I30" i="3"/>
  <c r="J30" i="3" s="1"/>
  <c r="K30" i="3" s="1"/>
  <c r="I34" i="3"/>
  <c r="J34" i="3" s="1"/>
  <c r="K34" i="3" s="1"/>
  <c r="I38" i="3"/>
  <c r="J38" i="3" s="1"/>
  <c r="K38" i="3" s="1"/>
  <c r="I42" i="3"/>
  <c r="J42" i="3" s="1"/>
  <c r="K42" i="3" s="1"/>
  <c r="I46" i="3"/>
  <c r="J46" i="3" s="1"/>
  <c r="K46" i="3" s="1"/>
  <c r="I50" i="3"/>
  <c r="J50" i="3" s="1"/>
  <c r="K50" i="3" s="1"/>
  <c r="I54" i="3"/>
  <c r="J54" i="3" s="1"/>
  <c r="K54" i="3" s="1"/>
  <c r="I58" i="3"/>
  <c r="J58" i="3" s="1"/>
  <c r="K58" i="3" s="1"/>
  <c r="I62" i="3"/>
  <c r="J62" i="3" s="1"/>
  <c r="K62" i="3" s="1"/>
  <c r="I66" i="3"/>
  <c r="J66" i="3" s="1"/>
  <c r="K66" i="3" s="1"/>
  <c r="I70" i="3"/>
  <c r="J70" i="3" s="1"/>
  <c r="K70" i="3" s="1"/>
  <c r="I74" i="3"/>
  <c r="J74" i="3" s="1"/>
  <c r="K74" i="3" s="1"/>
  <c r="I78" i="3"/>
  <c r="J78" i="3" s="1"/>
  <c r="K78" i="3" s="1"/>
  <c r="I82" i="3"/>
  <c r="J82" i="3" s="1"/>
  <c r="K82" i="3" s="1"/>
  <c r="I86" i="3"/>
  <c r="J86" i="3" s="1"/>
  <c r="K86" i="3" s="1"/>
  <c r="I90" i="3"/>
  <c r="J90" i="3" s="1"/>
  <c r="K90" i="3" s="1"/>
  <c r="I94" i="3"/>
  <c r="J94" i="3" s="1"/>
  <c r="K94" i="3" s="1"/>
  <c r="I98" i="3"/>
  <c r="J98" i="3" s="1"/>
  <c r="K98" i="3" s="1"/>
  <c r="I102" i="3"/>
  <c r="J102" i="3" s="1"/>
  <c r="K102" i="3" s="1"/>
  <c r="I106" i="3"/>
  <c r="J106" i="3" s="1"/>
  <c r="K106" i="3" s="1"/>
  <c r="I110" i="3"/>
  <c r="J110" i="3" s="1"/>
  <c r="K110" i="3" s="1"/>
  <c r="I7" i="3"/>
  <c r="J7" i="3" s="1"/>
  <c r="K7" i="3" s="1"/>
  <c r="I11" i="3"/>
  <c r="J11" i="3" s="1"/>
  <c r="K11" i="3" s="1"/>
  <c r="I15" i="3"/>
  <c r="J15" i="3" s="1"/>
  <c r="K15" i="3" s="1"/>
  <c r="I19" i="3"/>
  <c r="J19" i="3" s="1"/>
  <c r="K19" i="3" s="1"/>
  <c r="I23" i="3"/>
  <c r="J23" i="3" s="1"/>
  <c r="K23" i="3" s="1"/>
  <c r="I27" i="3"/>
  <c r="J27" i="3" s="1"/>
  <c r="K27" i="3" s="1"/>
  <c r="I31" i="3"/>
  <c r="J31" i="3" s="1"/>
  <c r="K31" i="3" s="1"/>
  <c r="I35" i="3"/>
  <c r="J35" i="3" s="1"/>
  <c r="K35" i="3" s="1"/>
  <c r="I39" i="3"/>
  <c r="J39" i="3" s="1"/>
  <c r="K39" i="3" s="1"/>
  <c r="I43" i="3"/>
  <c r="J43" i="3" s="1"/>
  <c r="K43" i="3" s="1"/>
  <c r="I47" i="3"/>
  <c r="J47" i="3" s="1"/>
  <c r="K47" i="3" s="1"/>
  <c r="I51" i="3"/>
  <c r="J51" i="3" s="1"/>
  <c r="K51" i="3" s="1"/>
  <c r="I55" i="3"/>
  <c r="J55" i="3" s="1"/>
  <c r="K55" i="3" s="1"/>
  <c r="I59" i="3"/>
  <c r="J59" i="3" s="1"/>
  <c r="K59" i="3" s="1"/>
  <c r="I63" i="3"/>
  <c r="J63" i="3" s="1"/>
  <c r="K63" i="3" s="1"/>
  <c r="I67" i="3"/>
  <c r="J67" i="3" s="1"/>
  <c r="I71" i="3"/>
  <c r="J71" i="3" s="1"/>
  <c r="K71" i="3" s="1"/>
  <c r="I75" i="3"/>
  <c r="J75" i="3" s="1"/>
  <c r="K75" i="3" s="1"/>
  <c r="I79" i="3"/>
  <c r="J79" i="3" s="1"/>
  <c r="K79" i="3" s="1"/>
  <c r="I83" i="3"/>
  <c r="J83" i="3" s="1"/>
  <c r="K83" i="3" s="1"/>
  <c r="I87" i="3"/>
  <c r="J87" i="3" s="1"/>
  <c r="K87" i="3" s="1"/>
  <c r="I91" i="3"/>
  <c r="J91" i="3" s="1"/>
  <c r="K91" i="3" s="1"/>
  <c r="I95" i="3"/>
  <c r="J95" i="3" s="1"/>
  <c r="K95" i="3" s="1"/>
  <c r="I99" i="3"/>
  <c r="J99" i="3" s="1"/>
  <c r="K99" i="3" s="1"/>
  <c r="I103" i="3"/>
  <c r="J103" i="3" s="1"/>
  <c r="K103" i="3" s="1"/>
  <c r="I107" i="3"/>
  <c r="J107" i="3" s="1"/>
  <c r="K107" i="3" s="1"/>
  <c r="I8" i="3"/>
  <c r="J8" i="3" s="1"/>
  <c r="K8" i="3" s="1"/>
  <c r="I12" i="3"/>
  <c r="J12" i="3" s="1"/>
  <c r="K12" i="3" s="1"/>
  <c r="I16" i="3"/>
  <c r="J16" i="3" s="1"/>
  <c r="K16" i="3" s="1"/>
  <c r="I20" i="3"/>
  <c r="J20" i="3" s="1"/>
  <c r="K20" i="3" s="1"/>
  <c r="I24" i="3"/>
  <c r="J24" i="3" s="1"/>
  <c r="K24" i="3" s="1"/>
  <c r="I28" i="3"/>
  <c r="J28" i="3" s="1"/>
  <c r="K28" i="3" s="1"/>
  <c r="I40" i="3"/>
  <c r="J40" i="3" s="1"/>
  <c r="K40" i="3" s="1"/>
  <c r="I56" i="3"/>
  <c r="J56" i="3" s="1"/>
  <c r="K56" i="3" s="1"/>
  <c r="I72" i="3"/>
  <c r="J72" i="3" s="1"/>
  <c r="K72" i="3" s="1"/>
  <c r="I88" i="3"/>
  <c r="J88" i="3" s="1"/>
  <c r="K88" i="3" s="1"/>
  <c r="I104" i="3"/>
  <c r="J104" i="3" s="1"/>
  <c r="K104" i="3" s="1"/>
  <c r="I44" i="3"/>
  <c r="J44" i="3" s="1"/>
  <c r="K44" i="3" s="1"/>
  <c r="I60" i="3"/>
  <c r="J60" i="3" s="1"/>
  <c r="K60" i="3" s="1"/>
  <c r="I76" i="3"/>
  <c r="J76" i="3" s="1"/>
  <c r="K76" i="3" s="1"/>
  <c r="I92" i="3"/>
  <c r="J92" i="3" s="1"/>
  <c r="K92" i="3" s="1"/>
  <c r="I108" i="3"/>
  <c r="J108" i="3" s="1"/>
  <c r="K108" i="3" s="1"/>
  <c r="I32" i="3"/>
  <c r="J32" i="3" s="1"/>
  <c r="K32" i="3" s="1"/>
  <c r="I48" i="3"/>
  <c r="J48" i="3" s="1"/>
  <c r="K48" i="3" s="1"/>
  <c r="I64" i="3"/>
  <c r="J64" i="3" s="1"/>
  <c r="K64" i="3" s="1"/>
  <c r="I80" i="3"/>
  <c r="J80" i="3" s="1"/>
  <c r="K80" i="3" s="1"/>
  <c r="I96" i="3"/>
  <c r="I36" i="3"/>
  <c r="J36" i="3" s="1"/>
  <c r="K36" i="3" s="1"/>
  <c r="I52" i="3"/>
  <c r="J52" i="3" s="1"/>
  <c r="K52" i="3" s="1"/>
  <c r="I68" i="3"/>
  <c r="J68" i="3" s="1"/>
  <c r="K68" i="3" s="1"/>
  <c r="I84" i="3"/>
  <c r="J84" i="3" s="1"/>
  <c r="K84" i="3" s="1"/>
  <c r="I100" i="3"/>
  <c r="J100" i="3" s="1"/>
  <c r="K100" i="3" s="1"/>
  <c r="K67" i="3"/>
  <c r="J96" i="3"/>
  <c r="K96" i="3" s="1"/>
  <c r="F5" i="3"/>
  <c r="E111" i="3"/>
  <c r="J9" i="3"/>
  <c r="K9" i="3" s="1"/>
  <c r="J25" i="3"/>
  <c r="K25" i="3" s="1"/>
  <c r="J5" i="3" l="1"/>
  <c r="K5" i="3" s="1"/>
  <c r="I111" i="3"/>
  <c r="J111" i="3" l="1"/>
  <c r="K111" i="3" l="1"/>
</calcChain>
</file>

<file path=xl/sharedStrings.xml><?xml version="1.0" encoding="utf-8"?>
<sst xmlns="http://schemas.openxmlformats.org/spreadsheetml/2006/main" count="789" uniqueCount="359">
  <si>
    <t>Totales</t>
  </si>
  <si>
    <t>CHAPAB</t>
  </si>
  <si>
    <t>Razón directa
IMMi/Ʃ IMMi</t>
  </si>
  <si>
    <t>Marginación CONAPO
(Mi)</t>
  </si>
  <si>
    <t>Razón directa
(a)/Ʃ (a)</t>
  </si>
  <si>
    <t>Población
(a)</t>
  </si>
  <si>
    <t>#</t>
  </si>
  <si>
    <t xml:space="preserve">TOTALES 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</si>
  <si>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</si>
  <si>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</si>
  <si>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</si>
  <si>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</si>
  <si>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</si>
  <si>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</si>
  <si>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</si>
  <si>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</si>
  <si>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</si>
  <si>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</si>
  <si>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</si>
  <si>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</si>
  <si>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</si>
  <si>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</si>
  <si>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</si>
  <si>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</si>
  <si>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</si>
  <si>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</si>
  <si>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</si>
  <si>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</si>
  <si>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</si>
  <si>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</si>
  <si>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</si>
  <si>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</si>
  <si>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</si>
  <si>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</si>
  <si>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</si>
  <si>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</si>
  <si>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</si>
  <si>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</si>
  <si>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</si>
  <si>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</si>
  <si>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</si>
  <si>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</si>
  <si>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</si>
  <si>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</si>
  <si>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</si>
  <si>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</si>
  <si>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</si>
  <si>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</si>
  <si>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</si>
  <si>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</si>
  <si>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</si>
  <si>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</si>
  <si>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</si>
  <si>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</si>
  <si>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</si>
  <si>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</si>
  <si>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</si>
  <si>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</si>
  <si>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</si>
  <si>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</si>
  <si>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</si>
  <si>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</si>
  <si>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</si>
  <si>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</si>
  <si>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</si>
  <si>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</si>
  <si>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</si>
  <si>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</si>
  <si>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</si>
  <si>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</si>
  <si>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</si>
  <si>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</si>
  <si>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</si>
  <si>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</si>
  <si>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</si>
  <si>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</si>
  <si>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</si>
  <si>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</si>
  <si>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</si>
  <si>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</si>
  <si>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</si>
  <si>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</si>
  <si>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</si>
  <si>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</si>
  <si>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</si>
  <si>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</si>
  <si>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</si>
  <si>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</si>
  <si>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</si>
  <si>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</si>
  <si>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</si>
  <si>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</si>
  <si>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</si>
  <si>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</si>
  <si>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</si>
  <si>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</si>
  <si>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</si>
  <si>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</si>
  <si>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</si>
  <si>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</si>
  <si>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</si>
  <si>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</si>
  <si>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</si>
  <si>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</si>
  <si>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</si>
  <si>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</si>
  <si>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</si>
  <si>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</si>
  <si>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</si>
  <si>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</si>
  <si>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</si>
  <si>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</si>
  <si>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</si>
  <si>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</si>
  <si>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</si>
  <si>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</si>
  <si>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</si>
  <si>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</si>
  <si>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</si>
  <si>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</si>
  <si>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Suma
(a*9.261-0.1456*Mi)</t>
  </si>
  <si>
    <t>Fuente: La población municipal se tomó del censo 2020 del INEGI</t>
  </si>
  <si>
    <t>Los valores de Marginación (indice-de-marginacion-carencias-poblacionales-por-localidad-municipio-y-entidad), corresponden a los publicados por CONAPO en 2021.</t>
  </si>
  <si>
    <t xml:space="preserve">Ley de Coordinación Fiscal Estatal, Última Reforma: 30-diciembre-2021. </t>
  </si>
  <si>
    <t>ACANCEH</t>
  </si>
  <si>
    <t>AKIL</t>
  </si>
  <si>
    <t>BACA</t>
  </si>
  <si>
    <t>BUCTZOTZ</t>
  </si>
  <si>
    <t>CALOTMUL</t>
  </si>
  <si>
    <t>CANSAHCAB</t>
  </si>
  <si>
    <t>CANTAMAYEC</t>
  </si>
  <si>
    <t>CENOTILLO</t>
  </si>
  <si>
    <t>CONKAL</t>
  </si>
  <si>
    <t>CUNCUNUL</t>
  </si>
  <si>
    <t>CHANKOM</t>
  </si>
  <si>
    <t>CHEMAX</t>
  </si>
  <si>
    <t>CHICXULUB PUEBLO</t>
  </si>
  <si>
    <t>CHIKINDZONOT</t>
  </si>
  <si>
    <t>CHUMAYEL</t>
  </si>
  <si>
    <t>DZAN</t>
  </si>
  <si>
    <t>DZEMUL</t>
  </si>
  <si>
    <t>DZILAM DE BRAVO</t>
  </si>
  <si>
    <t>DZONCAUICH</t>
  </si>
  <si>
    <t>ESPITA</t>
  </si>
  <si>
    <t>IXIL</t>
  </si>
  <si>
    <t>IZAMAL</t>
  </si>
  <si>
    <t>KANTUNIL</t>
  </si>
  <si>
    <t>KAUA</t>
  </si>
  <si>
    <t>KINCHIL</t>
  </si>
  <si>
    <t>MAMA</t>
  </si>
  <si>
    <t>MOTUL</t>
  </si>
  <si>
    <t>MUNA</t>
  </si>
  <si>
    <t>MUXUPIP</t>
  </si>
  <si>
    <t>OXKUTZCAB</t>
  </si>
  <si>
    <t>PETO</t>
  </si>
  <si>
    <t>PROGRESO</t>
  </si>
  <si>
    <t>QUINTANA ROO</t>
  </si>
  <si>
    <t>SACALUM</t>
  </si>
  <si>
    <t>SAMAHIL</t>
  </si>
  <si>
    <t>SANAHCAT</t>
  </si>
  <si>
    <t>SAN FELIPE</t>
  </si>
  <si>
    <t>SANTA ELENA</t>
  </si>
  <si>
    <t>SOTUTA</t>
  </si>
  <si>
    <t>SUDZAL</t>
  </si>
  <si>
    <t>SUMA</t>
  </si>
  <si>
    <t>TAHMEK</t>
  </si>
  <si>
    <t>TEABO</t>
  </si>
  <si>
    <t>TECOH</t>
  </si>
  <si>
    <t>TEKAL DE VENEGAS</t>
  </si>
  <si>
    <t>TEKAX</t>
  </si>
  <si>
    <t>TEKIT</t>
  </si>
  <si>
    <t>TEKOM</t>
  </si>
  <si>
    <t>TELCHAC PUEBLO</t>
  </si>
  <si>
    <t>TELCHAC PUERTO</t>
  </si>
  <si>
    <t>TEMAX</t>
  </si>
  <si>
    <t>TEYA</t>
  </si>
  <si>
    <t>TICUL</t>
  </si>
  <si>
    <t>TIMUCUY</t>
  </si>
  <si>
    <t>TINUM</t>
  </si>
  <si>
    <t>TIXCACALCUPUL</t>
  </si>
  <si>
    <t>TIXKOKOB</t>
  </si>
  <si>
    <t>TZUCACAB</t>
  </si>
  <si>
    <t>UAYMA</t>
  </si>
  <si>
    <t>VALLADOLID</t>
  </si>
  <si>
    <t>XOCCHEL</t>
  </si>
  <si>
    <t>YAXKUKUL</t>
  </si>
  <si>
    <t>ABALÁ</t>
  </si>
  <si>
    <t>BOKOBÁ</t>
  </si>
  <si>
    <t>CACALCHÉN</t>
  </si>
  <si>
    <t>CELESTÚN</t>
  </si>
  <si>
    <t>CUZAMÁ</t>
  </si>
  <si>
    <t>CHACSINKÍN</t>
  </si>
  <si>
    <t>CHICHIMILÁ</t>
  </si>
  <si>
    <t>CHOCHOLÁ</t>
  </si>
  <si>
    <t>DZIDZANTÚN</t>
  </si>
  <si>
    <t>DZILAM GONZÁLEZ</t>
  </si>
  <si>
    <t>DZITÁS</t>
  </si>
  <si>
    <t>HALACHÓ</t>
  </si>
  <si>
    <t>HOCABÁ</t>
  </si>
  <si>
    <t>HOCTÚN</t>
  </si>
  <si>
    <t>HOMÚN</t>
  </si>
  <si>
    <t>HUHÍ</t>
  </si>
  <si>
    <t>HUNUCMÁ</t>
  </si>
  <si>
    <t>KANASÍN</t>
  </si>
  <si>
    <t>KOPOMÁ</t>
  </si>
  <si>
    <t>MANÍ</t>
  </si>
  <si>
    <t>MAXCANÚ</t>
  </si>
  <si>
    <t>MAYAPÁN</t>
  </si>
  <si>
    <t>MÉRIDA</t>
  </si>
  <si>
    <t>MOCOCHÁ</t>
  </si>
  <si>
    <t>OPICHÉN</t>
  </si>
  <si>
    <t>PANABÁ</t>
  </si>
  <si>
    <t>RÍO LAGARTOS</t>
  </si>
  <si>
    <t>SEYÉ</t>
  </si>
  <si>
    <t>SINANCHÉ</t>
  </si>
  <si>
    <t>SUCILÁ</t>
  </si>
  <si>
    <t>TAHDZIÚ</t>
  </si>
  <si>
    <t>TEKANTÓ</t>
  </si>
  <si>
    <t>TEMOZÓN</t>
  </si>
  <si>
    <t>TEPAKÁN</t>
  </si>
  <si>
    <t>TETÍZ</t>
  </si>
  <si>
    <t>TIXMÉHUAC</t>
  </si>
  <si>
    <t>TIXPÉHUAL</t>
  </si>
  <si>
    <t>TIZIMÍN</t>
  </si>
  <si>
    <t>TUNKÁS</t>
  </si>
  <si>
    <t>UCÚ</t>
  </si>
  <si>
    <t>UMÁN</t>
  </si>
  <si>
    <t>YAXCABÁ</t>
  </si>
  <si>
    <t>YOBAÍN</t>
  </si>
  <si>
    <t>Fondo de Fomento Municipal</t>
  </si>
  <si>
    <t>Impuesto sobre Automóviles Nuevos</t>
  </si>
  <si>
    <t>Impuesto estatales</t>
  </si>
  <si>
    <t>Impuesto Sobre la Venta de Bebidas Alchólicas</t>
  </si>
  <si>
    <t>Clave y nombre de los</t>
  </si>
  <si>
    <t>municipios</t>
  </si>
  <si>
    <t>Porcentaje</t>
  </si>
  <si>
    <t>Monto (pesos)</t>
  </si>
  <si>
    <t>001 ABALA, YUC.</t>
  </si>
  <si>
    <t>002 ACANCEH, YUC.</t>
  </si>
  <si>
    <t>NA</t>
  </si>
  <si>
    <t>003 AKIL, YUC.</t>
  </si>
  <si>
    <t>004 BACA, YUC.</t>
  </si>
  <si>
    <t>005 BOKOBA, YUC.</t>
  </si>
  <si>
    <t>006 BUCTZOTZ, YUC.</t>
  </si>
  <si>
    <t>007 CACALCHEN, YUC.</t>
  </si>
  <si>
    <t>008 CALOTMUL, YUC.</t>
  </si>
  <si>
    <t>009 CANSAHCAB, YUC.</t>
  </si>
  <si>
    <t>010 CANTAMAYEC, YUC.</t>
  </si>
  <si>
    <t>011 CELESTUN, YUC.</t>
  </si>
  <si>
    <t>012 CENOTILLO, YUC.</t>
  </si>
  <si>
    <t>013 CONKAL, YUC.</t>
  </si>
  <si>
    <t>014 CUNCUNUL, YUC.</t>
  </si>
  <si>
    <t>015 CUZAMA, YUC.</t>
  </si>
  <si>
    <t>016 CHACSINKIN, YUC.</t>
  </si>
  <si>
    <t>017 CHANKOM, YUC.</t>
  </si>
  <si>
    <t>018 CHAPAB,YUC.</t>
  </si>
  <si>
    <t>019 CHEMAX, YUC.</t>
  </si>
  <si>
    <t>020 CHICXULUB PUEBLO, YUC.</t>
  </si>
  <si>
    <t>021 CHICHIMILA, YUC.</t>
  </si>
  <si>
    <t>022 CHIKINDZONOT, YUC.</t>
  </si>
  <si>
    <t>023 CHOCHOLA, YUC.</t>
  </si>
  <si>
    <t>024 CHUMAYEL, YUC.</t>
  </si>
  <si>
    <t>025 DZAN, YUC.</t>
  </si>
  <si>
    <t>026 DZEMUL, YUC.</t>
  </si>
  <si>
    <t>027 DZIDZANTUN, YUC.</t>
  </si>
  <si>
    <t>028 DZILAM DE BRAVO, YUC.</t>
  </si>
  <si>
    <t>029 DZILAM GONZALEZ, YUC.</t>
  </si>
  <si>
    <t>030 DZITAS, YUC.</t>
  </si>
  <si>
    <t>031 DZONCAUICH, YUC.</t>
  </si>
  <si>
    <t>032 ESPITA, YUC.</t>
  </si>
  <si>
    <t>033 HALACHO, YUC.</t>
  </si>
  <si>
    <t>034 HOCABA, YUC.</t>
  </si>
  <si>
    <t>035 HOCTUN, YUC.</t>
  </si>
  <si>
    <t>036 HOMUN, YUC.</t>
  </si>
  <si>
    <t>037 HUHI, YUC.</t>
  </si>
  <si>
    <t>038 HUNUCMA, YUC.</t>
  </si>
  <si>
    <t>039 IXIL, YUC.</t>
  </si>
  <si>
    <t>040 IZAMAL, YUC.</t>
  </si>
  <si>
    <t>041 KANASIN, YUC.</t>
  </si>
  <si>
    <t>042 KANTUNIL, YUC.</t>
  </si>
  <si>
    <t>043 KAUA, YUC.</t>
  </si>
  <si>
    <t>044 KINCHIL, YUC.</t>
  </si>
  <si>
    <t>045 KOPOMA, YUC.</t>
  </si>
  <si>
    <t>046 MAMA, YUC.</t>
  </si>
  <si>
    <t>047 MANI, YUC.</t>
  </si>
  <si>
    <t>048 MAXCANU, YUC.</t>
  </si>
  <si>
    <t>049 MAYAPAN, YUC.</t>
  </si>
  <si>
    <t>050 MERIDA, YUC.</t>
  </si>
  <si>
    <t>051 MOCOCHA, YUC.</t>
  </si>
  <si>
    <t>052 MOTUL, YUC.</t>
  </si>
  <si>
    <t>053 MUNA, YUC.</t>
  </si>
  <si>
    <t>054 MUXUPIP, YUC.</t>
  </si>
  <si>
    <t>055 OPICHEN, YUC.</t>
  </si>
  <si>
    <t>056 OXKUTZCAB, YUC.</t>
  </si>
  <si>
    <t>057 PANABA, YUC.</t>
  </si>
  <si>
    <t>058 PETO, YUC.</t>
  </si>
  <si>
    <t>059 PROGRESO, YUC.</t>
  </si>
  <si>
    <t>060 QUINTANA ROO, YUC.</t>
  </si>
  <si>
    <t>061 RIO LAGARTOS, YUC.</t>
  </si>
  <si>
    <t>062 SACALUM, YUC.</t>
  </si>
  <si>
    <t>063 SAMAHIL, YUC.</t>
  </si>
  <si>
    <t>064 SANAHCAT, YUC.</t>
  </si>
  <si>
    <t>065 SAN FELIPE, YUC.</t>
  </si>
  <si>
    <t>066 SANTA ELENA, YUC.</t>
  </si>
  <si>
    <t>067 SEYE, YUC.</t>
  </si>
  <si>
    <t>068 SINANCHE, YUC.</t>
  </si>
  <si>
    <t>069 SOTUTA, YUC.</t>
  </si>
  <si>
    <t>070 SUCILA, YUC.</t>
  </si>
  <si>
    <t>071 SUDZAL, YUC.</t>
  </si>
  <si>
    <t>072 SUMA, YUC.</t>
  </si>
  <si>
    <t>073 TAHDZIU, YUC.</t>
  </si>
  <si>
    <t>074 TAHMEK, YUC.</t>
  </si>
  <si>
    <t>075 TEABO, YUC.</t>
  </si>
  <si>
    <t>076 TECOH, YUC.</t>
  </si>
  <si>
    <t>077 TEKAL DE VENEGAS, YUC.</t>
  </si>
  <si>
    <t>078 TEKANTO, YUC.</t>
  </si>
  <si>
    <t>079 TEKAX, YUC.</t>
  </si>
  <si>
    <t>080 TEKIT, YUC.</t>
  </si>
  <si>
    <t>081 TEKOM, YUC.</t>
  </si>
  <si>
    <t>082 TELCHAC PUEBLO, YUC.</t>
  </si>
  <si>
    <t xml:space="preserve">083 TELCHAC PUERTO, YUC.  </t>
  </si>
  <si>
    <t>084 TEMAX, YUC.</t>
  </si>
  <si>
    <t>085 TEMOZON, YUC.</t>
  </si>
  <si>
    <t>086 TEPAKAN, YUC.</t>
  </si>
  <si>
    <t>087 TETIZ, YUC.</t>
  </si>
  <si>
    <t>088 TEYA, YUC.</t>
  </si>
  <si>
    <t>089 TICUL, YUC.</t>
  </si>
  <si>
    <t>090 TIMUCUY, YUC.</t>
  </si>
  <si>
    <t>091 TINUM, YUC.</t>
  </si>
  <si>
    <t>092 TIXCACALCUPUL, YUC.</t>
  </si>
  <si>
    <t>093 TIXKOKOB, YUC.</t>
  </si>
  <si>
    <t>094 TIXMEUAC, YUC.</t>
  </si>
  <si>
    <t>095 TIXPEUAL, YUC.</t>
  </si>
  <si>
    <t>096 TIZIMIN, YUC.</t>
  </si>
  <si>
    <t>097 TUNKAS, YUC.</t>
  </si>
  <si>
    <t>098 TZUCACAB, YUC.</t>
  </si>
  <si>
    <t>099 UAYMA, YUC.</t>
  </si>
  <si>
    <t>100 UCU, YUC.</t>
  </si>
  <si>
    <t>101 UMAN, YUC.</t>
  </si>
  <si>
    <t>102 VALLADOLID, YUC.</t>
  </si>
  <si>
    <t>103 XOCCHEL, YUC.</t>
  </si>
  <si>
    <t>104 YAXCABA, YUC.</t>
  </si>
  <si>
    <t>105 YAXKUKUL, YUC.</t>
  </si>
  <si>
    <t>106 YOBAIN, YUC.</t>
  </si>
  <si>
    <t>TOTAL</t>
  </si>
  <si>
    <t>Los montos de las participaciones federales que correspondan a los municipios se presentan en pesos, sin decimales, en cumplimiento a  los numerales 5, fracciones I, inciso d y e), de los Lineamientos para la publicación de la información a que se refiere el artículo 6o. de la Ley de Coordinación Fiscal.</t>
  </si>
  <si>
    <t>Porcentajes y Montos Estimados de Participaciones Federales y Estatales, Correspondiente a los municipios para el Ejercicio Fiscal 2025</t>
  </si>
  <si>
    <t>Fondo General de Participaciones</t>
  </si>
  <si>
    <t>Fondo de Fiscalización y Recaudación</t>
  </si>
  <si>
    <t>Fondo de Compensación del Impuesto sobre Automóviles Nuevos</t>
  </si>
  <si>
    <t>Impuesto Especial sobre Producción y Servicios</t>
  </si>
  <si>
    <t xml:space="preserve"> Impueto Sobre la Renta  (Art. 3-B)</t>
  </si>
  <si>
    <t>(Art.126) Impuesto Sobre Renta por la Enajenacion de Bienes Inmuebles</t>
  </si>
  <si>
    <t>Impuesto Especial sobre venta  Final de Gasolina y Diesel</t>
  </si>
  <si>
    <t xml:space="preserve">Clave de  la </t>
  </si>
  <si>
    <t>Región</t>
  </si>
  <si>
    <t>.</t>
  </si>
  <si>
    <t>DESARROLLO DEL FACTOR DE DISTRIBUCIÓN  (TABLA II) PERÍODO JULIO 2024 - JUNIO 2025</t>
  </si>
  <si>
    <t>El periodo corresponde de enero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</si>
</sst>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6" formatCode="_-* #,##0.000000_-;\-* #,##0.000000_-;_-* &quot;-&quot;??_-;_-@_-"/>
    <numFmt numFmtId="169" formatCode="_-* #,##0.000000000_-;\-* #,##0.000000000_-;_-* &quot;-&quot;??_-;_-@_-"/>
    <numFmt numFmtId="175" formatCode="_-* #,##0.00000000_-;\-* #,##0.00000000_-;_-* &quot;-&quot;??_-;_-@_-"/>
    <numFmt numFmtId="177" formatCode="_-* #,##0.0000000000_-;\-* #,##0.0000000000_-;_-* &quot;-&quot;??_-;_-@_-"/>
    <numFmt numFmtId="178" formatCode="_-* #,##0.0000000000000_-;\-* #,##0.0000000000000_-;_-* &quot;-&quot;??_-;_-@_-"/>
    <numFmt numFmtId="179" formatCode="0.000000000000000"/>
    <numFmt numFmtId="180" formatCode="_(* #,##0.00_);_(* \(#,##0.00\);_(* &quot;-&quot;??_);_(@_)"/>
    <numFmt numFmtId="182" formatCode="0.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169" fontId="5" fillId="0" borderId="1" xfId="0" applyNumberFormat="1" applyFont="1" applyBorder="1"/>
    <xf numFmtId="166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8" fillId="0" borderId="1" xfId="0" quotePrefix="1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178" fontId="0" fillId="0" borderId="0" xfId="0" applyNumberFormat="1"/>
    <xf numFmtId="178" fontId="9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9" fontId="0" fillId="0" borderId="0" xfId="0" applyNumberFormat="1"/>
    <xf numFmtId="177" fontId="5" fillId="0" borderId="1" xfId="0" applyNumberFormat="1" applyFont="1" applyBorder="1"/>
    <xf numFmtId="0" fontId="11" fillId="0" borderId="0" xfId="3"/>
    <xf numFmtId="180" fontId="13" fillId="0" borderId="0" xfId="3" applyNumberFormat="1" applyFont="1"/>
    <xf numFmtId="0" fontId="14" fillId="0" borderId="0" xfId="3" applyFont="1"/>
    <xf numFmtId="0" fontId="15" fillId="2" borderId="7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center"/>
    </xf>
    <xf numFmtId="0" fontId="14" fillId="0" borderId="9" xfId="3" applyFont="1" applyBorder="1" applyAlignment="1">
      <alignment horizontal="center"/>
    </xf>
    <xf numFmtId="3" fontId="14" fillId="0" borderId="10" xfId="3" quotePrefix="1" applyNumberFormat="1" applyFont="1" applyBorder="1" applyAlignment="1">
      <alignment horizontal="left" vertical="center"/>
    </xf>
    <xf numFmtId="182" fontId="14" fillId="2" borderId="1" xfId="3" applyNumberFormat="1" applyFont="1" applyFill="1" applyBorder="1"/>
    <xf numFmtId="41" fontId="14" fillId="0" borderId="9" xfId="3" applyNumberFormat="1" applyFont="1" applyBorder="1" applyAlignment="1">
      <alignment vertical="center"/>
    </xf>
    <xf numFmtId="182" fontId="14" fillId="2" borderId="9" xfId="2" applyNumberFormat="1" applyFont="1" applyFill="1" applyBorder="1" applyAlignment="1">
      <alignment vertical="center"/>
    </xf>
    <xf numFmtId="175" fontId="15" fillId="2" borderId="11" xfId="3" applyNumberFormat="1" applyFont="1" applyFill="1" applyBorder="1"/>
    <xf numFmtId="41" fontId="15" fillId="0" borderId="9" xfId="3" applyNumberFormat="1" applyFont="1" applyBorder="1"/>
    <xf numFmtId="3" fontId="14" fillId="0" borderId="12" xfId="3" quotePrefix="1" applyNumberFormat="1" applyFont="1" applyBorder="1" applyAlignment="1">
      <alignment horizontal="left" vertical="center"/>
    </xf>
    <xf numFmtId="3" fontId="14" fillId="0" borderId="12" xfId="3" applyNumberFormat="1" applyFont="1" applyBorder="1" applyAlignment="1">
      <alignment horizontal="left" vertical="center"/>
    </xf>
    <xf numFmtId="0" fontId="14" fillId="0" borderId="13" xfId="3" applyFont="1" applyBorder="1" applyAlignment="1">
      <alignment horizontal="center"/>
    </xf>
    <xf numFmtId="3" fontId="14" fillId="0" borderId="14" xfId="3" quotePrefix="1" applyNumberFormat="1" applyFont="1" applyBorder="1" applyAlignment="1">
      <alignment horizontal="left" vertical="center"/>
    </xf>
    <xf numFmtId="41" fontId="15" fillId="0" borderId="13" xfId="3" applyNumberFormat="1" applyFont="1" applyBorder="1"/>
    <xf numFmtId="0" fontId="15" fillId="0" borderId="0" xfId="3" applyFont="1"/>
    <xf numFmtId="0" fontId="15" fillId="0" borderId="15" xfId="3" applyFont="1" applyBorder="1"/>
    <xf numFmtId="0" fontId="15" fillId="0" borderId="15" xfId="3" applyFont="1" applyBorder="1" applyAlignment="1">
      <alignment vertical="center"/>
    </xf>
    <xf numFmtId="182" fontId="15" fillId="2" borderId="15" xfId="3" applyNumberFormat="1" applyFont="1" applyFill="1" applyBorder="1" applyAlignment="1">
      <alignment vertical="center"/>
    </xf>
    <xf numFmtId="41" fontId="15" fillId="0" borderId="15" xfId="3" applyNumberFormat="1" applyFont="1" applyBorder="1" applyAlignment="1">
      <alignment vertical="center"/>
    </xf>
    <xf numFmtId="41" fontId="15" fillId="3" borderId="15" xfId="3" applyNumberFormat="1" applyFont="1" applyFill="1" applyBorder="1"/>
    <xf numFmtId="0" fontId="13" fillId="0" borderId="0" xfId="3" applyFont="1"/>
    <xf numFmtId="41" fontId="11" fillId="0" borderId="0" xfId="3" applyNumberFormat="1"/>
    <xf numFmtId="43" fontId="11" fillId="0" borderId="0" xfId="1" applyFont="1"/>
    <xf numFmtId="41" fontId="14" fillId="0" borderId="0" xfId="3" applyNumberFormat="1" applyFont="1"/>
    <xf numFmtId="0" fontId="15" fillId="2" borderId="6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182" fontId="14" fillId="2" borderId="2" xfId="3" applyNumberFormat="1" applyFont="1" applyFill="1" applyBorder="1"/>
    <xf numFmtId="41" fontId="14" fillId="0" borderId="11" xfId="3" applyNumberFormat="1" applyFont="1" applyBorder="1" applyAlignment="1">
      <alignment vertical="center"/>
    </xf>
    <xf numFmtId="182" fontId="14" fillId="2" borderId="11" xfId="2" applyNumberFormat="1" applyFont="1" applyFill="1" applyBorder="1" applyAlignment="1">
      <alignment vertical="center"/>
    </xf>
    <xf numFmtId="41" fontId="15" fillId="0" borderId="11" xfId="3" applyNumberFormat="1" applyFont="1" applyBorder="1"/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1" fontId="0" fillId="0" borderId="1" xfId="0" applyNumberFormat="1" applyFill="1" applyBorder="1"/>
    <xf numFmtId="177" fontId="0" fillId="0" borderId="1" xfId="0" applyNumberFormat="1" applyFill="1" applyBorder="1"/>
    <xf numFmtId="0" fontId="15" fillId="2" borderId="4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2" fillId="0" borderId="1" xfId="0" applyNumberFormat="1" applyFont="1" applyFill="1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199548eb6d72481/trabajo/Direcci&#243;n%20General%20de%20Ingresos/Municipios/acuerdos%20y%20leyes/2025/acuerdo%20de%20participaciones/20240116%20calendario%20distribuci&#243;n%20de%20participaciones%20municip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MUNICIPIO VALIDACIÓN"/>
      <sheetName val="CALENDARIO PARTICIPACIONES JP"/>
      <sheetName val="Participaciones  Tabla I"/>
      <sheetName val="FOMUN 30% Tabla II"/>
      <sheetName val=" GASOLINAS  Tabla III"/>
      <sheetName val="POR MUNICIPIO ANUALPUBLICACIÓN"/>
      <sheetName val="Hoja1"/>
      <sheetName val="lie"/>
      <sheetName val="estatales"/>
      <sheetName val="impuestos estatales"/>
      <sheetName val="calendario federal"/>
    </sheetNames>
    <sheetDataSet>
      <sheetData sheetId="0" refreshError="1"/>
      <sheetData sheetId="1" refreshError="1"/>
      <sheetData sheetId="2">
        <row r="5">
          <cell r="AC5">
            <v>4.4735941258124759E-3</v>
          </cell>
        </row>
      </sheetData>
      <sheetData sheetId="3" refreshError="1"/>
      <sheetData sheetId="4">
        <row r="5">
          <cell r="J5">
            <v>3.4054786154979763E-3</v>
          </cell>
        </row>
        <row r="6">
          <cell r="J6">
            <v>7.7623420388908612E-3</v>
          </cell>
        </row>
        <row r="7">
          <cell r="J7">
            <v>5.9785928444109245E-3</v>
          </cell>
        </row>
        <row r="8">
          <cell r="J8">
            <v>2.8737492386641853E-3</v>
          </cell>
        </row>
        <row r="9">
          <cell r="J9">
            <v>1.0316240721777122E-3</v>
          </cell>
        </row>
        <row r="10">
          <cell r="J10">
            <v>4.4012940135547633E-3</v>
          </cell>
        </row>
        <row r="11">
          <cell r="J11">
            <v>3.3002499463085058E-3</v>
          </cell>
        </row>
        <row r="12">
          <cell r="J12">
            <v>2.049079727188481E-3</v>
          </cell>
        </row>
        <row r="13">
          <cell r="J13">
            <v>2.181384846270687E-3</v>
          </cell>
        </row>
        <row r="14">
          <cell r="J14">
            <v>1.5888518732702262E-3</v>
          </cell>
        </row>
        <row r="15">
          <cell r="J15">
            <v>3.863858228817226E-3</v>
          </cell>
        </row>
        <row r="16">
          <cell r="J16">
            <v>1.8244336069974249E-3</v>
          </cell>
        </row>
        <row r="17">
          <cell r="J17">
            <v>6.5173654285506045E-3</v>
          </cell>
        </row>
        <row r="18">
          <cell r="J18">
            <v>8.7367757215465222E-4</v>
          </cell>
        </row>
        <row r="19">
          <cell r="J19">
            <v>2.9278997263421274E-3</v>
          </cell>
        </row>
        <row r="20">
          <cell r="J20">
            <v>1.5997735931283768E-3</v>
          </cell>
        </row>
        <row r="21">
          <cell r="J21">
            <v>2.6292213480705821E-3</v>
          </cell>
        </row>
        <row r="22">
          <cell r="J22">
            <v>1.7271685504444139E-3</v>
          </cell>
        </row>
        <row r="23">
          <cell r="J23">
            <v>2.2661912873688586E-2</v>
          </cell>
        </row>
        <row r="24">
          <cell r="J24">
            <v>2.0297627582607806E-3</v>
          </cell>
        </row>
        <row r="25">
          <cell r="J25">
            <v>5.227188962295814E-3</v>
          </cell>
        </row>
        <row r="26">
          <cell r="J26">
            <v>2.5139747767827154E-3</v>
          </cell>
        </row>
        <row r="27">
          <cell r="J27">
            <v>2.274243532181538E-3</v>
          </cell>
        </row>
        <row r="28">
          <cell r="J28">
            <v>1.738040955715485E-3</v>
          </cell>
        </row>
        <row r="29">
          <cell r="J29">
            <v>2.7924748276688428E-3</v>
          </cell>
        </row>
        <row r="30">
          <cell r="J30">
            <v>1.6759374273867329E-3</v>
          </cell>
        </row>
        <row r="31">
          <cell r="J31">
            <v>3.6052679116127355E-3</v>
          </cell>
        </row>
        <row r="32">
          <cell r="J32">
            <v>1.3687878452620151E-3</v>
          </cell>
        </row>
        <row r="33">
          <cell r="J33">
            <v>2.8432498674987941E-3</v>
          </cell>
        </row>
        <row r="34">
          <cell r="J34">
            <v>2.300311765319649E-3</v>
          </cell>
        </row>
        <row r="35">
          <cell r="J35">
            <v>1.5078916515455611E-3</v>
          </cell>
        </row>
        <row r="36">
          <cell r="J36">
            <v>8.66426232404356E-3</v>
          </cell>
        </row>
        <row r="37">
          <cell r="J37">
            <v>1.1032595466713488E-2</v>
          </cell>
        </row>
        <row r="38">
          <cell r="J38">
            <v>3.522020177651887E-3</v>
          </cell>
        </row>
        <row r="39">
          <cell r="J39">
            <v>3.2472298553058573E-3</v>
          </cell>
        </row>
        <row r="40">
          <cell r="J40">
            <v>4.0583329873771839E-3</v>
          </cell>
        </row>
        <row r="41">
          <cell r="J41">
            <v>2.5286162275257032E-3</v>
          </cell>
        </row>
        <row r="42">
          <cell r="J42">
            <v>1.6654177721134981E-2</v>
          </cell>
        </row>
        <row r="43">
          <cell r="J43">
            <v>1.9355702872341034E-3</v>
          </cell>
        </row>
        <row r="44">
          <cell r="J44">
            <v>1.3248468455626616E-2</v>
          </cell>
        </row>
        <row r="45">
          <cell r="J45">
            <v>5.7533038309649259E-2</v>
          </cell>
        </row>
        <row r="46">
          <cell r="J46">
            <v>2.8374609254732844E-3</v>
          </cell>
        </row>
        <row r="47">
          <cell r="J47">
            <v>1.7782878416254008E-3</v>
          </cell>
        </row>
        <row r="48">
          <cell r="J48">
            <v>3.6618458543408909E-3</v>
          </cell>
        </row>
        <row r="49">
          <cell r="J49">
            <v>1.2596689061327819E-3</v>
          </cell>
        </row>
        <row r="50">
          <cell r="J50">
            <v>1.7261996396043928E-3</v>
          </cell>
        </row>
        <row r="51">
          <cell r="J51">
            <v>3.1103557268993311E-3</v>
          </cell>
        </row>
        <row r="52">
          <cell r="J52">
            <v>1.1696942432822981E-2</v>
          </cell>
        </row>
        <row r="53">
          <cell r="J53">
            <v>2.4784138429005094E-3</v>
          </cell>
        </row>
        <row r="54">
          <cell r="J54">
            <v>0.36963765303409196</v>
          </cell>
        </row>
        <row r="55">
          <cell r="J55">
            <v>1.5611259832529261E-3</v>
          </cell>
        </row>
        <row r="56">
          <cell r="J56">
            <v>1.7281350614351969E-2</v>
          </cell>
        </row>
        <row r="57">
          <cell r="J57">
            <v>6.1925229286870689E-3</v>
          </cell>
        </row>
        <row r="58">
          <cell r="J58">
            <v>1.4493302847679527E-3</v>
          </cell>
        </row>
        <row r="59">
          <cell r="J59">
            <v>3.4555671677140125E-3</v>
          </cell>
        </row>
        <row r="60">
          <cell r="J60">
            <v>1.6682935332327793E-2</v>
          </cell>
        </row>
        <row r="61">
          <cell r="J61">
            <v>3.6721396105894233E-3</v>
          </cell>
        </row>
        <row r="62">
          <cell r="J62">
            <v>1.2822490939226806E-2</v>
          </cell>
        </row>
        <row r="63">
          <cell r="J63">
            <v>2.7360779898794721E-2</v>
          </cell>
        </row>
        <row r="64">
          <cell r="J64">
            <v>4.8351552466682573E-4</v>
          </cell>
        </row>
        <row r="65">
          <cell r="J65">
            <v>1.9066910472896425E-3</v>
          </cell>
        </row>
        <row r="66">
          <cell r="J66">
            <v>2.4112056149526813E-3</v>
          </cell>
        </row>
        <row r="67">
          <cell r="J67">
            <v>2.7464470588356789E-3</v>
          </cell>
        </row>
        <row r="68">
          <cell r="J68">
            <v>8.2719555031617173E-4</v>
          </cell>
        </row>
        <row r="69">
          <cell r="J69">
            <v>9.4759405307771904E-4</v>
          </cell>
        </row>
        <row r="70">
          <cell r="J70">
            <v>2.2079308401483817E-3</v>
          </cell>
        </row>
        <row r="71">
          <cell r="J71">
            <v>4.5838464832299629E-3</v>
          </cell>
        </row>
        <row r="72">
          <cell r="J72">
            <v>1.5301626425183843E-3</v>
          </cell>
        </row>
        <row r="73">
          <cell r="J73">
            <v>4.6449281860047268E-3</v>
          </cell>
        </row>
        <row r="74">
          <cell r="J74">
            <v>1.8772927459296323E-3</v>
          </cell>
        </row>
        <row r="75">
          <cell r="J75">
            <v>1.0108746835383376E-3</v>
          </cell>
        </row>
        <row r="76">
          <cell r="J76">
            <v>8.4936041066449217E-4</v>
          </cell>
        </row>
        <row r="77">
          <cell r="J77">
            <v>3.3336302367991174E-3</v>
          </cell>
        </row>
        <row r="78">
          <cell r="J78">
            <v>1.866067860124145E-3</v>
          </cell>
        </row>
        <row r="79">
          <cell r="J79">
            <v>3.7825632446180394E-3</v>
          </cell>
        </row>
        <row r="80">
          <cell r="J80">
            <v>9.0129422076440664E-3</v>
          </cell>
        </row>
        <row r="81">
          <cell r="J81">
            <v>1.4658273057510385E-3</v>
          </cell>
        </row>
        <row r="82">
          <cell r="J82">
            <v>1.9031193523737109E-3</v>
          </cell>
        </row>
        <row r="83">
          <cell r="J83">
            <v>2.1951546699239655E-2</v>
          </cell>
        </row>
        <row r="84">
          <cell r="J84">
            <v>5.2952331858807863E-3</v>
          </cell>
        </row>
        <row r="85">
          <cell r="J85">
            <v>1.8163149477235124E-3</v>
          </cell>
        </row>
        <row r="86">
          <cell r="J86">
            <v>1.6063233928336116E-3</v>
          </cell>
        </row>
        <row r="87">
          <cell r="J87">
            <v>8.7956593135374143E-4</v>
          </cell>
        </row>
        <row r="88">
          <cell r="J88">
            <v>3.4945885734522977E-3</v>
          </cell>
        </row>
        <row r="89">
          <cell r="J89">
            <v>8.7722101045307754E-3</v>
          </cell>
        </row>
        <row r="90">
          <cell r="J90">
            <v>1.1673843473559409E-3</v>
          </cell>
        </row>
        <row r="91">
          <cell r="J91">
            <v>2.936413563900812E-3</v>
          </cell>
        </row>
        <row r="92">
          <cell r="J92">
            <v>9.7942174710702106E-4</v>
          </cell>
        </row>
        <row r="93">
          <cell r="J93">
            <v>1.8019451777219128E-2</v>
          </cell>
        </row>
        <row r="94">
          <cell r="J94">
            <v>3.926556056759155E-3</v>
          </cell>
        </row>
        <row r="95">
          <cell r="J95">
            <v>6.2694671269639896E-3</v>
          </cell>
        </row>
        <row r="96">
          <cell r="J96">
            <v>4.5664537250292223E-3</v>
          </cell>
        </row>
        <row r="97">
          <cell r="J97">
            <v>7.9188326930991499E-3</v>
          </cell>
        </row>
        <row r="98">
          <cell r="J98">
            <v>2.9906207760657562E-3</v>
          </cell>
        </row>
        <row r="99">
          <cell r="J99">
            <v>2.6423735327654207E-3</v>
          </cell>
        </row>
        <row r="100">
          <cell r="J100">
            <v>3.9880207673575807E-2</v>
          </cell>
        </row>
        <row r="101">
          <cell r="J101">
            <v>1.9519285455818253E-3</v>
          </cell>
        </row>
        <row r="102">
          <cell r="J102">
            <v>7.589682212941283E-3</v>
          </cell>
        </row>
        <row r="103">
          <cell r="J103">
            <v>2.3675931899917162E-3</v>
          </cell>
        </row>
        <row r="104">
          <cell r="J104">
            <v>1.927866426241914E-3</v>
          </cell>
        </row>
        <row r="105">
          <cell r="J105">
            <v>2.9312087716086656E-2</v>
          </cell>
        </row>
        <row r="106">
          <cell r="J106">
            <v>4.0467565515302936E-2</v>
          </cell>
        </row>
        <row r="107">
          <cell r="J107">
            <v>1.8335659970160274E-3</v>
          </cell>
        </row>
        <row r="108">
          <cell r="J108">
            <v>9.3469139566068893E-3</v>
          </cell>
        </row>
        <row r="109">
          <cell r="J109">
            <v>1.4786088653836414E-3</v>
          </cell>
        </row>
        <row r="110">
          <cell r="J110">
            <v>1.0555534696826338E-3</v>
          </cell>
        </row>
      </sheetData>
      <sheetData sheetId="5" refreshError="1"/>
      <sheetData sheetId="6" refreshError="1"/>
      <sheetData sheetId="7">
        <row r="21">
          <cell r="E21">
            <v>3062646472</v>
          </cell>
        </row>
        <row r="22">
          <cell r="E22">
            <v>1179501293</v>
          </cell>
        </row>
        <row r="23">
          <cell r="E23">
            <v>107349177</v>
          </cell>
        </row>
        <row r="24">
          <cell r="E24">
            <v>8528955</v>
          </cell>
        </row>
        <row r="25">
          <cell r="E25">
            <v>285374928</v>
          </cell>
        </row>
        <row r="26">
          <cell r="E26">
            <v>114830835</v>
          </cell>
        </row>
        <row r="27">
          <cell r="E27">
            <v>248195638</v>
          </cell>
        </row>
        <row r="28">
          <cell r="E28">
            <v>40547206</v>
          </cell>
        </row>
        <row r="29">
          <cell r="E29">
            <v>35581799.000000007</v>
          </cell>
        </row>
        <row r="31">
          <cell r="E31">
            <v>39291706</v>
          </cell>
        </row>
        <row r="32">
          <cell r="E32">
            <v>6439004.9999999991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4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A43544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topLeftCell="Q1" zoomScaleNormal="100" workbookViewId="0">
      <selection activeCell="AB5" sqref="AB5"/>
    </sheetView>
  </sheetViews>
  <sheetFormatPr baseColWidth="10" defaultColWidth="10.85546875" defaultRowHeight="12.75" x14ac:dyDescent="0.2"/>
  <cols>
    <col min="1" max="1" width="9.85546875" style="18" customWidth="1"/>
    <col min="2" max="2" width="19.7109375" style="18" customWidth="1"/>
    <col min="3" max="3" width="17.5703125" style="18" bestFit="1" customWidth="1"/>
    <col min="4" max="4" width="20" style="18" bestFit="1" customWidth="1"/>
    <col min="5" max="5" width="13.85546875" style="18" bestFit="1" customWidth="1"/>
    <col min="6" max="6" width="17.85546875" style="18" bestFit="1" customWidth="1"/>
    <col min="7" max="7" width="13.85546875" style="18" bestFit="1" customWidth="1"/>
    <col min="8" max="8" width="14.7109375" style="18" bestFit="1" customWidth="1"/>
    <col min="9" max="9" width="13.85546875" style="18" bestFit="1" customWidth="1"/>
    <col min="10" max="10" width="15.85546875" style="18" bestFit="1" customWidth="1"/>
    <col min="11" max="11" width="11.7109375" style="18" customWidth="1"/>
    <col min="12" max="12" width="10.140625" style="18" customWidth="1"/>
    <col min="13" max="13" width="19.7109375" style="18" customWidth="1"/>
    <col min="14" max="14" width="13.85546875" style="18" bestFit="1" customWidth="1"/>
    <col min="15" max="15" width="13.5703125" style="18" bestFit="1" customWidth="1"/>
    <col min="16" max="16" width="13.85546875" style="18" bestFit="1" customWidth="1"/>
    <col min="17" max="17" width="15.85546875" style="18" bestFit="1" customWidth="1"/>
    <col min="18" max="18" width="13.85546875" style="18" bestFit="1" customWidth="1"/>
    <col min="19" max="19" width="14.7109375" style="18" bestFit="1" customWidth="1"/>
    <col min="20" max="20" width="13.85546875" style="18" bestFit="1" customWidth="1"/>
    <col min="21" max="21" width="14.7109375" style="18" bestFit="1" customWidth="1"/>
    <col min="22" max="22" width="10.140625" style="18" customWidth="1"/>
    <col min="23" max="23" width="19.7109375" style="18" customWidth="1"/>
    <col min="24" max="24" width="13.85546875" style="18" bestFit="1" customWidth="1"/>
    <col min="25" max="25" width="17.5703125" style="18" bestFit="1" customWidth="1"/>
    <col min="26" max="26" width="14.85546875" style="18" bestFit="1" customWidth="1"/>
    <col min="27" max="27" width="23.42578125" style="18" customWidth="1"/>
    <col min="28" max="28" width="14" style="18" customWidth="1"/>
    <col min="29" max="29" width="15.85546875" style="18" bestFit="1" customWidth="1"/>
    <col min="30" max="30" width="12.28515625" style="18" bestFit="1" customWidth="1"/>
    <col min="31" max="31" width="13.7109375" style="18" bestFit="1" customWidth="1"/>
    <col min="32" max="16384" width="10.85546875" style="18"/>
  </cols>
  <sheetData>
    <row r="1" spans="1:31" ht="15.75" x14ac:dyDescent="0.25">
      <c r="B1" s="59" t="s">
        <v>346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3.5" thickBot="1" x14ac:dyDescent="0.25">
      <c r="D2" s="19"/>
      <c r="E2" s="19"/>
      <c r="F2" s="19"/>
      <c r="G2" s="19"/>
      <c r="H2" s="19"/>
      <c r="I2" s="19"/>
      <c r="J2" s="19"/>
      <c r="K2" s="19"/>
      <c r="N2" s="19"/>
      <c r="O2" s="19"/>
      <c r="P2" s="19"/>
      <c r="Q2" s="19"/>
      <c r="R2" s="19"/>
      <c r="S2" s="19"/>
      <c r="T2" s="19"/>
      <c r="U2" s="19"/>
      <c r="X2" s="19"/>
      <c r="Y2" s="19"/>
      <c r="Z2" s="19"/>
      <c r="AA2" s="19"/>
      <c r="AB2" s="19"/>
      <c r="AC2" s="19"/>
    </row>
    <row r="3" spans="1:31" ht="36" customHeight="1" x14ac:dyDescent="0.2">
      <c r="A3" s="45" t="s">
        <v>354</v>
      </c>
      <c r="B3" s="46" t="s">
        <v>233</v>
      </c>
      <c r="C3" s="57" t="s">
        <v>347</v>
      </c>
      <c r="D3" s="58"/>
      <c r="E3" s="57" t="s">
        <v>229</v>
      </c>
      <c r="F3" s="58"/>
      <c r="G3" s="57" t="s">
        <v>350</v>
      </c>
      <c r="H3" s="58"/>
      <c r="I3" s="57" t="s">
        <v>348</v>
      </c>
      <c r="J3" s="58"/>
      <c r="K3" s="19"/>
      <c r="L3" s="45" t="s">
        <v>354</v>
      </c>
      <c r="M3" s="46" t="s">
        <v>233</v>
      </c>
      <c r="N3" s="57" t="s">
        <v>349</v>
      </c>
      <c r="O3" s="58"/>
      <c r="P3" s="57" t="s">
        <v>351</v>
      </c>
      <c r="Q3" s="58"/>
      <c r="R3" s="57" t="s">
        <v>352</v>
      </c>
      <c r="S3" s="58"/>
      <c r="T3" s="57" t="s">
        <v>230</v>
      </c>
      <c r="U3" s="58"/>
      <c r="V3" s="45" t="s">
        <v>354</v>
      </c>
      <c r="W3" s="46" t="s">
        <v>233</v>
      </c>
      <c r="X3" s="57" t="s">
        <v>231</v>
      </c>
      <c r="Y3" s="58"/>
      <c r="Z3" s="57" t="s">
        <v>232</v>
      </c>
      <c r="AA3" s="58"/>
      <c r="AB3" s="57" t="s">
        <v>353</v>
      </c>
      <c r="AC3" s="58"/>
      <c r="AD3" s="51" t="s">
        <v>0</v>
      </c>
    </row>
    <row r="4" spans="1:31" ht="16.5" customHeight="1" thickBot="1" x14ac:dyDescent="0.25">
      <c r="A4" s="21" t="s">
        <v>355</v>
      </c>
      <c r="B4" s="22" t="s">
        <v>234</v>
      </c>
      <c r="C4" s="52" t="s">
        <v>235</v>
      </c>
      <c r="D4" s="52" t="s">
        <v>236</v>
      </c>
      <c r="E4" s="52" t="s">
        <v>235</v>
      </c>
      <c r="F4" s="52" t="s">
        <v>236</v>
      </c>
      <c r="G4" s="52" t="s">
        <v>235</v>
      </c>
      <c r="H4" s="52" t="s">
        <v>236</v>
      </c>
      <c r="I4" s="52" t="s">
        <v>235</v>
      </c>
      <c r="J4" s="52" t="s">
        <v>236</v>
      </c>
      <c r="K4" s="19"/>
      <c r="L4" s="21" t="s">
        <v>355</v>
      </c>
      <c r="M4" s="22" t="s">
        <v>234</v>
      </c>
      <c r="N4" s="52" t="s">
        <v>235</v>
      </c>
      <c r="O4" s="52" t="s">
        <v>236</v>
      </c>
      <c r="P4" s="52" t="s">
        <v>235</v>
      </c>
      <c r="Q4" s="52" t="s">
        <v>236</v>
      </c>
      <c r="R4" s="52" t="s">
        <v>235</v>
      </c>
      <c r="S4" s="52" t="s">
        <v>236</v>
      </c>
      <c r="T4" s="52" t="s">
        <v>235</v>
      </c>
      <c r="U4" s="52" t="s">
        <v>236</v>
      </c>
      <c r="V4" s="21" t="s">
        <v>355</v>
      </c>
      <c r="W4" s="22" t="s">
        <v>234</v>
      </c>
      <c r="X4" s="52" t="s">
        <v>235</v>
      </c>
      <c r="Y4" s="52" t="s">
        <v>236</v>
      </c>
      <c r="Z4" s="52" t="s">
        <v>235</v>
      </c>
      <c r="AA4" s="52" t="s">
        <v>236</v>
      </c>
      <c r="AB4" s="52" t="s">
        <v>235</v>
      </c>
      <c r="AC4" s="52" t="s">
        <v>236</v>
      </c>
      <c r="AD4" s="52"/>
    </row>
    <row r="5" spans="1:31" x14ac:dyDescent="0.2">
      <c r="A5" s="23">
        <v>2</v>
      </c>
      <c r="B5" s="24" t="s">
        <v>237</v>
      </c>
      <c r="C5" s="47">
        <v>4.4732293291037421E-3</v>
      </c>
      <c r="D5" s="48">
        <v>15314360</v>
      </c>
      <c r="E5" s="47">
        <v>4.4732293291037421E-3</v>
      </c>
      <c r="F5" s="48">
        <v>4894105</v>
      </c>
      <c r="G5" s="47">
        <v>4.4732293291037421E-3</v>
      </c>
      <c r="H5" s="48">
        <v>355561</v>
      </c>
      <c r="I5" s="47">
        <v>4.4732293291037421E-3</v>
      </c>
      <c r="J5" s="48">
        <v>1400712</v>
      </c>
      <c r="K5" s="19"/>
      <c r="L5" s="23">
        <v>2</v>
      </c>
      <c r="M5" s="24" t="s">
        <v>237</v>
      </c>
      <c r="N5" s="47">
        <v>4.4732293291037421E-3</v>
      </c>
      <c r="O5" s="48">
        <v>42079</v>
      </c>
      <c r="P5" s="49" t="s">
        <v>239</v>
      </c>
      <c r="Q5" s="48" t="s">
        <v>239</v>
      </c>
      <c r="R5" s="47">
        <v>4.4732293291037421E-3</v>
      </c>
      <c r="S5" s="48">
        <v>135155</v>
      </c>
      <c r="T5" s="47">
        <v>4.4732293291037421E-3</v>
      </c>
      <c r="U5" s="48">
        <v>248957</v>
      </c>
      <c r="V5" s="23">
        <v>2</v>
      </c>
      <c r="W5" s="24" t="s">
        <v>237</v>
      </c>
      <c r="X5" s="47">
        <v>4.4732293291037421E-3</v>
      </c>
      <c r="Y5" s="48">
        <v>266432</v>
      </c>
      <c r="Z5" s="47">
        <v>4.4732293291037421E-3</v>
      </c>
      <c r="AA5" s="48">
        <v>30781</v>
      </c>
      <c r="AB5" s="28">
        <v>3.4054786154979763E-3</v>
      </c>
      <c r="AC5" s="48">
        <v>494738</v>
      </c>
      <c r="AD5" s="50">
        <v>23182880</v>
      </c>
      <c r="AE5" s="43"/>
    </row>
    <row r="6" spans="1:31" x14ac:dyDescent="0.2">
      <c r="A6" s="23">
        <v>2</v>
      </c>
      <c r="B6" s="30" t="s">
        <v>238</v>
      </c>
      <c r="C6" s="25">
        <v>7.4077443755220379E-3</v>
      </c>
      <c r="D6" s="26">
        <v>25360842</v>
      </c>
      <c r="E6" s="25">
        <v>7.4077443755220379E-3</v>
      </c>
      <c r="F6" s="26">
        <v>8104722</v>
      </c>
      <c r="G6" s="25">
        <v>7.4077443755220379E-3</v>
      </c>
      <c r="H6" s="26">
        <v>588815</v>
      </c>
      <c r="I6" s="25">
        <v>7.4077443755220379E-3</v>
      </c>
      <c r="J6" s="26">
        <v>2319603</v>
      </c>
      <c r="K6" s="19"/>
      <c r="L6" s="23">
        <v>2</v>
      </c>
      <c r="M6" s="30" t="s">
        <v>238</v>
      </c>
      <c r="N6" s="25">
        <v>7.4077443755220379E-3</v>
      </c>
      <c r="O6" s="26">
        <v>69683</v>
      </c>
      <c r="P6" s="27" t="s">
        <v>239</v>
      </c>
      <c r="Q6" s="26" t="s">
        <v>239</v>
      </c>
      <c r="R6" s="25">
        <v>7.4077443755220379E-3</v>
      </c>
      <c r="S6" s="26">
        <v>223819</v>
      </c>
      <c r="T6" s="25">
        <v>7.4077443755220379E-3</v>
      </c>
      <c r="U6" s="26">
        <v>412277</v>
      </c>
      <c r="V6" s="23">
        <v>2</v>
      </c>
      <c r="W6" s="30" t="s">
        <v>238</v>
      </c>
      <c r="X6" s="25">
        <v>7.4077443755220379E-3</v>
      </c>
      <c r="Y6" s="26">
        <v>441216</v>
      </c>
      <c r="Z6" s="25">
        <v>7.4077443755220379E-3</v>
      </c>
      <c r="AA6" s="26">
        <v>50974</v>
      </c>
      <c r="AB6" s="28">
        <v>7.7623420388908612E-3</v>
      </c>
      <c r="AC6" s="26">
        <v>1127691</v>
      </c>
      <c r="AD6" s="29">
        <v>38699642</v>
      </c>
      <c r="AE6" s="43"/>
    </row>
    <row r="7" spans="1:31" x14ac:dyDescent="0.2">
      <c r="A7" s="23">
        <v>7</v>
      </c>
      <c r="B7" s="30" t="s">
        <v>240</v>
      </c>
      <c r="C7" s="25">
        <v>6.1436805527591062E-3</v>
      </c>
      <c r="D7" s="26">
        <v>21033246</v>
      </c>
      <c r="E7" s="25">
        <v>6.1436805527591062E-3</v>
      </c>
      <c r="F7" s="26">
        <v>6721726</v>
      </c>
      <c r="G7" s="25">
        <v>6.1436805527591062E-3</v>
      </c>
      <c r="H7" s="26">
        <v>488339</v>
      </c>
      <c r="I7" s="25">
        <v>6.1436805527591062E-3</v>
      </c>
      <c r="J7" s="26">
        <v>1923784</v>
      </c>
      <c r="K7" s="19"/>
      <c r="L7" s="23">
        <v>7</v>
      </c>
      <c r="M7" s="30" t="s">
        <v>240</v>
      </c>
      <c r="N7" s="25">
        <v>6.1436805527591062E-3</v>
      </c>
      <c r="O7" s="26">
        <v>57792</v>
      </c>
      <c r="P7" s="27" t="s">
        <v>239</v>
      </c>
      <c r="Q7" s="26" t="s">
        <v>239</v>
      </c>
      <c r="R7" s="25">
        <v>6.1436805527591062E-3</v>
      </c>
      <c r="S7" s="26">
        <v>185626</v>
      </c>
      <c r="T7" s="25">
        <v>6.1436805527591062E-3</v>
      </c>
      <c r="U7" s="26">
        <v>341926</v>
      </c>
      <c r="V7" s="23">
        <v>7</v>
      </c>
      <c r="W7" s="30" t="s">
        <v>240</v>
      </c>
      <c r="X7" s="25">
        <v>6.1436805527591062E-3</v>
      </c>
      <c r="Y7" s="26">
        <v>365926</v>
      </c>
      <c r="Z7" s="25">
        <v>6.1436805527591062E-3</v>
      </c>
      <c r="AA7" s="26">
        <v>42276</v>
      </c>
      <c r="AB7" s="28">
        <v>5.9785928444109245E-3</v>
      </c>
      <c r="AC7" s="26">
        <v>868553</v>
      </c>
      <c r="AD7" s="29">
        <v>32029194</v>
      </c>
      <c r="AE7" s="43"/>
    </row>
    <row r="8" spans="1:31" x14ac:dyDescent="0.2">
      <c r="A8" s="23">
        <v>2</v>
      </c>
      <c r="B8" s="31" t="s">
        <v>241</v>
      </c>
      <c r="C8" s="25">
        <v>4.3542384260955589E-3</v>
      </c>
      <c r="D8" s="26">
        <v>14906987</v>
      </c>
      <c r="E8" s="25">
        <v>4.3542384260955589E-3</v>
      </c>
      <c r="F8" s="26">
        <v>4763919</v>
      </c>
      <c r="G8" s="25">
        <v>4.3542384260955589E-3</v>
      </c>
      <c r="H8" s="26">
        <v>346103</v>
      </c>
      <c r="I8" s="25">
        <v>4.3542384260955589E-3</v>
      </c>
      <c r="J8" s="26">
        <v>1363452</v>
      </c>
      <c r="K8" s="19"/>
      <c r="L8" s="23">
        <v>2</v>
      </c>
      <c r="M8" s="31" t="s">
        <v>241</v>
      </c>
      <c r="N8" s="25">
        <v>4.3542384260955589E-3</v>
      </c>
      <c r="O8" s="26">
        <v>40959</v>
      </c>
      <c r="P8" s="27" t="s">
        <v>239</v>
      </c>
      <c r="Q8" s="26" t="s">
        <v>239</v>
      </c>
      <c r="R8" s="25">
        <v>4.3542384260955589E-3</v>
      </c>
      <c r="S8" s="26">
        <v>131560</v>
      </c>
      <c r="T8" s="25">
        <v>4.3542384260955589E-3</v>
      </c>
      <c r="U8" s="26">
        <v>242335</v>
      </c>
      <c r="V8" s="23">
        <v>2</v>
      </c>
      <c r="W8" s="31" t="s">
        <v>241</v>
      </c>
      <c r="X8" s="25">
        <v>4.3542384260955589E-3</v>
      </c>
      <c r="Y8" s="26">
        <v>259345</v>
      </c>
      <c r="Z8" s="25">
        <v>4.3542384260955589E-3</v>
      </c>
      <c r="AA8" s="26">
        <v>29962</v>
      </c>
      <c r="AB8" s="28">
        <v>2.8737492386641853E-3</v>
      </c>
      <c r="AC8" s="26">
        <v>417490</v>
      </c>
      <c r="AD8" s="29">
        <v>22502112</v>
      </c>
      <c r="AE8" s="43"/>
    </row>
    <row r="9" spans="1:31" x14ac:dyDescent="0.2">
      <c r="A9" s="23">
        <v>4</v>
      </c>
      <c r="B9" s="31" t="s">
        <v>242</v>
      </c>
      <c r="C9" s="25">
        <v>3.1764767413861904E-3</v>
      </c>
      <c r="D9" s="26">
        <v>10874852</v>
      </c>
      <c r="E9" s="25">
        <v>3.1764767413861904E-3</v>
      </c>
      <c r="F9" s="26">
        <v>3475344</v>
      </c>
      <c r="G9" s="25">
        <v>3.1764767413861904E-3</v>
      </c>
      <c r="H9" s="26">
        <v>252487</v>
      </c>
      <c r="I9" s="25">
        <v>3.1764767413861904E-3</v>
      </c>
      <c r="J9" s="26">
        <v>994657</v>
      </c>
      <c r="K9" s="19"/>
      <c r="L9" s="23">
        <v>4</v>
      </c>
      <c r="M9" s="31" t="s">
        <v>242</v>
      </c>
      <c r="N9" s="25">
        <v>3.1764767413861904E-3</v>
      </c>
      <c r="O9" s="26">
        <v>29880</v>
      </c>
      <c r="P9" s="27" t="s">
        <v>239</v>
      </c>
      <c r="Q9" s="26" t="s">
        <v>239</v>
      </c>
      <c r="R9" s="25">
        <v>3.1764767413861904E-3</v>
      </c>
      <c r="S9" s="26">
        <v>95975</v>
      </c>
      <c r="T9" s="25">
        <v>3.1764767413861904E-3</v>
      </c>
      <c r="U9" s="26">
        <v>176786</v>
      </c>
      <c r="V9" s="23">
        <v>4</v>
      </c>
      <c r="W9" s="31" t="s">
        <v>242</v>
      </c>
      <c r="X9" s="25">
        <v>3.1764767413861904E-3</v>
      </c>
      <c r="Y9" s="26">
        <v>189195</v>
      </c>
      <c r="Z9" s="25">
        <v>3.1764767413861904E-3</v>
      </c>
      <c r="AA9" s="26">
        <v>21858</v>
      </c>
      <c r="AB9" s="28">
        <v>1.0316240721777122E-3</v>
      </c>
      <c r="AC9" s="26">
        <v>149871</v>
      </c>
      <c r="AD9" s="29">
        <v>16260905</v>
      </c>
      <c r="AE9" s="43"/>
    </row>
    <row r="10" spans="1:31" x14ac:dyDescent="0.2">
      <c r="A10" s="23">
        <v>5</v>
      </c>
      <c r="B10" s="30" t="s">
        <v>243</v>
      </c>
      <c r="C10" s="25">
        <v>5.2213731647318684E-3</v>
      </c>
      <c r="D10" s="26">
        <v>17875673</v>
      </c>
      <c r="E10" s="25">
        <v>5.2213731647318684E-3</v>
      </c>
      <c r="F10" s="26">
        <v>5712640</v>
      </c>
      <c r="G10" s="25">
        <v>5.2213731647318684E-3</v>
      </c>
      <c r="H10" s="26">
        <v>415028</v>
      </c>
      <c r="I10" s="25">
        <v>5.2213731647318684E-3</v>
      </c>
      <c r="J10" s="26">
        <v>1634980</v>
      </c>
      <c r="K10" s="19"/>
      <c r="L10" s="23">
        <v>5</v>
      </c>
      <c r="M10" s="30" t="s">
        <v>243</v>
      </c>
      <c r="N10" s="25">
        <v>5.2213731647318684E-3</v>
      </c>
      <c r="O10" s="26">
        <v>49116</v>
      </c>
      <c r="P10" s="27" t="s">
        <v>239</v>
      </c>
      <c r="Q10" s="26" t="s">
        <v>239</v>
      </c>
      <c r="R10" s="25">
        <v>5.2213731647318684E-3</v>
      </c>
      <c r="S10" s="26">
        <v>157759</v>
      </c>
      <c r="T10" s="25">
        <v>5.2213731647318684E-3</v>
      </c>
      <c r="U10" s="26">
        <v>290595</v>
      </c>
      <c r="V10" s="23">
        <v>5</v>
      </c>
      <c r="W10" s="30" t="s">
        <v>243</v>
      </c>
      <c r="X10" s="25">
        <v>5.2213731647318684E-3</v>
      </c>
      <c r="Y10" s="26">
        <v>310992</v>
      </c>
      <c r="Z10" s="25">
        <v>5.2213731647318684E-3</v>
      </c>
      <c r="AA10" s="26">
        <v>35929</v>
      </c>
      <c r="AB10" s="28">
        <v>4.4012940135547633E-3</v>
      </c>
      <c r="AC10" s="26">
        <v>639408</v>
      </c>
      <c r="AD10" s="29">
        <v>27122120</v>
      </c>
      <c r="AE10" s="43"/>
    </row>
    <row r="11" spans="1:31" x14ac:dyDescent="0.2">
      <c r="A11" s="23">
        <v>4</v>
      </c>
      <c r="B11" s="31" t="s">
        <v>244</v>
      </c>
      <c r="C11" s="25">
        <v>4.7036259534281605E-3</v>
      </c>
      <c r="D11" s="26">
        <v>16103136</v>
      </c>
      <c r="E11" s="25">
        <v>4.7036259534281605E-3</v>
      </c>
      <c r="F11" s="26">
        <v>5146179</v>
      </c>
      <c r="G11" s="25">
        <v>4.7036259534281605E-3</v>
      </c>
      <c r="H11" s="26">
        <v>373874</v>
      </c>
      <c r="I11" s="25">
        <v>4.7036259534281605E-3</v>
      </c>
      <c r="J11" s="26">
        <v>1472857</v>
      </c>
      <c r="K11" s="19"/>
      <c r="L11" s="23">
        <v>4</v>
      </c>
      <c r="M11" s="31" t="s">
        <v>244</v>
      </c>
      <c r="N11" s="25">
        <v>4.7036259534281605E-3</v>
      </c>
      <c r="O11" s="26">
        <v>44246</v>
      </c>
      <c r="P11" s="27" t="s">
        <v>239</v>
      </c>
      <c r="Q11" s="26" t="s">
        <v>239</v>
      </c>
      <c r="R11" s="25">
        <v>4.7036259534281605E-3</v>
      </c>
      <c r="S11" s="26">
        <v>142116</v>
      </c>
      <c r="T11" s="25">
        <v>4.7036259534281605E-3</v>
      </c>
      <c r="U11" s="26">
        <v>261780</v>
      </c>
      <c r="V11" s="23">
        <v>4</v>
      </c>
      <c r="W11" s="31" t="s">
        <v>244</v>
      </c>
      <c r="X11" s="25">
        <v>4.7036259534281605E-3</v>
      </c>
      <c r="Y11" s="26">
        <v>280155</v>
      </c>
      <c r="Z11" s="25">
        <v>4.7036259534281605E-3</v>
      </c>
      <c r="AA11" s="26">
        <v>32367</v>
      </c>
      <c r="AB11" s="28">
        <v>3.3002499463085058E-3</v>
      </c>
      <c r="AC11" s="26">
        <v>479451</v>
      </c>
      <c r="AD11" s="29">
        <v>24336161</v>
      </c>
      <c r="AE11" s="43"/>
    </row>
    <row r="12" spans="1:31" x14ac:dyDescent="0.2">
      <c r="A12" s="23">
        <v>5</v>
      </c>
      <c r="B12" s="30" t="s">
        <v>245</v>
      </c>
      <c r="C12" s="25">
        <v>3.7118114814526245E-3</v>
      </c>
      <c r="D12" s="26">
        <v>12707602</v>
      </c>
      <c r="E12" s="25">
        <v>3.7118114814526245E-3</v>
      </c>
      <c r="F12" s="26">
        <v>4061047</v>
      </c>
      <c r="G12" s="25">
        <v>3.7118114814526245E-3</v>
      </c>
      <c r="H12" s="26">
        <v>295039</v>
      </c>
      <c r="I12" s="25">
        <v>3.7118114814526245E-3</v>
      </c>
      <c r="J12" s="26">
        <v>1162288</v>
      </c>
      <c r="K12" s="19"/>
      <c r="L12" s="23">
        <v>5</v>
      </c>
      <c r="M12" s="30" t="s">
        <v>245</v>
      </c>
      <c r="N12" s="25">
        <v>3.7118114814526245E-3</v>
      </c>
      <c r="O12" s="26">
        <v>34916</v>
      </c>
      <c r="P12" s="27" t="s">
        <v>239</v>
      </c>
      <c r="Q12" s="26" t="s">
        <v>239</v>
      </c>
      <c r="R12" s="25">
        <v>3.7118114814526245E-3</v>
      </c>
      <c r="S12" s="26">
        <v>112149</v>
      </c>
      <c r="T12" s="25">
        <v>3.7118114814526245E-3</v>
      </c>
      <c r="U12" s="26">
        <v>206580</v>
      </c>
      <c r="V12" s="23">
        <v>5</v>
      </c>
      <c r="W12" s="30" t="s">
        <v>245</v>
      </c>
      <c r="X12" s="25">
        <v>3.7118114814526245E-3</v>
      </c>
      <c r="Y12" s="26">
        <v>221081</v>
      </c>
      <c r="Z12" s="25">
        <v>3.7118114814526245E-3</v>
      </c>
      <c r="AA12" s="26">
        <v>25542</v>
      </c>
      <c r="AB12" s="28">
        <v>2.049079727188481E-3</v>
      </c>
      <c r="AC12" s="26">
        <v>297684</v>
      </c>
      <c r="AD12" s="29">
        <v>19123928</v>
      </c>
      <c r="AE12" s="43"/>
    </row>
    <row r="13" spans="1:31" x14ac:dyDescent="0.2">
      <c r="A13" s="23">
        <v>4</v>
      </c>
      <c r="B13" s="31" t="s">
        <v>246</v>
      </c>
      <c r="C13" s="25">
        <v>3.8537743025600134E-3</v>
      </c>
      <c r="D13" s="26">
        <v>13193620</v>
      </c>
      <c r="E13" s="25">
        <v>3.8537743025600134E-3</v>
      </c>
      <c r="F13" s="26">
        <v>4216367</v>
      </c>
      <c r="G13" s="25">
        <v>3.8537743025600134E-3</v>
      </c>
      <c r="H13" s="26">
        <v>306323</v>
      </c>
      <c r="I13" s="25">
        <v>3.8537743025600134E-3</v>
      </c>
      <c r="J13" s="26">
        <v>1206741</v>
      </c>
      <c r="K13" s="19"/>
      <c r="L13" s="23">
        <v>4</v>
      </c>
      <c r="M13" s="31" t="s">
        <v>246</v>
      </c>
      <c r="N13" s="25">
        <v>3.8537743025600134E-3</v>
      </c>
      <c r="O13" s="26">
        <v>36251</v>
      </c>
      <c r="P13" s="27" t="s">
        <v>239</v>
      </c>
      <c r="Q13" s="26" t="s">
        <v>239</v>
      </c>
      <c r="R13" s="25">
        <v>3.8537743025600134E-3</v>
      </c>
      <c r="S13" s="26">
        <v>116439</v>
      </c>
      <c r="T13" s="25">
        <v>3.8537743025600134E-3</v>
      </c>
      <c r="U13" s="26">
        <v>214481</v>
      </c>
      <c r="V13" s="23">
        <v>4</v>
      </c>
      <c r="W13" s="31" t="s">
        <v>246</v>
      </c>
      <c r="X13" s="25">
        <v>3.8537743025600134E-3</v>
      </c>
      <c r="Y13" s="26">
        <v>229536</v>
      </c>
      <c r="Z13" s="25">
        <v>3.8537743025600134E-3</v>
      </c>
      <c r="AA13" s="26">
        <v>26519</v>
      </c>
      <c r="AB13" s="28">
        <v>2.181384846270687E-3</v>
      </c>
      <c r="AC13" s="26">
        <v>316905</v>
      </c>
      <c r="AD13" s="29">
        <v>19863182</v>
      </c>
      <c r="AE13" s="43"/>
    </row>
    <row r="14" spans="1:31" x14ac:dyDescent="0.2">
      <c r="A14" s="23">
        <v>6</v>
      </c>
      <c r="B14" s="30" t="s">
        <v>247</v>
      </c>
      <c r="C14" s="25">
        <v>3.3711376483193285E-3</v>
      </c>
      <c r="D14" s="26">
        <v>11541285</v>
      </c>
      <c r="E14" s="25">
        <v>3.3711376483193285E-3</v>
      </c>
      <c r="F14" s="26">
        <v>3688320</v>
      </c>
      <c r="G14" s="25">
        <v>3.3711376483193285E-3</v>
      </c>
      <c r="H14" s="26">
        <v>267960</v>
      </c>
      <c r="I14" s="25">
        <v>3.3711376483193285E-3</v>
      </c>
      <c r="J14" s="26">
        <v>1055612</v>
      </c>
      <c r="K14" s="19"/>
      <c r="L14" s="23">
        <v>6</v>
      </c>
      <c r="M14" s="30" t="s">
        <v>247</v>
      </c>
      <c r="N14" s="25">
        <v>3.3711376483193285E-3</v>
      </c>
      <c r="O14" s="26">
        <v>31711</v>
      </c>
      <c r="P14" s="27" t="s">
        <v>239</v>
      </c>
      <c r="Q14" s="26" t="s">
        <v>239</v>
      </c>
      <c r="R14" s="25">
        <v>3.3711376483193285E-3</v>
      </c>
      <c r="S14" s="26">
        <v>101856</v>
      </c>
      <c r="T14" s="25">
        <v>3.3711376483193285E-3</v>
      </c>
      <c r="U14" s="26">
        <v>187620</v>
      </c>
      <c r="V14" s="23">
        <v>6</v>
      </c>
      <c r="W14" s="30" t="s">
        <v>247</v>
      </c>
      <c r="X14" s="25">
        <v>3.3711376483193285E-3</v>
      </c>
      <c r="Y14" s="26">
        <v>200790</v>
      </c>
      <c r="Z14" s="25">
        <v>3.3711376483193285E-3</v>
      </c>
      <c r="AA14" s="26">
        <v>23198</v>
      </c>
      <c r="AB14" s="28">
        <v>1.5888518732702262E-3</v>
      </c>
      <c r="AC14" s="26">
        <v>230824</v>
      </c>
      <c r="AD14" s="29">
        <v>17329176</v>
      </c>
      <c r="AE14" s="43"/>
    </row>
    <row r="15" spans="1:31" x14ac:dyDescent="0.2">
      <c r="A15" s="23">
        <v>1</v>
      </c>
      <c r="B15" s="30" t="s">
        <v>248</v>
      </c>
      <c r="C15" s="25">
        <v>4.9752911288487248E-3</v>
      </c>
      <c r="D15" s="26">
        <v>17033197</v>
      </c>
      <c r="E15" s="25">
        <v>4.9752911288487248E-3</v>
      </c>
      <c r="F15" s="26">
        <v>5443405</v>
      </c>
      <c r="G15" s="25">
        <v>4.9752911288487248E-3</v>
      </c>
      <c r="H15" s="26">
        <v>395468</v>
      </c>
      <c r="I15" s="25">
        <v>4.9752911288487248E-3</v>
      </c>
      <c r="J15" s="26">
        <v>1557924</v>
      </c>
      <c r="K15" s="19"/>
      <c r="L15" s="23">
        <v>1</v>
      </c>
      <c r="M15" s="30" t="s">
        <v>248</v>
      </c>
      <c r="N15" s="25">
        <v>4.9752911288487248E-3</v>
      </c>
      <c r="O15" s="26">
        <v>46801</v>
      </c>
      <c r="P15" s="27" t="s">
        <v>239</v>
      </c>
      <c r="Q15" s="26" t="s">
        <v>239</v>
      </c>
      <c r="R15" s="25">
        <v>4.9752911288487248E-3</v>
      </c>
      <c r="S15" s="26">
        <v>150324</v>
      </c>
      <c r="T15" s="25">
        <v>4.9752911288487248E-3</v>
      </c>
      <c r="U15" s="26">
        <v>276899</v>
      </c>
      <c r="V15" s="23">
        <v>1</v>
      </c>
      <c r="W15" s="30" t="s">
        <v>248</v>
      </c>
      <c r="X15" s="25">
        <v>4.9752911288487248E-3</v>
      </c>
      <c r="Y15" s="26">
        <v>296335</v>
      </c>
      <c r="Z15" s="25">
        <v>4.9752911288487248E-3</v>
      </c>
      <c r="AA15" s="26">
        <v>34236</v>
      </c>
      <c r="AB15" s="28">
        <v>3.863858228817226E-3</v>
      </c>
      <c r="AC15" s="26">
        <v>561330</v>
      </c>
      <c r="AD15" s="29">
        <v>25795919</v>
      </c>
      <c r="AE15" s="43"/>
    </row>
    <row r="16" spans="1:31" x14ac:dyDescent="0.2">
      <c r="A16" s="23">
        <v>5</v>
      </c>
      <c r="B16" s="30" t="s">
        <v>249</v>
      </c>
      <c r="C16" s="25">
        <v>3.6640130230719105E-3</v>
      </c>
      <c r="D16" s="26">
        <v>12543961</v>
      </c>
      <c r="E16" s="25">
        <v>3.6640130230719105E-3</v>
      </c>
      <c r="F16" s="26">
        <v>4008752</v>
      </c>
      <c r="G16" s="25">
        <v>3.6640130230719105E-3</v>
      </c>
      <c r="H16" s="26">
        <v>291239</v>
      </c>
      <c r="I16" s="25">
        <v>3.6640130230719105E-3</v>
      </c>
      <c r="J16" s="26">
        <v>1147320</v>
      </c>
      <c r="K16" s="19"/>
      <c r="L16" s="23">
        <v>5</v>
      </c>
      <c r="M16" s="30" t="s">
        <v>249</v>
      </c>
      <c r="N16" s="25">
        <v>3.6640130230719105E-3</v>
      </c>
      <c r="O16" s="26">
        <v>34466</v>
      </c>
      <c r="P16" s="27" t="s">
        <v>239</v>
      </c>
      <c r="Q16" s="26" t="s">
        <v>239</v>
      </c>
      <c r="R16" s="25">
        <v>3.6640130230719105E-3</v>
      </c>
      <c r="S16" s="26">
        <v>110705</v>
      </c>
      <c r="T16" s="25">
        <v>3.6640130230719105E-3</v>
      </c>
      <c r="U16" s="26">
        <v>203920</v>
      </c>
      <c r="V16" s="23">
        <v>5</v>
      </c>
      <c r="W16" s="30" t="s">
        <v>249</v>
      </c>
      <c r="X16" s="25">
        <v>3.6640130230719105E-3</v>
      </c>
      <c r="Y16" s="26">
        <v>218234</v>
      </c>
      <c r="Z16" s="25">
        <v>3.6640130230719105E-3</v>
      </c>
      <c r="AA16" s="26">
        <v>25213</v>
      </c>
      <c r="AB16" s="28">
        <v>1.8244336069974249E-3</v>
      </c>
      <c r="AC16" s="26">
        <v>265049</v>
      </c>
      <c r="AD16" s="29">
        <v>18848859</v>
      </c>
      <c r="AE16" s="43"/>
    </row>
    <row r="17" spans="1:31" x14ac:dyDescent="0.2">
      <c r="A17" s="23">
        <v>2</v>
      </c>
      <c r="B17" s="31" t="s">
        <v>250</v>
      </c>
      <c r="C17" s="25">
        <v>7.7888261786203871E-3</v>
      </c>
      <c r="D17" s="26">
        <v>26665498</v>
      </c>
      <c r="E17" s="25">
        <v>7.7888261786203871E-3</v>
      </c>
      <c r="F17" s="26">
        <v>8521659</v>
      </c>
      <c r="G17" s="25">
        <v>7.7888261786203871E-3</v>
      </c>
      <c r="H17" s="26">
        <v>619106</v>
      </c>
      <c r="I17" s="25">
        <v>7.7888261786203871E-3</v>
      </c>
      <c r="J17" s="26">
        <v>2438932</v>
      </c>
      <c r="K17" s="19"/>
      <c r="L17" s="23">
        <v>2</v>
      </c>
      <c r="M17" s="31" t="s">
        <v>250</v>
      </c>
      <c r="N17" s="25">
        <v>7.7888261786203871E-3</v>
      </c>
      <c r="O17" s="26">
        <v>73268</v>
      </c>
      <c r="P17" s="27" t="s">
        <v>239</v>
      </c>
      <c r="Q17" s="26" t="s">
        <v>239</v>
      </c>
      <c r="R17" s="25">
        <v>7.7888261786203871E-3</v>
      </c>
      <c r="S17" s="26">
        <v>235333</v>
      </c>
      <c r="T17" s="25">
        <v>7.7888261786203871E-3</v>
      </c>
      <c r="U17" s="26">
        <v>433486</v>
      </c>
      <c r="V17" s="23">
        <v>2</v>
      </c>
      <c r="W17" s="31" t="s">
        <v>250</v>
      </c>
      <c r="X17" s="25">
        <v>7.7888261786203871E-3</v>
      </c>
      <c r="Y17" s="26">
        <v>463913</v>
      </c>
      <c r="Z17" s="25">
        <v>7.7888261786203871E-3</v>
      </c>
      <c r="AA17" s="26">
        <v>53597</v>
      </c>
      <c r="AB17" s="28">
        <v>6.5173654285506045E-3</v>
      </c>
      <c r="AC17" s="26">
        <v>946824</v>
      </c>
      <c r="AD17" s="29">
        <v>40451616</v>
      </c>
      <c r="AE17" s="43"/>
    </row>
    <row r="18" spans="1:31" x14ac:dyDescent="0.2">
      <c r="A18" s="23">
        <v>6</v>
      </c>
      <c r="B18" s="30" t="s">
        <v>251</v>
      </c>
      <c r="C18" s="25">
        <v>3.0506305228022918E-3</v>
      </c>
      <c r="D18" s="26">
        <v>10444010</v>
      </c>
      <c r="E18" s="25">
        <v>3.0506305228022918E-3</v>
      </c>
      <c r="F18" s="26">
        <v>3337657</v>
      </c>
      <c r="G18" s="25">
        <v>3.0506305228022918E-3</v>
      </c>
      <c r="H18" s="26">
        <v>242484</v>
      </c>
      <c r="I18" s="25">
        <v>3.0506305228022918E-3</v>
      </c>
      <c r="J18" s="26">
        <v>955251</v>
      </c>
      <c r="K18" s="19"/>
      <c r="L18" s="23">
        <v>6</v>
      </c>
      <c r="M18" s="30" t="s">
        <v>251</v>
      </c>
      <c r="N18" s="25">
        <v>3.0506305228022918E-3</v>
      </c>
      <c r="O18" s="26">
        <v>28697</v>
      </c>
      <c r="P18" s="27" t="s">
        <v>239</v>
      </c>
      <c r="Q18" s="26" t="s">
        <v>239</v>
      </c>
      <c r="R18" s="25">
        <v>3.0506305228022918E-3</v>
      </c>
      <c r="S18" s="26">
        <v>92172</v>
      </c>
      <c r="T18" s="25">
        <v>3.0506305228022918E-3</v>
      </c>
      <c r="U18" s="26">
        <v>169782</v>
      </c>
      <c r="V18" s="23">
        <v>6</v>
      </c>
      <c r="W18" s="30" t="s">
        <v>251</v>
      </c>
      <c r="X18" s="25">
        <v>3.0506305228022918E-3</v>
      </c>
      <c r="Y18" s="26">
        <v>181700</v>
      </c>
      <c r="Z18" s="25">
        <v>3.0506305228022918E-3</v>
      </c>
      <c r="AA18" s="26">
        <v>20992</v>
      </c>
      <c r="AB18" s="28">
        <v>8.7367757215465222E-4</v>
      </c>
      <c r="AC18" s="26">
        <v>126925</v>
      </c>
      <c r="AD18" s="29">
        <v>15599670</v>
      </c>
      <c r="AE18" s="43"/>
    </row>
    <row r="19" spans="1:31" x14ac:dyDescent="0.2">
      <c r="A19" s="23">
        <v>3</v>
      </c>
      <c r="B19" s="31" t="s">
        <v>252</v>
      </c>
      <c r="C19" s="25">
        <v>4.1848731806553695E-3</v>
      </c>
      <c r="D19" s="26">
        <v>14327156</v>
      </c>
      <c r="E19" s="25">
        <v>4.1848731806553695E-3</v>
      </c>
      <c r="F19" s="26">
        <v>4578618</v>
      </c>
      <c r="G19" s="25">
        <v>4.1848731806553695E-3</v>
      </c>
      <c r="H19" s="26">
        <v>332641</v>
      </c>
      <c r="I19" s="25">
        <v>4.1848731806553695E-3</v>
      </c>
      <c r="J19" s="26">
        <v>1310418</v>
      </c>
      <c r="K19" s="19"/>
      <c r="L19" s="23">
        <v>3</v>
      </c>
      <c r="M19" s="31" t="s">
        <v>252</v>
      </c>
      <c r="N19" s="25">
        <v>4.1848731806553695E-3</v>
      </c>
      <c r="O19" s="26">
        <v>39366</v>
      </c>
      <c r="P19" s="27" t="s">
        <v>239</v>
      </c>
      <c r="Q19" s="26" t="s">
        <v>239</v>
      </c>
      <c r="R19" s="25">
        <v>4.1848731806553695E-3</v>
      </c>
      <c r="S19" s="26">
        <v>126442</v>
      </c>
      <c r="T19" s="25">
        <v>4.1848731806553695E-3</v>
      </c>
      <c r="U19" s="26">
        <v>232909</v>
      </c>
      <c r="V19" s="23">
        <v>3</v>
      </c>
      <c r="W19" s="31" t="s">
        <v>252</v>
      </c>
      <c r="X19" s="25">
        <v>4.1848731806553695E-3</v>
      </c>
      <c r="Y19" s="26">
        <v>249257</v>
      </c>
      <c r="Z19" s="25">
        <v>4.1848731806553695E-3</v>
      </c>
      <c r="AA19" s="26">
        <v>28797</v>
      </c>
      <c r="AB19" s="28">
        <v>2.9278997263421274E-3</v>
      </c>
      <c r="AC19" s="26">
        <v>425357</v>
      </c>
      <c r="AD19" s="29">
        <v>21650961</v>
      </c>
      <c r="AE19" s="43"/>
    </row>
    <row r="20" spans="1:31" x14ac:dyDescent="0.2">
      <c r="A20" s="23">
        <v>6</v>
      </c>
      <c r="B20" s="30" t="s">
        <v>253</v>
      </c>
      <c r="C20" s="25">
        <v>3.4585261846205593E-3</v>
      </c>
      <c r="D20" s="26">
        <v>11840465</v>
      </c>
      <c r="E20" s="25">
        <v>3.4585261846205593E-3</v>
      </c>
      <c r="F20" s="26">
        <v>3783931</v>
      </c>
      <c r="G20" s="25">
        <v>3.4585261846205593E-3</v>
      </c>
      <c r="H20" s="26">
        <v>274906</v>
      </c>
      <c r="I20" s="25">
        <v>3.4585261846205593E-3</v>
      </c>
      <c r="J20" s="26">
        <v>1082976</v>
      </c>
      <c r="K20" s="19"/>
      <c r="L20" s="23">
        <v>6</v>
      </c>
      <c r="M20" s="30" t="s">
        <v>253</v>
      </c>
      <c r="N20" s="25">
        <v>3.4585261846205593E-3</v>
      </c>
      <c r="O20" s="26">
        <v>32533</v>
      </c>
      <c r="P20" s="27" t="s">
        <v>239</v>
      </c>
      <c r="Q20" s="26" t="s">
        <v>239</v>
      </c>
      <c r="R20" s="25">
        <v>3.4585261846205593E-3</v>
      </c>
      <c r="S20" s="26">
        <v>104496</v>
      </c>
      <c r="T20" s="25">
        <v>3.4585261846205593E-3</v>
      </c>
      <c r="U20" s="26">
        <v>192484</v>
      </c>
      <c r="V20" s="23">
        <v>6</v>
      </c>
      <c r="W20" s="30" t="s">
        <v>253</v>
      </c>
      <c r="X20" s="25">
        <v>3.4585261846205593E-3</v>
      </c>
      <c r="Y20" s="26">
        <v>205995</v>
      </c>
      <c r="Z20" s="25">
        <v>3.4585261846205593E-3</v>
      </c>
      <c r="AA20" s="26">
        <v>23799</v>
      </c>
      <c r="AB20" s="28">
        <v>1.5997735931283768E-3</v>
      </c>
      <c r="AC20" s="26">
        <v>232411</v>
      </c>
      <c r="AD20" s="29">
        <v>17773996</v>
      </c>
      <c r="AE20" s="43"/>
    </row>
    <row r="21" spans="1:31" x14ac:dyDescent="0.2">
      <c r="A21" s="23">
        <v>6</v>
      </c>
      <c r="B21" s="30" t="s">
        <v>254</v>
      </c>
      <c r="C21" s="25">
        <v>3.940683391276097E-3</v>
      </c>
      <c r="D21" s="26">
        <v>13491158</v>
      </c>
      <c r="E21" s="25">
        <v>3.940683391276097E-3</v>
      </c>
      <c r="F21" s="26">
        <v>4311453</v>
      </c>
      <c r="G21" s="25">
        <v>3.940683391276097E-3</v>
      </c>
      <c r="H21" s="26">
        <v>313231</v>
      </c>
      <c r="I21" s="25">
        <v>3.940683391276097E-3</v>
      </c>
      <c r="J21" s="26">
        <v>1233955</v>
      </c>
      <c r="K21" s="19"/>
      <c r="L21" s="23">
        <v>6</v>
      </c>
      <c r="M21" s="30" t="s">
        <v>254</v>
      </c>
      <c r="N21" s="25">
        <v>3.940683391276097E-3</v>
      </c>
      <c r="O21" s="26">
        <v>37069</v>
      </c>
      <c r="P21" s="27" t="s">
        <v>239</v>
      </c>
      <c r="Q21" s="26" t="s">
        <v>239</v>
      </c>
      <c r="R21" s="25">
        <v>3.940683391276097E-3</v>
      </c>
      <c r="S21" s="26">
        <v>119064</v>
      </c>
      <c r="T21" s="25">
        <v>3.940683391276097E-3</v>
      </c>
      <c r="U21" s="26">
        <v>219318</v>
      </c>
      <c r="V21" s="23">
        <v>6</v>
      </c>
      <c r="W21" s="30" t="s">
        <v>254</v>
      </c>
      <c r="X21" s="25">
        <v>3.940683391276097E-3</v>
      </c>
      <c r="Y21" s="26">
        <v>234713</v>
      </c>
      <c r="Z21" s="25">
        <v>3.940683391276097E-3</v>
      </c>
      <c r="AA21" s="26">
        <v>27117</v>
      </c>
      <c r="AB21" s="28">
        <v>2.6292213480705821E-3</v>
      </c>
      <c r="AC21" s="26">
        <v>381966</v>
      </c>
      <c r="AD21" s="29">
        <v>20369044</v>
      </c>
      <c r="AE21" s="43"/>
    </row>
    <row r="22" spans="1:31" x14ac:dyDescent="0.2">
      <c r="A22" s="23">
        <v>7</v>
      </c>
      <c r="B22" s="30" t="s">
        <v>255</v>
      </c>
      <c r="C22" s="25">
        <v>3.5394667384500431E-3</v>
      </c>
      <c r="D22" s="26">
        <v>12117569</v>
      </c>
      <c r="E22" s="25">
        <v>3.5394667384500431E-3</v>
      </c>
      <c r="F22" s="26">
        <v>3872487</v>
      </c>
      <c r="G22" s="25">
        <v>3.5394667384500431E-3</v>
      </c>
      <c r="H22" s="26">
        <v>281340</v>
      </c>
      <c r="I22" s="25">
        <v>3.5394667384500431E-3</v>
      </c>
      <c r="J22" s="26">
        <v>1108321</v>
      </c>
      <c r="K22" s="19"/>
      <c r="L22" s="23">
        <v>7</v>
      </c>
      <c r="M22" s="30" t="s">
        <v>255</v>
      </c>
      <c r="N22" s="25">
        <v>3.5394667384500431E-3</v>
      </c>
      <c r="O22" s="26">
        <v>33295</v>
      </c>
      <c r="P22" s="27" t="s">
        <v>239</v>
      </c>
      <c r="Q22" s="26" t="s">
        <v>239</v>
      </c>
      <c r="R22" s="25">
        <v>3.5394667384500431E-3</v>
      </c>
      <c r="S22" s="26">
        <v>106942</v>
      </c>
      <c r="T22" s="25">
        <v>3.5394667384500431E-3</v>
      </c>
      <c r="U22" s="26">
        <v>196989</v>
      </c>
      <c r="V22" s="23">
        <v>7</v>
      </c>
      <c r="W22" s="30" t="s">
        <v>255</v>
      </c>
      <c r="X22" s="25">
        <v>3.5394667384500431E-3</v>
      </c>
      <c r="Y22" s="26">
        <v>210816</v>
      </c>
      <c r="Z22" s="25">
        <v>3.5394667384500431E-3</v>
      </c>
      <c r="AA22" s="26">
        <v>24356</v>
      </c>
      <c r="AB22" s="28">
        <v>1.7271685504444139E-3</v>
      </c>
      <c r="AC22" s="26">
        <v>250918</v>
      </c>
      <c r="AD22" s="29">
        <v>18203033</v>
      </c>
      <c r="AE22" s="43"/>
    </row>
    <row r="23" spans="1:31" x14ac:dyDescent="0.2">
      <c r="A23" s="23">
        <v>6</v>
      </c>
      <c r="B23" s="30" t="s">
        <v>256</v>
      </c>
      <c r="C23" s="25">
        <v>1.4195626604459024E-2</v>
      </c>
      <c r="D23" s="26">
        <v>48599550</v>
      </c>
      <c r="E23" s="25">
        <v>1.4195626604459024E-2</v>
      </c>
      <c r="F23" s="26">
        <v>15531261</v>
      </c>
      <c r="G23" s="25">
        <v>1.4195626604459024E-2</v>
      </c>
      <c r="H23" s="26">
        <v>1128360</v>
      </c>
      <c r="I23" s="25">
        <v>1.4195626604459024E-2</v>
      </c>
      <c r="J23" s="26">
        <v>4445107</v>
      </c>
      <c r="K23" s="19"/>
      <c r="L23" s="23">
        <v>6</v>
      </c>
      <c r="M23" s="30" t="s">
        <v>256</v>
      </c>
      <c r="N23" s="25">
        <v>1.4195626604459024E-2</v>
      </c>
      <c r="O23" s="26">
        <v>133535</v>
      </c>
      <c r="P23" s="27">
        <v>2.9702970499713429E-2</v>
      </c>
      <c r="Q23" s="26">
        <v>4352922</v>
      </c>
      <c r="R23" s="25">
        <v>1.4195626604459024E-2</v>
      </c>
      <c r="S23" s="26">
        <v>428909</v>
      </c>
      <c r="T23" s="25">
        <v>1.4195626604459024E-2</v>
      </c>
      <c r="U23" s="26">
        <v>790056</v>
      </c>
      <c r="V23" s="23">
        <v>6</v>
      </c>
      <c r="W23" s="30" t="s">
        <v>256</v>
      </c>
      <c r="X23" s="25">
        <v>1.4195626604459024E-2</v>
      </c>
      <c r="Y23" s="26">
        <v>845511</v>
      </c>
      <c r="Z23" s="25">
        <v>1.4195626604459024E-2</v>
      </c>
      <c r="AA23" s="26">
        <v>97683</v>
      </c>
      <c r="AB23" s="28">
        <v>2.2661912873688586E-2</v>
      </c>
      <c r="AC23" s="26">
        <v>3292258</v>
      </c>
      <c r="AD23" s="29">
        <v>79645152</v>
      </c>
      <c r="AE23" s="43"/>
    </row>
    <row r="24" spans="1:31" x14ac:dyDescent="0.2">
      <c r="A24" s="23">
        <v>2</v>
      </c>
      <c r="B24" s="31" t="s">
        <v>257</v>
      </c>
      <c r="C24" s="25">
        <v>3.8715227891658937E-3</v>
      </c>
      <c r="D24" s="26">
        <v>13254382</v>
      </c>
      <c r="E24" s="25">
        <v>3.8715227891658937E-3</v>
      </c>
      <c r="F24" s="26">
        <v>4235786</v>
      </c>
      <c r="G24" s="25">
        <v>3.8715227891658937E-3</v>
      </c>
      <c r="H24" s="26">
        <v>307733</v>
      </c>
      <c r="I24" s="25">
        <v>3.8715227891658937E-3</v>
      </c>
      <c r="J24" s="26">
        <v>1212298</v>
      </c>
      <c r="K24" s="19"/>
      <c r="L24" s="23">
        <v>2</v>
      </c>
      <c r="M24" s="31" t="s">
        <v>257</v>
      </c>
      <c r="N24" s="25">
        <v>3.8715227891658937E-3</v>
      </c>
      <c r="O24" s="26">
        <v>36418</v>
      </c>
      <c r="P24" s="27" t="s">
        <v>239</v>
      </c>
      <c r="Q24" s="26" t="s">
        <v>239</v>
      </c>
      <c r="R24" s="25">
        <v>3.8715227891658937E-3</v>
      </c>
      <c r="S24" s="26">
        <v>116975</v>
      </c>
      <c r="T24" s="25">
        <v>3.8715227891658937E-3</v>
      </c>
      <c r="U24" s="26">
        <v>215469</v>
      </c>
      <c r="V24" s="23">
        <v>2</v>
      </c>
      <c r="W24" s="31" t="s">
        <v>257</v>
      </c>
      <c r="X24" s="25">
        <v>3.8715227891658937E-3</v>
      </c>
      <c r="Y24" s="26">
        <v>230593</v>
      </c>
      <c r="Z24" s="25">
        <v>3.8715227891658937E-3</v>
      </c>
      <c r="AA24" s="26">
        <v>26641</v>
      </c>
      <c r="AB24" s="28">
        <v>2.0297627582607806E-3</v>
      </c>
      <c r="AC24" s="26">
        <v>294878</v>
      </c>
      <c r="AD24" s="29">
        <v>19931173</v>
      </c>
      <c r="AE24" s="43"/>
    </row>
    <row r="25" spans="1:31" x14ac:dyDescent="0.2">
      <c r="A25" s="23">
        <v>6</v>
      </c>
      <c r="B25" s="30" t="s">
        <v>258</v>
      </c>
      <c r="C25" s="25">
        <v>5.3440927703688225E-3</v>
      </c>
      <c r="D25" s="26">
        <v>18295811</v>
      </c>
      <c r="E25" s="25">
        <v>5.3440927703688225E-3</v>
      </c>
      <c r="F25" s="26">
        <v>5846906</v>
      </c>
      <c r="G25" s="25">
        <v>5.3440927703688225E-3</v>
      </c>
      <c r="H25" s="26">
        <v>424783</v>
      </c>
      <c r="I25" s="25">
        <v>5.3440927703688225E-3</v>
      </c>
      <c r="J25" s="26">
        <v>1673407</v>
      </c>
      <c r="K25" s="19"/>
      <c r="L25" s="23">
        <v>6</v>
      </c>
      <c r="M25" s="30" t="s">
        <v>258</v>
      </c>
      <c r="N25" s="25">
        <v>5.3440927703688225E-3</v>
      </c>
      <c r="O25" s="26">
        <v>50271</v>
      </c>
      <c r="P25" s="27" t="s">
        <v>239</v>
      </c>
      <c r="Q25" s="26" t="s">
        <v>239</v>
      </c>
      <c r="R25" s="25">
        <v>5.3440927703688225E-3</v>
      </c>
      <c r="S25" s="26">
        <v>161467</v>
      </c>
      <c r="T25" s="25">
        <v>5.3440927703688225E-3</v>
      </c>
      <c r="U25" s="26">
        <v>297425</v>
      </c>
      <c r="V25" s="23">
        <v>6</v>
      </c>
      <c r="W25" s="30" t="s">
        <v>258</v>
      </c>
      <c r="X25" s="25">
        <v>5.3440927703688225E-3</v>
      </c>
      <c r="Y25" s="26">
        <v>318302</v>
      </c>
      <c r="Z25" s="25">
        <v>5.3440927703688225E-3</v>
      </c>
      <c r="AA25" s="26">
        <v>36774</v>
      </c>
      <c r="AB25" s="28">
        <v>5.227188962295814E-3</v>
      </c>
      <c r="AC25" s="26">
        <v>759391</v>
      </c>
      <c r="AD25" s="29">
        <v>27864537</v>
      </c>
      <c r="AE25" s="43"/>
    </row>
    <row r="26" spans="1:31" x14ac:dyDescent="0.2">
      <c r="A26" s="23">
        <v>6</v>
      </c>
      <c r="B26" s="30" t="s">
        <v>259</v>
      </c>
      <c r="C26" s="25">
        <v>3.8501346877009169E-3</v>
      </c>
      <c r="D26" s="26">
        <v>13181159</v>
      </c>
      <c r="E26" s="25">
        <v>3.8501346877009169E-3</v>
      </c>
      <c r="F26" s="26">
        <v>4212385</v>
      </c>
      <c r="G26" s="25">
        <v>3.8501346877009169E-3</v>
      </c>
      <c r="H26" s="26">
        <v>306033</v>
      </c>
      <c r="I26" s="25">
        <v>3.8501346877009169E-3</v>
      </c>
      <c r="J26" s="26">
        <v>1205601</v>
      </c>
      <c r="K26" s="19"/>
      <c r="L26" s="23">
        <v>6</v>
      </c>
      <c r="M26" s="30" t="s">
        <v>259</v>
      </c>
      <c r="N26" s="25">
        <v>3.8501346877009169E-3</v>
      </c>
      <c r="O26" s="26">
        <v>36217</v>
      </c>
      <c r="P26" s="27" t="s">
        <v>239</v>
      </c>
      <c r="Q26" s="26" t="s">
        <v>239</v>
      </c>
      <c r="R26" s="25">
        <v>3.8501346877009169E-3</v>
      </c>
      <c r="S26" s="26">
        <v>116329</v>
      </c>
      <c r="T26" s="25">
        <v>3.8501346877009169E-3</v>
      </c>
      <c r="U26" s="26">
        <v>214279</v>
      </c>
      <c r="V26" s="23">
        <v>6</v>
      </c>
      <c r="W26" s="30" t="s">
        <v>259</v>
      </c>
      <c r="X26" s="25">
        <v>3.8501346877009169E-3</v>
      </c>
      <c r="Y26" s="26">
        <v>229319</v>
      </c>
      <c r="Z26" s="25">
        <v>3.8501346877009169E-3</v>
      </c>
      <c r="AA26" s="26">
        <v>26494</v>
      </c>
      <c r="AB26" s="28">
        <v>2.5139747767827154E-3</v>
      </c>
      <c r="AC26" s="26">
        <v>365223</v>
      </c>
      <c r="AD26" s="29">
        <v>19893039</v>
      </c>
      <c r="AE26" s="43"/>
    </row>
    <row r="27" spans="1:31" x14ac:dyDescent="0.2">
      <c r="A27" s="23">
        <v>1</v>
      </c>
      <c r="B27" s="30" t="s">
        <v>260</v>
      </c>
      <c r="C27" s="25">
        <v>3.9626155546677441E-3</v>
      </c>
      <c r="D27" s="26">
        <v>13566244</v>
      </c>
      <c r="E27" s="25">
        <v>3.9626155546677441E-3</v>
      </c>
      <c r="F27" s="26">
        <v>4335449</v>
      </c>
      <c r="G27" s="25">
        <v>3.9626155546677441E-3</v>
      </c>
      <c r="H27" s="26">
        <v>314974</v>
      </c>
      <c r="I27" s="25">
        <v>3.9626155546677441E-3</v>
      </c>
      <c r="J27" s="26">
        <v>1240822</v>
      </c>
      <c r="K27" s="19"/>
      <c r="L27" s="23">
        <v>1</v>
      </c>
      <c r="M27" s="30" t="s">
        <v>260</v>
      </c>
      <c r="N27" s="25">
        <v>3.9626155546677441E-3</v>
      </c>
      <c r="O27" s="26">
        <v>37275</v>
      </c>
      <c r="P27" s="27" t="s">
        <v>239</v>
      </c>
      <c r="Q27" s="26" t="s">
        <v>239</v>
      </c>
      <c r="R27" s="25">
        <v>3.9626155546677441E-3</v>
      </c>
      <c r="S27" s="26">
        <v>119727</v>
      </c>
      <c r="T27" s="25">
        <v>3.9626155546677441E-3</v>
      </c>
      <c r="U27" s="26">
        <v>220539</v>
      </c>
      <c r="V27" s="23">
        <v>1</v>
      </c>
      <c r="W27" s="30" t="s">
        <v>260</v>
      </c>
      <c r="X27" s="25">
        <v>3.9626155546677441E-3</v>
      </c>
      <c r="Y27" s="26">
        <v>236019</v>
      </c>
      <c r="Z27" s="25">
        <v>3.9626155546677441E-3</v>
      </c>
      <c r="AA27" s="26">
        <v>27268</v>
      </c>
      <c r="AB27" s="28">
        <v>2.274243532181538E-3</v>
      </c>
      <c r="AC27" s="26">
        <v>330396</v>
      </c>
      <c r="AD27" s="29">
        <v>20428713</v>
      </c>
      <c r="AE27" s="43"/>
    </row>
    <row r="28" spans="1:31" x14ac:dyDescent="0.2">
      <c r="A28" s="23">
        <v>7</v>
      </c>
      <c r="B28" s="30" t="s">
        <v>261</v>
      </c>
      <c r="C28" s="25">
        <v>3.5050685902515517E-3</v>
      </c>
      <c r="D28" s="26">
        <v>11999805</v>
      </c>
      <c r="E28" s="25">
        <v>3.5050685902515517E-3</v>
      </c>
      <c r="F28" s="26">
        <v>3834853</v>
      </c>
      <c r="G28" s="25">
        <v>3.5050685902515517E-3</v>
      </c>
      <c r="H28" s="26">
        <v>278605</v>
      </c>
      <c r="I28" s="25">
        <v>3.5050685902515517E-3</v>
      </c>
      <c r="J28" s="26">
        <v>1097550</v>
      </c>
      <c r="K28" s="19"/>
      <c r="L28" s="23">
        <v>7</v>
      </c>
      <c r="M28" s="30" t="s">
        <v>261</v>
      </c>
      <c r="N28" s="25">
        <v>3.5050685902515517E-3</v>
      </c>
      <c r="O28" s="26">
        <v>32971</v>
      </c>
      <c r="P28" s="27" t="s">
        <v>239</v>
      </c>
      <c r="Q28" s="26" t="s">
        <v>239</v>
      </c>
      <c r="R28" s="25">
        <v>3.5050685902515517E-3</v>
      </c>
      <c r="S28" s="26">
        <v>105903</v>
      </c>
      <c r="T28" s="25">
        <v>3.5050685902515517E-3</v>
      </c>
      <c r="U28" s="26">
        <v>195074</v>
      </c>
      <c r="V28" s="23">
        <v>7</v>
      </c>
      <c r="W28" s="30" t="s">
        <v>261</v>
      </c>
      <c r="X28" s="25">
        <v>3.5050685902515517E-3</v>
      </c>
      <c r="Y28" s="26">
        <v>208767</v>
      </c>
      <c r="Z28" s="25">
        <v>3.5050685902515517E-3</v>
      </c>
      <c r="AA28" s="26">
        <v>24119</v>
      </c>
      <c r="AB28" s="28">
        <v>1.738040955715485E-3</v>
      </c>
      <c r="AC28" s="26">
        <v>252498</v>
      </c>
      <c r="AD28" s="29">
        <v>18030145</v>
      </c>
      <c r="AE28" s="43"/>
    </row>
    <row r="29" spans="1:31" x14ac:dyDescent="0.2">
      <c r="A29" s="23">
        <v>7</v>
      </c>
      <c r="B29" s="30" t="s">
        <v>262</v>
      </c>
      <c r="C29" s="25">
        <v>4.2848410904612819E-3</v>
      </c>
      <c r="D29" s="26">
        <v>14669402</v>
      </c>
      <c r="E29" s="25">
        <v>4.2848410904612819E-3</v>
      </c>
      <c r="F29" s="26">
        <v>4687992</v>
      </c>
      <c r="G29" s="25">
        <v>4.2848410904612819E-3</v>
      </c>
      <c r="H29" s="26">
        <v>340587</v>
      </c>
      <c r="I29" s="25">
        <v>4.2848410904612819E-3</v>
      </c>
      <c r="J29" s="26">
        <v>1341722</v>
      </c>
      <c r="K29" s="19"/>
      <c r="L29" s="23">
        <v>7</v>
      </c>
      <c r="M29" s="30" t="s">
        <v>262</v>
      </c>
      <c r="N29" s="25">
        <v>4.2848410904612819E-3</v>
      </c>
      <c r="O29" s="26">
        <v>40306</v>
      </c>
      <c r="P29" s="27" t="s">
        <v>239</v>
      </c>
      <c r="Q29" s="26" t="s">
        <v>239</v>
      </c>
      <c r="R29" s="25">
        <v>4.2848410904612819E-3</v>
      </c>
      <c r="S29" s="26">
        <v>129463</v>
      </c>
      <c r="T29" s="25">
        <v>4.2848410904612819E-3</v>
      </c>
      <c r="U29" s="26">
        <v>238472</v>
      </c>
      <c r="V29" s="23">
        <v>7</v>
      </c>
      <c r="W29" s="30" t="s">
        <v>262</v>
      </c>
      <c r="X29" s="25">
        <v>4.2848410904612819E-3</v>
      </c>
      <c r="Y29" s="26">
        <v>255211</v>
      </c>
      <c r="Z29" s="25">
        <v>4.2848410904612819E-3</v>
      </c>
      <c r="AA29" s="26">
        <v>29485</v>
      </c>
      <c r="AB29" s="28">
        <v>2.7924748276688428E-3</v>
      </c>
      <c r="AC29" s="26">
        <v>405683</v>
      </c>
      <c r="AD29" s="29">
        <v>22138323</v>
      </c>
      <c r="AE29" s="43"/>
    </row>
    <row r="30" spans="1:31" x14ac:dyDescent="0.2">
      <c r="A30" s="23">
        <v>4</v>
      </c>
      <c r="B30" s="31" t="s">
        <v>263</v>
      </c>
      <c r="C30" s="25">
        <v>4.0319887877166482E-3</v>
      </c>
      <c r="D30" s="26">
        <v>13803747</v>
      </c>
      <c r="E30" s="25">
        <v>4.0319887877166482E-3</v>
      </c>
      <c r="F30" s="26">
        <v>4411350</v>
      </c>
      <c r="G30" s="25">
        <v>4.0319887877166482E-3</v>
      </c>
      <c r="H30" s="26">
        <v>320488</v>
      </c>
      <c r="I30" s="25">
        <v>4.0319887877166482E-3</v>
      </c>
      <c r="J30" s="26">
        <v>1262545</v>
      </c>
      <c r="K30" s="19"/>
      <c r="L30" s="23">
        <v>4</v>
      </c>
      <c r="M30" s="31" t="s">
        <v>263</v>
      </c>
      <c r="N30" s="25">
        <v>4.0319887877166482E-3</v>
      </c>
      <c r="O30" s="26">
        <v>37928</v>
      </c>
      <c r="P30" s="27" t="s">
        <v>239</v>
      </c>
      <c r="Q30" s="26" t="s">
        <v>239</v>
      </c>
      <c r="R30" s="25">
        <v>4.0319887877166482E-3</v>
      </c>
      <c r="S30" s="26">
        <v>121823</v>
      </c>
      <c r="T30" s="25">
        <v>4.0319887877166482E-3</v>
      </c>
      <c r="U30" s="26">
        <v>224400</v>
      </c>
      <c r="V30" s="23">
        <v>4</v>
      </c>
      <c r="W30" s="31" t="s">
        <v>263</v>
      </c>
      <c r="X30" s="25">
        <v>4.0319887877166482E-3</v>
      </c>
      <c r="Y30" s="26">
        <v>240151</v>
      </c>
      <c r="Z30" s="25">
        <v>4.0319887877166482E-3</v>
      </c>
      <c r="AA30" s="26">
        <v>27745</v>
      </c>
      <c r="AB30" s="28">
        <v>1.6759374273867329E-3</v>
      </c>
      <c r="AC30" s="26">
        <v>243475</v>
      </c>
      <c r="AD30" s="29">
        <v>20693652</v>
      </c>
      <c r="AE30" s="43"/>
    </row>
    <row r="31" spans="1:31" x14ac:dyDescent="0.2">
      <c r="A31" s="23">
        <v>4</v>
      </c>
      <c r="B31" s="30" t="s">
        <v>264</v>
      </c>
      <c r="C31" s="25">
        <v>4.9867456971946517E-3</v>
      </c>
      <c r="D31" s="26">
        <v>17072413</v>
      </c>
      <c r="E31" s="25">
        <v>4.9867456971946517E-3</v>
      </c>
      <c r="F31" s="26">
        <v>5455937</v>
      </c>
      <c r="G31" s="25">
        <v>4.9867456971946517E-3</v>
      </c>
      <c r="H31" s="26">
        <v>396379</v>
      </c>
      <c r="I31" s="25">
        <v>4.9867456971946517E-3</v>
      </c>
      <c r="J31" s="26">
        <v>1561511</v>
      </c>
      <c r="K31" s="19"/>
      <c r="L31" s="23">
        <v>4</v>
      </c>
      <c r="M31" s="30" t="s">
        <v>264</v>
      </c>
      <c r="N31" s="25">
        <v>4.9867456971946517E-3</v>
      </c>
      <c r="O31" s="26">
        <v>46909</v>
      </c>
      <c r="P31" s="27" t="s">
        <v>239</v>
      </c>
      <c r="Q31" s="26" t="s">
        <v>239</v>
      </c>
      <c r="R31" s="25">
        <v>4.9867456971946517E-3</v>
      </c>
      <c r="S31" s="26">
        <v>150670</v>
      </c>
      <c r="T31" s="25">
        <v>4.9867456971946517E-3</v>
      </c>
      <c r="U31" s="26">
        <v>277537</v>
      </c>
      <c r="V31" s="23">
        <v>4</v>
      </c>
      <c r="W31" s="30" t="s">
        <v>264</v>
      </c>
      <c r="X31" s="25">
        <v>4.9867456971946517E-3</v>
      </c>
      <c r="Y31" s="26">
        <v>297018</v>
      </c>
      <c r="Z31" s="25">
        <v>4.9867456971946517E-3</v>
      </c>
      <c r="AA31" s="26">
        <v>34315</v>
      </c>
      <c r="AB31" s="28">
        <v>3.6052679116127355E-3</v>
      </c>
      <c r="AC31" s="26">
        <v>523763</v>
      </c>
      <c r="AD31" s="29">
        <v>25816452</v>
      </c>
      <c r="AE31" s="43"/>
    </row>
    <row r="32" spans="1:31" x14ac:dyDescent="0.2">
      <c r="A32" s="23">
        <v>4</v>
      </c>
      <c r="B32" s="30" t="s">
        <v>265</v>
      </c>
      <c r="C32" s="25">
        <v>3.4015583119234982E-3</v>
      </c>
      <c r="D32" s="26">
        <v>11645432</v>
      </c>
      <c r="E32" s="25">
        <v>3.4015583119234982E-3</v>
      </c>
      <c r="F32" s="26">
        <v>3721603</v>
      </c>
      <c r="G32" s="25">
        <v>3.4015583119234982E-3</v>
      </c>
      <c r="H32" s="26">
        <v>270378</v>
      </c>
      <c r="I32" s="25">
        <v>3.4015583119234982E-3</v>
      </c>
      <c r="J32" s="26">
        <v>1065137</v>
      </c>
      <c r="K32" s="19"/>
      <c r="L32" s="23">
        <v>4</v>
      </c>
      <c r="M32" s="30" t="s">
        <v>265</v>
      </c>
      <c r="N32" s="25">
        <v>3.4015583119234982E-3</v>
      </c>
      <c r="O32" s="26">
        <v>31998</v>
      </c>
      <c r="P32" s="27" t="s">
        <v>239</v>
      </c>
      <c r="Q32" s="26" t="s">
        <v>239</v>
      </c>
      <c r="R32" s="25">
        <v>3.4015583119234982E-3</v>
      </c>
      <c r="S32" s="26">
        <v>102775</v>
      </c>
      <c r="T32" s="25">
        <v>3.4015583119234982E-3</v>
      </c>
      <c r="U32" s="26">
        <v>189313</v>
      </c>
      <c r="V32" s="23">
        <v>4</v>
      </c>
      <c r="W32" s="30" t="s">
        <v>265</v>
      </c>
      <c r="X32" s="25">
        <v>3.4015583119234982E-3</v>
      </c>
      <c r="Y32" s="26">
        <v>202602</v>
      </c>
      <c r="Z32" s="25">
        <v>3.4015583119234982E-3</v>
      </c>
      <c r="AA32" s="26">
        <v>23407</v>
      </c>
      <c r="AB32" s="28">
        <v>1.3687878452620151E-3</v>
      </c>
      <c r="AC32" s="26">
        <v>198854</v>
      </c>
      <c r="AD32" s="29">
        <v>17451499</v>
      </c>
      <c r="AE32" s="43"/>
    </row>
    <row r="33" spans="1:31" x14ac:dyDescent="0.2">
      <c r="A33" s="23">
        <v>4</v>
      </c>
      <c r="B33" s="30" t="s">
        <v>266</v>
      </c>
      <c r="C33" s="25">
        <v>4.3481121436838481E-3</v>
      </c>
      <c r="D33" s="26">
        <v>14886014</v>
      </c>
      <c r="E33" s="25">
        <v>4.3481121436838481E-3</v>
      </c>
      <c r="F33" s="26">
        <v>4757216</v>
      </c>
      <c r="G33" s="25">
        <v>4.3481121436838481E-3</v>
      </c>
      <c r="H33" s="26">
        <v>345616</v>
      </c>
      <c r="I33" s="25">
        <v>4.3481121436838481E-3</v>
      </c>
      <c r="J33" s="26">
        <v>1361534</v>
      </c>
      <c r="K33" s="19"/>
      <c r="L33" s="23">
        <v>4</v>
      </c>
      <c r="M33" s="30" t="s">
        <v>266</v>
      </c>
      <c r="N33" s="25">
        <v>4.3481121436838481E-3</v>
      </c>
      <c r="O33" s="26">
        <v>40902</v>
      </c>
      <c r="P33" s="27" t="s">
        <v>239</v>
      </c>
      <c r="Q33" s="26" t="s">
        <v>239</v>
      </c>
      <c r="R33" s="25">
        <v>4.3481121436838481E-3</v>
      </c>
      <c r="S33" s="26">
        <v>131375</v>
      </c>
      <c r="T33" s="25">
        <v>4.3481121436838481E-3</v>
      </c>
      <c r="U33" s="26">
        <v>241994</v>
      </c>
      <c r="V33" s="23">
        <v>4</v>
      </c>
      <c r="W33" s="30" t="s">
        <v>266</v>
      </c>
      <c r="X33" s="25">
        <v>4.3481121436838481E-3</v>
      </c>
      <c r="Y33" s="26">
        <v>258980</v>
      </c>
      <c r="Z33" s="25">
        <v>4.3481121436838481E-3</v>
      </c>
      <c r="AA33" s="26">
        <v>29920</v>
      </c>
      <c r="AB33" s="28">
        <v>2.8432498674987941E-3</v>
      </c>
      <c r="AC33" s="26">
        <v>413059</v>
      </c>
      <c r="AD33" s="29">
        <v>22466610</v>
      </c>
      <c r="AE33" s="43"/>
    </row>
    <row r="34" spans="1:31" x14ac:dyDescent="0.2">
      <c r="A34" s="23">
        <v>6</v>
      </c>
      <c r="B34" s="30" t="s">
        <v>267</v>
      </c>
      <c r="C34" s="25">
        <v>3.7466784490664752E-3</v>
      </c>
      <c r="D34" s="26">
        <v>12826971</v>
      </c>
      <c r="E34" s="25">
        <v>3.7466784490664752E-3</v>
      </c>
      <c r="F34" s="26">
        <v>4099195</v>
      </c>
      <c r="G34" s="25">
        <v>3.7466784490664752E-3</v>
      </c>
      <c r="H34" s="26">
        <v>297810</v>
      </c>
      <c r="I34" s="25">
        <v>3.7466784490664752E-3</v>
      </c>
      <c r="J34" s="26">
        <v>1173206</v>
      </c>
      <c r="K34" s="19"/>
      <c r="L34" s="23">
        <v>6</v>
      </c>
      <c r="M34" s="30" t="s">
        <v>267</v>
      </c>
      <c r="N34" s="25">
        <v>3.7466784490664752E-3</v>
      </c>
      <c r="O34" s="26">
        <v>35244</v>
      </c>
      <c r="P34" s="27" t="s">
        <v>239</v>
      </c>
      <c r="Q34" s="26" t="s">
        <v>239</v>
      </c>
      <c r="R34" s="25">
        <v>3.7466784490664752E-3</v>
      </c>
      <c r="S34" s="26">
        <v>113203</v>
      </c>
      <c r="T34" s="25">
        <v>3.7466784490664752E-3</v>
      </c>
      <c r="U34" s="26">
        <v>208521</v>
      </c>
      <c r="V34" s="23">
        <v>6</v>
      </c>
      <c r="W34" s="30" t="s">
        <v>267</v>
      </c>
      <c r="X34" s="25">
        <v>3.7466784490664752E-3</v>
      </c>
      <c r="Y34" s="26">
        <v>223157</v>
      </c>
      <c r="Z34" s="25">
        <v>3.7466784490664752E-3</v>
      </c>
      <c r="AA34" s="26">
        <v>25782</v>
      </c>
      <c r="AB34" s="28">
        <v>2.300311765319649E-3</v>
      </c>
      <c r="AC34" s="26">
        <v>334183</v>
      </c>
      <c r="AD34" s="29">
        <v>19337272</v>
      </c>
      <c r="AE34" s="43"/>
    </row>
    <row r="35" spans="1:31" x14ac:dyDescent="0.2">
      <c r="A35" s="23">
        <v>4</v>
      </c>
      <c r="B35" s="31" t="s">
        <v>268</v>
      </c>
      <c r="C35" s="25">
        <v>3.3796195870197487E-3</v>
      </c>
      <c r="D35" s="26">
        <v>11570323</v>
      </c>
      <c r="E35" s="25">
        <v>3.3796195870197487E-3</v>
      </c>
      <c r="F35" s="26">
        <v>3697600</v>
      </c>
      <c r="G35" s="25">
        <v>3.3796195870197487E-3</v>
      </c>
      <c r="H35" s="26">
        <v>268634</v>
      </c>
      <c r="I35" s="25">
        <v>3.3796195870197487E-3</v>
      </c>
      <c r="J35" s="26">
        <v>1058268</v>
      </c>
      <c r="K35" s="19"/>
      <c r="L35" s="23">
        <v>4</v>
      </c>
      <c r="M35" s="31" t="s">
        <v>268</v>
      </c>
      <c r="N35" s="25">
        <v>3.3796195870197487E-3</v>
      </c>
      <c r="O35" s="26">
        <v>31791</v>
      </c>
      <c r="P35" s="27" t="s">
        <v>239</v>
      </c>
      <c r="Q35" s="26" t="s">
        <v>239</v>
      </c>
      <c r="R35" s="25">
        <v>3.3796195870197487E-3</v>
      </c>
      <c r="S35" s="26">
        <v>102112</v>
      </c>
      <c r="T35" s="25">
        <v>3.3796195870197487E-3</v>
      </c>
      <c r="U35" s="26">
        <v>188092</v>
      </c>
      <c r="V35" s="23">
        <v>4</v>
      </c>
      <c r="W35" s="31" t="s">
        <v>268</v>
      </c>
      <c r="X35" s="25">
        <v>3.3796195870197487E-3</v>
      </c>
      <c r="Y35" s="26">
        <v>201295</v>
      </c>
      <c r="Z35" s="25">
        <v>3.3796195870197487E-3</v>
      </c>
      <c r="AA35" s="26">
        <v>23256</v>
      </c>
      <c r="AB35" s="28">
        <v>1.5078916515455611E-3</v>
      </c>
      <c r="AC35" s="26">
        <v>219062</v>
      </c>
      <c r="AD35" s="29">
        <v>17360433</v>
      </c>
      <c r="AE35" s="43"/>
    </row>
    <row r="36" spans="1:31" x14ac:dyDescent="0.2">
      <c r="A36" s="23">
        <v>5</v>
      </c>
      <c r="B36" s="30" t="s">
        <v>269</v>
      </c>
      <c r="C36" s="25">
        <v>7.4903102955795843E-3</v>
      </c>
      <c r="D36" s="26">
        <v>25643511</v>
      </c>
      <c r="E36" s="25">
        <v>7.4903102955795843E-3</v>
      </c>
      <c r="F36" s="26">
        <v>8195057</v>
      </c>
      <c r="G36" s="25">
        <v>7.4903102955795843E-3</v>
      </c>
      <c r="H36" s="26">
        <v>595378</v>
      </c>
      <c r="I36" s="25">
        <v>7.4903102955795843E-3</v>
      </c>
      <c r="J36" s="26">
        <v>2345457</v>
      </c>
      <c r="K36" s="19"/>
      <c r="L36" s="23">
        <v>5</v>
      </c>
      <c r="M36" s="30" t="s">
        <v>269</v>
      </c>
      <c r="N36" s="25">
        <v>7.4903102955795843E-3</v>
      </c>
      <c r="O36" s="26">
        <v>70459</v>
      </c>
      <c r="P36" s="27" t="s">
        <v>239</v>
      </c>
      <c r="Q36" s="26" t="s">
        <v>239</v>
      </c>
      <c r="R36" s="25">
        <v>7.4903102955795843E-3</v>
      </c>
      <c r="S36" s="26">
        <v>226313</v>
      </c>
      <c r="T36" s="25">
        <v>7.4903102955795843E-3</v>
      </c>
      <c r="U36" s="26">
        <v>416872</v>
      </c>
      <c r="V36" s="23">
        <v>5</v>
      </c>
      <c r="W36" s="30" t="s">
        <v>269</v>
      </c>
      <c r="X36" s="25">
        <v>7.4903102955795843E-3</v>
      </c>
      <c r="Y36" s="26">
        <v>446133</v>
      </c>
      <c r="Z36" s="25">
        <v>7.4903102955795843E-3</v>
      </c>
      <c r="AA36" s="26">
        <v>51543</v>
      </c>
      <c r="AB36" s="28">
        <v>8.66426232404356E-3</v>
      </c>
      <c r="AC36" s="26">
        <v>1258719</v>
      </c>
      <c r="AD36" s="29">
        <v>39249442</v>
      </c>
      <c r="AE36" s="43"/>
    </row>
    <row r="37" spans="1:31" x14ac:dyDescent="0.2">
      <c r="A37" s="23">
        <v>1</v>
      </c>
      <c r="B37" s="30" t="s">
        <v>270</v>
      </c>
      <c r="C37" s="25">
        <v>8.8035049101686681E-3</v>
      </c>
      <c r="D37" s="26">
        <v>30139309</v>
      </c>
      <c r="E37" s="25">
        <v>8.8035049101686681E-3</v>
      </c>
      <c r="F37" s="26">
        <v>9631807</v>
      </c>
      <c r="G37" s="25">
        <v>8.8035049101686681E-3</v>
      </c>
      <c r="H37" s="26">
        <v>699759</v>
      </c>
      <c r="I37" s="25">
        <v>8.8035049101686681E-3</v>
      </c>
      <c r="J37" s="26">
        <v>2756661</v>
      </c>
      <c r="K37" s="19"/>
      <c r="L37" s="23">
        <v>1</v>
      </c>
      <c r="M37" s="30" t="s">
        <v>270</v>
      </c>
      <c r="N37" s="25">
        <v>8.8035049101686681E-3</v>
      </c>
      <c r="O37" s="26">
        <v>82812</v>
      </c>
      <c r="P37" s="27" t="s">
        <v>239</v>
      </c>
      <c r="Q37" s="26" t="s">
        <v>239</v>
      </c>
      <c r="R37" s="25">
        <v>8.8035049101686681E-3</v>
      </c>
      <c r="S37" s="26">
        <v>265991</v>
      </c>
      <c r="T37" s="25">
        <v>8.8035049101686681E-3</v>
      </c>
      <c r="U37" s="26">
        <v>489958</v>
      </c>
      <c r="V37" s="23">
        <v>1</v>
      </c>
      <c r="W37" s="30" t="s">
        <v>270</v>
      </c>
      <c r="X37" s="25">
        <v>8.8035049101686681E-3</v>
      </c>
      <c r="Y37" s="26">
        <v>524349</v>
      </c>
      <c r="Z37" s="25">
        <v>8.8035049101686681E-3</v>
      </c>
      <c r="AA37" s="26">
        <v>60579</v>
      </c>
      <c r="AB37" s="28">
        <v>1.1032595466713488E-2</v>
      </c>
      <c r="AC37" s="26">
        <v>1602784</v>
      </c>
      <c r="AD37" s="29">
        <v>46254009</v>
      </c>
      <c r="AE37" s="43"/>
    </row>
    <row r="38" spans="1:31" x14ac:dyDescent="0.2">
      <c r="A38" s="23">
        <v>3</v>
      </c>
      <c r="B38" s="30" t="s">
        <v>271</v>
      </c>
      <c r="C38" s="25">
        <v>4.4739840785229272E-3</v>
      </c>
      <c r="D38" s="26">
        <v>15316944</v>
      </c>
      <c r="E38" s="25">
        <v>4.4739840785229272E-3</v>
      </c>
      <c r="F38" s="26">
        <v>4894931</v>
      </c>
      <c r="G38" s="25">
        <v>4.4739840785229272E-3</v>
      </c>
      <c r="H38" s="26">
        <v>355621</v>
      </c>
      <c r="I38" s="25">
        <v>4.4739840785229272E-3</v>
      </c>
      <c r="J38" s="26">
        <v>1400948</v>
      </c>
      <c r="K38" s="19"/>
      <c r="L38" s="23">
        <v>3</v>
      </c>
      <c r="M38" s="30" t="s">
        <v>271</v>
      </c>
      <c r="N38" s="25">
        <v>4.4739840785229272E-3</v>
      </c>
      <c r="O38" s="26">
        <v>42086</v>
      </c>
      <c r="P38" s="27" t="s">
        <v>239</v>
      </c>
      <c r="Q38" s="26" t="s">
        <v>239</v>
      </c>
      <c r="R38" s="25">
        <v>4.4739840785229272E-3</v>
      </c>
      <c r="S38" s="26">
        <v>135178</v>
      </c>
      <c r="T38" s="25">
        <v>4.4739840785229272E-3</v>
      </c>
      <c r="U38" s="26">
        <v>248999</v>
      </c>
      <c r="V38" s="23">
        <v>3</v>
      </c>
      <c r="W38" s="30" t="s">
        <v>271</v>
      </c>
      <c r="X38" s="25">
        <v>4.4739840785229272E-3</v>
      </c>
      <c r="Y38" s="26">
        <v>266477</v>
      </c>
      <c r="Z38" s="25">
        <v>4.4739840785229272E-3</v>
      </c>
      <c r="AA38" s="26">
        <v>30786</v>
      </c>
      <c r="AB38" s="28">
        <v>3.522020177651887E-3</v>
      </c>
      <c r="AC38" s="26">
        <v>511669</v>
      </c>
      <c r="AD38" s="29">
        <v>23203639</v>
      </c>
      <c r="AE38" s="43"/>
    </row>
    <row r="39" spans="1:31" x14ac:dyDescent="0.2">
      <c r="A39" s="23">
        <v>3</v>
      </c>
      <c r="B39" s="30" t="s">
        <v>272</v>
      </c>
      <c r="C39" s="25">
        <v>4.4195211176862618E-3</v>
      </c>
      <c r="D39" s="26">
        <v>15130487</v>
      </c>
      <c r="E39" s="25">
        <v>4.4195211176862618E-3</v>
      </c>
      <c r="F39" s="26">
        <v>4835344</v>
      </c>
      <c r="G39" s="25">
        <v>4.4195211176862618E-3</v>
      </c>
      <c r="H39" s="26">
        <v>351292</v>
      </c>
      <c r="I39" s="25">
        <v>4.4195211176862618E-3</v>
      </c>
      <c r="J39" s="26">
        <v>1383894</v>
      </c>
      <c r="K39" s="19"/>
      <c r="L39" s="23">
        <v>3</v>
      </c>
      <c r="M39" s="30" t="s">
        <v>272</v>
      </c>
      <c r="N39" s="25">
        <v>4.4195211176862618E-3</v>
      </c>
      <c r="O39" s="26">
        <v>41573</v>
      </c>
      <c r="P39" s="27" t="s">
        <v>239</v>
      </c>
      <c r="Q39" s="26" t="s">
        <v>239</v>
      </c>
      <c r="R39" s="25">
        <v>4.4195211176862618E-3</v>
      </c>
      <c r="S39" s="26">
        <v>133532</v>
      </c>
      <c r="T39" s="25">
        <v>4.4195211176862618E-3</v>
      </c>
      <c r="U39" s="26">
        <v>245968</v>
      </c>
      <c r="V39" s="23">
        <v>3</v>
      </c>
      <c r="W39" s="30" t="s">
        <v>272</v>
      </c>
      <c r="X39" s="25">
        <v>4.4195211176862618E-3</v>
      </c>
      <c r="Y39" s="26">
        <v>263233</v>
      </c>
      <c r="Z39" s="25">
        <v>4.4195211176862618E-3</v>
      </c>
      <c r="AA39" s="26">
        <v>30412</v>
      </c>
      <c r="AB39" s="28">
        <v>3.2472298553058573E-3</v>
      </c>
      <c r="AC39" s="26">
        <v>471748</v>
      </c>
      <c r="AD39" s="29">
        <v>22887483</v>
      </c>
      <c r="AE39" s="43"/>
    </row>
    <row r="40" spans="1:31" x14ac:dyDescent="0.2">
      <c r="A40" s="23">
        <v>3</v>
      </c>
      <c r="B40" s="31" t="s">
        <v>273</v>
      </c>
      <c r="C40" s="25">
        <v>4.9129688596472876E-3</v>
      </c>
      <c r="D40" s="26">
        <v>16819833</v>
      </c>
      <c r="E40" s="25">
        <v>4.9129688596472876E-3</v>
      </c>
      <c r="F40" s="26">
        <v>5375219</v>
      </c>
      <c r="G40" s="25">
        <v>4.9129688596472876E-3</v>
      </c>
      <c r="H40" s="26">
        <v>390514</v>
      </c>
      <c r="I40" s="25">
        <v>4.9129688596472876E-3</v>
      </c>
      <c r="J40" s="26">
        <v>1538409</v>
      </c>
      <c r="K40" s="19"/>
      <c r="L40" s="23">
        <v>3</v>
      </c>
      <c r="M40" s="31" t="s">
        <v>273</v>
      </c>
      <c r="N40" s="25">
        <v>4.9129688596472876E-3</v>
      </c>
      <c r="O40" s="26">
        <v>46215</v>
      </c>
      <c r="P40" s="27" t="s">
        <v>239</v>
      </c>
      <c r="Q40" s="26" t="s">
        <v>239</v>
      </c>
      <c r="R40" s="25">
        <v>4.9129688596472876E-3</v>
      </c>
      <c r="S40" s="26">
        <v>148441</v>
      </c>
      <c r="T40" s="25">
        <v>4.9129688596472876E-3</v>
      </c>
      <c r="U40" s="26">
        <v>273431</v>
      </c>
      <c r="V40" s="23">
        <v>3</v>
      </c>
      <c r="W40" s="31" t="s">
        <v>273</v>
      </c>
      <c r="X40" s="25">
        <v>4.9129688596472876E-3</v>
      </c>
      <c r="Y40" s="26">
        <v>292623</v>
      </c>
      <c r="Z40" s="25">
        <v>4.9129688596472876E-3</v>
      </c>
      <c r="AA40" s="26">
        <v>33807</v>
      </c>
      <c r="AB40" s="28">
        <v>4.0583329873771839E-3</v>
      </c>
      <c r="AC40" s="26">
        <v>589583</v>
      </c>
      <c r="AD40" s="29">
        <v>25508075</v>
      </c>
      <c r="AE40" s="43"/>
    </row>
    <row r="41" spans="1:31" x14ac:dyDescent="0.2">
      <c r="A41" s="23">
        <v>3</v>
      </c>
      <c r="B41" s="31" t="s">
        <v>274</v>
      </c>
      <c r="C41" s="25">
        <v>4.0750296949071639E-3</v>
      </c>
      <c r="D41" s="26">
        <v>13951100</v>
      </c>
      <c r="E41" s="25">
        <v>4.0750296949071639E-3</v>
      </c>
      <c r="F41" s="26">
        <v>4458440</v>
      </c>
      <c r="G41" s="25">
        <v>4.0750296949071639E-3</v>
      </c>
      <c r="H41" s="26">
        <v>323910</v>
      </c>
      <c r="I41" s="25">
        <v>4.0750296949071639E-3</v>
      </c>
      <c r="J41" s="26">
        <v>1276023</v>
      </c>
      <c r="K41" s="19"/>
      <c r="L41" s="23">
        <v>3</v>
      </c>
      <c r="M41" s="31" t="s">
        <v>274</v>
      </c>
      <c r="N41" s="25">
        <v>4.0750296949071639E-3</v>
      </c>
      <c r="O41" s="26">
        <v>38333</v>
      </c>
      <c r="P41" s="27" t="s">
        <v>239</v>
      </c>
      <c r="Q41" s="26" t="s">
        <v>239</v>
      </c>
      <c r="R41" s="25">
        <v>4.0750296949071639E-3</v>
      </c>
      <c r="S41" s="26">
        <v>123124</v>
      </c>
      <c r="T41" s="25">
        <v>4.0750296949071639E-3</v>
      </c>
      <c r="U41" s="26">
        <v>226795</v>
      </c>
      <c r="V41" s="23">
        <v>3</v>
      </c>
      <c r="W41" s="31" t="s">
        <v>274</v>
      </c>
      <c r="X41" s="25">
        <v>4.0750296949071639E-3</v>
      </c>
      <c r="Y41" s="26">
        <v>242714</v>
      </c>
      <c r="Z41" s="25">
        <v>4.0750296949071639E-3</v>
      </c>
      <c r="AA41" s="26">
        <v>28041</v>
      </c>
      <c r="AB41" s="28">
        <v>2.5286162275257032E-3</v>
      </c>
      <c r="AC41" s="26">
        <v>367350</v>
      </c>
      <c r="AD41" s="29">
        <v>21035830</v>
      </c>
      <c r="AE41" s="43"/>
    </row>
    <row r="42" spans="1:31" x14ac:dyDescent="0.2">
      <c r="A42" s="23">
        <v>1</v>
      </c>
      <c r="B42" s="30" t="s">
        <v>275</v>
      </c>
      <c r="C42" s="25">
        <v>1.3063316310757148E-2</v>
      </c>
      <c r="D42" s="26">
        <v>44723020</v>
      </c>
      <c r="E42" s="25">
        <v>1.3063316310757148E-2</v>
      </c>
      <c r="F42" s="26">
        <v>14292414</v>
      </c>
      <c r="G42" s="25">
        <v>1.3063316310757148E-2</v>
      </c>
      <c r="H42" s="26">
        <v>1038356</v>
      </c>
      <c r="I42" s="25">
        <v>1.3063316310757148E-2</v>
      </c>
      <c r="J42" s="26">
        <v>4090545</v>
      </c>
      <c r="K42" s="19"/>
      <c r="L42" s="23">
        <v>1</v>
      </c>
      <c r="M42" s="30" t="s">
        <v>275</v>
      </c>
      <c r="N42" s="25">
        <v>1.3063316310757148E-2</v>
      </c>
      <c r="O42" s="26">
        <v>122883</v>
      </c>
      <c r="P42" s="27">
        <v>4.9504950832855714E-2</v>
      </c>
      <c r="Q42" s="26">
        <v>7254870</v>
      </c>
      <c r="R42" s="25">
        <v>1.3063316310757148E-2</v>
      </c>
      <c r="S42" s="26">
        <v>394697</v>
      </c>
      <c r="T42" s="25">
        <v>1.3063316310757148E-2</v>
      </c>
      <c r="U42" s="26">
        <v>727037</v>
      </c>
      <c r="V42" s="23">
        <v>1</v>
      </c>
      <c r="W42" s="30" t="s">
        <v>275</v>
      </c>
      <c r="X42" s="25">
        <v>1.3063316310757148E-2</v>
      </c>
      <c r="Y42" s="26">
        <v>778069</v>
      </c>
      <c r="Z42" s="25">
        <v>1.3063316310757148E-2</v>
      </c>
      <c r="AA42" s="26">
        <v>89892</v>
      </c>
      <c r="AB42" s="28">
        <v>1.6654177721134981E-2</v>
      </c>
      <c r="AC42" s="26">
        <v>2419472</v>
      </c>
      <c r="AD42" s="29">
        <v>75931255</v>
      </c>
      <c r="AE42" s="43"/>
    </row>
    <row r="43" spans="1:31" x14ac:dyDescent="0.2">
      <c r="A43" s="23">
        <v>2</v>
      </c>
      <c r="B43" s="31" t="s">
        <v>276</v>
      </c>
      <c r="C43" s="25">
        <v>3.7879546282227729E-3</v>
      </c>
      <c r="D43" s="26">
        <v>12968282</v>
      </c>
      <c r="E43" s="25">
        <v>3.7879546282227729E-3</v>
      </c>
      <c r="F43" s="26">
        <v>4144355</v>
      </c>
      <c r="G43" s="25">
        <v>3.7879546282227729E-3</v>
      </c>
      <c r="H43" s="26">
        <v>301091</v>
      </c>
      <c r="I43" s="25">
        <v>3.7879546282227729E-3</v>
      </c>
      <c r="J43" s="26">
        <v>1186130</v>
      </c>
      <c r="K43" s="19"/>
      <c r="L43" s="23">
        <v>2</v>
      </c>
      <c r="M43" s="31" t="s">
        <v>276</v>
      </c>
      <c r="N43" s="25">
        <v>3.7879546282227729E-3</v>
      </c>
      <c r="O43" s="26">
        <v>35632</v>
      </c>
      <c r="P43" s="27" t="s">
        <v>239</v>
      </c>
      <c r="Q43" s="26" t="s">
        <v>239</v>
      </c>
      <c r="R43" s="25">
        <v>3.7879546282227729E-3</v>
      </c>
      <c r="S43" s="26">
        <v>114450</v>
      </c>
      <c r="T43" s="25">
        <v>3.7879546282227729E-3</v>
      </c>
      <c r="U43" s="26">
        <v>210818</v>
      </c>
      <c r="V43" s="23">
        <v>2</v>
      </c>
      <c r="W43" s="31" t="s">
        <v>276</v>
      </c>
      <c r="X43" s="25">
        <v>3.7879546282227729E-3</v>
      </c>
      <c r="Y43" s="26">
        <v>225616</v>
      </c>
      <c r="Z43" s="25">
        <v>3.7879546282227729E-3</v>
      </c>
      <c r="AA43" s="26">
        <v>26066</v>
      </c>
      <c r="AB43" s="28">
        <v>1.9355702872341034E-3</v>
      </c>
      <c r="AC43" s="26">
        <v>281194</v>
      </c>
      <c r="AD43" s="29">
        <v>19493634</v>
      </c>
      <c r="AE43" s="43"/>
    </row>
    <row r="44" spans="1:31" x14ac:dyDescent="0.2">
      <c r="A44" s="23">
        <v>3</v>
      </c>
      <c r="B44" s="31" t="s">
        <v>277</v>
      </c>
      <c r="C44" s="25">
        <v>1.0897164524169996E-2</v>
      </c>
      <c r="D44" s="26">
        <v>37307074</v>
      </c>
      <c r="E44" s="25">
        <v>1.0897164524169996E-2</v>
      </c>
      <c r="F44" s="26">
        <v>11922454</v>
      </c>
      <c r="G44" s="25">
        <v>1.0897164524169996E-2</v>
      </c>
      <c r="H44" s="26">
        <v>866177</v>
      </c>
      <c r="I44" s="25">
        <v>1.0897164524169996E-2</v>
      </c>
      <c r="J44" s="26">
        <v>3412253</v>
      </c>
      <c r="K44" s="19"/>
      <c r="L44" s="23">
        <v>3</v>
      </c>
      <c r="M44" s="31" t="s">
        <v>277</v>
      </c>
      <c r="N44" s="25">
        <v>1.0897164524169996E-2</v>
      </c>
      <c r="O44" s="26">
        <v>102507</v>
      </c>
      <c r="P44" s="27" t="s">
        <v>239</v>
      </c>
      <c r="Q44" s="26" t="s">
        <v>239</v>
      </c>
      <c r="R44" s="25">
        <v>1.0897164524169996E-2</v>
      </c>
      <c r="S44" s="26">
        <v>329249</v>
      </c>
      <c r="T44" s="25">
        <v>1.0897164524169996E-2</v>
      </c>
      <c r="U44" s="26">
        <v>606480</v>
      </c>
      <c r="V44" s="23">
        <v>3</v>
      </c>
      <c r="W44" s="31" t="s">
        <v>277</v>
      </c>
      <c r="X44" s="25">
        <v>1.0897164524169996E-2</v>
      </c>
      <c r="Y44" s="26">
        <v>649050</v>
      </c>
      <c r="Z44" s="25">
        <v>1.0897164524169996E-2</v>
      </c>
      <c r="AA44" s="26">
        <v>74986</v>
      </c>
      <c r="AB44" s="28">
        <v>1.3248468455626616E-2</v>
      </c>
      <c r="AC44" s="26">
        <v>1924700</v>
      </c>
      <c r="AD44" s="29">
        <v>57194930</v>
      </c>
      <c r="AE44" s="43"/>
    </row>
    <row r="45" spans="1:31" x14ac:dyDescent="0.2">
      <c r="A45" s="23">
        <v>2</v>
      </c>
      <c r="B45" s="31" t="s">
        <v>278</v>
      </c>
      <c r="C45" s="25">
        <v>4.3538129560929596E-2</v>
      </c>
      <c r="D45" s="26">
        <v>149055308</v>
      </c>
      <c r="E45" s="25">
        <v>4.3538129560929596E-2</v>
      </c>
      <c r="F45" s="26">
        <v>47634534</v>
      </c>
      <c r="G45" s="25">
        <v>4.3538129560929596E-2</v>
      </c>
      <c r="H45" s="26">
        <v>3460690</v>
      </c>
      <c r="I45" s="25">
        <v>4.3538129560929596E-2</v>
      </c>
      <c r="J45" s="26">
        <v>13633189</v>
      </c>
      <c r="K45" s="19"/>
      <c r="L45" s="23">
        <v>2</v>
      </c>
      <c r="M45" s="31" t="s">
        <v>278</v>
      </c>
      <c r="N45" s="25">
        <v>4.3538129560929596E-2</v>
      </c>
      <c r="O45" s="26">
        <v>409552</v>
      </c>
      <c r="P45" s="27" t="s">
        <v>239</v>
      </c>
      <c r="Q45" s="26" t="s">
        <v>239</v>
      </c>
      <c r="R45" s="25">
        <v>4.3538129560929596E-2</v>
      </c>
      <c r="S45" s="26">
        <v>1315468</v>
      </c>
      <c r="T45" s="25">
        <v>4.3538129560929596E-2</v>
      </c>
      <c r="U45" s="26">
        <v>2423109</v>
      </c>
      <c r="V45" s="23">
        <v>2</v>
      </c>
      <c r="W45" s="31" t="s">
        <v>278</v>
      </c>
      <c r="X45" s="25">
        <v>4.3538129560929596E-2</v>
      </c>
      <c r="Y45" s="26">
        <v>2593192</v>
      </c>
      <c r="Z45" s="25">
        <v>4.3538129560929596E-2</v>
      </c>
      <c r="AA45" s="26">
        <v>299596</v>
      </c>
      <c r="AB45" s="28">
        <v>5.7533038309649259E-2</v>
      </c>
      <c r="AC45" s="26">
        <v>8358237</v>
      </c>
      <c r="AD45" s="29">
        <v>229182875</v>
      </c>
      <c r="AE45" s="43"/>
    </row>
    <row r="46" spans="1:31" x14ac:dyDescent="0.2">
      <c r="A46" s="23">
        <v>3</v>
      </c>
      <c r="B46" s="30" t="s">
        <v>279</v>
      </c>
      <c r="C46" s="25">
        <v>4.1774334809446118E-3</v>
      </c>
      <c r="D46" s="26">
        <v>14301685</v>
      </c>
      <c r="E46" s="25">
        <v>4.1774334809446118E-3</v>
      </c>
      <c r="F46" s="26">
        <v>4570479</v>
      </c>
      <c r="G46" s="25">
        <v>4.1774334809446118E-3</v>
      </c>
      <c r="H46" s="26">
        <v>332049</v>
      </c>
      <c r="I46" s="25">
        <v>4.1774334809446118E-3</v>
      </c>
      <c r="J46" s="26">
        <v>1308089</v>
      </c>
      <c r="K46" s="19"/>
      <c r="L46" s="23">
        <v>3</v>
      </c>
      <c r="M46" s="30" t="s">
        <v>279</v>
      </c>
      <c r="N46" s="25">
        <v>4.1774334809446118E-3</v>
      </c>
      <c r="O46" s="26">
        <v>39296</v>
      </c>
      <c r="P46" s="27" t="s">
        <v>239</v>
      </c>
      <c r="Q46" s="26" t="s">
        <v>239</v>
      </c>
      <c r="R46" s="25">
        <v>4.1774334809446118E-3</v>
      </c>
      <c r="S46" s="26">
        <v>126218</v>
      </c>
      <c r="T46" s="25">
        <v>4.1774334809446118E-3</v>
      </c>
      <c r="U46" s="26">
        <v>232495</v>
      </c>
      <c r="V46" s="23">
        <v>3</v>
      </c>
      <c r="W46" s="30" t="s">
        <v>279</v>
      </c>
      <c r="X46" s="25">
        <v>4.1774334809446118E-3</v>
      </c>
      <c r="Y46" s="26">
        <v>248814</v>
      </c>
      <c r="Z46" s="25">
        <v>4.1774334809446118E-3</v>
      </c>
      <c r="AA46" s="26">
        <v>28746</v>
      </c>
      <c r="AB46" s="28">
        <v>2.8374609254732844E-3</v>
      </c>
      <c r="AC46" s="26">
        <v>412218</v>
      </c>
      <c r="AD46" s="29">
        <v>21600089</v>
      </c>
      <c r="AE46" s="43"/>
    </row>
    <row r="47" spans="1:31" x14ac:dyDescent="0.2">
      <c r="A47" s="23">
        <v>6</v>
      </c>
      <c r="B47" s="30" t="s">
        <v>280</v>
      </c>
      <c r="C47" s="25">
        <v>3.5492263088867356E-3</v>
      </c>
      <c r="D47" s="26">
        <v>12150982</v>
      </c>
      <c r="E47" s="25">
        <v>3.5492263088867356E-3</v>
      </c>
      <c r="F47" s="26">
        <v>3883165</v>
      </c>
      <c r="G47" s="25">
        <v>3.5492263088867356E-3</v>
      </c>
      <c r="H47" s="26">
        <v>282115</v>
      </c>
      <c r="I47" s="25">
        <v>3.5492263088867356E-3</v>
      </c>
      <c r="J47" s="26">
        <v>1111377</v>
      </c>
      <c r="K47" s="19"/>
      <c r="L47" s="23">
        <v>6</v>
      </c>
      <c r="M47" s="30" t="s">
        <v>280</v>
      </c>
      <c r="N47" s="25">
        <v>3.5492263088867356E-3</v>
      </c>
      <c r="O47" s="26">
        <v>33387</v>
      </c>
      <c r="P47" s="27" t="s">
        <v>239</v>
      </c>
      <c r="Q47" s="26" t="s">
        <v>239</v>
      </c>
      <c r="R47" s="25">
        <v>3.5492263088867356E-3</v>
      </c>
      <c r="S47" s="26">
        <v>107237</v>
      </c>
      <c r="T47" s="25">
        <v>3.5492263088867356E-3</v>
      </c>
      <c r="U47" s="26">
        <v>197532</v>
      </c>
      <c r="V47" s="23">
        <v>6</v>
      </c>
      <c r="W47" s="30" t="s">
        <v>280</v>
      </c>
      <c r="X47" s="25">
        <v>3.5492263088867356E-3</v>
      </c>
      <c r="Y47" s="26">
        <v>211397</v>
      </c>
      <c r="Z47" s="25">
        <v>3.5492263088867356E-3</v>
      </c>
      <c r="AA47" s="26">
        <v>24423</v>
      </c>
      <c r="AB47" s="28">
        <v>1.7782878416254008E-3</v>
      </c>
      <c r="AC47" s="26">
        <v>258345</v>
      </c>
      <c r="AD47" s="29">
        <v>18259960</v>
      </c>
      <c r="AE47" s="43"/>
    </row>
    <row r="48" spans="1:31" x14ac:dyDescent="0.2">
      <c r="A48" s="23">
        <v>1</v>
      </c>
      <c r="B48" s="30" t="s">
        <v>281</v>
      </c>
      <c r="C48" s="25">
        <v>4.7483117573047171E-3</v>
      </c>
      <c r="D48" s="26">
        <v>16256120</v>
      </c>
      <c r="E48" s="25">
        <v>4.7483117573047171E-3</v>
      </c>
      <c r="F48" s="26">
        <v>5195070</v>
      </c>
      <c r="G48" s="25">
        <v>4.7483117573047171E-3</v>
      </c>
      <c r="H48" s="26">
        <v>377426</v>
      </c>
      <c r="I48" s="25">
        <v>4.7483117573047171E-3</v>
      </c>
      <c r="J48" s="26">
        <v>1486849</v>
      </c>
      <c r="K48" s="19"/>
      <c r="L48" s="23">
        <v>1</v>
      </c>
      <c r="M48" s="30" t="s">
        <v>281</v>
      </c>
      <c r="N48" s="25">
        <v>4.7483117573047171E-3</v>
      </c>
      <c r="O48" s="26">
        <v>44666</v>
      </c>
      <c r="P48" s="27" t="s">
        <v>239</v>
      </c>
      <c r="Q48" s="26" t="s">
        <v>239</v>
      </c>
      <c r="R48" s="25">
        <v>4.7483117573047171E-3</v>
      </c>
      <c r="S48" s="26">
        <v>143466</v>
      </c>
      <c r="T48" s="25">
        <v>4.7483117573047171E-3</v>
      </c>
      <c r="U48" s="26">
        <v>264267</v>
      </c>
      <c r="V48" s="23">
        <v>1</v>
      </c>
      <c r="W48" s="30" t="s">
        <v>281</v>
      </c>
      <c r="X48" s="25">
        <v>4.7483117573047171E-3</v>
      </c>
      <c r="Y48" s="26">
        <v>282816</v>
      </c>
      <c r="Z48" s="25">
        <v>4.7483117573047171E-3</v>
      </c>
      <c r="AA48" s="26">
        <v>32674</v>
      </c>
      <c r="AB48" s="28">
        <v>3.6618458543408909E-3</v>
      </c>
      <c r="AC48" s="26">
        <v>531983</v>
      </c>
      <c r="AD48" s="29">
        <v>24615337</v>
      </c>
      <c r="AE48" s="43"/>
    </row>
    <row r="49" spans="1:31" x14ac:dyDescent="0.2">
      <c r="A49" s="23">
        <v>1</v>
      </c>
      <c r="B49" s="30" t="s">
        <v>282</v>
      </c>
      <c r="C49" s="25">
        <v>3.3237691185441704E-3</v>
      </c>
      <c r="D49" s="26">
        <v>11379116</v>
      </c>
      <c r="E49" s="25">
        <v>3.3237691185441704E-3</v>
      </c>
      <c r="F49" s="26">
        <v>3636495</v>
      </c>
      <c r="G49" s="25">
        <v>3.3237691185441704E-3</v>
      </c>
      <c r="H49" s="26">
        <v>264195</v>
      </c>
      <c r="I49" s="25">
        <v>3.3237691185441704E-3</v>
      </c>
      <c r="J49" s="26">
        <v>1040779</v>
      </c>
      <c r="K49" s="19"/>
      <c r="L49" s="23">
        <v>1</v>
      </c>
      <c r="M49" s="30" t="s">
        <v>282</v>
      </c>
      <c r="N49" s="25">
        <v>3.3237691185441704E-3</v>
      </c>
      <c r="O49" s="26">
        <v>31266</v>
      </c>
      <c r="P49" s="27" t="s">
        <v>239</v>
      </c>
      <c r="Q49" s="26" t="s">
        <v>239</v>
      </c>
      <c r="R49" s="25">
        <v>3.3237691185441704E-3</v>
      </c>
      <c r="S49" s="26">
        <v>100425</v>
      </c>
      <c r="T49" s="25">
        <v>3.3237691185441704E-3</v>
      </c>
      <c r="U49" s="26">
        <v>184984</v>
      </c>
      <c r="V49" s="23">
        <v>1</v>
      </c>
      <c r="W49" s="30" t="s">
        <v>282</v>
      </c>
      <c r="X49" s="25">
        <v>3.3237691185441704E-3</v>
      </c>
      <c r="Y49" s="26">
        <v>197968</v>
      </c>
      <c r="Z49" s="25">
        <v>3.3237691185441704E-3</v>
      </c>
      <c r="AA49" s="26">
        <v>22872</v>
      </c>
      <c r="AB49" s="28">
        <v>1.2596689061327819E-3</v>
      </c>
      <c r="AC49" s="26">
        <v>183001</v>
      </c>
      <c r="AD49" s="29">
        <v>17041101</v>
      </c>
      <c r="AE49" s="43"/>
    </row>
    <row r="50" spans="1:31" x14ac:dyDescent="0.2">
      <c r="A50" s="23">
        <v>7</v>
      </c>
      <c r="B50" s="30" t="s">
        <v>283</v>
      </c>
      <c r="C50" s="25">
        <v>3.5178556541402839E-3</v>
      </c>
      <c r="D50" s="26">
        <v>12043583</v>
      </c>
      <c r="E50" s="25">
        <v>3.5178556541402839E-3</v>
      </c>
      <c r="F50" s="26">
        <v>3848843</v>
      </c>
      <c r="G50" s="25">
        <v>3.5178556541402839E-3</v>
      </c>
      <c r="H50" s="26">
        <v>279622</v>
      </c>
      <c r="I50" s="25">
        <v>3.5178556541402839E-3</v>
      </c>
      <c r="J50" s="26">
        <v>1101554</v>
      </c>
      <c r="K50" s="19"/>
      <c r="L50" s="23">
        <v>7</v>
      </c>
      <c r="M50" s="30" t="s">
        <v>283</v>
      </c>
      <c r="N50" s="25">
        <v>3.5178556541402839E-3</v>
      </c>
      <c r="O50" s="26">
        <v>33092</v>
      </c>
      <c r="P50" s="27" t="s">
        <v>239</v>
      </c>
      <c r="Q50" s="26" t="s">
        <v>239</v>
      </c>
      <c r="R50" s="25">
        <v>3.5178556541402839E-3</v>
      </c>
      <c r="S50" s="26">
        <v>106289</v>
      </c>
      <c r="T50" s="25">
        <v>3.5178556541402839E-3</v>
      </c>
      <c r="U50" s="26">
        <v>195786</v>
      </c>
      <c r="V50" s="23">
        <v>7</v>
      </c>
      <c r="W50" s="30" t="s">
        <v>283</v>
      </c>
      <c r="X50" s="25">
        <v>3.5178556541402839E-3</v>
      </c>
      <c r="Y50" s="26">
        <v>209528</v>
      </c>
      <c r="Z50" s="25">
        <v>3.5178556541402839E-3</v>
      </c>
      <c r="AA50" s="26">
        <v>24207</v>
      </c>
      <c r="AB50" s="28">
        <v>1.7261996396043928E-3</v>
      </c>
      <c r="AC50" s="26">
        <v>250777</v>
      </c>
      <c r="AD50" s="29">
        <v>18093281</v>
      </c>
      <c r="AE50" s="43"/>
    </row>
    <row r="51" spans="1:31" x14ac:dyDescent="0.2">
      <c r="A51" s="23">
        <v>7</v>
      </c>
      <c r="B51" s="30" t="s">
        <v>284</v>
      </c>
      <c r="C51" s="25">
        <v>4.3073381023759115E-3</v>
      </c>
      <c r="D51" s="26">
        <v>14746421</v>
      </c>
      <c r="E51" s="25">
        <v>4.3073381023759115E-3</v>
      </c>
      <c r="F51" s="26">
        <v>4712606</v>
      </c>
      <c r="G51" s="25">
        <v>4.3073381023759115E-3</v>
      </c>
      <c r="H51" s="26">
        <v>342375</v>
      </c>
      <c r="I51" s="25">
        <v>4.3073381023759115E-3</v>
      </c>
      <c r="J51" s="26">
        <v>1348766</v>
      </c>
      <c r="K51" s="19"/>
      <c r="L51" s="23">
        <v>7</v>
      </c>
      <c r="M51" s="30" t="s">
        <v>284</v>
      </c>
      <c r="N51" s="25">
        <v>4.3073381023759115E-3</v>
      </c>
      <c r="O51" s="26">
        <v>40518</v>
      </c>
      <c r="P51" s="27" t="s">
        <v>239</v>
      </c>
      <c r="Q51" s="26" t="s">
        <v>239</v>
      </c>
      <c r="R51" s="25">
        <v>4.3073381023759115E-3</v>
      </c>
      <c r="S51" s="26">
        <v>130143</v>
      </c>
      <c r="T51" s="25">
        <v>4.3073381023759115E-3</v>
      </c>
      <c r="U51" s="26">
        <v>239724</v>
      </c>
      <c r="V51" s="23">
        <v>7</v>
      </c>
      <c r="W51" s="30" t="s">
        <v>284</v>
      </c>
      <c r="X51" s="25">
        <v>4.3073381023759115E-3</v>
      </c>
      <c r="Y51" s="26">
        <v>256551</v>
      </c>
      <c r="Z51" s="25">
        <v>4.3073381023759115E-3</v>
      </c>
      <c r="AA51" s="26">
        <v>29640</v>
      </c>
      <c r="AB51" s="28">
        <v>3.1103557268993311E-3</v>
      </c>
      <c r="AC51" s="26">
        <v>451864</v>
      </c>
      <c r="AD51" s="29">
        <v>22298608</v>
      </c>
      <c r="AE51" s="43"/>
    </row>
    <row r="52" spans="1:31" x14ac:dyDescent="0.2">
      <c r="A52" s="23">
        <v>1</v>
      </c>
      <c r="B52" s="30" t="s">
        <v>285</v>
      </c>
      <c r="C52" s="25">
        <v>9.5425838446643735E-3</v>
      </c>
      <c r="D52" s="26">
        <v>32669588</v>
      </c>
      <c r="E52" s="25">
        <v>9.5425838446643735E-3</v>
      </c>
      <c r="F52" s="26">
        <v>10440424</v>
      </c>
      <c r="G52" s="25">
        <v>9.5425838446643735E-3</v>
      </c>
      <c r="H52" s="26">
        <v>758506</v>
      </c>
      <c r="I52" s="25">
        <v>9.5425838446643735E-3</v>
      </c>
      <c r="J52" s="26">
        <v>2988090</v>
      </c>
      <c r="K52" s="19"/>
      <c r="L52" s="23">
        <v>1</v>
      </c>
      <c r="M52" s="30" t="s">
        <v>285</v>
      </c>
      <c r="N52" s="25">
        <v>9.5425838446643735E-3</v>
      </c>
      <c r="O52" s="26">
        <v>89765</v>
      </c>
      <c r="P52" s="27" t="s">
        <v>239</v>
      </c>
      <c r="Q52" s="26" t="s">
        <v>239</v>
      </c>
      <c r="R52" s="25">
        <v>9.5425838446643735E-3</v>
      </c>
      <c r="S52" s="26">
        <v>288321</v>
      </c>
      <c r="T52" s="25">
        <v>9.5425838446643735E-3</v>
      </c>
      <c r="U52" s="26">
        <v>531091</v>
      </c>
      <c r="V52" s="23">
        <v>1</v>
      </c>
      <c r="W52" s="30" t="s">
        <v>285</v>
      </c>
      <c r="X52" s="25">
        <v>9.5425838446643735E-3</v>
      </c>
      <c r="Y52" s="26">
        <v>568370</v>
      </c>
      <c r="Z52" s="25">
        <v>9.5425838446643735E-3</v>
      </c>
      <c r="AA52" s="26">
        <v>65665</v>
      </c>
      <c r="AB52" s="28">
        <v>1.1696942432822981E-2</v>
      </c>
      <c r="AC52" s="26">
        <v>1699299</v>
      </c>
      <c r="AD52" s="29">
        <v>50099119</v>
      </c>
      <c r="AE52" s="43"/>
    </row>
    <row r="53" spans="1:31" x14ac:dyDescent="0.2">
      <c r="A53" s="23">
        <v>7</v>
      </c>
      <c r="B53" s="30" t="s">
        <v>286</v>
      </c>
      <c r="C53" s="25">
        <v>3.7474180820030547E-3</v>
      </c>
      <c r="D53" s="26">
        <v>12829503</v>
      </c>
      <c r="E53" s="25">
        <v>3.7474180820030547E-3</v>
      </c>
      <c r="F53" s="26">
        <v>4100004</v>
      </c>
      <c r="G53" s="25">
        <v>3.7474180820030547E-3</v>
      </c>
      <c r="H53" s="26">
        <v>297869</v>
      </c>
      <c r="I53" s="25">
        <v>3.7474180820030547E-3</v>
      </c>
      <c r="J53" s="26">
        <v>1173437</v>
      </c>
      <c r="K53" s="19"/>
      <c r="L53" s="23">
        <v>7</v>
      </c>
      <c r="M53" s="30" t="s">
        <v>286</v>
      </c>
      <c r="N53" s="25">
        <v>3.7474180820030547E-3</v>
      </c>
      <c r="O53" s="26">
        <v>35251</v>
      </c>
      <c r="P53" s="27" t="s">
        <v>239</v>
      </c>
      <c r="Q53" s="26" t="s">
        <v>239</v>
      </c>
      <c r="R53" s="25">
        <v>3.7474180820030547E-3</v>
      </c>
      <c r="S53" s="26">
        <v>113225</v>
      </c>
      <c r="T53" s="25">
        <v>3.7474180820030547E-3</v>
      </c>
      <c r="U53" s="26">
        <v>208562</v>
      </c>
      <c r="V53" s="23">
        <v>7</v>
      </c>
      <c r="W53" s="30" t="s">
        <v>286</v>
      </c>
      <c r="X53" s="25">
        <v>3.7474180820030547E-3</v>
      </c>
      <c r="Y53" s="26">
        <v>223201</v>
      </c>
      <c r="Z53" s="25">
        <v>3.7474180820030547E-3</v>
      </c>
      <c r="AA53" s="26">
        <v>25787</v>
      </c>
      <c r="AB53" s="28">
        <v>2.4784138429005094E-3</v>
      </c>
      <c r="AC53" s="26">
        <v>360057</v>
      </c>
      <c r="AD53" s="29">
        <v>19366896</v>
      </c>
      <c r="AE53" s="43"/>
    </row>
    <row r="54" spans="1:31" x14ac:dyDescent="0.2">
      <c r="A54" s="23">
        <v>2</v>
      </c>
      <c r="B54" s="31" t="s">
        <v>287</v>
      </c>
      <c r="C54" s="25">
        <v>0.33895931636059551</v>
      </c>
      <c r="D54" s="26">
        <v>1160446852</v>
      </c>
      <c r="E54" s="25">
        <v>0.33895931636059551</v>
      </c>
      <c r="F54" s="26">
        <v>370851236</v>
      </c>
      <c r="G54" s="25">
        <v>0.33895931636059551</v>
      </c>
      <c r="H54" s="26">
        <v>26942663</v>
      </c>
      <c r="I54" s="25">
        <v>0.33895931636059551</v>
      </c>
      <c r="J54" s="26">
        <v>106139066</v>
      </c>
      <c r="K54" s="19"/>
      <c r="L54" s="23">
        <v>2</v>
      </c>
      <c r="M54" s="31" t="s">
        <v>287</v>
      </c>
      <c r="N54" s="25">
        <v>0.33895931636059551</v>
      </c>
      <c r="O54" s="26">
        <v>3188511</v>
      </c>
      <c r="P54" s="27">
        <v>0.34653464900630454</v>
      </c>
      <c r="Q54" s="26">
        <v>50784089</v>
      </c>
      <c r="R54" s="25">
        <v>0.33895931636059551</v>
      </c>
      <c r="S54" s="26">
        <v>10241371</v>
      </c>
      <c r="T54" s="25">
        <v>0.33895931636059551</v>
      </c>
      <c r="U54" s="26">
        <v>18864739</v>
      </c>
      <c r="V54" s="23">
        <v>2</v>
      </c>
      <c r="W54" s="31" t="s">
        <v>287</v>
      </c>
      <c r="X54" s="25">
        <v>0.33895931636059551</v>
      </c>
      <c r="Y54" s="26">
        <v>20188887</v>
      </c>
      <c r="Z54" s="25">
        <v>0.33895931636059551</v>
      </c>
      <c r="AA54" s="26">
        <v>2332448</v>
      </c>
      <c r="AB54" s="28">
        <v>0.36963765303409196</v>
      </c>
      <c r="AC54" s="26">
        <v>53699910</v>
      </c>
      <c r="AD54" s="29">
        <v>1823679772</v>
      </c>
      <c r="AE54" s="43"/>
    </row>
    <row r="55" spans="1:31" x14ac:dyDescent="0.2">
      <c r="A55" s="23">
        <v>2</v>
      </c>
      <c r="B55" s="30" t="s">
        <v>288</v>
      </c>
      <c r="C55" s="25">
        <v>3.5456405643596598E-3</v>
      </c>
      <c r="D55" s="26">
        <v>12138706</v>
      </c>
      <c r="E55" s="25">
        <v>3.5456405643596598E-3</v>
      </c>
      <c r="F55" s="26">
        <v>3879242</v>
      </c>
      <c r="G55" s="25">
        <v>3.5456405643596598E-3</v>
      </c>
      <c r="H55" s="26">
        <v>281830</v>
      </c>
      <c r="I55" s="25">
        <v>3.5456405643596598E-3</v>
      </c>
      <c r="J55" s="26">
        <v>1110254</v>
      </c>
      <c r="K55" s="19"/>
      <c r="L55" s="23">
        <v>2</v>
      </c>
      <c r="M55" s="30" t="s">
        <v>288</v>
      </c>
      <c r="N55" s="25">
        <v>3.5456405643596598E-3</v>
      </c>
      <c r="O55" s="26">
        <v>33353</v>
      </c>
      <c r="P55" s="27" t="s">
        <v>239</v>
      </c>
      <c r="Q55" s="26" t="s">
        <v>239</v>
      </c>
      <c r="R55" s="25">
        <v>3.5456405643596598E-3</v>
      </c>
      <c r="S55" s="26">
        <v>107129</v>
      </c>
      <c r="T55" s="25">
        <v>3.5456405643596598E-3</v>
      </c>
      <c r="U55" s="26">
        <v>197332</v>
      </c>
      <c r="V55" s="23">
        <v>2</v>
      </c>
      <c r="W55" s="30" t="s">
        <v>288</v>
      </c>
      <c r="X55" s="25">
        <v>3.5456405643596598E-3</v>
      </c>
      <c r="Y55" s="26">
        <v>211183</v>
      </c>
      <c r="Z55" s="25">
        <v>3.5456405643596598E-3</v>
      </c>
      <c r="AA55" s="26">
        <v>24398</v>
      </c>
      <c r="AB55" s="28">
        <v>1.5611259832529261E-3</v>
      </c>
      <c r="AC55" s="26">
        <v>226796</v>
      </c>
      <c r="AD55" s="29">
        <v>18210223</v>
      </c>
      <c r="AE55" s="43"/>
    </row>
    <row r="56" spans="1:31" x14ac:dyDescent="0.2">
      <c r="A56" s="23">
        <v>4</v>
      </c>
      <c r="B56" s="31" t="s">
        <v>289</v>
      </c>
      <c r="C56" s="25">
        <v>1.367656218472988E-2</v>
      </c>
      <c r="D56" s="26">
        <v>46822503</v>
      </c>
      <c r="E56" s="25">
        <v>1.367656218472988E-2</v>
      </c>
      <c r="F56" s="26">
        <v>14963359</v>
      </c>
      <c r="G56" s="25">
        <v>1.367656218472988E-2</v>
      </c>
      <c r="H56" s="26">
        <v>1087101</v>
      </c>
      <c r="I56" s="25">
        <v>1.367656218472988E-2</v>
      </c>
      <c r="J56" s="26">
        <v>4282572</v>
      </c>
      <c r="K56" s="19"/>
      <c r="L56" s="23">
        <v>4</v>
      </c>
      <c r="M56" s="31" t="s">
        <v>289</v>
      </c>
      <c r="N56" s="25">
        <v>1.367656218472988E-2</v>
      </c>
      <c r="O56" s="26">
        <v>128652</v>
      </c>
      <c r="P56" s="27">
        <v>3.960396066628457E-2</v>
      </c>
      <c r="Q56" s="26">
        <v>5803896</v>
      </c>
      <c r="R56" s="25">
        <v>1.367656218472988E-2</v>
      </c>
      <c r="S56" s="26">
        <v>413226</v>
      </c>
      <c r="T56" s="25">
        <v>1.367656218472988E-2</v>
      </c>
      <c r="U56" s="26">
        <v>761167</v>
      </c>
      <c r="V56" s="23">
        <v>4</v>
      </c>
      <c r="W56" s="31" t="s">
        <v>289</v>
      </c>
      <c r="X56" s="25">
        <v>1.367656218472988E-2</v>
      </c>
      <c r="Y56" s="26">
        <v>814595</v>
      </c>
      <c r="Z56" s="25">
        <v>1.367656218472988E-2</v>
      </c>
      <c r="AA56" s="26">
        <v>94111</v>
      </c>
      <c r="AB56" s="28">
        <v>1.7281350614351969E-2</v>
      </c>
      <c r="AC56" s="26">
        <v>2510586</v>
      </c>
      <c r="AD56" s="29">
        <v>77681768</v>
      </c>
      <c r="AE56" s="43"/>
    </row>
    <row r="57" spans="1:31" x14ac:dyDescent="0.2">
      <c r="A57" s="23">
        <v>7</v>
      </c>
      <c r="B57" s="30" t="s">
        <v>290</v>
      </c>
      <c r="C57" s="25">
        <v>6.4563062208452286E-3</v>
      </c>
      <c r="D57" s="26">
        <v>22103538</v>
      </c>
      <c r="E57" s="25">
        <v>6.4563062208452286E-3</v>
      </c>
      <c r="F57" s="26">
        <v>7063765</v>
      </c>
      <c r="G57" s="25">
        <v>6.4563062208452286E-3</v>
      </c>
      <c r="H57" s="26">
        <v>513189</v>
      </c>
      <c r="I57" s="25">
        <v>6.4563062208452286E-3</v>
      </c>
      <c r="J57" s="26">
        <v>2021677</v>
      </c>
      <c r="K57" s="19"/>
      <c r="L57" s="23">
        <v>7</v>
      </c>
      <c r="M57" s="30" t="s">
        <v>290</v>
      </c>
      <c r="N57" s="25">
        <v>6.4563062208452286E-3</v>
      </c>
      <c r="O57" s="26">
        <v>60733</v>
      </c>
      <c r="P57" s="27" t="s">
        <v>239</v>
      </c>
      <c r="Q57" s="26" t="s">
        <v>239</v>
      </c>
      <c r="R57" s="25">
        <v>6.4563062208452286E-3</v>
      </c>
      <c r="S57" s="26">
        <v>195072</v>
      </c>
      <c r="T57" s="25">
        <v>6.4563062208452286E-3</v>
      </c>
      <c r="U57" s="26">
        <v>359325</v>
      </c>
      <c r="V57" s="23">
        <v>7</v>
      </c>
      <c r="W57" s="30" t="s">
        <v>290</v>
      </c>
      <c r="X57" s="25">
        <v>6.4563062208452286E-3</v>
      </c>
      <c r="Y57" s="26">
        <v>384547</v>
      </c>
      <c r="Z57" s="25">
        <v>6.4563062208452286E-3</v>
      </c>
      <c r="AA57" s="26">
        <v>44427</v>
      </c>
      <c r="AB57" s="28">
        <v>6.1925229286870689E-3</v>
      </c>
      <c r="AC57" s="26">
        <v>899632</v>
      </c>
      <c r="AD57" s="29">
        <v>33645905</v>
      </c>
      <c r="AE57" s="43"/>
    </row>
    <row r="58" spans="1:31" x14ac:dyDescent="0.2">
      <c r="A58" s="23">
        <v>4</v>
      </c>
      <c r="B58" s="30" t="s">
        <v>291</v>
      </c>
      <c r="C58" s="25">
        <v>3.4211531096705336E-3</v>
      </c>
      <c r="D58" s="26">
        <v>11712516</v>
      </c>
      <c r="E58" s="25">
        <v>3.4211531096705336E-3</v>
      </c>
      <c r="F58" s="26">
        <v>3743042</v>
      </c>
      <c r="G58" s="25">
        <v>3.4211531096705336E-3</v>
      </c>
      <c r="H58" s="26">
        <v>271935</v>
      </c>
      <c r="I58" s="25">
        <v>3.4211531096705336E-3</v>
      </c>
      <c r="J58" s="26">
        <v>1071273</v>
      </c>
      <c r="K58" s="19"/>
      <c r="L58" s="23">
        <v>4</v>
      </c>
      <c r="M58" s="30" t="s">
        <v>291</v>
      </c>
      <c r="N58" s="25">
        <v>3.4211531096705336E-3</v>
      </c>
      <c r="O58" s="26">
        <v>32182</v>
      </c>
      <c r="P58" s="27" t="s">
        <v>239</v>
      </c>
      <c r="Q58" s="26" t="s">
        <v>239</v>
      </c>
      <c r="R58" s="25">
        <v>3.4211531096705336E-3</v>
      </c>
      <c r="S58" s="26">
        <v>103367</v>
      </c>
      <c r="T58" s="25">
        <v>3.4211531096705336E-3</v>
      </c>
      <c r="U58" s="26">
        <v>190404</v>
      </c>
      <c r="V58" s="23">
        <v>4</v>
      </c>
      <c r="W58" s="30" t="s">
        <v>291</v>
      </c>
      <c r="X58" s="25">
        <v>3.4211531096705336E-3</v>
      </c>
      <c r="Y58" s="26">
        <v>203769</v>
      </c>
      <c r="Z58" s="25">
        <v>3.4211531096705336E-3</v>
      </c>
      <c r="AA58" s="26">
        <v>23542</v>
      </c>
      <c r="AB58" s="28">
        <v>1.4493302847679527E-3</v>
      </c>
      <c r="AC58" s="26">
        <v>210555</v>
      </c>
      <c r="AD58" s="29">
        <v>17562585</v>
      </c>
      <c r="AE58" s="43"/>
    </row>
    <row r="59" spans="1:31" x14ac:dyDescent="0.2">
      <c r="A59" s="23">
        <v>1</v>
      </c>
      <c r="B59" s="30" t="s">
        <v>292</v>
      </c>
      <c r="C59" s="25">
        <v>4.6126560541386637E-3</v>
      </c>
      <c r="D59" s="26">
        <v>15791695</v>
      </c>
      <c r="E59" s="25">
        <v>4.6126560541386637E-3</v>
      </c>
      <c r="F59" s="26">
        <v>5046650</v>
      </c>
      <c r="G59" s="25">
        <v>4.6126560541386637E-3</v>
      </c>
      <c r="H59" s="26">
        <v>366644</v>
      </c>
      <c r="I59" s="25">
        <v>4.6126560541386637E-3</v>
      </c>
      <c r="J59" s="26">
        <v>1444371</v>
      </c>
      <c r="K59" s="19"/>
      <c r="L59" s="23">
        <v>1</v>
      </c>
      <c r="M59" s="30" t="s">
        <v>292</v>
      </c>
      <c r="N59" s="25">
        <v>4.6126560541386637E-3</v>
      </c>
      <c r="O59" s="26">
        <v>43390</v>
      </c>
      <c r="P59" s="27" t="s">
        <v>239</v>
      </c>
      <c r="Q59" s="26" t="s">
        <v>239</v>
      </c>
      <c r="R59" s="25">
        <v>4.6126560541386637E-3</v>
      </c>
      <c r="S59" s="26">
        <v>139368</v>
      </c>
      <c r="T59" s="25">
        <v>4.6126560541386637E-3</v>
      </c>
      <c r="U59" s="26">
        <v>256717</v>
      </c>
      <c r="V59" s="23">
        <v>1</v>
      </c>
      <c r="W59" s="30" t="s">
        <v>292</v>
      </c>
      <c r="X59" s="25">
        <v>4.6126560541386637E-3</v>
      </c>
      <c r="Y59" s="26">
        <v>274736</v>
      </c>
      <c r="Z59" s="25">
        <v>4.6126560541386637E-3</v>
      </c>
      <c r="AA59" s="26">
        <v>31741</v>
      </c>
      <c r="AB59" s="28">
        <v>3.4555671677140125E-3</v>
      </c>
      <c r="AC59" s="26">
        <v>502015</v>
      </c>
      <c r="AD59" s="29">
        <v>23897327</v>
      </c>
      <c r="AE59" s="43"/>
    </row>
    <row r="60" spans="1:31" x14ac:dyDescent="0.2">
      <c r="A60" s="23">
        <v>7</v>
      </c>
      <c r="B60" s="30" t="s">
        <v>293</v>
      </c>
      <c r="C60" s="25">
        <v>1.2581508158706945E-2</v>
      </c>
      <c r="D60" s="26">
        <v>43073522</v>
      </c>
      <c r="E60" s="25">
        <v>1.2581508158706945E-2</v>
      </c>
      <c r="F60" s="26">
        <v>13765274</v>
      </c>
      <c r="G60" s="25">
        <v>1.2581508158706945E-2</v>
      </c>
      <c r="H60" s="26">
        <v>1000059</v>
      </c>
      <c r="I60" s="25">
        <v>1.2581508158706945E-2</v>
      </c>
      <c r="J60" s="26">
        <v>3939675</v>
      </c>
      <c r="K60" s="19"/>
      <c r="L60" s="23">
        <v>7</v>
      </c>
      <c r="M60" s="30" t="s">
        <v>293</v>
      </c>
      <c r="N60" s="25">
        <v>1.2581508158706945E-2</v>
      </c>
      <c r="O60" s="26">
        <v>118351</v>
      </c>
      <c r="P60" s="27" t="s">
        <v>239</v>
      </c>
      <c r="Q60" s="26" t="s">
        <v>239</v>
      </c>
      <c r="R60" s="25">
        <v>1.2581508158706945E-2</v>
      </c>
      <c r="S60" s="26">
        <v>380140</v>
      </c>
      <c r="T60" s="25">
        <v>1.2581508158706945E-2</v>
      </c>
      <c r="U60" s="26">
        <v>700222</v>
      </c>
      <c r="V60" s="23">
        <v>7</v>
      </c>
      <c r="W60" s="30" t="s">
        <v>293</v>
      </c>
      <c r="X60" s="25">
        <v>1.2581508158706945E-2</v>
      </c>
      <c r="Y60" s="26">
        <v>749372</v>
      </c>
      <c r="Z60" s="25">
        <v>1.2581508158706945E-2</v>
      </c>
      <c r="AA60" s="26">
        <v>86576</v>
      </c>
      <c r="AB60" s="28">
        <v>1.6682935332327793E-2</v>
      </c>
      <c r="AC60" s="26">
        <v>2423650</v>
      </c>
      <c r="AD60" s="29">
        <v>66236841</v>
      </c>
      <c r="AE60" s="43"/>
    </row>
    <row r="61" spans="1:31" x14ac:dyDescent="0.2">
      <c r="A61" s="23">
        <v>5</v>
      </c>
      <c r="B61" s="30" t="s">
        <v>294</v>
      </c>
      <c r="C61" s="25">
        <v>4.8231690931663795E-3</v>
      </c>
      <c r="D61" s="26">
        <v>16512399</v>
      </c>
      <c r="E61" s="25">
        <v>4.8231690931663795E-3</v>
      </c>
      <c r="F61" s="26">
        <v>5276970</v>
      </c>
      <c r="G61" s="25">
        <v>4.8231690931663795E-3</v>
      </c>
      <c r="H61" s="26">
        <v>383376</v>
      </c>
      <c r="I61" s="25">
        <v>4.8231690931663795E-3</v>
      </c>
      <c r="J61" s="26">
        <v>1510289</v>
      </c>
      <c r="K61" s="19"/>
      <c r="L61" s="23">
        <v>5</v>
      </c>
      <c r="M61" s="30" t="s">
        <v>294</v>
      </c>
      <c r="N61" s="25">
        <v>4.8231690931663795E-3</v>
      </c>
      <c r="O61" s="26">
        <v>45370</v>
      </c>
      <c r="P61" s="27" t="s">
        <v>239</v>
      </c>
      <c r="Q61" s="26" t="s">
        <v>239</v>
      </c>
      <c r="R61" s="25">
        <v>4.8231690931663795E-3</v>
      </c>
      <c r="S61" s="26">
        <v>145728</v>
      </c>
      <c r="T61" s="25">
        <v>4.8231690931663795E-3</v>
      </c>
      <c r="U61" s="26">
        <v>268433</v>
      </c>
      <c r="V61" s="23">
        <v>5</v>
      </c>
      <c r="W61" s="30" t="s">
        <v>294</v>
      </c>
      <c r="X61" s="25">
        <v>4.8231690931663795E-3</v>
      </c>
      <c r="Y61" s="26">
        <v>287275</v>
      </c>
      <c r="Z61" s="25">
        <v>4.8231690931663795E-3</v>
      </c>
      <c r="AA61" s="26">
        <v>33189</v>
      </c>
      <c r="AB61" s="28">
        <v>3.6721396105894233E-3</v>
      </c>
      <c r="AC61" s="26">
        <v>533478</v>
      </c>
      <c r="AD61" s="29">
        <v>24996507</v>
      </c>
      <c r="AE61" s="43"/>
    </row>
    <row r="62" spans="1:31" x14ac:dyDescent="0.2">
      <c r="A62" s="23">
        <v>6</v>
      </c>
      <c r="B62" s="30" t="s">
        <v>295</v>
      </c>
      <c r="C62" s="25">
        <v>1.0184485165938589E-2</v>
      </c>
      <c r="D62" s="26">
        <v>34867175</v>
      </c>
      <c r="E62" s="25">
        <v>1.0184485165938589E-2</v>
      </c>
      <c r="F62" s="26">
        <v>11142720</v>
      </c>
      <c r="G62" s="25">
        <v>1.0184485165938589E-2</v>
      </c>
      <c r="H62" s="26">
        <v>809528</v>
      </c>
      <c r="I62" s="25">
        <v>1.0184485165938589E-2</v>
      </c>
      <c r="J62" s="26">
        <v>3189090</v>
      </c>
      <c r="K62" s="19"/>
      <c r="L62" s="23">
        <v>6</v>
      </c>
      <c r="M62" s="30" t="s">
        <v>295</v>
      </c>
      <c r="N62" s="25">
        <v>1.0184485165938589E-2</v>
      </c>
      <c r="O62" s="26">
        <v>95803</v>
      </c>
      <c r="P62" s="27">
        <v>1.9801980333142285E-2</v>
      </c>
      <c r="Q62" s="26">
        <v>2901948</v>
      </c>
      <c r="R62" s="25">
        <v>1.0184485165938589E-2</v>
      </c>
      <c r="S62" s="26">
        <v>307716</v>
      </c>
      <c r="T62" s="25">
        <v>1.0184485165938589E-2</v>
      </c>
      <c r="U62" s="26">
        <v>566816</v>
      </c>
      <c r="V62" s="23">
        <v>6</v>
      </c>
      <c r="W62" s="30" t="s">
        <v>295</v>
      </c>
      <c r="X62" s="25">
        <v>1.0184485165938589E-2</v>
      </c>
      <c r="Y62" s="26">
        <v>606602</v>
      </c>
      <c r="Z62" s="25">
        <v>1.0184485165938589E-2</v>
      </c>
      <c r="AA62" s="26">
        <v>70082</v>
      </c>
      <c r="AB62" s="28">
        <v>1.2822490939226806E-2</v>
      </c>
      <c r="AC62" s="26">
        <v>1862815</v>
      </c>
      <c r="AD62" s="29">
        <v>56420295</v>
      </c>
      <c r="AE62" s="43"/>
    </row>
    <row r="63" spans="1:31" x14ac:dyDescent="0.2">
      <c r="A63" s="23">
        <v>2</v>
      </c>
      <c r="B63" s="31" t="s">
        <v>296</v>
      </c>
      <c r="C63" s="25">
        <v>2.4096289535006081E-2</v>
      </c>
      <c r="D63" s="26">
        <v>82495043</v>
      </c>
      <c r="E63" s="25">
        <v>2.4096289535006081E-2</v>
      </c>
      <c r="F63" s="26">
        <v>26363455</v>
      </c>
      <c r="G63" s="25">
        <v>2.4096289535006081E-2</v>
      </c>
      <c r="H63" s="26">
        <v>1915328</v>
      </c>
      <c r="I63" s="25">
        <v>2.4096289535006081E-2</v>
      </c>
      <c r="J63" s="26">
        <v>7545323</v>
      </c>
      <c r="K63" s="19"/>
      <c r="L63" s="23">
        <v>2</v>
      </c>
      <c r="M63" s="31" t="s">
        <v>296</v>
      </c>
      <c r="N63" s="25">
        <v>2.4096289535006081E-2</v>
      </c>
      <c r="O63" s="26">
        <v>226668</v>
      </c>
      <c r="P63" s="27">
        <v>7.9207921332569139E-2</v>
      </c>
      <c r="Q63" s="26">
        <v>11607792</v>
      </c>
      <c r="R63" s="25">
        <v>2.4096289535006081E-2</v>
      </c>
      <c r="S63" s="26">
        <v>728049</v>
      </c>
      <c r="T63" s="25">
        <v>2.4096289535006081E-2</v>
      </c>
      <c r="U63" s="26">
        <v>1341076</v>
      </c>
      <c r="V63" s="23">
        <v>2</v>
      </c>
      <c r="W63" s="31" t="s">
        <v>296</v>
      </c>
      <c r="X63" s="25">
        <v>2.4096289535006081E-2</v>
      </c>
      <c r="Y63" s="26">
        <v>1435209</v>
      </c>
      <c r="Z63" s="25">
        <v>2.4096289535006081E-2</v>
      </c>
      <c r="AA63" s="26">
        <v>165812</v>
      </c>
      <c r="AB63" s="28">
        <v>2.7360779898794721E-2</v>
      </c>
      <c r="AC63" s="26">
        <v>3974897</v>
      </c>
      <c r="AD63" s="29">
        <v>137798652</v>
      </c>
      <c r="AE63" s="43"/>
    </row>
    <row r="64" spans="1:31" x14ac:dyDescent="0.2">
      <c r="A64" s="23">
        <v>6</v>
      </c>
      <c r="B64" s="30" t="s">
        <v>297</v>
      </c>
      <c r="C64" s="25">
        <v>2.8321533745446718E-3</v>
      </c>
      <c r="D64" s="26">
        <v>9696041</v>
      </c>
      <c r="E64" s="25">
        <v>2.8321533745446718E-3</v>
      </c>
      <c r="F64" s="26">
        <v>3098624</v>
      </c>
      <c r="G64" s="25">
        <v>2.8321533745446718E-3</v>
      </c>
      <c r="H64" s="26">
        <v>225118</v>
      </c>
      <c r="I64" s="25">
        <v>2.8321533745446718E-3</v>
      </c>
      <c r="J64" s="26">
        <v>886838</v>
      </c>
      <c r="K64" s="19"/>
      <c r="L64" s="23">
        <v>6</v>
      </c>
      <c r="M64" s="30" t="s">
        <v>297</v>
      </c>
      <c r="N64" s="25">
        <v>2.8321533745446718E-3</v>
      </c>
      <c r="O64" s="26">
        <v>26641</v>
      </c>
      <c r="P64" s="27" t="s">
        <v>239</v>
      </c>
      <c r="Q64" s="26" t="s">
        <v>239</v>
      </c>
      <c r="R64" s="25">
        <v>2.8321533745446718E-3</v>
      </c>
      <c r="S64" s="26">
        <v>85571</v>
      </c>
      <c r="T64" s="25">
        <v>2.8321533745446718E-3</v>
      </c>
      <c r="U64" s="26">
        <v>157623</v>
      </c>
      <c r="V64" s="23">
        <v>6</v>
      </c>
      <c r="W64" s="30" t="s">
        <v>297</v>
      </c>
      <c r="X64" s="25">
        <v>2.8321533745446718E-3</v>
      </c>
      <c r="Y64" s="26">
        <v>168687</v>
      </c>
      <c r="Z64" s="25">
        <v>2.8321533745446718E-3</v>
      </c>
      <c r="AA64" s="26">
        <v>19489</v>
      </c>
      <c r="AB64" s="28">
        <v>4.8351552466682573E-4</v>
      </c>
      <c r="AC64" s="26">
        <v>70244</v>
      </c>
      <c r="AD64" s="29">
        <v>14434876</v>
      </c>
      <c r="AE64" s="43"/>
    </row>
    <row r="65" spans="1:31" x14ac:dyDescent="0.2">
      <c r="A65" s="23">
        <v>5</v>
      </c>
      <c r="B65" s="30" t="s">
        <v>298</v>
      </c>
      <c r="C65" s="25">
        <v>3.7348343866090454E-3</v>
      </c>
      <c r="D65" s="26">
        <v>12786422</v>
      </c>
      <c r="E65" s="25">
        <v>3.7348343866090454E-3</v>
      </c>
      <c r="F65" s="26">
        <v>4086237</v>
      </c>
      <c r="G65" s="25">
        <v>3.7348343866090454E-3</v>
      </c>
      <c r="H65" s="26">
        <v>296869</v>
      </c>
      <c r="I65" s="25">
        <v>3.7348343866090454E-3</v>
      </c>
      <c r="J65" s="26">
        <v>1169497</v>
      </c>
      <c r="K65" s="19"/>
      <c r="L65" s="23">
        <v>5</v>
      </c>
      <c r="M65" s="30" t="s">
        <v>298</v>
      </c>
      <c r="N65" s="25">
        <v>3.7348343866090454E-3</v>
      </c>
      <c r="O65" s="26">
        <v>35133</v>
      </c>
      <c r="P65" s="27" t="s">
        <v>239</v>
      </c>
      <c r="Q65" s="26" t="s">
        <v>239</v>
      </c>
      <c r="R65" s="25">
        <v>3.7348343866090454E-3</v>
      </c>
      <c r="S65" s="26">
        <v>112845</v>
      </c>
      <c r="T65" s="25">
        <v>3.7348343866090454E-3</v>
      </c>
      <c r="U65" s="26">
        <v>207862</v>
      </c>
      <c r="V65" s="23">
        <v>5</v>
      </c>
      <c r="W65" s="30" t="s">
        <v>298</v>
      </c>
      <c r="X65" s="25">
        <v>3.7348343866090454E-3</v>
      </c>
      <c r="Y65" s="26">
        <v>222452</v>
      </c>
      <c r="Z65" s="25">
        <v>3.7348343866090454E-3</v>
      </c>
      <c r="AA65" s="26">
        <v>25700</v>
      </c>
      <c r="AB65" s="28">
        <v>1.9066910472896425E-3</v>
      </c>
      <c r="AC65" s="26">
        <v>276999</v>
      </c>
      <c r="AD65" s="29">
        <v>19220016</v>
      </c>
      <c r="AE65" s="43"/>
    </row>
    <row r="66" spans="1:31" x14ac:dyDescent="0.2">
      <c r="A66" s="23">
        <v>7</v>
      </c>
      <c r="B66" s="30" t="s">
        <v>299</v>
      </c>
      <c r="C66" s="25">
        <v>3.9950357820790891E-3</v>
      </c>
      <c r="D66" s="26">
        <v>13677236</v>
      </c>
      <c r="E66" s="25">
        <v>3.9950357820790891E-3</v>
      </c>
      <c r="F66" s="26">
        <v>4370920</v>
      </c>
      <c r="G66" s="25">
        <v>3.9950357820790891E-3</v>
      </c>
      <c r="H66" s="26">
        <v>317551</v>
      </c>
      <c r="I66" s="25">
        <v>3.9950357820790891E-3</v>
      </c>
      <c r="J66" s="26">
        <v>1250974</v>
      </c>
      <c r="K66" s="19"/>
      <c r="L66" s="23">
        <v>7</v>
      </c>
      <c r="M66" s="30" t="s">
        <v>299</v>
      </c>
      <c r="N66" s="25">
        <v>3.9950357820790891E-3</v>
      </c>
      <c r="O66" s="26">
        <v>37580</v>
      </c>
      <c r="P66" s="27" t="s">
        <v>239</v>
      </c>
      <c r="Q66" s="26" t="s">
        <v>239</v>
      </c>
      <c r="R66" s="25">
        <v>3.9950357820790891E-3</v>
      </c>
      <c r="S66" s="26">
        <v>120707</v>
      </c>
      <c r="T66" s="25">
        <v>3.9950357820790891E-3</v>
      </c>
      <c r="U66" s="26">
        <v>222343</v>
      </c>
      <c r="V66" s="23">
        <v>7</v>
      </c>
      <c r="W66" s="30" t="s">
        <v>299</v>
      </c>
      <c r="X66" s="25">
        <v>3.9950357820790891E-3</v>
      </c>
      <c r="Y66" s="26">
        <v>237950</v>
      </c>
      <c r="Z66" s="25">
        <v>3.9950357820790891E-3</v>
      </c>
      <c r="AA66" s="26">
        <v>27491</v>
      </c>
      <c r="AB66" s="28">
        <v>2.4112056149526813E-3</v>
      </c>
      <c r="AC66" s="26">
        <v>350293</v>
      </c>
      <c r="AD66" s="29">
        <v>20613045</v>
      </c>
      <c r="AE66" s="43"/>
    </row>
    <row r="67" spans="1:31" x14ac:dyDescent="0.2">
      <c r="A67" s="23">
        <v>1</v>
      </c>
      <c r="B67" s="30" t="s">
        <v>300</v>
      </c>
      <c r="C67" s="25">
        <v>4.1922828596340847E-3</v>
      </c>
      <c r="D67" s="26">
        <v>14352523</v>
      </c>
      <c r="E67" s="25">
        <v>4.1922828596340847E-3</v>
      </c>
      <c r="F67" s="26">
        <v>4586725</v>
      </c>
      <c r="G67" s="25">
        <v>4.1922828596340847E-3</v>
      </c>
      <c r="H67" s="26">
        <v>333230</v>
      </c>
      <c r="I67" s="25">
        <v>4.1922828596340847E-3</v>
      </c>
      <c r="J67" s="26">
        <v>1312739</v>
      </c>
      <c r="K67" s="19"/>
      <c r="L67" s="23">
        <v>1</v>
      </c>
      <c r="M67" s="30" t="s">
        <v>300</v>
      </c>
      <c r="N67" s="25">
        <v>4.1922828596340847E-3</v>
      </c>
      <c r="O67" s="26">
        <v>39436</v>
      </c>
      <c r="P67" s="27" t="s">
        <v>239</v>
      </c>
      <c r="Q67" s="26" t="s">
        <v>239</v>
      </c>
      <c r="R67" s="25">
        <v>4.1922828596340847E-3</v>
      </c>
      <c r="S67" s="26">
        <v>126666</v>
      </c>
      <c r="T67" s="25">
        <v>4.1922828596340847E-3</v>
      </c>
      <c r="U67" s="26">
        <v>233321</v>
      </c>
      <c r="V67" s="23">
        <v>1</v>
      </c>
      <c r="W67" s="30" t="s">
        <v>300</v>
      </c>
      <c r="X67" s="25">
        <v>4.1922828596340847E-3</v>
      </c>
      <c r="Y67" s="26">
        <v>249698</v>
      </c>
      <c r="Z67" s="25">
        <v>4.1922828596340847E-3</v>
      </c>
      <c r="AA67" s="26">
        <v>28848</v>
      </c>
      <c r="AB67" s="28">
        <v>2.7464470588356789E-3</v>
      </c>
      <c r="AC67" s="26">
        <v>398996</v>
      </c>
      <c r="AD67" s="29">
        <v>21662182</v>
      </c>
      <c r="AE67" s="43"/>
    </row>
    <row r="68" spans="1:31" x14ac:dyDescent="0.2">
      <c r="A68" s="23">
        <v>3</v>
      </c>
      <c r="B68" s="30" t="s">
        <v>301</v>
      </c>
      <c r="C68" s="25">
        <v>3.0424097464068615E-3</v>
      </c>
      <c r="D68" s="26">
        <v>10415866</v>
      </c>
      <c r="E68" s="25">
        <v>3.0424097464068615E-3</v>
      </c>
      <c r="F68" s="26">
        <v>3328663</v>
      </c>
      <c r="G68" s="25">
        <v>3.0424097464068615E-3</v>
      </c>
      <c r="H68" s="26">
        <v>241830</v>
      </c>
      <c r="I68" s="25">
        <v>3.0424097464068615E-3</v>
      </c>
      <c r="J68" s="26">
        <v>952676</v>
      </c>
      <c r="K68" s="19"/>
      <c r="L68" s="23">
        <v>3</v>
      </c>
      <c r="M68" s="30" t="s">
        <v>301</v>
      </c>
      <c r="N68" s="25">
        <v>3.0424097464068615E-3</v>
      </c>
      <c r="O68" s="26">
        <v>28619</v>
      </c>
      <c r="P68" s="27" t="s">
        <v>239</v>
      </c>
      <c r="Q68" s="26" t="s">
        <v>239</v>
      </c>
      <c r="R68" s="25">
        <v>3.0424097464068615E-3</v>
      </c>
      <c r="S68" s="26">
        <v>91924</v>
      </c>
      <c r="T68" s="25">
        <v>3.0424097464068615E-3</v>
      </c>
      <c r="U68" s="26">
        <v>169325</v>
      </c>
      <c r="V68" s="23">
        <v>3</v>
      </c>
      <c r="W68" s="30" t="s">
        <v>301</v>
      </c>
      <c r="X68" s="25">
        <v>3.0424097464068615E-3</v>
      </c>
      <c r="Y68" s="26">
        <v>181210</v>
      </c>
      <c r="Z68" s="25">
        <v>3.0424097464068615E-3</v>
      </c>
      <c r="AA68" s="26">
        <v>20936</v>
      </c>
      <c r="AB68" s="28">
        <v>8.2719555031617173E-4</v>
      </c>
      <c r="AC68" s="26">
        <v>120173</v>
      </c>
      <c r="AD68" s="29">
        <v>15551222</v>
      </c>
      <c r="AE68" s="43"/>
    </row>
    <row r="69" spans="1:31" x14ac:dyDescent="0.2">
      <c r="A69" s="23">
        <v>5</v>
      </c>
      <c r="B69" s="30" t="s">
        <v>302</v>
      </c>
      <c r="C69" s="25">
        <v>3.1609164308361078E-3</v>
      </c>
      <c r="D69" s="26">
        <v>10821580</v>
      </c>
      <c r="E69" s="25">
        <v>3.1609164308361078E-3</v>
      </c>
      <c r="F69" s="26">
        <v>3458320</v>
      </c>
      <c r="G69" s="25">
        <v>3.1609164308361078E-3</v>
      </c>
      <c r="H69" s="26">
        <v>251250</v>
      </c>
      <c r="I69" s="25">
        <v>3.1609164308361078E-3</v>
      </c>
      <c r="J69" s="26">
        <v>989785</v>
      </c>
      <c r="K69" s="19"/>
      <c r="L69" s="23">
        <v>5</v>
      </c>
      <c r="M69" s="30" t="s">
        <v>302</v>
      </c>
      <c r="N69" s="25">
        <v>3.1609164308361078E-3</v>
      </c>
      <c r="O69" s="26">
        <v>29734</v>
      </c>
      <c r="P69" s="27" t="s">
        <v>239</v>
      </c>
      <c r="Q69" s="26" t="s">
        <v>239</v>
      </c>
      <c r="R69" s="25">
        <v>3.1609164308361078E-3</v>
      </c>
      <c r="S69" s="26">
        <v>95504</v>
      </c>
      <c r="T69" s="25">
        <v>3.1609164308361078E-3</v>
      </c>
      <c r="U69" s="26">
        <v>175920</v>
      </c>
      <c r="V69" s="23">
        <v>5</v>
      </c>
      <c r="W69" s="30" t="s">
        <v>302</v>
      </c>
      <c r="X69" s="25">
        <v>3.1609164308361078E-3</v>
      </c>
      <c r="Y69" s="26">
        <v>188269</v>
      </c>
      <c r="Z69" s="25">
        <v>3.1609164308361078E-3</v>
      </c>
      <c r="AA69" s="26">
        <v>21751</v>
      </c>
      <c r="AB69" s="28">
        <v>9.4759405307771904E-4</v>
      </c>
      <c r="AC69" s="26">
        <v>137664</v>
      </c>
      <c r="AD69" s="29">
        <v>16169777</v>
      </c>
      <c r="AE69" s="43"/>
    </row>
    <row r="70" spans="1:31" x14ac:dyDescent="0.2">
      <c r="A70" s="23">
        <v>7</v>
      </c>
      <c r="B70" s="30" t="s">
        <v>303</v>
      </c>
      <c r="C70" s="25">
        <v>3.8045573559547883E-3</v>
      </c>
      <c r="D70" s="26">
        <v>13025122</v>
      </c>
      <c r="E70" s="25">
        <v>3.8045573559547883E-3</v>
      </c>
      <c r="F70" s="26">
        <v>4162520</v>
      </c>
      <c r="G70" s="25">
        <v>3.8045573559547883E-3</v>
      </c>
      <c r="H70" s="26">
        <v>302411</v>
      </c>
      <c r="I70" s="25">
        <v>3.8045573559547883E-3</v>
      </c>
      <c r="J70" s="26">
        <v>1191329</v>
      </c>
      <c r="K70" s="19"/>
      <c r="L70" s="23">
        <v>7</v>
      </c>
      <c r="M70" s="30" t="s">
        <v>303</v>
      </c>
      <c r="N70" s="25">
        <v>3.8045573559547883E-3</v>
      </c>
      <c r="O70" s="26">
        <v>35789</v>
      </c>
      <c r="P70" s="27" t="s">
        <v>239</v>
      </c>
      <c r="Q70" s="26" t="s">
        <v>239</v>
      </c>
      <c r="R70" s="25">
        <v>3.8045573559547883E-3</v>
      </c>
      <c r="S70" s="26">
        <v>114952</v>
      </c>
      <c r="T70" s="25">
        <v>3.8045573559547883E-3</v>
      </c>
      <c r="U70" s="26">
        <v>211742</v>
      </c>
      <c r="V70" s="23">
        <v>7</v>
      </c>
      <c r="W70" s="30" t="s">
        <v>303</v>
      </c>
      <c r="X70" s="25">
        <v>3.8045573559547883E-3</v>
      </c>
      <c r="Y70" s="26">
        <v>226605</v>
      </c>
      <c r="Z70" s="25">
        <v>3.8045573559547883E-3</v>
      </c>
      <c r="AA70" s="26">
        <v>26180</v>
      </c>
      <c r="AB70" s="28">
        <v>2.2079308401483817E-3</v>
      </c>
      <c r="AC70" s="26">
        <v>320762</v>
      </c>
      <c r="AD70" s="29">
        <v>19617412</v>
      </c>
      <c r="AE70" s="43"/>
    </row>
    <row r="71" spans="1:31" x14ac:dyDescent="0.2">
      <c r="A71" s="23">
        <v>2</v>
      </c>
      <c r="B71" s="30" t="s">
        <v>304</v>
      </c>
      <c r="C71" s="25">
        <v>5.4524719232549581E-3</v>
      </c>
      <c r="D71" s="26">
        <v>18666853</v>
      </c>
      <c r="E71" s="25">
        <v>5.4524719232549581E-3</v>
      </c>
      <c r="F71" s="26">
        <v>5965483</v>
      </c>
      <c r="G71" s="25">
        <v>5.4524719232549581E-3</v>
      </c>
      <c r="H71" s="26">
        <v>433397</v>
      </c>
      <c r="I71" s="25">
        <v>5.4524719232549581E-3</v>
      </c>
      <c r="J71" s="26">
        <v>1707344</v>
      </c>
      <c r="K71" s="19"/>
      <c r="L71" s="23">
        <v>2</v>
      </c>
      <c r="M71" s="30" t="s">
        <v>304</v>
      </c>
      <c r="N71" s="25">
        <v>5.4524719232549581E-3</v>
      </c>
      <c r="O71" s="26">
        <v>51290</v>
      </c>
      <c r="P71" s="27" t="s">
        <v>239</v>
      </c>
      <c r="Q71" s="26" t="s">
        <v>239</v>
      </c>
      <c r="R71" s="25">
        <v>5.4524719232549581E-3</v>
      </c>
      <c r="S71" s="26">
        <v>164742</v>
      </c>
      <c r="T71" s="25">
        <v>5.4524719232549581E-3</v>
      </c>
      <c r="U71" s="26">
        <v>303457</v>
      </c>
      <c r="V71" s="23">
        <v>2</v>
      </c>
      <c r="W71" s="30" t="s">
        <v>304</v>
      </c>
      <c r="X71" s="25">
        <v>5.4524719232549581E-3</v>
      </c>
      <c r="Y71" s="26">
        <v>324757</v>
      </c>
      <c r="Z71" s="25">
        <v>5.4524719232549581E-3</v>
      </c>
      <c r="AA71" s="26">
        <v>37520</v>
      </c>
      <c r="AB71" s="28">
        <v>4.5838464832299629E-3</v>
      </c>
      <c r="AC71" s="26">
        <v>665928</v>
      </c>
      <c r="AD71" s="29">
        <v>28320771</v>
      </c>
      <c r="AE71" s="43"/>
    </row>
    <row r="72" spans="1:31" x14ac:dyDescent="0.2">
      <c r="A72" s="23">
        <v>4</v>
      </c>
      <c r="B72" s="30" t="s">
        <v>305</v>
      </c>
      <c r="C72" s="25">
        <v>3.5911622947954252E-3</v>
      </c>
      <c r="D72" s="26">
        <v>12294552</v>
      </c>
      <c r="E72" s="25">
        <v>3.5911622947954252E-3</v>
      </c>
      <c r="F72" s="26">
        <v>3929047</v>
      </c>
      <c r="G72" s="25">
        <v>3.5911622947954252E-3</v>
      </c>
      <c r="H72" s="26">
        <v>285449</v>
      </c>
      <c r="I72" s="25">
        <v>3.5911622947954252E-3</v>
      </c>
      <c r="J72" s="26">
        <v>1124508</v>
      </c>
      <c r="K72" s="19"/>
      <c r="L72" s="23">
        <v>4</v>
      </c>
      <c r="M72" s="30" t="s">
        <v>305</v>
      </c>
      <c r="N72" s="25">
        <v>3.5911622947954252E-3</v>
      </c>
      <c r="O72" s="26">
        <v>33781</v>
      </c>
      <c r="P72" s="27" t="s">
        <v>239</v>
      </c>
      <c r="Q72" s="26" t="s">
        <v>239</v>
      </c>
      <c r="R72" s="25">
        <v>3.5911622947954252E-3</v>
      </c>
      <c r="S72" s="26">
        <v>108504</v>
      </c>
      <c r="T72" s="25">
        <v>3.5911622947954252E-3</v>
      </c>
      <c r="U72" s="26">
        <v>199866</v>
      </c>
      <c r="V72" s="23">
        <v>4</v>
      </c>
      <c r="W72" s="30" t="s">
        <v>305</v>
      </c>
      <c r="X72" s="25">
        <v>3.5911622947954252E-3</v>
      </c>
      <c r="Y72" s="26">
        <v>213895</v>
      </c>
      <c r="Z72" s="25">
        <v>3.5911622947954252E-3</v>
      </c>
      <c r="AA72" s="26">
        <v>24712</v>
      </c>
      <c r="AB72" s="28">
        <v>1.5301626425183843E-3</v>
      </c>
      <c r="AC72" s="26">
        <v>222298</v>
      </c>
      <c r="AD72" s="29">
        <v>18436612</v>
      </c>
      <c r="AE72" s="43"/>
    </row>
    <row r="73" spans="1:31" x14ac:dyDescent="0.2">
      <c r="A73" s="23">
        <v>6</v>
      </c>
      <c r="B73" s="30" t="s">
        <v>306</v>
      </c>
      <c r="C73" s="25">
        <v>5.1840416676719406E-3</v>
      </c>
      <c r="D73" s="26">
        <v>17747867</v>
      </c>
      <c r="E73" s="25">
        <v>5.1840416676719406E-3</v>
      </c>
      <c r="F73" s="26">
        <v>5671796</v>
      </c>
      <c r="G73" s="25">
        <v>5.1840416676719406E-3</v>
      </c>
      <c r="H73" s="26">
        <v>412061</v>
      </c>
      <c r="I73" s="25">
        <v>5.1840416676719406E-3</v>
      </c>
      <c r="J73" s="26">
        <v>1623290</v>
      </c>
      <c r="K73" s="19"/>
      <c r="L73" s="23">
        <v>6</v>
      </c>
      <c r="M73" s="30" t="s">
        <v>306</v>
      </c>
      <c r="N73" s="25">
        <v>5.1840416676719406E-3</v>
      </c>
      <c r="O73" s="26">
        <v>48765</v>
      </c>
      <c r="P73" s="27" t="s">
        <v>239</v>
      </c>
      <c r="Q73" s="26" t="s">
        <v>239</v>
      </c>
      <c r="R73" s="25">
        <v>5.1840416676719406E-3</v>
      </c>
      <c r="S73" s="26">
        <v>156632</v>
      </c>
      <c r="T73" s="25">
        <v>5.1840416676719406E-3</v>
      </c>
      <c r="U73" s="26">
        <v>288517</v>
      </c>
      <c r="V73" s="23">
        <v>6</v>
      </c>
      <c r="W73" s="30" t="s">
        <v>306</v>
      </c>
      <c r="X73" s="25">
        <v>5.1840416676719406E-3</v>
      </c>
      <c r="Y73" s="26">
        <v>308769</v>
      </c>
      <c r="Z73" s="25">
        <v>5.1840416676719406E-3</v>
      </c>
      <c r="AA73" s="26">
        <v>35673</v>
      </c>
      <c r="AB73" s="28">
        <v>4.6449281860047268E-3</v>
      </c>
      <c r="AC73" s="26">
        <v>674802</v>
      </c>
      <c r="AD73" s="29">
        <v>26968172</v>
      </c>
      <c r="AE73" s="43"/>
    </row>
    <row r="74" spans="1:31" x14ac:dyDescent="0.2">
      <c r="A74" s="23">
        <v>5</v>
      </c>
      <c r="B74" s="30" t="s">
        <v>307</v>
      </c>
      <c r="C74" s="25">
        <v>3.7118869120827845E-3</v>
      </c>
      <c r="D74" s="26">
        <v>12707860</v>
      </c>
      <c r="E74" s="25">
        <v>3.7118869120827845E-3</v>
      </c>
      <c r="F74" s="26">
        <v>4061130</v>
      </c>
      <c r="G74" s="25">
        <v>3.7118869120827845E-3</v>
      </c>
      <c r="H74" s="26">
        <v>295045</v>
      </c>
      <c r="I74" s="25">
        <v>3.7118869120827845E-3</v>
      </c>
      <c r="J74" s="26">
        <v>1162311</v>
      </c>
      <c r="K74" s="19"/>
      <c r="L74" s="23">
        <v>5</v>
      </c>
      <c r="M74" s="30" t="s">
        <v>307</v>
      </c>
      <c r="N74" s="25">
        <v>3.7118869120827845E-3</v>
      </c>
      <c r="O74" s="26">
        <v>34917</v>
      </c>
      <c r="P74" s="27" t="s">
        <v>239</v>
      </c>
      <c r="Q74" s="26" t="s">
        <v>239</v>
      </c>
      <c r="R74" s="25">
        <v>3.7118869120827845E-3</v>
      </c>
      <c r="S74" s="26">
        <v>112152</v>
      </c>
      <c r="T74" s="25">
        <v>3.7118869120827845E-3</v>
      </c>
      <c r="U74" s="26">
        <v>206585</v>
      </c>
      <c r="V74" s="23">
        <v>5</v>
      </c>
      <c r="W74" s="30" t="s">
        <v>307</v>
      </c>
      <c r="X74" s="25">
        <v>3.7118869120827845E-3</v>
      </c>
      <c r="Y74" s="26">
        <v>221085</v>
      </c>
      <c r="Z74" s="25">
        <v>3.7118869120827845E-3</v>
      </c>
      <c r="AA74" s="26">
        <v>25542</v>
      </c>
      <c r="AB74" s="28">
        <v>1.8772927459296323E-3</v>
      </c>
      <c r="AC74" s="26">
        <v>272728</v>
      </c>
      <c r="AD74" s="29">
        <v>19099355</v>
      </c>
      <c r="AE74" s="43"/>
    </row>
    <row r="75" spans="1:31" x14ac:dyDescent="0.2">
      <c r="A75" s="23">
        <v>3</v>
      </c>
      <c r="B75" s="30" t="s">
        <v>308</v>
      </c>
      <c r="C75" s="25">
        <v>3.1204914988273756E-3</v>
      </c>
      <c r="D75" s="26">
        <v>10683183</v>
      </c>
      <c r="E75" s="25">
        <v>3.1204914988273756E-3</v>
      </c>
      <c r="F75" s="26">
        <v>3414091</v>
      </c>
      <c r="G75" s="25">
        <v>3.1204914988273756E-3</v>
      </c>
      <c r="H75" s="26">
        <v>248037</v>
      </c>
      <c r="I75" s="25">
        <v>3.1204914988273756E-3</v>
      </c>
      <c r="J75" s="26">
        <v>977126</v>
      </c>
      <c r="K75" s="19"/>
      <c r="L75" s="23">
        <v>3</v>
      </c>
      <c r="M75" s="30" t="s">
        <v>308</v>
      </c>
      <c r="N75" s="25">
        <v>3.1204914988273756E-3</v>
      </c>
      <c r="O75" s="26">
        <v>29354</v>
      </c>
      <c r="P75" s="27" t="s">
        <v>239</v>
      </c>
      <c r="Q75" s="26" t="s">
        <v>239</v>
      </c>
      <c r="R75" s="25">
        <v>3.1204914988273756E-3</v>
      </c>
      <c r="S75" s="26">
        <v>94283</v>
      </c>
      <c r="T75" s="25">
        <v>3.1204914988273756E-3</v>
      </c>
      <c r="U75" s="26">
        <v>173671</v>
      </c>
      <c r="V75" s="23">
        <v>3</v>
      </c>
      <c r="W75" s="30" t="s">
        <v>308</v>
      </c>
      <c r="X75" s="25">
        <v>3.1204914988273756E-3</v>
      </c>
      <c r="Y75" s="26">
        <v>185861</v>
      </c>
      <c r="Z75" s="25">
        <v>3.1204914988273756E-3</v>
      </c>
      <c r="AA75" s="26">
        <v>21473</v>
      </c>
      <c r="AB75" s="28">
        <v>1.0108746835383376E-3</v>
      </c>
      <c r="AC75" s="26">
        <v>146857</v>
      </c>
      <c r="AD75" s="29">
        <v>15973936</v>
      </c>
      <c r="AE75" s="43"/>
    </row>
    <row r="76" spans="1:31" x14ac:dyDescent="0.2">
      <c r="A76" s="23">
        <v>4</v>
      </c>
      <c r="B76" s="31" t="s">
        <v>309</v>
      </c>
      <c r="C76" s="25">
        <v>3.0848632008062234E-3</v>
      </c>
      <c r="D76" s="26">
        <v>10561208</v>
      </c>
      <c r="E76" s="25">
        <v>3.0848632008062234E-3</v>
      </c>
      <c r="F76" s="26">
        <v>3375111</v>
      </c>
      <c r="G76" s="25">
        <v>3.0848632008062234E-3</v>
      </c>
      <c r="H76" s="26">
        <v>245205</v>
      </c>
      <c r="I76" s="25">
        <v>3.0848632008062234E-3</v>
      </c>
      <c r="J76" s="26">
        <v>965970</v>
      </c>
      <c r="K76" s="19"/>
      <c r="L76" s="23">
        <v>4</v>
      </c>
      <c r="M76" s="31" t="s">
        <v>309</v>
      </c>
      <c r="N76" s="25">
        <v>3.0848632008062234E-3</v>
      </c>
      <c r="O76" s="26">
        <v>29019</v>
      </c>
      <c r="P76" s="27" t="s">
        <v>239</v>
      </c>
      <c r="Q76" s="26" t="s">
        <v>239</v>
      </c>
      <c r="R76" s="25">
        <v>3.0848632008062234E-3</v>
      </c>
      <c r="S76" s="26">
        <v>93207</v>
      </c>
      <c r="T76" s="25">
        <v>3.0848632008062234E-3</v>
      </c>
      <c r="U76" s="26">
        <v>171688</v>
      </c>
      <c r="V76" s="23">
        <v>4</v>
      </c>
      <c r="W76" s="31" t="s">
        <v>309</v>
      </c>
      <c r="X76" s="25">
        <v>3.0848632008062234E-3</v>
      </c>
      <c r="Y76" s="26">
        <v>183739</v>
      </c>
      <c r="Z76" s="25">
        <v>3.0848632008062234E-3</v>
      </c>
      <c r="AA76" s="26">
        <v>21228</v>
      </c>
      <c r="AB76" s="28">
        <v>8.4936041066449217E-4</v>
      </c>
      <c r="AC76" s="26">
        <v>123393</v>
      </c>
      <c r="AD76" s="29">
        <v>15769768</v>
      </c>
      <c r="AE76" s="43"/>
    </row>
    <row r="77" spans="1:31" x14ac:dyDescent="0.2">
      <c r="A77" s="23">
        <v>6</v>
      </c>
      <c r="B77" s="30" t="s">
        <v>310</v>
      </c>
      <c r="C77" s="25">
        <v>4.2921099074001816E-3</v>
      </c>
      <c r="D77" s="26">
        <v>14694287</v>
      </c>
      <c r="E77" s="25">
        <v>4.2921099074001816E-3</v>
      </c>
      <c r="F77" s="26">
        <v>4695945</v>
      </c>
      <c r="G77" s="25">
        <v>4.2921099074001816E-3</v>
      </c>
      <c r="H77" s="26">
        <v>341164</v>
      </c>
      <c r="I77" s="25">
        <v>4.2921099074001816E-3</v>
      </c>
      <c r="J77" s="26">
        <v>1343998</v>
      </c>
      <c r="K77" s="19"/>
      <c r="L77" s="23">
        <v>6</v>
      </c>
      <c r="M77" s="30" t="s">
        <v>310</v>
      </c>
      <c r="N77" s="25">
        <v>4.2921099074001816E-3</v>
      </c>
      <c r="O77" s="26">
        <v>40375</v>
      </c>
      <c r="P77" s="27" t="s">
        <v>239</v>
      </c>
      <c r="Q77" s="26" t="s">
        <v>239</v>
      </c>
      <c r="R77" s="25">
        <v>4.2921099074001816E-3</v>
      </c>
      <c r="S77" s="26">
        <v>129683</v>
      </c>
      <c r="T77" s="25">
        <v>4.2921099074001816E-3</v>
      </c>
      <c r="U77" s="26">
        <v>238877</v>
      </c>
      <c r="V77" s="23">
        <v>6</v>
      </c>
      <c r="W77" s="30" t="s">
        <v>310</v>
      </c>
      <c r="X77" s="25">
        <v>4.2921099074001816E-3</v>
      </c>
      <c r="Y77" s="26">
        <v>255644</v>
      </c>
      <c r="Z77" s="25">
        <v>4.2921099074001816E-3</v>
      </c>
      <c r="AA77" s="26">
        <v>29535</v>
      </c>
      <c r="AB77" s="28">
        <v>3.3336302367991174E-3</v>
      </c>
      <c r="AC77" s="26">
        <v>484300</v>
      </c>
      <c r="AD77" s="29">
        <v>22253808</v>
      </c>
      <c r="AE77" s="43"/>
    </row>
    <row r="78" spans="1:31" x14ac:dyDescent="0.2">
      <c r="A78" s="23">
        <v>2</v>
      </c>
      <c r="B78" s="30" t="s">
        <v>311</v>
      </c>
      <c r="C78" s="25">
        <v>3.6509230571419001E-3</v>
      </c>
      <c r="D78" s="26">
        <v>12499147</v>
      </c>
      <c r="E78" s="25">
        <v>3.6509230571419001E-3</v>
      </c>
      <c r="F78" s="26">
        <v>3994430</v>
      </c>
      <c r="G78" s="25">
        <v>3.6509230571419001E-3</v>
      </c>
      <c r="H78" s="26">
        <v>290199</v>
      </c>
      <c r="I78" s="25">
        <v>3.6509230571419001E-3</v>
      </c>
      <c r="J78" s="26">
        <v>1143221</v>
      </c>
      <c r="K78" s="19"/>
      <c r="L78" s="23">
        <v>2</v>
      </c>
      <c r="M78" s="30" t="s">
        <v>311</v>
      </c>
      <c r="N78" s="25">
        <v>3.6509230571419001E-3</v>
      </c>
      <c r="O78" s="26">
        <v>34343</v>
      </c>
      <c r="P78" s="27" t="s">
        <v>239</v>
      </c>
      <c r="Q78" s="26" t="s">
        <v>239</v>
      </c>
      <c r="R78" s="25">
        <v>3.6509230571419001E-3</v>
      </c>
      <c r="S78" s="26">
        <v>110310</v>
      </c>
      <c r="T78" s="25">
        <v>3.6509230571419001E-3</v>
      </c>
      <c r="U78" s="26">
        <v>203192</v>
      </c>
      <c r="V78" s="23">
        <v>2</v>
      </c>
      <c r="W78" s="30" t="s">
        <v>311</v>
      </c>
      <c r="X78" s="25">
        <v>3.6509230571419001E-3</v>
      </c>
      <c r="Y78" s="26">
        <v>217454</v>
      </c>
      <c r="Z78" s="25">
        <v>3.6509230571419001E-3</v>
      </c>
      <c r="AA78" s="26">
        <v>25123</v>
      </c>
      <c r="AB78" s="28">
        <v>1.866067860124145E-3</v>
      </c>
      <c r="AC78" s="26">
        <v>271097</v>
      </c>
      <c r="AD78" s="29">
        <v>18788516</v>
      </c>
      <c r="AE78" s="43"/>
    </row>
    <row r="79" spans="1:31" x14ac:dyDescent="0.2">
      <c r="A79" s="23">
        <v>7</v>
      </c>
      <c r="B79" s="30" t="s">
        <v>312</v>
      </c>
      <c r="C79" s="25">
        <v>4.597269998332802E-3</v>
      </c>
      <c r="D79" s="26">
        <v>15739020</v>
      </c>
      <c r="E79" s="25">
        <v>4.597269998332802E-3</v>
      </c>
      <c r="F79" s="26">
        <v>5029817</v>
      </c>
      <c r="G79" s="25">
        <v>4.597269998332802E-3</v>
      </c>
      <c r="H79" s="26">
        <v>365421</v>
      </c>
      <c r="I79" s="25">
        <v>4.597269998332802E-3</v>
      </c>
      <c r="J79" s="26">
        <v>1439553</v>
      </c>
      <c r="K79" s="19"/>
      <c r="L79" s="23">
        <v>7</v>
      </c>
      <c r="M79" s="30" t="s">
        <v>312</v>
      </c>
      <c r="N79" s="25">
        <v>4.597269998332802E-3</v>
      </c>
      <c r="O79" s="26">
        <v>43245</v>
      </c>
      <c r="P79" s="27" t="s">
        <v>239</v>
      </c>
      <c r="Q79" s="26" t="s">
        <v>239</v>
      </c>
      <c r="R79" s="25">
        <v>4.597269998332802E-3</v>
      </c>
      <c r="S79" s="26">
        <v>138903</v>
      </c>
      <c r="T79" s="25">
        <v>4.597269998332802E-3</v>
      </c>
      <c r="U79" s="26">
        <v>255860</v>
      </c>
      <c r="V79" s="23">
        <v>7</v>
      </c>
      <c r="W79" s="30" t="s">
        <v>312</v>
      </c>
      <c r="X79" s="25">
        <v>4.597269998332802E-3</v>
      </c>
      <c r="Y79" s="26">
        <v>273820</v>
      </c>
      <c r="Z79" s="25">
        <v>4.597269998332802E-3</v>
      </c>
      <c r="AA79" s="26">
        <v>31635</v>
      </c>
      <c r="AB79" s="28">
        <v>3.7825632446180394E-3</v>
      </c>
      <c r="AC79" s="26">
        <v>549520</v>
      </c>
      <c r="AD79" s="29">
        <v>23866794</v>
      </c>
      <c r="AE79" s="43"/>
    </row>
    <row r="80" spans="1:31" x14ac:dyDescent="0.2">
      <c r="A80" s="23">
        <v>2</v>
      </c>
      <c r="B80" s="31" t="s">
        <v>313</v>
      </c>
      <c r="C80" s="25">
        <v>7.8017347715960642E-3</v>
      </c>
      <c r="D80" s="26">
        <v>26709691</v>
      </c>
      <c r="E80" s="25">
        <v>7.8017347715960642E-3</v>
      </c>
      <c r="F80" s="26">
        <v>8535782</v>
      </c>
      <c r="G80" s="25">
        <v>7.8017347715960642E-3</v>
      </c>
      <c r="H80" s="26">
        <v>620132</v>
      </c>
      <c r="I80" s="25">
        <v>7.8017347715960642E-3</v>
      </c>
      <c r="J80" s="26">
        <v>2442974</v>
      </c>
      <c r="K80" s="19"/>
      <c r="L80" s="23">
        <v>2</v>
      </c>
      <c r="M80" s="31" t="s">
        <v>313</v>
      </c>
      <c r="N80" s="25">
        <v>7.8017347715960642E-3</v>
      </c>
      <c r="O80" s="26">
        <v>73389</v>
      </c>
      <c r="P80" s="27" t="s">
        <v>239</v>
      </c>
      <c r="Q80" s="26" t="s">
        <v>239</v>
      </c>
      <c r="R80" s="25">
        <v>7.8017347715960642E-3</v>
      </c>
      <c r="S80" s="26">
        <v>235723</v>
      </c>
      <c r="T80" s="25">
        <v>7.8017347715960642E-3</v>
      </c>
      <c r="U80" s="26">
        <v>434205</v>
      </c>
      <c r="V80" s="23">
        <v>2</v>
      </c>
      <c r="W80" s="31" t="s">
        <v>313</v>
      </c>
      <c r="X80" s="25">
        <v>7.8017347715960642E-3</v>
      </c>
      <c r="Y80" s="26">
        <v>464682</v>
      </c>
      <c r="Z80" s="25">
        <v>7.8017347715960642E-3</v>
      </c>
      <c r="AA80" s="26">
        <v>53685</v>
      </c>
      <c r="AB80" s="28">
        <v>9.0129422076440664E-3</v>
      </c>
      <c r="AC80" s="26">
        <v>1309375</v>
      </c>
      <c r="AD80" s="29">
        <v>40879638</v>
      </c>
      <c r="AE80" s="43"/>
    </row>
    <row r="81" spans="1:31" x14ac:dyDescent="0.2">
      <c r="A81" s="23">
        <v>3</v>
      </c>
      <c r="B81" s="31" t="s">
        <v>314</v>
      </c>
      <c r="C81" s="25">
        <v>3.3425351601747543E-3</v>
      </c>
      <c r="D81" s="26">
        <v>11443363</v>
      </c>
      <c r="E81" s="25">
        <v>3.3425351601747543E-3</v>
      </c>
      <c r="F81" s="26">
        <v>3657027</v>
      </c>
      <c r="G81" s="25">
        <v>3.3425351601747543E-3</v>
      </c>
      <c r="H81" s="26">
        <v>265686</v>
      </c>
      <c r="I81" s="25">
        <v>3.3425351601747543E-3</v>
      </c>
      <c r="J81" s="26">
        <v>1046655</v>
      </c>
      <c r="K81" s="19"/>
      <c r="L81" s="23">
        <v>3</v>
      </c>
      <c r="M81" s="31" t="s">
        <v>314</v>
      </c>
      <c r="N81" s="25">
        <v>3.3425351601747543E-3</v>
      </c>
      <c r="O81" s="26">
        <v>31442</v>
      </c>
      <c r="P81" s="27" t="s">
        <v>239</v>
      </c>
      <c r="Q81" s="26" t="s">
        <v>239</v>
      </c>
      <c r="R81" s="25">
        <v>3.3425351601747543E-3</v>
      </c>
      <c r="S81" s="26">
        <v>100992</v>
      </c>
      <c r="T81" s="25">
        <v>3.3425351601747543E-3</v>
      </c>
      <c r="U81" s="26">
        <v>186028</v>
      </c>
      <c r="V81" s="23">
        <v>3</v>
      </c>
      <c r="W81" s="31" t="s">
        <v>314</v>
      </c>
      <c r="X81" s="25">
        <v>3.3425351601747543E-3</v>
      </c>
      <c r="Y81" s="26">
        <v>199086</v>
      </c>
      <c r="Z81" s="25">
        <v>3.3425351601747543E-3</v>
      </c>
      <c r="AA81" s="26">
        <v>23001</v>
      </c>
      <c r="AB81" s="28">
        <v>1.4658273057510385E-3</v>
      </c>
      <c r="AC81" s="26">
        <v>212951</v>
      </c>
      <c r="AD81" s="29">
        <v>17166231</v>
      </c>
      <c r="AE81" s="43"/>
    </row>
    <row r="82" spans="1:31" x14ac:dyDescent="0.2">
      <c r="A82" s="23">
        <v>3</v>
      </c>
      <c r="B82" s="30" t="s">
        <v>315</v>
      </c>
      <c r="C82" s="25">
        <v>3.648023322976411E-3</v>
      </c>
      <c r="D82" s="26">
        <v>12489219</v>
      </c>
      <c r="E82" s="25">
        <v>3.648023322976411E-3</v>
      </c>
      <c r="F82" s="26">
        <v>3991258</v>
      </c>
      <c r="G82" s="25">
        <v>3.648023322976411E-3</v>
      </c>
      <c r="H82" s="26">
        <v>289968</v>
      </c>
      <c r="I82" s="25">
        <v>3.648023322976411E-3</v>
      </c>
      <c r="J82" s="26">
        <v>1142313</v>
      </c>
      <c r="K82" s="19"/>
      <c r="L82" s="23">
        <v>3</v>
      </c>
      <c r="M82" s="30" t="s">
        <v>315</v>
      </c>
      <c r="N82" s="25">
        <v>3.648023322976411E-3</v>
      </c>
      <c r="O82" s="26">
        <v>34316</v>
      </c>
      <c r="P82" s="27" t="s">
        <v>239</v>
      </c>
      <c r="Q82" s="26" t="s">
        <v>239</v>
      </c>
      <c r="R82" s="25">
        <v>3.648023322976411E-3</v>
      </c>
      <c r="S82" s="26">
        <v>110222</v>
      </c>
      <c r="T82" s="25">
        <v>3.648023322976411E-3</v>
      </c>
      <c r="U82" s="26">
        <v>203030</v>
      </c>
      <c r="V82" s="23">
        <v>3</v>
      </c>
      <c r="W82" s="30" t="s">
        <v>315</v>
      </c>
      <c r="X82" s="25">
        <v>3.648023322976411E-3</v>
      </c>
      <c r="Y82" s="26">
        <v>217281</v>
      </c>
      <c r="Z82" s="25">
        <v>3.648023322976411E-3</v>
      </c>
      <c r="AA82" s="26">
        <v>25103</v>
      </c>
      <c r="AB82" s="28">
        <v>1.9031193523737109E-3</v>
      </c>
      <c r="AC82" s="26">
        <v>276480</v>
      </c>
      <c r="AD82" s="29">
        <v>18779190</v>
      </c>
      <c r="AE82" s="43"/>
    </row>
    <row r="83" spans="1:31" x14ac:dyDescent="0.2">
      <c r="A83" s="23">
        <v>7</v>
      </c>
      <c r="B83" s="30" t="s">
        <v>316</v>
      </c>
      <c r="C83" s="25">
        <v>1.5741031534481174E-2</v>
      </c>
      <c r="D83" s="26">
        <v>53890333</v>
      </c>
      <c r="E83" s="25">
        <v>1.5741031534481174E-2</v>
      </c>
      <c r="F83" s="26">
        <v>17222070</v>
      </c>
      <c r="G83" s="25">
        <v>1.5741031534481174E-2</v>
      </c>
      <c r="H83" s="26">
        <v>1251198</v>
      </c>
      <c r="I83" s="25">
        <v>1.5741031534481174E-2</v>
      </c>
      <c r="J83" s="26">
        <v>4929023</v>
      </c>
      <c r="K83" s="19"/>
      <c r="L83" s="23">
        <v>7</v>
      </c>
      <c r="M83" s="30" t="s">
        <v>316</v>
      </c>
      <c r="N83" s="25">
        <v>1.5741031534481174E-2</v>
      </c>
      <c r="O83" s="26">
        <v>148072</v>
      </c>
      <c r="P83" s="27">
        <v>3.960396066628457E-2</v>
      </c>
      <c r="Q83" s="26">
        <v>5803896</v>
      </c>
      <c r="R83" s="25">
        <v>1.5741031534481174E-2</v>
      </c>
      <c r="S83" s="26">
        <v>475602</v>
      </c>
      <c r="T83" s="25">
        <v>1.5741031534481174E-2</v>
      </c>
      <c r="U83" s="26">
        <v>876065</v>
      </c>
      <c r="V83" s="23">
        <v>7</v>
      </c>
      <c r="W83" s="30" t="s">
        <v>316</v>
      </c>
      <c r="X83" s="25">
        <v>1.5741031534481174E-2</v>
      </c>
      <c r="Y83" s="26">
        <v>937558</v>
      </c>
      <c r="Z83" s="25">
        <v>1.5741031534481174E-2</v>
      </c>
      <c r="AA83" s="26">
        <v>108318</v>
      </c>
      <c r="AB83" s="28">
        <v>2.1951546699239655E-2</v>
      </c>
      <c r="AC83" s="26">
        <v>3189058</v>
      </c>
      <c r="AD83" s="29">
        <v>88831193</v>
      </c>
      <c r="AE83" s="43"/>
    </row>
    <row r="84" spans="1:31" x14ac:dyDescent="0.2">
      <c r="A84" s="23">
        <v>7</v>
      </c>
      <c r="B84" s="30" t="s">
        <v>317</v>
      </c>
      <c r="C84" s="25">
        <v>5.7511230868527267E-3</v>
      </c>
      <c r="D84" s="26">
        <v>19689303</v>
      </c>
      <c r="E84" s="25">
        <v>5.7511230868527267E-3</v>
      </c>
      <c r="F84" s="26">
        <v>6292233</v>
      </c>
      <c r="G84" s="25">
        <v>5.7511230868527267E-3</v>
      </c>
      <c r="H84" s="26">
        <v>457136</v>
      </c>
      <c r="I84" s="25">
        <v>5.7511230868527267E-3</v>
      </c>
      <c r="J84" s="26">
        <v>1800862</v>
      </c>
      <c r="K84" s="19"/>
      <c r="L84" s="23">
        <v>7</v>
      </c>
      <c r="M84" s="30" t="s">
        <v>317</v>
      </c>
      <c r="N84" s="25">
        <v>5.7511230868527267E-3</v>
      </c>
      <c r="O84" s="26">
        <v>54099</v>
      </c>
      <c r="P84" s="27" t="s">
        <v>239</v>
      </c>
      <c r="Q84" s="26" t="s">
        <v>239</v>
      </c>
      <c r="R84" s="25">
        <v>5.7511230868527267E-3</v>
      </c>
      <c r="S84" s="26">
        <v>173765</v>
      </c>
      <c r="T84" s="25">
        <v>5.7511230868527267E-3</v>
      </c>
      <c r="U84" s="26">
        <v>320078</v>
      </c>
      <c r="V84" s="23">
        <v>7</v>
      </c>
      <c r="W84" s="30" t="s">
        <v>317</v>
      </c>
      <c r="X84" s="25">
        <v>5.7511230868527267E-3</v>
      </c>
      <c r="Y84" s="26">
        <v>342545</v>
      </c>
      <c r="Z84" s="25">
        <v>5.7511230868527267E-3</v>
      </c>
      <c r="AA84" s="26">
        <v>39575</v>
      </c>
      <c r="AB84" s="28">
        <v>5.2952331858807863E-3</v>
      </c>
      <c r="AC84" s="26">
        <v>769276</v>
      </c>
      <c r="AD84" s="29">
        <v>29938872</v>
      </c>
      <c r="AE84" s="43"/>
    </row>
    <row r="85" spans="1:31" x14ac:dyDescent="0.2">
      <c r="A85" s="23">
        <v>6</v>
      </c>
      <c r="B85" s="30" t="s">
        <v>318</v>
      </c>
      <c r="C85" s="25">
        <v>3.5403757396633533E-3</v>
      </c>
      <c r="D85" s="26">
        <v>12120681</v>
      </c>
      <c r="E85" s="25">
        <v>3.5403757396633533E-3</v>
      </c>
      <c r="F85" s="26">
        <v>3873482</v>
      </c>
      <c r="G85" s="25">
        <v>3.5403757396633533E-3</v>
      </c>
      <c r="H85" s="26">
        <v>281412</v>
      </c>
      <c r="I85" s="25">
        <v>3.5403757396633533E-3</v>
      </c>
      <c r="J85" s="26">
        <v>1108606</v>
      </c>
      <c r="K85" s="19"/>
      <c r="L85" s="23">
        <v>6</v>
      </c>
      <c r="M85" s="30" t="s">
        <v>318</v>
      </c>
      <c r="N85" s="25">
        <v>3.5403757396633533E-3</v>
      </c>
      <c r="O85" s="26">
        <v>33303</v>
      </c>
      <c r="P85" s="27" t="s">
        <v>239</v>
      </c>
      <c r="Q85" s="26" t="s">
        <v>239</v>
      </c>
      <c r="R85" s="25">
        <v>3.5403757396633533E-3</v>
      </c>
      <c r="S85" s="26">
        <v>106970</v>
      </c>
      <c r="T85" s="25">
        <v>3.5403757396633533E-3</v>
      </c>
      <c r="U85" s="26">
        <v>197039</v>
      </c>
      <c r="V85" s="23">
        <v>6</v>
      </c>
      <c r="W85" s="30" t="s">
        <v>318</v>
      </c>
      <c r="X85" s="25">
        <v>3.5403757396633533E-3</v>
      </c>
      <c r="Y85" s="26">
        <v>210870</v>
      </c>
      <c r="Z85" s="25">
        <v>3.5403757396633533E-3</v>
      </c>
      <c r="AA85" s="26">
        <v>24362</v>
      </c>
      <c r="AB85" s="28">
        <v>1.8163149477235124E-3</v>
      </c>
      <c r="AC85" s="26">
        <v>263869</v>
      </c>
      <c r="AD85" s="29">
        <v>18220594</v>
      </c>
      <c r="AE85" s="43"/>
    </row>
    <row r="86" spans="1:31" x14ac:dyDescent="0.2">
      <c r="A86" s="23">
        <v>4</v>
      </c>
      <c r="B86" s="30" t="s">
        <v>319</v>
      </c>
      <c r="C86" s="25">
        <v>3.5690179184358567E-3</v>
      </c>
      <c r="D86" s="26">
        <v>12218740</v>
      </c>
      <c r="E86" s="25">
        <v>3.5690179184358567E-3</v>
      </c>
      <c r="F86" s="26">
        <v>3904819</v>
      </c>
      <c r="G86" s="25">
        <v>3.5690179184358567E-3</v>
      </c>
      <c r="H86" s="26">
        <v>283688</v>
      </c>
      <c r="I86" s="25">
        <v>3.5690179184358567E-3</v>
      </c>
      <c r="J86" s="26">
        <v>1117574</v>
      </c>
      <c r="K86" s="19"/>
      <c r="L86" s="23">
        <v>4</v>
      </c>
      <c r="M86" s="30" t="s">
        <v>319</v>
      </c>
      <c r="N86" s="25">
        <v>3.5690179184358567E-3</v>
      </c>
      <c r="O86" s="26">
        <v>33573</v>
      </c>
      <c r="P86" s="27" t="s">
        <v>239</v>
      </c>
      <c r="Q86" s="26" t="s">
        <v>239</v>
      </c>
      <c r="R86" s="25">
        <v>3.5690179184358567E-3</v>
      </c>
      <c r="S86" s="26">
        <v>107835</v>
      </c>
      <c r="T86" s="25">
        <v>3.5690179184358567E-3</v>
      </c>
      <c r="U86" s="26">
        <v>198633</v>
      </c>
      <c r="V86" s="23">
        <v>4</v>
      </c>
      <c r="W86" s="30" t="s">
        <v>319</v>
      </c>
      <c r="X86" s="25">
        <v>3.5690179184358567E-3</v>
      </c>
      <c r="Y86" s="26">
        <v>212576</v>
      </c>
      <c r="Z86" s="25">
        <v>3.5690179184358567E-3</v>
      </c>
      <c r="AA86" s="26">
        <v>24559</v>
      </c>
      <c r="AB86" s="28">
        <v>1.6063233928336116E-3</v>
      </c>
      <c r="AC86" s="26">
        <v>233362</v>
      </c>
      <c r="AD86" s="29">
        <v>18335359</v>
      </c>
      <c r="AE86" s="43"/>
    </row>
    <row r="87" spans="1:31" x14ac:dyDescent="0.2">
      <c r="A87" s="23">
        <v>4</v>
      </c>
      <c r="B87" s="31" t="s">
        <v>320</v>
      </c>
      <c r="C87" s="25">
        <v>3.1776260390343723E-3</v>
      </c>
      <c r="D87" s="26">
        <v>10878787</v>
      </c>
      <c r="E87" s="25">
        <v>3.1776260390343723E-3</v>
      </c>
      <c r="F87" s="26">
        <v>3476602</v>
      </c>
      <c r="G87" s="25">
        <v>3.1776260390343723E-3</v>
      </c>
      <c r="H87" s="26">
        <v>252578</v>
      </c>
      <c r="I87" s="25">
        <v>3.1776260390343723E-3</v>
      </c>
      <c r="J87" s="26">
        <v>995017</v>
      </c>
      <c r="K87" s="19"/>
      <c r="L87" s="23">
        <v>4</v>
      </c>
      <c r="M87" s="31" t="s">
        <v>320</v>
      </c>
      <c r="N87" s="25">
        <v>3.1776260390343723E-3</v>
      </c>
      <c r="O87" s="26">
        <v>29891</v>
      </c>
      <c r="P87" s="27" t="s">
        <v>239</v>
      </c>
      <c r="Q87" s="26" t="s">
        <v>239</v>
      </c>
      <c r="R87" s="25">
        <v>3.1776260390343723E-3</v>
      </c>
      <c r="S87" s="26">
        <v>96009</v>
      </c>
      <c r="T87" s="25">
        <v>3.1776260390343723E-3</v>
      </c>
      <c r="U87" s="26">
        <v>176850</v>
      </c>
      <c r="V87" s="23">
        <v>4</v>
      </c>
      <c r="W87" s="31" t="s">
        <v>320</v>
      </c>
      <c r="X87" s="25">
        <v>3.1776260390343723E-3</v>
      </c>
      <c r="Y87" s="26">
        <v>189264</v>
      </c>
      <c r="Z87" s="25">
        <v>3.1776260390343723E-3</v>
      </c>
      <c r="AA87" s="26">
        <v>21866</v>
      </c>
      <c r="AB87" s="28">
        <v>8.7956593135374143E-4</v>
      </c>
      <c r="AC87" s="26">
        <v>127781</v>
      </c>
      <c r="AD87" s="29">
        <v>16244645</v>
      </c>
      <c r="AE87" s="43"/>
    </row>
    <row r="88" spans="1:31" x14ac:dyDescent="0.2">
      <c r="A88" s="23">
        <v>4</v>
      </c>
      <c r="B88" s="30" t="s">
        <v>321</v>
      </c>
      <c r="C88" s="25">
        <v>4.6036440842670175E-3</v>
      </c>
      <c r="D88" s="26">
        <v>15760842</v>
      </c>
      <c r="E88" s="25">
        <v>4.6036440842670175E-3</v>
      </c>
      <c r="F88" s="26">
        <v>5036791</v>
      </c>
      <c r="G88" s="25">
        <v>4.6036440842670175E-3</v>
      </c>
      <c r="H88" s="26">
        <v>365927</v>
      </c>
      <c r="I88" s="25">
        <v>4.6036440842670175E-3</v>
      </c>
      <c r="J88" s="26">
        <v>1441549</v>
      </c>
      <c r="K88" s="19"/>
      <c r="L88" s="23">
        <v>4</v>
      </c>
      <c r="M88" s="30" t="s">
        <v>321</v>
      </c>
      <c r="N88" s="25">
        <v>4.6036440842670175E-3</v>
      </c>
      <c r="O88" s="26">
        <v>43305</v>
      </c>
      <c r="P88" s="27" t="s">
        <v>239</v>
      </c>
      <c r="Q88" s="26" t="s">
        <v>239</v>
      </c>
      <c r="R88" s="25">
        <v>4.6036440842670175E-3</v>
      </c>
      <c r="S88" s="26">
        <v>139095</v>
      </c>
      <c r="T88" s="25">
        <v>4.6036440842670175E-3</v>
      </c>
      <c r="U88" s="26">
        <v>256215</v>
      </c>
      <c r="V88" s="23">
        <v>4</v>
      </c>
      <c r="W88" s="30" t="s">
        <v>321</v>
      </c>
      <c r="X88" s="25">
        <v>4.6036440842670175E-3</v>
      </c>
      <c r="Y88" s="26">
        <v>274199</v>
      </c>
      <c r="Z88" s="25">
        <v>4.6036440842670175E-3</v>
      </c>
      <c r="AA88" s="26">
        <v>31679</v>
      </c>
      <c r="AB88" s="28">
        <v>3.4945885734522977E-3</v>
      </c>
      <c r="AC88" s="26">
        <v>507684</v>
      </c>
      <c r="AD88" s="29">
        <v>23857286</v>
      </c>
      <c r="AE88" s="43"/>
    </row>
    <row r="89" spans="1:31" x14ac:dyDescent="0.2">
      <c r="A89" s="23">
        <v>6</v>
      </c>
      <c r="B89" s="30" t="s">
        <v>322</v>
      </c>
      <c r="C89" s="25">
        <v>7.4641613352569814E-3</v>
      </c>
      <c r="D89" s="26">
        <v>25553989</v>
      </c>
      <c r="E89" s="25">
        <v>7.4641613352569814E-3</v>
      </c>
      <c r="F89" s="26">
        <v>8166447</v>
      </c>
      <c r="G89" s="25">
        <v>7.4641613352569814E-3</v>
      </c>
      <c r="H89" s="26">
        <v>593299</v>
      </c>
      <c r="I89" s="25">
        <v>7.4641613352569814E-3</v>
      </c>
      <c r="J89" s="26">
        <v>2337269</v>
      </c>
      <c r="K89" s="19"/>
      <c r="L89" s="23">
        <v>6</v>
      </c>
      <c r="M89" s="30" t="s">
        <v>322</v>
      </c>
      <c r="N89" s="25">
        <v>7.4641613352569814E-3</v>
      </c>
      <c r="O89" s="26">
        <v>70214</v>
      </c>
      <c r="P89" s="27">
        <v>1.9801980333142285E-2</v>
      </c>
      <c r="Q89" s="26">
        <v>2901948</v>
      </c>
      <c r="R89" s="25">
        <v>7.4641613352569814E-3</v>
      </c>
      <c r="S89" s="26">
        <v>225523</v>
      </c>
      <c r="T89" s="25">
        <v>7.4641613352569814E-3</v>
      </c>
      <c r="U89" s="26">
        <v>415417</v>
      </c>
      <c r="V89" s="23">
        <v>6</v>
      </c>
      <c r="W89" s="30" t="s">
        <v>322</v>
      </c>
      <c r="X89" s="25">
        <v>7.4641613352569814E-3</v>
      </c>
      <c r="Y89" s="26">
        <v>444576</v>
      </c>
      <c r="Z89" s="25">
        <v>7.4641613352569814E-3</v>
      </c>
      <c r="AA89" s="26">
        <v>51363</v>
      </c>
      <c r="AB89" s="28">
        <v>8.7722101045307754E-3</v>
      </c>
      <c r="AC89" s="26">
        <v>1274402</v>
      </c>
      <c r="AD89" s="29">
        <v>42034447</v>
      </c>
      <c r="AE89" s="43"/>
    </row>
    <row r="90" spans="1:31" x14ac:dyDescent="0.2">
      <c r="A90" s="23">
        <v>3</v>
      </c>
      <c r="B90" s="30" t="s">
        <v>323</v>
      </c>
      <c r="C90" s="25">
        <v>3.1799265084644108E-3</v>
      </c>
      <c r="D90" s="26">
        <v>10886663</v>
      </c>
      <c r="E90" s="25">
        <v>3.1799265084644108E-3</v>
      </c>
      <c r="F90" s="26">
        <v>3479119</v>
      </c>
      <c r="G90" s="25">
        <v>3.1799265084644108E-3</v>
      </c>
      <c r="H90" s="26">
        <v>252761</v>
      </c>
      <c r="I90" s="25">
        <v>3.1799265084644108E-3</v>
      </c>
      <c r="J90" s="26">
        <v>995737</v>
      </c>
      <c r="K90" s="19"/>
      <c r="L90" s="23">
        <v>3</v>
      </c>
      <c r="M90" s="30" t="s">
        <v>323</v>
      </c>
      <c r="N90" s="25">
        <v>3.1799265084644108E-3</v>
      </c>
      <c r="O90" s="26">
        <v>29913</v>
      </c>
      <c r="P90" s="27" t="s">
        <v>239</v>
      </c>
      <c r="Q90" s="26" t="s">
        <v>239</v>
      </c>
      <c r="R90" s="25">
        <v>3.1799265084644108E-3</v>
      </c>
      <c r="S90" s="26">
        <v>96079</v>
      </c>
      <c r="T90" s="25">
        <v>3.1799265084644108E-3</v>
      </c>
      <c r="U90" s="26">
        <v>176978</v>
      </c>
      <c r="V90" s="23">
        <v>3</v>
      </c>
      <c r="W90" s="30" t="s">
        <v>323</v>
      </c>
      <c r="X90" s="25">
        <v>3.1799265084644108E-3</v>
      </c>
      <c r="Y90" s="26">
        <v>189401</v>
      </c>
      <c r="Z90" s="25">
        <v>3.1799265084644108E-3</v>
      </c>
      <c r="AA90" s="26">
        <v>21882</v>
      </c>
      <c r="AB90" s="28">
        <v>1.1673843473559409E-3</v>
      </c>
      <c r="AC90" s="26">
        <v>169594</v>
      </c>
      <c r="AD90" s="29">
        <v>16298127</v>
      </c>
      <c r="AE90" s="43"/>
    </row>
    <row r="91" spans="1:31" x14ac:dyDescent="0.2">
      <c r="A91" s="23">
        <v>1</v>
      </c>
      <c r="B91" s="30" t="s">
        <v>324</v>
      </c>
      <c r="C91" s="25">
        <v>4.1760768148297392E-3</v>
      </c>
      <c r="D91" s="26">
        <v>14297041</v>
      </c>
      <c r="E91" s="25">
        <v>4.1760768148297392E-3</v>
      </c>
      <c r="F91" s="26">
        <v>4568994</v>
      </c>
      <c r="G91" s="25">
        <v>4.1760768148297392E-3</v>
      </c>
      <c r="H91" s="26">
        <v>331941</v>
      </c>
      <c r="I91" s="25">
        <v>4.1760768148297392E-3</v>
      </c>
      <c r="J91" s="26">
        <v>1307664</v>
      </c>
      <c r="K91" s="19"/>
      <c r="L91" s="23">
        <v>1</v>
      </c>
      <c r="M91" s="30" t="s">
        <v>324</v>
      </c>
      <c r="N91" s="25">
        <v>4.1760768148297392E-3</v>
      </c>
      <c r="O91" s="26">
        <v>39283</v>
      </c>
      <c r="P91" s="27" t="s">
        <v>239</v>
      </c>
      <c r="Q91" s="26" t="s">
        <v>239</v>
      </c>
      <c r="R91" s="25">
        <v>4.1760768148297392E-3</v>
      </c>
      <c r="S91" s="26">
        <v>126177</v>
      </c>
      <c r="T91" s="25">
        <v>4.1760768148297392E-3</v>
      </c>
      <c r="U91" s="26">
        <v>232419</v>
      </c>
      <c r="V91" s="23">
        <v>1</v>
      </c>
      <c r="W91" s="30" t="s">
        <v>324</v>
      </c>
      <c r="X91" s="25">
        <v>4.1760768148297392E-3</v>
      </c>
      <c r="Y91" s="26">
        <v>248733</v>
      </c>
      <c r="Z91" s="25">
        <v>4.1760768148297392E-3</v>
      </c>
      <c r="AA91" s="26">
        <v>28737</v>
      </c>
      <c r="AB91" s="28">
        <v>2.936413563900812E-3</v>
      </c>
      <c r="AC91" s="26">
        <v>426594</v>
      </c>
      <c r="AD91" s="29">
        <v>21607583</v>
      </c>
      <c r="AE91" s="43"/>
    </row>
    <row r="92" spans="1:31" x14ac:dyDescent="0.2">
      <c r="A92" s="23">
        <v>3</v>
      </c>
      <c r="B92" s="31" t="s">
        <v>325</v>
      </c>
      <c r="C92" s="25">
        <v>3.1098299883263046E-3</v>
      </c>
      <c r="D92" s="26">
        <v>10646683</v>
      </c>
      <c r="E92" s="25">
        <v>3.1098299883263046E-3</v>
      </c>
      <c r="F92" s="26">
        <v>3402427</v>
      </c>
      <c r="G92" s="25">
        <v>3.1098299883263046E-3</v>
      </c>
      <c r="H92" s="26">
        <v>247189</v>
      </c>
      <c r="I92" s="25">
        <v>3.1098299883263046E-3</v>
      </c>
      <c r="J92" s="26">
        <v>973788</v>
      </c>
      <c r="K92" s="19"/>
      <c r="L92" s="23">
        <v>3</v>
      </c>
      <c r="M92" s="31" t="s">
        <v>325</v>
      </c>
      <c r="N92" s="25">
        <v>3.1098299883263046E-3</v>
      </c>
      <c r="O92" s="26">
        <v>29253</v>
      </c>
      <c r="P92" s="27" t="s">
        <v>239</v>
      </c>
      <c r="Q92" s="26" t="s">
        <v>239</v>
      </c>
      <c r="R92" s="25">
        <v>3.1098299883263046E-3</v>
      </c>
      <c r="S92" s="26">
        <v>93961</v>
      </c>
      <c r="T92" s="25">
        <v>3.1098299883263046E-3</v>
      </c>
      <c r="U92" s="26">
        <v>173077</v>
      </c>
      <c r="V92" s="23">
        <v>3</v>
      </c>
      <c r="W92" s="31" t="s">
        <v>325</v>
      </c>
      <c r="X92" s="25">
        <v>3.1098299883263046E-3</v>
      </c>
      <c r="Y92" s="26">
        <v>185226</v>
      </c>
      <c r="Z92" s="25">
        <v>3.1098299883263046E-3</v>
      </c>
      <c r="AA92" s="26">
        <v>21399</v>
      </c>
      <c r="AB92" s="28">
        <v>9.7942174710702106E-4</v>
      </c>
      <c r="AC92" s="26">
        <v>142288</v>
      </c>
      <c r="AD92" s="29">
        <v>15915291</v>
      </c>
      <c r="AE92" s="43"/>
    </row>
    <row r="93" spans="1:31" x14ac:dyDescent="0.2">
      <c r="A93" s="23">
        <v>7</v>
      </c>
      <c r="B93" s="30" t="s">
        <v>326</v>
      </c>
      <c r="C93" s="25">
        <v>1.4317270227780225E-2</v>
      </c>
      <c r="D93" s="26">
        <v>49016004</v>
      </c>
      <c r="E93" s="25">
        <v>1.4317270227780225E-2</v>
      </c>
      <c r="F93" s="26">
        <v>15664350</v>
      </c>
      <c r="G93" s="25">
        <v>1.4317270227780225E-2</v>
      </c>
      <c r="H93" s="26">
        <v>1138029</v>
      </c>
      <c r="I93" s="25">
        <v>1.4317270227780225E-2</v>
      </c>
      <c r="J93" s="26">
        <v>4483198</v>
      </c>
      <c r="K93" s="19"/>
      <c r="L93" s="23">
        <v>7</v>
      </c>
      <c r="M93" s="30" t="s">
        <v>326</v>
      </c>
      <c r="N93" s="25">
        <v>1.4317270227780225E-2</v>
      </c>
      <c r="O93" s="26">
        <v>134679</v>
      </c>
      <c r="P93" s="27">
        <v>2.9702970499713429E-2</v>
      </c>
      <c r="Q93" s="26">
        <v>4352922</v>
      </c>
      <c r="R93" s="25">
        <v>1.4317270227780225E-2</v>
      </c>
      <c r="S93" s="26">
        <v>432584</v>
      </c>
      <c r="T93" s="25">
        <v>1.4317270227780225E-2</v>
      </c>
      <c r="U93" s="26">
        <v>796826</v>
      </c>
      <c r="V93" s="23">
        <v>7</v>
      </c>
      <c r="W93" s="30" t="s">
        <v>326</v>
      </c>
      <c r="X93" s="25">
        <v>1.4317270227780225E-2</v>
      </c>
      <c r="Y93" s="26">
        <v>852757</v>
      </c>
      <c r="Z93" s="25">
        <v>1.4317270227780225E-2</v>
      </c>
      <c r="AA93" s="26">
        <v>98520</v>
      </c>
      <c r="AB93" s="28">
        <v>1.8019451777219128E-2</v>
      </c>
      <c r="AC93" s="26">
        <v>2617815</v>
      </c>
      <c r="AD93" s="29">
        <v>79587684</v>
      </c>
      <c r="AE93" s="43"/>
    </row>
    <row r="94" spans="1:31" x14ac:dyDescent="0.2">
      <c r="A94" s="23">
        <v>2</v>
      </c>
      <c r="B94" s="30" t="s">
        <v>327</v>
      </c>
      <c r="C94" s="25">
        <v>4.7563168926893261E-3</v>
      </c>
      <c r="D94" s="26">
        <v>16283526</v>
      </c>
      <c r="E94" s="25">
        <v>4.7563168926893261E-3</v>
      </c>
      <c r="F94" s="26">
        <v>5203828</v>
      </c>
      <c r="G94" s="25">
        <v>4.7563168926893261E-3</v>
      </c>
      <c r="H94" s="26">
        <v>378063</v>
      </c>
      <c r="I94" s="25">
        <v>4.7563168926893261E-3</v>
      </c>
      <c r="J94" s="26">
        <v>1489356</v>
      </c>
      <c r="K94" s="19"/>
      <c r="L94" s="23">
        <v>2</v>
      </c>
      <c r="M94" s="30" t="s">
        <v>327</v>
      </c>
      <c r="N94" s="25">
        <v>4.7563168926893261E-3</v>
      </c>
      <c r="O94" s="26">
        <v>44741</v>
      </c>
      <c r="P94" s="27" t="s">
        <v>239</v>
      </c>
      <c r="Q94" s="26" t="s">
        <v>239</v>
      </c>
      <c r="R94" s="25">
        <v>4.7563168926893261E-3</v>
      </c>
      <c r="S94" s="26">
        <v>143708</v>
      </c>
      <c r="T94" s="25">
        <v>4.7563168926893261E-3</v>
      </c>
      <c r="U94" s="26">
        <v>264712</v>
      </c>
      <c r="V94" s="23">
        <v>2</v>
      </c>
      <c r="W94" s="30" t="s">
        <v>327</v>
      </c>
      <c r="X94" s="25">
        <v>4.7563168926893261E-3</v>
      </c>
      <c r="Y94" s="26">
        <v>283293</v>
      </c>
      <c r="Z94" s="25">
        <v>4.7563168926893261E-3</v>
      </c>
      <c r="AA94" s="26">
        <v>32729</v>
      </c>
      <c r="AB94" s="28">
        <v>3.926556056759155E-3</v>
      </c>
      <c r="AC94" s="26">
        <v>570439</v>
      </c>
      <c r="AD94" s="29">
        <v>24694395</v>
      </c>
      <c r="AE94" s="43"/>
    </row>
    <row r="95" spans="1:31" x14ac:dyDescent="0.2">
      <c r="A95" s="23">
        <v>6</v>
      </c>
      <c r="B95" s="30" t="s">
        <v>328</v>
      </c>
      <c r="C95" s="25">
        <v>6.2703571312923752E-3</v>
      </c>
      <c r="D95" s="26">
        <v>21466931</v>
      </c>
      <c r="E95" s="25">
        <v>6.2703571312923752E-3</v>
      </c>
      <c r="F95" s="26">
        <v>6860321</v>
      </c>
      <c r="G95" s="25">
        <v>6.2703571312923752E-3</v>
      </c>
      <c r="H95" s="26">
        <v>498408</v>
      </c>
      <c r="I95" s="25">
        <v>6.2703571312923752E-3</v>
      </c>
      <c r="J95" s="26">
        <v>1963451</v>
      </c>
      <c r="K95" s="19"/>
      <c r="L95" s="23">
        <v>6</v>
      </c>
      <c r="M95" s="30" t="s">
        <v>328</v>
      </c>
      <c r="N95" s="25">
        <v>6.2703571312923752E-3</v>
      </c>
      <c r="O95" s="26">
        <v>58984</v>
      </c>
      <c r="P95" s="27" t="s">
        <v>239</v>
      </c>
      <c r="Q95" s="26" t="s">
        <v>239</v>
      </c>
      <c r="R95" s="25">
        <v>6.2703571312923752E-3</v>
      </c>
      <c r="S95" s="26">
        <v>189454</v>
      </c>
      <c r="T95" s="25">
        <v>6.2703571312923752E-3</v>
      </c>
      <c r="U95" s="26">
        <v>348976</v>
      </c>
      <c r="V95" s="23">
        <v>6</v>
      </c>
      <c r="W95" s="30" t="s">
        <v>328</v>
      </c>
      <c r="X95" s="25">
        <v>6.2703571312923752E-3</v>
      </c>
      <c r="Y95" s="26">
        <v>373471</v>
      </c>
      <c r="Z95" s="25">
        <v>6.2703571312923752E-3</v>
      </c>
      <c r="AA95" s="26">
        <v>43148</v>
      </c>
      <c r="AB95" s="28">
        <v>6.2694671269639896E-3</v>
      </c>
      <c r="AC95" s="26">
        <v>910810</v>
      </c>
      <c r="AD95" s="29">
        <v>32713954</v>
      </c>
      <c r="AE95" s="43"/>
    </row>
    <row r="96" spans="1:31" x14ac:dyDescent="0.2">
      <c r="A96" s="23">
        <v>6</v>
      </c>
      <c r="B96" s="30" t="s">
        <v>329</v>
      </c>
      <c r="C96" s="25">
        <v>4.90471854379759E-3</v>
      </c>
      <c r="D96" s="26">
        <v>16791588</v>
      </c>
      <c r="E96" s="25">
        <v>4.90471854379759E-3</v>
      </c>
      <c r="F96" s="26">
        <v>5366192</v>
      </c>
      <c r="G96" s="25">
        <v>4.90471854379759E-3</v>
      </c>
      <c r="H96" s="26">
        <v>389859</v>
      </c>
      <c r="I96" s="25">
        <v>4.90471854379759E-3</v>
      </c>
      <c r="J96" s="26">
        <v>1535825</v>
      </c>
      <c r="K96" s="19"/>
      <c r="L96" s="23">
        <v>6</v>
      </c>
      <c r="M96" s="30" t="s">
        <v>329</v>
      </c>
      <c r="N96" s="25">
        <v>4.90471854379759E-3</v>
      </c>
      <c r="O96" s="26">
        <v>46137</v>
      </c>
      <c r="P96" s="27" t="s">
        <v>239</v>
      </c>
      <c r="Q96" s="26" t="s">
        <v>239</v>
      </c>
      <c r="R96" s="25">
        <v>4.90471854379759E-3</v>
      </c>
      <c r="S96" s="26">
        <v>148192</v>
      </c>
      <c r="T96" s="25">
        <v>4.90471854379759E-3</v>
      </c>
      <c r="U96" s="26">
        <v>272971</v>
      </c>
      <c r="V96" s="23">
        <v>6</v>
      </c>
      <c r="W96" s="30" t="s">
        <v>329</v>
      </c>
      <c r="X96" s="25">
        <v>4.90471854379759E-3</v>
      </c>
      <c r="Y96" s="26">
        <v>292132</v>
      </c>
      <c r="Z96" s="25">
        <v>4.90471854379759E-3</v>
      </c>
      <c r="AA96" s="26">
        <v>33750</v>
      </c>
      <c r="AB96" s="28">
        <v>4.5664537250292223E-3</v>
      </c>
      <c r="AC96" s="26">
        <v>663401</v>
      </c>
      <c r="AD96" s="29">
        <v>25540047</v>
      </c>
      <c r="AE96" s="43"/>
    </row>
    <row r="97" spans="1:31" x14ac:dyDescent="0.2">
      <c r="A97" s="23">
        <v>2</v>
      </c>
      <c r="B97" s="30" t="s">
        <v>330</v>
      </c>
      <c r="C97" s="25">
        <v>7.8434601357792733E-3</v>
      </c>
      <c r="D97" s="26">
        <v>26852540</v>
      </c>
      <c r="E97" s="25">
        <v>7.8434601357792733E-3</v>
      </c>
      <c r="F97" s="26">
        <v>8581434</v>
      </c>
      <c r="G97" s="25">
        <v>7.8434601357792733E-3</v>
      </c>
      <c r="H97" s="26">
        <v>623449</v>
      </c>
      <c r="I97" s="25">
        <v>7.8434601357792733E-3</v>
      </c>
      <c r="J97" s="26">
        <v>2456040</v>
      </c>
      <c r="K97" s="19"/>
      <c r="L97" s="23">
        <v>2</v>
      </c>
      <c r="M97" s="30" t="s">
        <v>330</v>
      </c>
      <c r="N97" s="25">
        <v>7.8434601357792733E-3</v>
      </c>
      <c r="O97" s="26">
        <v>73781</v>
      </c>
      <c r="P97" s="27" t="s">
        <v>239</v>
      </c>
      <c r="Q97" s="26" t="s">
        <v>239</v>
      </c>
      <c r="R97" s="25">
        <v>7.8434601357792733E-3</v>
      </c>
      <c r="S97" s="26">
        <v>236984</v>
      </c>
      <c r="T97" s="25">
        <v>7.8434601357792733E-3</v>
      </c>
      <c r="U97" s="26">
        <v>436527</v>
      </c>
      <c r="V97" s="23">
        <v>2</v>
      </c>
      <c r="W97" s="30" t="s">
        <v>330</v>
      </c>
      <c r="X97" s="25">
        <v>7.8434601357792733E-3</v>
      </c>
      <c r="Y97" s="26">
        <v>467167</v>
      </c>
      <c r="Z97" s="25">
        <v>7.8434601357792733E-3</v>
      </c>
      <c r="AA97" s="26">
        <v>53973</v>
      </c>
      <c r="AB97" s="28">
        <v>7.9188326930991499E-3</v>
      </c>
      <c r="AC97" s="26">
        <v>1150426</v>
      </c>
      <c r="AD97" s="29">
        <v>40932321</v>
      </c>
      <c r="AE97" s="43"/>
    </row>
    <row r="98" spans="1:31" x14ac:dyDescent="0.2">
      <c r="A98" s="23">
        <v>7</v>
      </c>
      <c r="B98" s="30" t="s">
        <v>331</v>
      </c>
      <c r="C98" s="25">
        <v>4.1617182511233843E-3</v>
      </c>
      <c r="D98" s="26">
        <v>14247883</v>
      </c>
      <c r="E98" s="25">
        <v>4.1617182511233843E-3</v>
      </c>
      <c r="F98" s="26">
        <v>4553285</v>
      </c>
      <c r="G98" s="25">
        <v>4.1617182511233843E-3</v>
      </c>
      <c r="H98" s="26">
        <v>330800</v>
      </c>
      <c r="I98" s="25">
        <v>4.1617182511233843E-3</v>
      </c>
      <c r="J98" s="26">
        <v>1303168</v>
      </c>
      <c r="K98" s="19"/>
      <c r="L98" s="23">
        <v>7</v>
      </c>
      <c r="M98" s="30" t="s">
        <v>331</v>
      </c>
      <c r="N98" s="25">
        <v>4.1617182511233843E-3</v>
      </c>
      <c r="O98" s="26">
        <v>39148</v>
      </c>
      <c r="P98" s="27" t="s">
        <v>239</v>
      </c>
      <c r="Q98" s="26" t="s">
        <v>239</v>
      </c>
      <c r="R98" s="25">
        <v>4.1617182511233843E-3</v>
      </c>
      <c r="S98" s="26">
        <v>125743</v>
      </c>
      <c r="T98" s="25">
        <v>4.1617182511233843E-3</v>
      </c>
      <c r="U98" s="26">
        <v>231620</v>
      </c>
      <c r="V98" s="23">
        <v>7</v>
      </c>
      <c r="W98" s="30" t="s">
        <v>331</v>
      </c>
      <c r="X98" s="25">
        <v>4.1617182511233843E-3</v>
      </c>
      <c r="Y98" s="26">
        <v>247878</v>
      </c>
      <c r="Z98" s="25">
        <v>4.1617182511233843E-3</v>
      </c>
      <c r="AA98" s="26">
        <v>28638</v>
      </c>
      <c r="AB98" s="28">
        <v>2.9906207760657562E-3</v>
      </c>
      <c r="AC98" s="26">
        <v>434469</v>
      </c>
      <c r="AD98" s="29">
        <v>21542632</v>
      </c>
      <c r="AE98" s="43"/>
    </row>
    <row r="99" spans="1:31" x14ac:dyDescent="0.2">
      <c r="A99" s="23">
        <v>2</v>
      </c>
      <c r="B99" s="30" t="s">
        <v>332</v>
      </c>
      <c r="C99" s="25">
        <v>4.2053747411676537E-3</v>
      </c>
      <c r="D99" s="26">
        <v>14397344</v>
      </c>
      <c r="E99" s="25">
        <v>4.2053747411676537E-3</v>
      </c>
      <c r="F99" s="26">
        <v>4601049</v>
      </c>
      <c r="G99" s="25">
        <v>4.2053747411676537E-3</v>
      </c>
      <c r="H99" s="26">
        <v>334270</v>
      </c>
      <c r="I99" s="25">
        <v>4.2053747411676537E-3</v>
      </c>
      <c r="J99" s="26">
        <v>1316838</v>
      </c>
      <c r="K99" s="19"/>
      <c r="L99" s="23">
        <v>2</v>
      </c>
      <c r="M99" s="30" t="s">
        <v>332</v>
      </c>
      <c r="N99" s="25">
        <v>4.2053747411676537E-3</v>
      </c>
      <c r="O99" s="26">
        <v>39559</v>
      </c>
      <c r="P99" s="27" t="s">
        <v>239</v>
      </c>
      <c r="Q99" s="26" t="s">
        <v>239</v>
      </c>
      <c r="R99" s="25">
        <v>4.2053747411676537E-3</v>
      </c>
      <c r="S99" s="26">
        <v>127062</v>
      </c>
      <c r="T99" s="25">
        <v>4.2053747411676537E-3</v>
      </c>
      <c r="U99" s="26">
        <v>234050</v>
      </c>
      <c r="V99" s="23">
        <v>2</v>
      </c>
      <c r="W99" s="30" t="s">
        <v>332</v>
      </c>
      <c r="X99" s="25">
        <v>4.2053747411676537E-3</v>
      </c>
      <c r="Y99" s="26">
        <v>250478</v>
      </c>
      <c r="Z99" s="25">
        <v>4.2053747411676537E-3</v>
      </c>
      <c r="AA99" s="26">
        <v>28938</v>
      </c>
      <c r="AB99" s="28">
        <v>2.6423735327654207E-3</v>
      </c>
      <c r="AC99" s="26">
        <v>383877</v>
      </c>
      <c r="AD99" s="29">
        <v>21713465</v>
      </c>
      <c r="AE99" s="43"/>
    </row>
    <row r="100" spans="1:31" x14ac:dyDescent="0.2">
      <c r="A100" s="23">
        <v>5</v>
      </c>
      <c r="B100" s="30" t="s">
        <v>333</v>
      </c>
      <c r="C100" s="25">
        <v>2.6647991820536933E-2</v>
      </c>
      <c r="D100" s="26">
        <v>91230943</v>
      </c>
      <c r="E100" s="25">
        <v>2.6647991820536933E-2</v>
      </c>
      <c r="F100" s="26">
        <v>29155241</v>
      </c>
      <c r="G100" s="25">
        <v>2.6647991820536933E-2</v>
      </c>
      <c r="H100" s="26">
        <v>2118154</v>
      </c>
      <c r="I100" s="25">
        <v>2.6647991820536933E-2</v>
      </c>
      <c r="J100" s="26">
        <v>8344344</v>
      </c>
      <c r="K100" s="19"/>
      <c r="L100" s="23">
        <v>5</v>
      </c>
      <c r="M100" s="30" t="s">
        <v>333</v>
      </c>
      <c r="N100" s="25">
        <v>2.6647991820536933E-2</v>
      </c>
      <c r="O100" s="26">
        <v>250671</v>
      </c>
      <c r="P100" s="27">
        <v>6.9306931165997995E-2</v>
      </c>
      <c r="Q100" s="26">
        <v>10156818</v>
      </c>
      <c r="R100" s="25">
        <v>2.6647991820536933E-2</v>
      </c>
      <c r="S100" s="26">
        <v>805147</v>
      </c>
      <c r="T100" s="25">
        <v>2.6647991820536933E-2</v>
      </c>
      <c r="U100" s="26">
        <v>1483091</v>
      </c>
      <c r="V100" s="23">
        <v>5</v>
      </c>
      <c r="W100" s="30" t="s">
        <v>333</v>
      </c>
      <c r="X100" s="25">
        <v>2.6647991820536933E-2</v>
      </c>
      <c r="Y100" s="26">
        <v>1587192</v>
      </c>
      <c r="Z100" s="25">
        <v>2.6647991820536933E-2</v>
      </c>
      <c r="AA100" s="26">
        <v>183371</v>
      </c>
      <c r="AB100" s="28">
        <v>3.9880207673575807E-2</v>
      </c>
      <c r="AC100" s="26">
        <v>5793684</v>
      </c>
      <c r="AD100" s="29">
        <v>151108656</v>
      </c>
      <c r="AE100" s="43"/>
    </row>
    <row r="101" spans="1:31" x14ac:dyDescent="0.2">
      <c r="A101" s="23">
        <v>3</v>
      </c>
      <c r="B101" s="30" t="s">
        <v>334</v>
      </c>
      <c r="C101" s="25">
        <v>3.6337013171927361E-3</v>
      </c>
      <c r="D101" s="26">
        <v>12440187</v>
      </c>
      <c r="E101" s="25">
        <v>3.6337013171927361E-3</v>
      </c>
      <c r="F101" s="26">
        <v>3975588</v>
      </c>
      <c r="G101" s="25">
        <v>3.6337013171927361E-3</v>
      </c>
      <c r="H101" s="26">
        <v>288830</v>
      </c>
      <c r="I101" s="25">
        <v>3.6337013171927361E-3</v>
      </c>
      <c r="J101" s="26">
        <v>1137829</v>
      </c>
      <c r="K101" s="19"/>
      <c r="L101" s="23">
        <v>3</v>
      </c>
      <c r="M101" s="30" t="s">
        <v>334</v>
      </c>
      <c r="N101" s="25">
        <v>3.6337013171927361E-3</v>
      </c>
      <c r="O101" s="26">
        <v>34181</v>
      </c>
      <c r="P101" s="27" t="s">
        <v>239</v>
      </c>
      <c r="Q101" s="26" t="s">
        <v>239</v>
      </c>
      <c r="R101" s="25">
        <v>3.6337013171927361E-3</v>
      </c>
      <c r="S101" s="26">
        <v>109789</v>
      </c>
      <c r="T101" s="25">
        <v>3.6337013171927361E-3</v>
      </c>
      <c r="U101" s="26">
        <v>202233</v>
      </c>
      <c r="V101" s="23">
        <v>3</v>
      </c>
      <c r="W101" s="30" t="s">
        <v>334</v>
      </c>
      <c r="X101" s="25">
        <v>3.6337013171927361E-3</v>
      </c>
      <c r="Y101" s="26">
        <v>216428</v>
      </c>
      <c r="Z101" s="25">
        <v>3.6337013171927361E-3</v>
      </c>
      <c r="AA101" s="26">
        <v>25004</v>
      </c>
      <c r="AB101" s="28">
        <v>1.9519285455818253E-3</v>
      </c>
      <c r="AC101" s="26">
        <v>283571</v>
      </c>
      <c r="AD101" s="29">
        <v>18713640</v>
      </c>
      <c r="AE101" s="43"/>
    </row>
    <row r="102" spans="1:31" x14ac:dyDescent="0.2">
      <c r="A102" s="23">
        <v>7</v>
      </c>
      <c r="B102" s="30" t="s">
        <v>335</v>
      </c>
      <c r="C102" s="25">
        <v>7.0277295452328735E-3</v>
      </c>
      <c r="D102" s="26">
        <v>24059839</v>
      </c>
      <c r="E102" s="25">
        <v>7.0277295452328735E-3</v>
      </c>
      <c r="F102" s="26">
        <v>7688953</v>
      </c>
      <c r="G102" s="25">
        <v>7.0277295452328735E-3</v>
      </c>
      <c r="H102" s="26">
        <v>558609</v>
      </c>
      <c r="I102" s="25">
        <v>7.0277295452328735E-3</v>
      </c>
      <c r="J102" s="26">
        <v>2200608</v>
      </c>
      <c r="K102" s="19"/>
      <c r="L102" s="23">
        <v>7</v>
      </c>
      <c r="M102" s="30" t="s">
        <v>335</v>
      </c>
      <c r="N102" s="25">
        <v>7.0277295452328735E-3</v>
      </c>
      <c r="O102" s="26">
        <v>66108</v>
      </c>
      <c r="P102" s="27" t="s">
        <v>239</v>
      </c>
      <c r="Q102" s="26" t="s">
        <v>239</v>
      </c>
      <c r="R102" s="25">
        <v>7.0277295452328735E-3</v>
      </c>
      <c r="S102" s="26">
        <v>212337</v>
      </c>
      <c r="T102" s="25">
        <v>7.0277295452328735E-3</v>
      </c>
      <c r="U102" s="26">
        <v>391127</v>
      </c>
      <c r="V102" s="23">
        <v>7</v>
      </c>
      <c r="W102" s="30" t="s">
        <v>335</v>
      </c>
      <c r="X102" s="25">
        <v>7.0277295452328735E-3</v>
      </c>
      <c r="Y102" s="26">
        <v>418581</v>
      </c>
      <c r="Z102" s="25">
        <v>7.0277295452328735E-3</v>
      </c>
      <c r="AA102" s="26">
        <v>48359</v>
      </c>
      <c r="AB102" s="28">
        <v>7.589682212941283E-3</v>
      </c>
      <c r="AC102" s="26">
        <v>1102608</v>
      </c>
      <c r="AD102" s="29">
        <v>36747129</v>
      </c>
      <c r="AE102" s="43"/>
    </row>
    <row r="103" spans="1:31" x14ac:dyDescent="0.2">
      <c r="A103" s="23">
        <v>6</v>
      </c>
      <c r="B103" s="30" t="s">
        <v>336</v>
      </c>
      <c r="C103" s="25">
        <v>3.795104473052131E-3</v>
      </c>
      <c r="D103" s="26">
        <v>12992760</v>
      </c>
      <c r="E103" s="25">
        <v>3.795104473052131E-3</v>
      </c>
      <c r="F103" s="26">
        <v>4152177</v>
      </c>
      <c r="G103" s="25">
        <v>3.795104473052131E-3</v>
      </c>
      <c r="H103" s="26">
        <v>301659</v>
      </c>
      <c r="I103" s="25">
        <v>3.795104473052131E-3</v>
      </c>
      <c r="J103" s="26">
        <v>1188369</v>
      </c>
      <c r="K103" s="19"/>
      <c r="L103" s="23">
        <v>6</v>
      </c>
      <c r="M103" s="30" t="s">
        <v>336</v>
      </c>
      <c r="N103" s="25">
        <v>3.795104473052131E-3</v>
      </c>
      <c r="O103" s="26">
        <v>35700</v>
      </c>
      <c r="P103" s="27" t="s">
        <v>239</v>
      </c>
      <c r="Q103" s="26" t="s">
        <v>239</v>
      </c>
      <c r="R103" s="25">
        <v>3.795104473052131E-3</v>
      </c>
      <c r="S103" s="26">
        <v>114666</v>
      </c>
      <c r="T103" s="25">
        <v>3.795104473052131E-3</v>
      </c>
      <c r="U103" s="26">
        <v>211216</v>
      </c>
      <c r="V103" s="23">
        <v>6</v>
      </c>
      <c r="W103" s="30" t="s">
        <v>336</v>
      </c>
      <c r="X103" s="25">
        <v>3.795104473052131E-3</v>
      </c>
      <c r="Y103" s="26">
        <v>226042</v>
      </c>
      <c r="Z103" s="25">
        <v>3.795104473052131E-3</v>
      </c>
      <c r="AA103" s="26">
        <v>26115</v>
      </c>
      <c r="AB103" s="28">
        <v>2.3675931899917162E-3</v>
      </c>
      <c r="AC103" s="26">
        <v>343957</v>
      </c>
      <c r="AD103" s="29">
        <v>19592661</v>
      </c>
      <c r="AE103" s="43"/>
    </row>
    <row r="104" spans="1:31" x14ac:dyDescent="0.2">
      <c r="A104" s="23">
        <v>2</v>
      </c>
      <c r="B104" s="30" t="s">
        <v>337</v>
      </c>
      <c r="C104" s="25">
        <v>3.7338615371542297E-3</v>
      </c>
      <c r="D104" s="26">
        <v>12783091</v>
      </c>
      <c r="E104" s="25">
        <v>3.7338615371542297E-3</v>
      </c>
      <c r="F104" s="26">
        <v>4085172</v>
      </c>
      <c r="G104" s="25">
        <v>3.7338615371542297E-3</v>
      </c>
      <c r="H104" s="26">
        <v>296791</v>
      </c>
      <c r="I104" s="25">
        <v>3.7338615371542297E-3</v>
      </c>
      <c r="J104" s="26">
        <v>1169192</v>
      </c>
      <c r="K104" s="19"/>
      <c r="L104" s="23">
        <v>2</v>
      </c>
      <c r="M104" s="30" t="s">
        <v>337</v>
      </c>
      <c r="N104" s="25">
        <v>3.7338615371542297E-3</v>
      </c>
      <c r="O104" s="26">
        <v>35124</v>
      </c>
      <c r="P104" s="27" t="s">
        <v>239</v>
      </c>
      <c r="Q104" s="26" t="s">
        <v>239</v>
      </c>
      <c r="R104" s="25">
        <v>3.7338615371542297E-3</v>
      </c>
      <c r="S104" s="26">
        <v>112816</v>
      </c>
      <c r="T104" s="25">
        <v>3.7338615371542297E-3</v>
      </c>
      <c r="U104" s="26">
        <v>207808</v>
      </c>
      <c r="V104" s="23">
        <v>2</v>
      </c>
      <c r="W104" s="30" t="s">
        <v>337</v>
      </c>
      <c r="X104" s="25">
        <v>3.7338615371542297E-3</v>
      </c>
      <c r="Y104" s="26">
        <v>222394</v>
      </c>
      <c r="Z104" s="25">
        <v>3.7338615371542297E-3</v>
      </c>
      <c r="AA104" s="26">
        <v>25694</v>
      </c>
      <c r="AB104" s="28">
        <v>1.927866426241914E-3</v>
      </c>
      <c r="AC104" s="26">
        <v>280075</v>
      </c>
      <c r="AD104" s="29">
        <v>19218157</v>
      </c>
      <c r="AE104" s="43"/>
    </row>
    <row r="105" spans="1:31" x14ac:dyDescent="0.2">
      <c r="A105" s="23">
        <v>2</v>
      </c>
      <c r="B105" s="30" t="s">
        <v>338</v>
      </c>
      <c r="C105" s="25">
        <v>2.3311075921331088E-2</v>
      </c>
      <c r="D105" s="26">
        <v>79806819</v>
      </c>
      <c r="E105" s="25">
        <v>2.3311075921331088E-2</v>
      </c>
      <c r="F105" s="26">
        <v>25504362</v>
      </c>
      <c r="G105" s="25">
        <v>2.3311075921331088E-2</v>
      </c>
      <c r="H105" s="26">
        <v>1852914</v>
      </c>
      <c r="I105" s="25">
        <v>2.3311075921331088E-2</v>
      </c>
      <c r="J105" s="26">
        <v>7299448</v>
      </c>
      <c r="K105" s="19"/>
      <c r="L105" s="23">
        <v>2</v>
      </c>
      <c r="M105" s="30" t="s">
        <v>338</v>
      </c>
      <c r="N105" s="25">
        <v>2.3311075921331088E-2</v>
      </c>
      <c r="O105" s="26">
        <v>219282</v>
      </c>
      <c r="P105" s="27">
        <v>4.9504950832855714E-2</v>
      </c>
      <c r="Q105" s="26">
        <v>7254870</v>
      </c>
      <c r="R105" s="25">
        <v>2.3311075921331088E-2</v>
      </c>
      <c r="S105" s="26">
        <v>704325</v>
      </c>
      <c r="T105" s="25">
        <v>2.3311075921331088E-2</v>
      </c>
      <c r="U105" s="26">
        <v>1297375</v>
      </c>
      <c r="V105" s="23">
        <v>2</v>
      </c>
      <c r="W105" s="30" t="s">
        <v>338</v>
      </c>
      <c r="X105" s="25">
        <v>2.3311075921331088E-2</v>
      </c>
      <c r="Y105" s="26">
        <v>1388440</v>
      </c>
      <c r="Z105" s="25">
        <v>2.3311075921331088E-2</v>
      </c>
      <c r="AA105" s="26">
        <v>160409</v>
      </c>
      <c r="AB105" s="28">
        <v>2.9312087716086656E-2</v>
      </c>
      <c r="AC105" s="26">
        <v>4258377</v>
      </c>
      <c r="AD105" s="29">
        <v>129746621</v>
      </c>
      <c r="AE105" s="43"/>
    </row>
    <row r="106" spans="1:31" x14ac:dyDescent="0.2">
      <c r="A106" s="23">
        <v>6</v>
      </c>
      <c r="B106" s="30" t="s">
        <v>339</v>
      </c>
      <c r="C106" s="25">
        <v>2.8477936022545766E-2</v>
      </c>
      <c r="D106" s="26">
        <v>97495863</v>
      </c>
      <c r="E106" s="25">
        <v>2.8477936022545766E-2</v>
      </c>
      <c r="F106" s="26">
        <v>31157361</v>
      </c>
      <c r="G106" s="25">
        <v>2.8477936022545766E-2</v>
      </c>
      <c r="H106" s="26">
        <v>2263609</v>
      </c>
      <c r="I106" s="25">
        <v>2.8477936022545766E-2</v>
      </c>
      <c r="J106" s="26">
        <v>8917358</v>
      </c>
      <c r="K106" s="19"/>
      <c r="L106" s="23">
        <v>6</v>
      </c>
      <c r="M106" s="30" t="s">
        <v>339</v>
      </c>
      <c r="N106" s="25">
        <v>2.8477936022545766E-2</v>
      </c>
      <c r="O106" s="26">
        <v>267885</v>
      </c>
      <c r="P106" s="27">
        <v>0.207920793497994</v>
      </c>
      <c r="Q106" s="26">
        <v>30470454</v>
      </c>
      <c r="R106" s="25">
        <v>2.8477936022545766E-2</v>
      </c>
      <c r="S106" s="26">
        <v>860437</v>
      </c>
      <c r="T106" s="25">
        <v>2.8477936022545766E-2</v>
      </c>
      <c r="U106" s="26">
        <v>1584936</v>
      </c>
      <c r="V106" s="23">
        <v>6</v>
      </c>
      <c r="W106" s="30" t="s">
        <v>339</v>
      </c>
      <c r="X106" s="25">
        <v>2.8477936022545766E-2</v>
      </c>
      <c r="Y106" s="26">
        <v>1696186</v>
      </c>
      <c r="Z106" s="25">
        <v>2.8477936022545766E-2</v>
      </c>
      <c r="AA106" s="26">
        <v>195963</v>
      </c>
      <c r="AB106" s="28">
        <v>4.0467565515302936E-2</v>
      </c>
      <c r="AC106" s="26">
        <v>5879013</v>
      </c>
      <c r="AD106" s="29">
        <v>180789065</v>
      </c>
      <c r="AE106" s="43"/>
    </row>
    <row r="107" spans="1:31" x14ac:dyDescent="0.2">
      <c r="A107" s="23">
        <v>3</v>
      </c>
      <c r="B107" s="31" t="s">
        <v>340</v>
      </c>
      <c r="C107" s="25">
        <v>3.5653402776720067E-3</v>
      </c>
      <c r="D107" s="26">
        <v>12206149</v>
      </c>
      <c r="E107" s="25">
        <v>3.5653402776720067E-3</v>
      </c>
      <c r="F107" s="26">
        <v>3900795</v>
      </c>
      <c r="G107" s="25">
        <v>3.5653402776720067E-3</v>
      </c>
      <c r="H107" s="26">
        <v>283396</v>
      </c>
      <c r="I107" s="25">
        <v>3.5653402776720067E-3</v>
      </c>
      <c r="J107" s="26">
        <v>1116423</v>
      </c>
      <c r="K107" s="19"/>
      <c r="L107" s="23">
        <v>3</v>
      </c>
      <c r="M107" s="31" t="s">
        <v>340</v>
      </c>
      <c r="N107" s="25">
        <v>3.5653402776720067E-3</v>
      </c>
      <c r="O107" s="26">
        <v>33538</v>
      </c>
      <c r="P107" s="27" t="s">
        <v>239</v>
      </c>
      <c r="Q107" s="26" t="s">
        <v>239</v>
      </c>
      <c r="R107" s="25">
        <v>3.5653402776720067E-3</v>
      </c>
      <c r="S107" s="26">
        <v>107724</v>
      </c>
      <c r="T107" s="25">
        <v>3.5653402776720067E-3</v>
      </c>
      <c r="U107" s="26">
        <v>198429</v>
      </c>
      <c r="V107" s="23">
        <v>3</v>
      </c>
      <c r="W107" s="31" t="s">
        <v>340</v>
      </c>
      <c r="X107" s="25">
        <v>3.5653402776720067E-3</v>
      </c>
      <c r="Y107" s="26">
        <v>212357</v>
      </c>
      <c r="Z107" s="25">
        <v>3.5653402776720067E-3</v>
      </c>
      <c r="AA107" s="26">
        <v>24534</v>
      </c>
      <c r="AB107" s="28">
        <v>1.8335659970160274E-3</v>
      </c>
      <c r="AC107" s="26">
        <v>266375</v>
      </c>
      <c r="AD107" s="29">
        <v>18349720</v>
      </c>
      <c r="AE107" s="43"/>
    </row>
    <row r="108" spans="1:31" x14ac:dyDescent="0.2">
      <c r="A108" s="23">
        <v>6</v>
      </c>
      <c r="B108" s="30" t="s">
        <v>341</v>
      </c>
      <c r="C108" s="25">
        <v>7.4266123880110807E-3</v>
      </c>
      <c r="D108" s="26">
        <v>25425438</v>
      </c>
      <c r="E108" s="25">
        <v>7.4266123880110807E-3</v>
      </c>
      <c r="F108" s="26">
        <v>8125366</v>
      </c>
      <c r="G108" s="25">
        <v>7.4266123880110807E-3</v>
      </c>
      <c r="H108" s="26">
        <v>590315</v>
      </c>
      <c r="I108" s="25">
        <v>7.4266123880110807E-3</v>
      </c>
      <c r="J108" s="26">
        <v>2325511</v>
      </c>
      <c r="K108" s="19"/>
      <c r="L108" s="23">
        <v>6</v>
      </c>
      <c r="M108" s="30" t="s">
        <v>341</v>
      </c>
      <c r="N108" s="25">
        <v>7.4266123880110807E-3</v>
      </c>
      <c r="O108" s="26">
        <v>69860</v>
      </c>
      <c r="P108" s="27">
        <v>1.9801980333142285E-2</v>
      </c>
      <c r="Q108" s="26">
        <v>2901948</v>
      </c>
      <c r="R108" s="25">
        <v>7.4266123880110807E-3</v>
      </c>
      <c r="S108" s="26">
        <v>224389</v>
      </c>
      <c r="T108" s="25">
        <v>7.4266123880110807E-3</v>
      </c>
      <c r="U108" s="26">
        <v>413327</v>
      </c>
      <c r="V108" s="23">
        <v>6</v>
      </c>
      <c r="W108" s="30" t="s">
        <v>341</v>
      </c>
      <c r="X108" s="25">
        <v>7.4266123880110807E-3</v>
      </c>
      <c r="Y108" s="26">
        <v>442339</v>
      </c>
      <c r="Z108" s="25">
        <v>7.4266123880110807E-3</v>
      </c>
      <c r="AA108" s="26">
        <v>51104</v>
      </c>
      <c r="AB108" s="28">
        <v>9.3469139566068893E-3</v>
      </c>
      <c r="AC108" s="26">
        <v>1357893</v>
      </c>
      <c r="AD108" s="29">
        <v>41927490</v>
      </c>
      <c r="AE108" s="43"/>
    </row>
    <row r="109" spans="1:31" x14ac:dyDescent="0.2">
      <c r="A109" s="23">
        <v>2</v>
      </c>
      <c r="B109" s="31" t="s">
        <v>342</v>
      </c>
      <c r="C109" s="25">
        <v>3.5081767880769553E-3</v>
      </c>
      <c r="D109" s="26">
        <v>12010446</v>
      </c>
      <c r="E109" s="25">
        <v>3.5081767880769553E-3</v>
      </c>
      <c r="F109" s="26">
        <v>3838253</v>
      </c>
      <c r="G109" s="25">
        <v>3.5081767880769553E-3</v>
      </c>
      <c r="H109" s="26">
        <v>278852</v>
      </c>
      <c r="I109" s="25">
        <v>3.5081767880769553E-3</v>
      </c>
      <c r="J109" s="26">
        <v>1098523</v>
      </c>
      <c r="K109" s="19"/>
      <c r="L109" s="23">
        <v>2</v>
      </c>
      <c r="M109" s="31" t="s">
        <v>342</v>
      </c>
      <c r="N109" s="25">
        <v>3.5081767880769553E-3</v>
      </c>
      <c r="O109" s="26">
        <v>33001</v>
      </c>
      <c r="P109" s="27" t="s">
        <v>239</v>
      </c>
      <c r="Q109" s="26" t="s">
        <v>239</v>
      </c>
      <c r="R109" s="25">
        <v>3.5081767880769553E-3</v>
      </c>
      <c r="S109" s="26">
        <v>105997</v>
      </c>
      <c r="T109" s="25">
        <v>3.5081767880769553E-3</v>
      </c>
      <c r="U109" s="26">
        <v>195247</v>
      </c>
      <c r="V109" s="23">
        <v>2</v>
      </c>
      <c r="W109" s="31" t="s">
        <v>342</v>
      </c>
      <c r="X109" s="25">
        <v>3.5081767880769553E-3</v>
      </c>
      <c r="Y109" s="26">
        <v>208952</v>
      </c>
      <c r="Z109" s="25">
        <v>3.5081767880769553E-3</v>
      </c>
      <c r="AA109" s="26">
        <v>24141</v>
      </c>
      <c r="AB109" s="28">
        <v>1.4786088653836414E-3</v>
      </c>
      <c r="AC109" s="26">
        <v>214808</v>
      </c>
      <c r="AD109" s="29">
        <v>18008220</v>
      </c>
      <c r="AE109" s="43"/>
    </row>
    <row r="110" spans="1:31" ht="13.5" thickBot="1" x14ac:dyDescent="0.25">
      <c r="A110" s="32">
        <v>4</v>
      </c>
      <c r="B110" s="33" t="s">
        <v>343</v>
      </c>
      <c r="C110" s="25">
        <v>3.199823120830063E-3</v>
      </c>
      <c r="D110" s="26">
        <v>10954780</v>
      </c>
      <c r="E110" s="25">
        <v>3.199823120830063E-3</v>
      </c>
      <c r="F110" s="26">
        <v>3500887</v>
      </c>
      <c r="G110" s="25">
        <v>3.199823120830063E-3</v>
      </c>
      <c r="H110" s="26">
        <v>254342</v>
      </c>
      <c r="I110" s="25">
        <v>3.199823120830063E-3</v>
      </c>
      <c r="J110" s="26">
        <v>1001968</v>
      </c>
      <c r="K110" s="19"/>
      <c r="L110" s="32">
        <v>4</v>
      </c>
      <c r="M110" s="33" t="s">
        <v>343</v>
      </c>
      <c r="N110" s="25">
        <v>3.199823120830063E-3</v>
      </c>
      <c r="O110" s="26">
        <v>30100</v>
      </c>
      <c r="P110" s="27" t="s">
        <v>239</v>
      </c>
      <c r="Q110" s="26" t="s">
        <v>239</v>
      </c>
      <c r="R110" s="25">
        <v>3.199823120830063E-3</v>
      </c>
      <c r="S110" s="26">
        <v>96680</v>
      </c>
      <c r="T110" s="25">
        <v>3.199823120830063E-3</v>
      </c>
      <c r="U110" s="26">
        <v>178086</v>
      </c>
      <c r="V110" s="32">
        <v>4</v>
      </c>
      <c r="W110" s="33" t="s">
        <v>343</v>
      </c>
      <c r="X110" s="25">
        <v>3.199823120830063E-3</v>
      </c>
      <c r="Y110" s="26">
        <v>190586</v>
      </c>
      <c r="Z110" s="25">
        <v>3.199823120830063E-3</v>
      </c>
      <c r="AA110" s="26">
        <v>22019</v>
      </c>
      <c r="AB110" s="28">
        <v>1.0555534696826338E-3</v>
      </c>
      <c r="AC110" s="26">
        <v>153348</v>
      </c>
      <c r="AD110" s="34">
        <v>16382796</v>
      </c>
      <c r="AE110" s="43"/>
    </row>
    <row r="111" spans="1:31" s="41" customFormat="1" ht="20.100000000000001" customHeight="1" thickBot="1" x14ac:dyDescent="0.25">
      <c r="A111" s="36"/>
      <c r="B111" s="37" t="s">
        <v>344</v>
      </c>
      <c r="C111" s="38">
        <v>1.0000000000000004</v>
      </c>
      <c r="D111" s="39">
        <v>3423557918</v>
      </c>
      <c r="E111" s="38">
        <v>1.0000000000000004</v>
      </c>
      <c r="F111" s="39">
        <v>1094087742</v>
      </c>
      <c r="G111" s="38">
        <v>1.0000000000000004</v>
      </c>
      <c r="H111" s="39">
        <v>79486423</v>
      </c>
      <c r="I111" s="38">
        <v>1.0000000000000004</v>
      </c>
      <c r="J111" s="39">
        <v>313132170</v>
      </c>
      <c r="K111" s="19"/>
      <c r="L111" s="36" t="s">
        <v>356</v>
      </c>
      <c r="M111" s="37" t="s">
        <v>344</v>
      </c>
      <c r="N111" s="38">
        <v>1.0000000000000004</v>
      </c>
      <c r="O111" s="39">
        <v>9406752</v>
      </c>
      <c r="P111" s="38">
        <v>0.99999999999999978</v>
      </c>
      <c r="Q111" s="39">
        <f>146548373</f>
        <v>146548373</v>
      </c>
      <c r="R111" s="38">
        <v>1.0000000000000004</v>
      </c>
      <c r="S111" s="39">
        <v>30214168</v>
      </c>
      <c r="T111" s="38">
        <v>1.0000000000000004</v>
      </c>
      <c r="U111" s="39">
        <v>55654874</v>
      </c>
      <c r="V111" s="36" t="s">
        <v>356</v>
      </c>
      <c r="W111" s="37" t="s">
        <v>344</v>
      </c>
      <c r="X111" s="38">
        <v>1.0000000000000004</v>
      </c>
      <c r="Y111" s="39">
        <v>59561397</v>
      </c>
      <c r="Z111" s="38">
        <v>1.0000000000000004</v>
      </c>
      <c r="AA111" s="39">
        <v>6881224</v>
      </c>
      <c r="AB111" s="38">
        <v>0.99999999999999978</v>
      </c>
      <c r="AC111" s="39">
        <v>145277166</v>
      </c>
      <c r="AD111" s="40">
        <v>5363808207</v>
      </c>
      <c r="AE111" s="43"/>
    </row>
    <row r="112" spans="1:31" x14ac:dyDescent="0.2">
      <c r="A112" s="35" t="s">
        <v>345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 t="s">
        <v>345</v>
      </c>
      <c r="M112" s="35"/>
      <c r="N112" s="35"/>
      <c r="O112" s="35"/>
      <c r="P112" s="35"/>
      <c r="Q112" s="35"/>
      <c r="R112" s="35"/>
      <c r="S112" s="35"/>
      <c r="T112" s="35"/>
      <c r="U112" s="35"/>
      <c r="V112" s="35" t="s">
        <v>345</v>
      </c>
      <c r="W112" s="35"/>
      <c r="X112" s="20"/>
      <c r="Y112" s="20"/>
      <c r="Z112" s="20"/>
      <c r="AA112" s="20"/>
      <c r="AB112" s="20"/>
      <c r="AC112" s="20"/>
      <c r="AD112" s="44">
        <v>0</v>
      </c>
      <c r="AE112" s="42"/>
    </row>
    <row r="113" spans="2:2" ht="11.25" customHeight="1" x14ac:dyDescent="0.2"/>
    <row r="114" spans="2:2" ht="16.5" customHeight="1" x14ac:dyDescent="0.2"/>
    <row r="115" spans="2:2" x14ac:dyDescent="0.2">
      <c r="B115" s="42"/>
    </row>
    <row r="116" spans="2:2" x14ac:dyDescent="0.2">
      <c r="B116" s="42"/>
    </row>
  </sheetData>
  <mergeCells count="12">
    <mergeCell ref="B1:AC1"/>
    <mergeCell ref="T3:U3"/>
    <mergeCell ref="X3:Y3"/>
    <mergeCell ref="Z3:AA3"/>
    <mergeCell ref="AB3:AC3"/>
    <mergeCell ref="C3:D3"/>
    <mergeCell ref="E3:F3"/>
    <mergeCell ref="G3:H3"/>
    <mergeCell ref="I3:J3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topLeftCell="B90" zoomScaleNormal="100" workbookViewId="0">
      <selection activeCell="J110" sqref="J110"/>
    </sheetView>
  </sheetViews>
  <sheetFormatPr baseColWidth="10" defaultRowHeight="15" x14ac:dyDescent="0.25"/>
  <cols>
    <col min="1" max="1" width="16.7109375" hidden="1" customWidth="1"/>
    <col min="2" max="2" width="7.140625" bestFit="1" customWidth="1"/>
    <col min="3" max="3" width="21" bestFit="1" customWidth="1"/>
    <col min="4" max="4" width="14.140625" customWidth="1"/>
    <col min="5" max="6" width="14.42578125" customWidth="1"/>
    <col min="9" max="9" width="12.85546875" bestFit="1" customWidth="1"/>
    <col min="10" max="10" width="12.85546875" customWidth="1"/>
    <col min="11" max="11" width="14.28515625" style="13" customWidth="1"/>
    <col min="12" max="12" width="17.42578125" style="13" customWidth="1"/>
    <col min="13" max="13" width="23.5703125" style="13" customWidth="1"/>
    <col min="15" max="15" width="18.5703125" customWidth="1"/>
    <col min="257" max="257" width="7.140625" bestFit="1" customWidth="1"/>
    <col min="258" max="258" width="21" bestFit="1" customWidth="1"/>
    <col min="259" max="259" width="14.140625" customWidth="1"/>
    <col min="260" max="261" width="14.42578125" customWidth="1"/>
    <col min="264" max="264" width="11.85546875" bestFit="1" customWidth="1"/>
    <col min="265" max="265" width="12.85546875" bestFit="1" customWidth="1"/>
    <col min="266" max="267" width="12.85546875" customWidth="1"/>
    <col min="513" max="513" width="7.140625" bestFit="1" customWidth="1"/>
    <col min="514" max="514" width="21" bestFit="1" customWidth="1"/>
    <col min="515" max="515" width="14.140625" customWidth="1"/>
    <col min="516" max="517" width="14.42578125" customWidth="1"/>
    <col min="520" max="520" width="11.85546875" bestFit="1" customWidth="1"/>
    <col min="521" max="521" width="12.85546875" bestFit="1" customWidth="1"/>
    <col min="522" max="523" width="12.85546875" customWidth="1"/>
    <col min="769" max="769" width="7.140625" bestFit="1" customWidth="1"/>
    <col min="770" max="770" width="21" bestFit="1" customWidth="1"/>
    <col min="771" max="771" width="14.140625" customWidth="1"/>
    <col min="772" max="773" width="14.42578125" customWidth="1"/>
    <col min="776" max="776" width="11.85546875" bestFit="1" customWidth="1"/>
    <col min="777" max="777" width="12.85546875" bestFit="1" customWidth="1"/>
    <col min="778" max="779" width="12.85546875" customWidth="1"/>
    <col min="1025" max="1025" width="7.140625" bestFit="1" customWidth="1"/>
    <col min="1026" max="1026" width="21" bestFit="1" customWidth="1"/>
    <col min="1027" max="1027" width="14.140625" customWidth="1"/>
    <col min="1028" max="1029" width="14.42578125" customWidth="1"/>
    <col min="1032" max="1032" width="11.85546875" bestFit="1" customWidth="1"/>
    <col min="1033" max="1033" width="12.85546875" bestFit="1" customWidth="1"/>
    <col min="1034" max="1035" width="12.85546875" customWidth="1"/>
    <col min="1281" max="1281" width="7.140625" bestFit="1" customWidth="1"/>
    <col min="1282" max="1282" width="21" bestFit="1" customWidth="1"/>
    <col min="1283" max="1283" width="14.140625" customWidth="1"/>
    <col min="1284" max="1285" width="14.42578125" customWidth="1"/>
    <col min="1288" max="1288" width="11.85546875" bestFit="1" customWidth="1"/>
    <col min="1289" max="1289" width="12.85546875" bestFit="1" customWidth="1"/>
    <col min="1290" max="1291" width="12.85546875" customWidth="1"/>
    <col min="1537" max="1537" width="7.140625" bestFit="1" customWidth="1"/>
    <col min="1538" max="1538" width="21" bestFit="1" customWidth="1"/>
    <col min="1539" max="1539" width="14.140625" customWidth="1"/>
    <col min="1540" max="1541" width="14.42578125" customWidth="1"/>
    <col min="1544" max="1544" width="11.85546875" bestFit="1" customWidth="1"/>
    <col min="1545" max="1545" width="12.85546875" bestFit="1" customWidth="1"/>
    <col min="1546" max="1547" width="12.85546875" customWidth="1"/>
    <col min="1793" max="1793" width="7.140625" bestFit="1" customWidth="1"/>
    <col min="1794" max="1794" width="21" bestFit="1" customWidth="1"/>
    <col min="1795" max="1795" width="14.140625" customWidth="1"/>
    <col min="1796" max="1797" width="14.42578125" customWidth="1"/>
    <col min="1800" max="1800" width="11.85546875" bestFit="1" customWidth="1"/>
    <col min="1801" max="1801" width="12.85546875" bestFit="1" customWidth="1"/>
    <col min="1802" max="1803" width="12.85546875" customWidth="1"/>
    <col min="2049" max="2049" width="7.140625" bestFit="1" customWidth="1"/>
    <col min="2050" max="2050" width="21" bestFit="1" customWidth="1"/>
    <col min="2051" max="2051" width="14.140625" customWidth="1"/>
    <col min="2052" max="2053" width="14.42578125" customWidth="1"/>
    <col min="2056" max="2056" width="11.85546875" bestFit="1" customWidth="1"/>
    <col min="2057" max="2057" width="12.85546875" bestFit="1" customWidth="1"/>
    <col min="2058" max="2059" width="12.85546875" customWidth="1"/>
    <col min="2305" max="2305" width="7.140625" bestFit="1" customWidth="1"/>
    <col min="2306" max="2306" width="21" bestFit="1" customWidth="1"/>
    <col min="2307" max="2307" width="14.140625" customWidth="1"/>
    <col min="2308" max="2309" width="14.42578125" customWidth="1"/>
    <col min="2312" max="2312" width="11.85546875" bestFit="1" customWidth="1"/>
    <col min="2313" max="2313" width="12.85546875" bestFit="1" customWidth="1"/>
    <col min="2314" max="2315" width="12.85546875" customWidth="1"/>
    <col min="2561" max="2561" width="7.140625" bestFit="1" customWidth="1"/>
    <col min="2562" max="2562" width="21" bestFit="1" customWidth="1"/>
    <col min="2563" max="2563" width="14.140625" customWidth="1"/>
    <col min="2564" max="2565" width="14.42578125" customWidth="1"/>
    <col min="2568" max="2568" width="11.85546875" bestFit="1" customWidth="1"/>
    <col min="2569" max="2569" width="12.85546875" bestFit="1" customWidth="1"/>
    <col min="2570" max="2571" width="12.85546875" customWidth="1"/>
    <col min="2817" max="2817" width="7.140625" bestFit="1" customWidth="1"/>
    <col min="2818" max="2818" width="21" bestFit="1" customWidth="1"/>
    <col min="2819" max="2819" width="14.140625" customWidth="1"/>
    <col min="2820" max="2821" width="14.42578125" customWidth="1"/>
    <col min="2824" max="2824" width="11.85546875" bestFit="1" customWidth="1"/>
    <col min="2825" max="2825" width="12.85546875" bestFit="1" customWidth="1"/>
    <col min="2826" max="2827" width="12.85546875" customWidth="1"/>
    <col min="3073" max="3073" width="7.140625" bestFit="1" customWidth="1"/>
    <col min="3074" max="3074" width="21" bestFit="1" customWidth="1"/>
    <col min="3075" max="3075" width="14.140625" customWidth="1"/>
    <col min="3076" max="3077" width="14.42578125" customWidth="1"/>
    <col min="3080" max="3080" width="11.85546875" bestFit="1" customWidth="1"/>
    <col min="3081" max="3081" width="12.85546875" bestFit="1" customWidth="1"/>
    <col min="3082" max="3083" width="12.85546875" customWidth="1"/>
    <col min="3329" max="3329" width="7.140625" bestFit="1" customWidth="1"/>
    <col min="3330" max="3330" width="21" bestFit="1" customWidth="1"/>
    <col min="3331" max="3331" width="14.140625" customWidth="1"/>
    <col min="3332" max="3333" width="14.42578125" customWidth="1"/>
    <col min="3336" max="3336" width="11.85546875" bestFit="1" customWidth="1"/>
    <col min="3337" max="3337" width="12.85546875" bestFit="1" customWidth="1"/>
    <col min="3338" max="3339" width="12.85546875" customWidth="1"/>
    <col min="3585" max="3585" width="7.140625" bestFit="1" customWidth="1"/>
    <col min="3586" max="3586" width="21" bestFit="1" customWidth="1"/>
    <col min="3587" max="3587" width="14.140625" customWidth="1"/>
    <col min="3588" max="3589" width="14.42578125" customWidth="1"/>
    <col min="3592" max="3592" width="11.85546875" bestFit="1" customWidth="1"/>
    <col min="3593" max="3593" width="12.85546875" bestFit="1" customWidth="1"/>
    <col min="3594" max="3595" width="12.85546875" customWidth="1"/>
    <col min="3841" max="3841" width="7.140625" bestFit="1" customWidth="1"/>
    <col min="3842" max="3842" width="21" bestFit="1" customWidth="1"/>
    <col min="3843" max="3843" width="14.140625" customWidth="1"/>
    <col min="3844" max="3845" width="14.42578125" customWidth="1"/>
    <col min="3848" max="3848" width="11.85546875" bestFit="1" customWidth="1"/>
    <col min="3849" max="3849" width="12.85546875" bestFit="1" customWidth="1"/>
    <col min="3850" max="3851" width="12.85546875" customWidth="1"/>
    <col min="4097" max="4097" width="7.140625" bestFit="1" customWidth="1"/>
    <col min="4098" max="4098" width="21" bestFit="1" customWidth="1"/>
    <col min="4099" max="4099" width="14.140625" customWidth="1"/>
    <col min="4100" max="4101" width="14.42578125" customWidth="1"/>
    <col min="4104" max="4104" width="11.85546875" bestFit="1" customWidth="1"/>
    <col min="4105" max="4105" width="12.85546875" bestFit="1" customWidth="1"/>
    <col min="4106" max="4107" width="12.85546875" customWidth="1"/>
    <col min="4353" max="4353" width="7.140625" bestFit="1" customWidth="1"/>
    <col min="4354" max="4354" width="21" bestFit="1" customWidth="1"/>
    <col min="4355" max="4355" width="14.140625" customWidth="1"/>
    <col min="4356" max="4357" width="14.42578125" customWidth="1"/>
    <col min="4360" max="4360" width="11.85546875" bestFit="1" customWidth="1"/>
    <col min="4361" max="4361" width="12.85546875" bestFit="1" customWidth="1"/>
    <col min="4362" max="4363" width="12.85546875" customWidth="1"/>
    <col min="4609" max="4609" width="7.140625" bestFit="1" customWidth="1"/>
    <col min="4610" max="4610" width="21" bestFit="1" customWidth="1"/>
    <col min="4611" max="4611" width="14.140625" customWidth="1"/>
    <col min="4612" max="4613" width="14.42578125" customWidth="1"/>
    <col min="4616" max="4616" width="11.85546875" bestFit="1" customWidth="1"/>
    <col min="4617" max="4617" width="12.85546875" bestFit="1" customWidth="1"/>
    <col min="4618" max="4619" width="12.85546875" customWidth="1"/>
    <col min="4865" max="4865" width="7.140625" bestFit="1" customWidth="1"/>
    <col min="4866" max="4866" width="21" bestFit="1" customWidth="1"/>
    <col min="4867" max="4867" width="14.140625" customWidth="1"/>
    <col min="4868" max="4869" width="14.42578125" customWidth="1"/>
    <col min="4872" max="4872" width="11.85546875" bestFit="1" customWidth="1"/>
    <col min="4873" max="4873" width="12.85546875" bestFit="1" customWidth="1"/>
    <col min="4874" max="4875" width="12.85546875" customWidth="1"/>
    <col min="5121" max="5121" width="7.140625" bestFit="1" customWidth="1"/>
    <col min="5122" max="5122" width="21" bestFit="1" customWidth="1"/>
    <col min="5123" max="5123" width="14.140625" customWidth="1"/>
    <col min="5124" max="5125" width="14.42578125" customWidth="1"/>
    <col min="5128" max="5128" width="11.85546875" bestFit="1" customWidth="1"/>
    <col min="5129" max="5129" width="12.85546875" bestFit="1" customWidth="1"/>
    <col min="5130" max="5131" width="12.85546875" customWidth="1"/>
    <col min="5377" max="5377" width="7.140625" bestFit="1" customWidth="1"/>
    <col min="5378" max="5378" width="21" bestFit="1" customWidth="1"/>
    <col min="5379" max="5379" width="14.140625" customWidth="1"/>
    <col min="5380" max="5381" width="14.42578125" customWidth="1"/>
    <col min="5384" max="5384" width="11.85546875" bestFit="1" customWidth="1"/>
    <col min="5385" max="5385" width="12.85546875" bestFit="1" customWidth="1"/>
    <col min="5386" max="5387" width="12.85546875" customWidth="1"/>
    <col min="5633" max="5633" width="7.140625" bestFit="1" customWidth="1"/>
    <col min="5634" max="5634" width="21" bestFit="1" customWidth="1"/>
    <col min="5635" max="5635" width="14.140625" customWidth="1"/>
    <col min="5636" max="5637" width="14.42578125" customWidth="1"/>
    <col min="5640" max="5640" width="11.85546875" bestFit="1" customWidth="1"/>
    <col min="5641" max="5641" width="12.85546875" bestFit="1" customWidth="1"/>
    <col min="5642" max="5643" width="12.85546875" customWidth="1"/>
    <col min="5889" max="5889" width="7.140625" bestFit="1" customWidth="1"/>
    <col min="5890" max="5890" width="21" bestFit="1" customWidth="1"/>
    <col min="5891" max="5891" width="14.140625" customWidth="1"/>
    <col min="5892" max="5893" width="14.42578125" customWidth="1"/>
    <col min="5896" max="5896" width="11.85546875" bestFit="1" customWidth="1"/>
    <col min="5897" max="5897" width="12.85546875" bestFit="1" customWidth="1"/>
    <col min="5898" max="5899" width="12.85546875" customWidth="1"/>
    <col min="6145" max="6145" width="7.140625" bestFit="1" customWidth="1"/>
    <col min="6146" max="6146" width="21" bestFit="1" customWidth="1"/>
    <col min="6147" max="6147" width="14.140625" customWidth="1"/>
    <col min="6148" max="6149" width="14.42578125" customWidth="1"/>
    <col min="6152" max="6152" width="11.85546875" bestFit="1" customWidth="1"/>
    <col min="6153" max="6153" width="12.85546875" bestFit="1" customWidth="1"/>
    <col min="6154" max="6155" width="12.85546875" customWidth="1"/>
    <col min="6401" max="6401" width="7.140625" bestFit="1" customWidth="1"/>
    <col min="6402" max="6402" width="21" bestFit="1" customWidth="1"/>
    <col min="6403" max="6403" width="14.140625" customWidth="1"/>
    <col min="6404" max="6405" width="14.42578125" customWidth="1"/>
    <col min="6408" max="6408" width="11.85546875" bestFit="1" customWidth="1"/>
    <col min="6409" max="6409" width="12.85546875" bestFit="1" customWidth="1"/>
    <col min="6410" max="6411" width="12.85546875" customWidth="1"/>
    <col min="6657" max="6657" width="7.140625" bestFit="1" customWidth="1"/>
    <col min="6658" max="6658" width="21" bestFit="1" customWidth="1"/>
    <col min="6659" max="6659" width="14.140625" customWidth="1"/>
    <col min="6660" max="6661" width="14.42578125" customWidth="1"/>
    <col min="6664" max="6664" width="11.85546875" bestFit="1" customWidth="1"/>
    <col min="6665" max="6665" width="12.85546875" bestFit="1" customWidth="1"/>
    <col min="6666" max="6667" width="12.85546875" customWidth="1"/>
    <col min="6913" max="6913" width="7.140625" bestFit="1" customWidth="1"/>
    <col min="6914" max="6914" width="21" bestFit="1" customWidth="1"/>
    <col min="6915" max="6915" width="14.140625" customWidth="1"/>
    <col min="6916" max="6917" width="14.42578125" customWidth="1"/>
    <col min="6920" max="6920" width="11.85546875" bestFit="1" customWidth="1"/>
    <col min="6921" max="6921" width="12.85546875" bestFit="1" customWidth="1"/>
    <col min="6922" max="6923" width="12.85546875" customWidth="1"/>
    <col min="7169" max="7169" width="7.140625" bestFit="1" customWidth="1"/>
    <col min="7170" max="7170" width="21" bestFit="1" customWidth="1"/>
    <col min="7171" max="7171" width="14.140625" customWidth="1"/>
    <col min="7172" max="7173" width="14.42578125" customWidth="1"/>
    <col min="7176" max="7176" width="11.85546875" bestFit="1" customWidth="1"/>
    <col min="7177" max="7177" width="12.85546875" bestFit="1" customWidth="1"/>
    <col min="7178" max="7179" width="12.85546875" customWidth="1"/>
    <col min="7425" max="7425" width="7.140625" bestFit="1" customWidth="1"/>
    <col min="7426" max="7426" width="21" bestFit="1" customWidth="1"/>
    <col min="7427" max="7427" width="14.140625" customWidth="1"/>
    <col min="7428" max="7429" width="14.42578125" customWidth="1"/>
    <col min="7432" max="7432" width="11.85546875" bestFit="1" customWidth="1"/>
    <col min="7433" max="7433" width="12.85546875" bestFit="1" customWidth="1"/>
    <col min="7434" max="7435" width="12.85546875" customWidth="1"/>
    <col min="7681" max="7681" width="7.140625" bestFit="1" customWidth="1"/>
    <col min="7682" max="7682" width="21" bestFit="1" customWidth="1"/>
    <col min="7683" max="7683" width="14.140625" customWidth="1"/>
    <col min="7684" max="7685" width="14.42578125" customWidth="1"/>
    <col min="7688" max="7688" width="11.85546875" bestFit="1" customWidth="1"/>
    <col min="7689" max="7689" width="12.85546875" bestFit="1" customWidth="1"/>
    <col min="7690" max="7691" width="12.85546875" customWidth="1"/>
    <col min="7937" max="7937" width="7.140625" bestFit="1" customWidth="1"/>
    <col min="7938" max="7938" width="21" bestFit="1" customWidth="1"/>
    <col min="7939" max="7939" width="14.140625" customWidth="1"/>
    <col min="7940" max="7941" width="14.42578125" customWidth="1"/>
    <col min="7944" max="7944" width="11.85546875" bestFit="1" customWidth="1"/>
    <col min="7945" max="7945" width="12.85546875" bestFit="1" customWidth="1"/>
    <col min="7946" max="7947" width="12.85546875" customWidth="1"/>
    <col min="8193" max="8193" width="7.140625" bestFit="1" customWidth="1"/>
    <col min="8194" max="8194" width="21" bestFit="1" customWidth="1"/>
    <col min="8195" max="8195" width="14.140625" customWidth="1"/>
    <col min="8196" max="8197" width="14.42578125" customWidth="1"/>
    <col min="8200" max="8200" width="11.85546875" bestFit="1" customWidth="1"/>
    <col min="8201" max="8201" width="12.85546875" bestFit="1" customWidth="1"/>
    <col min="8202" max="8203" width="12.85546875" customWidth="1"/>
    <col min="8449" max="8449" width="7.140625" bestFit="1" customWidth="1"/>
    <col min="8450" max="8450" width="21" bestFit="1" customWidth="1"/>
    <col min="8451" max="8451" width="14.140625" customWidth="1"/>
    <col min="8452" max="8453" width="14.42578125" customWidth="1"/>
    <col min="8456" max="8456" width="11.85546875" bestFit="1" customWidth="1"/>
    <col min="8457" max="8457" width="12.85546875" bestFit="1" customWidth="1"/>
    <col min="8458" max="8459" width="12.85546875" customWidth="1"/>
    <col min="8705" max="8705" width="7.140625" bestFit="1" customWidth="1"/>
    <col min="8706" max="8706" width="21" bestFit="1" customWidth="1"/>
    <col min="8707" max="8707" width="14.140625" customWidth="1"/>
    <col min="8708" max="8709" width="14.42578125" customWidth="1"/>
    <col min="8712" max="8712" width="11.85546875" bestFit="1" customWidth="1"/>
    <col min="8713" max="8713" width="12.85546875" bestFit="1" customWidth="1"/>
    <col min="8714" max="8715" width="12.85546875" customWidth="1"/>
    <col min="8961" max="8961" width="7.140625" bestFit="1" customWidth="1"/>
    <col min="8962" max="8962" width="21" bestFit="1" customWidth="1"/>
    <col min="8963" max="8963" width="14.140625" customWidth="1"/>
    <col min="8964" max="8965" width="14.42578125" customWidth="1"/>
    <col min="8968" max="8968" width="11.85546875" bestFit="1" customWidth="1"/>
    <col min="8969" max="8969" width="12.85546875" bestFit="1" customWidth="1"/>
    <col min="8970" max="8971" width="12.85546875" customWidth="1"/>
    <col min="9217" max="9217" width="7.140625" bestFit="1" customWidth="1"/>
    <col min="9218" max="9218" width="21" bestFit="1" customWidth="1"/>
    <col min="9219" max="9219" width="14.140625" customWidth="1"/>
    <col min="9220" max="9221" width="14.42578125" customWidth="1"/>
    <col min="9224" max="9224" width="11.85546875" bestFit="1" customWidth="1"/>
    <col min="9225" max="9225" width="12.85546875" bestFit="1" customWidth="1"/>
    <col min="9226" max="9227" width="12.85546875" customWidth="1"/>
    <col min="9473" max="9473" width="7.140625" bestFit="1" customWidth="1"/>
    <col min="9474" max="9474" width="21" bestFit="1" customWidth="1"/>
    <col min="9475" max="9475" width="14.140625" customWidth="1"/>
    <col min="9476" max="9477" width="14.42578125" customWidth="1"/>
    <col min="9480" max="9480" width="11.85546875" bestFit="1" customWidth="1"/>
    <col min="9481" max="9481" width="12.85546875" bestFit="1" customWidth="1"/>
    <col min="9482" max="9483" width="12.85546875" customWidth="1"/>
    <col min="9729" max="9729" width="7.140625" bestFit="1" customWidth="1"/>
    <col min="9730" max="9730" width="21" bestFit="1" customWidth="1"/>
    <col min="9731" max="9731" width="14.140625" customWidth="1"/>
    <col min="9732" max="9733" width="14.42578125" customWidth="1"/>
    <col min="9736" max="9736" width="11.85546875" bestFit="1" customWidth="1"/>
    <col min="9737" max="9737" width="12.85546875" bestFit="1" customWidth="1"/>
    <col min="9738" max="9739" width="12.85546875" customWidth="1"/>
    <col min="9985" max="9985" width="7.140625" bestFit="1" customWidth="1"/>
    <col min="9986" max="9986" width="21" bestFit="1" customWidth="1"/>
    <col min="9987" max="9987" width="14.140625" customWidth="1"/>
    <col min="9988" max="9989" width="14.42578125" customWidth="1"/>
    <col min="9992" max="9992" width="11.85546875" bestFit="1" customWidth="1"/>
    <col min="9993" max="9993" width="12.85546875" bestFit="1" customWidth="1"/>
    <col min="9994" max="9995" width="12.85546875" customWidth="1"/>
    <col min="10241" max="10241" width="7.140625" bestFit="1" customWidth="1"/>
    <col min="10242" max="10242" width="21" bestFit="1" customWidth="1"/>
    <col min="10243" max="10243" width="14.140625" customWidth="1"/>
    <col min="10244" max="10245" width="14.42578125" customWidth="1"/>
    <col min="10248" max="10248" width="11.85546875" bestFit="1" customWidth="1"/>
    <col min="10249" max="10249" width="12.85546875" bestFit="1" customWidth="1"/>
    <col min="10250" max="10251" width="12.85546875" customWidth="1"/>
    <col min="10497" max="10497" width="7.140625" bestFit="1" customWidth="1"/>
    <col min="10498" max="10498" width="21" bestFit="1" customWidth="1"/>
    <col min="10499" max="10499" width="14.140625" customWidth="1"/>
    <col min="10500" max="10501" width="14.42578125" customWidth="1"/>
    <col min="10504" max="10504" width="11.85546875" bestFit="1" customWidth="1"/>
    <col min="10505" max="10505" width="12.85546875" bestFit="1" customWidth="1"/>
    <col min="10506" max="10507" width="12.85546875" customWidth="1"/>
    <col min="10753" max="10753" width="7.140625" bestFit="1" customWidth="1"/>
    <col min="10754" max="10754" width="21" bestFit="1" customWidth="1"/>
    <col min="10755" max="10755" width="14.140625" customWidth="1"/>
    <col min="10756" max="10757" width="14.42578125" customWidth="1"/>
    <col min="10760" max="10760" width="11.85546875" bestFit="1" customWidth="1"/>
    <col min="10761" max="10761" width="12.85546875" bestFit="1" customWidth="1"/>
    <col min="10762" max="10763" width="12.85546875" customWidth="1"/>
    <col min="11009" max="11009" width="7.140625" bestFit="1" customWidth="1"/>
    <col min="11010" max="11010" width="21" bestFit="1" customWidth="1"/>
    <col min="11011" max="11011" width="14.140625" customWidth="1"/>
    <col min="11012" max="11013" width="14.42578125" customWidth="1"/>
    <col min="11016" max="11016" width="11.85546875" bestFit="1" customWidth="1"/>
    <col min="11017" max="11017" width="12.85546875" bestFit="1" customWidth="1"/>
    <col min="11018" max="11019" width="12.85546875" customWidth="1"/>
    <col min="11265" max="11265" width="7.140625" bestFit="1" customWidth="1"/>
    <col min="11266" max="11266" width="21" bestFit="1" customWidth="1"/>
    <col min="11267" max="11267" width="14.140625" customWidth="1"/>
    <col min="11268" max="11269" width="14.42578125" customWidth="1"/>
    <col min="11272" max="11272" width="11.85546875" bestFit="1" customWidth="1"/>
    <col min="11273" max="11273" width="12.85546875" bestFit="1" customWidth="1"/>
    <col min="11274" max="11275" width="12.85546875" customWidth="1"/>
    <col min="11521" max="11521" width="7.140625" bestFit="1" customWidth="1"/>
    <col min="11522" max="11522" width="21" bestFit="1" customWidth="1"/>
    <col min="11523" max="11523" width="14.140625" customWidth="1"/>
    <col min="11524" max="11525" width="14.42578125" customWidth="1"/>
    <col min="11528" max="11528" width="11.85546875" bestFit="1" customWidth="1"/>
    <col min="11529" max="11529" width="12.85546875" bestFit="1" customWidth="1"/>
    <col min="11530" max="11531" width="12.85546875" customWidth="1"/>
    <col min="11777" max="11777" width="7.140625" bestFit="1" customWidth="1"/>
    <col min="11778" max="11778" width="21" bestFit="1" customWidth="1"/>
    <col min="11779" max="11779" width="14.140625" customWidth="1"/>
    <col min="11780" max="11781" width="14.42578125" customWidth="1"/>
    <col min="11784" max="11784" width="11.85546875" bestFit="1" customWidth="1"/>
    <col min="11785" max="11785" width="12.85546875" bestFit="1" customWidth="1"/>
    <col min="11786" max="11787" width="12.85546875" customWidth="1"/>
    <col min="12033" max="12033" width="7.140625" bestFit="1" customWidth="1"/>
    <col min="12034" max="12034" width="21" bestFit="1" customWidth="1"/>
    <col min="12035" max="12035" width="14.140625" customWidth="1"/>
    <col min="12036" max="12037" width="14.42578125" customWidth="1"/>
    <col min="12040" max="12040" width="11.85546875" bestFit="1" customWidth="1"/>
    <col min="12041" max="12041" width="12.85546875" bestFit="1" customWidth="1"/>
    <col min="12042" max="12043" width="12.85546875" customWidth="1"/>
    <col min="12289" max="12289" width="7.140625" bestFit="1" customWidth="1"/>
    <col min="12290" max="12290" width="21" bestFit="1" customWidth="1"/>
    <col min="12291" max="12291" width="14.140625" customWidth="1"/>
    <col min="12292" max="12293" width="14.42578125" customWidth="1"/>
    <col min="12296" max="12296" width="11.85546875" bestFit="1" customWidth="1"/>
    <col min="12297" max="12297" width="12.85546875" bestFit="1" customWidth="1"/>
    <col min="12298" max="12299" width="12.85546875" customWidth="1"/>
    <col min="12545" max="12545" width="7.140625" bestFit="1" customWidth="1"/>
    <col min="12546" max="12546" width="21" bestFit="1" customWidth="1"/>
    <col min="12547" max="12547" width="14.140625" customWidth="1"/>
    <col min="12548" max="12549" width="14.42578125" customWidth="1"/>
    <col min="12552" max="12552" width="11.85546875" bestFit="1" customWidth="1"/>
    <col min="12553" max="12553" width="12.85546875" bestFit="1" customWidth="1"/>
    <col min="12554" max="12555" width="12.85546875" customWidth="1"/>
    <col min="12801" max="12801" width="7.140625" bestFit="1" customWidth="1"/>
    <col min="12802" max="12802" width="21" bestFit="1" customWidth="1"/>
    <col min="12803" max="12803" width="14.140625" customWidth="1"/>
    <col min="12804" max="12805" width="14.42578125" customWidth="1"/>
    <col min="12808" max="12808" width="11.85546875" bestFit="1" customWidth="1"/>
    <col min="12809" max="12809" width="12.85546875" bestFit="1" customWidth="1"/>
    <col min="12810" max="12811" width="12.85546875" customWidth="1"/>
    <col min="13057" max="13057" width="7.140625" bestFit="1" customWidth="1"/>
    <col min="13058" max="13058" width="21" bestFit="1" customWidth="1"/>
    <col min="13059" max="13059" width="14.140625" customWidth="1"/>
    <col min="13060" max="13061" width="14.42578125" customWidth="1"/>
    <col min="13064" max="13064" width="11.85546875" bestFit="1" customWidth="1"/>
    <col min="13065" max="13065" width="12.85546875" bestFit="1" customWidth="1"/>
    <col min="13066" max="13067" width="12.85546875" customWidth="1"/>
    <col min="13313" max="13313" width="7.140625" bestFit="1" customWidth="1"/>
    <col min="13314" max="13314" width="21" bestFit="1" customWidth="1"/>
    <col min="13315" max="13315" width="14.140625" customWidth="1"/>
    <col min="13316" max="13317" width="14.42578125" customWidth="1"/>
    <col min="13320" max="13320" width="11.85546875" bestFit="1" customWidth="1"/>
    <col min="13321" max="13321" width="12.85546875" bestFit="1" customWidth="1"/>
    <col min="13322" max="13323" width="12.85546875" customWidth="1"/>
    <col min="13569" max="13569" width="7.140625" bestFit="1" customWidth="1"/>
    <col min="13570" max="13570" width="21" bestFit="1" customWidth="1"/>
    <col min="13571" max="13571" width="14.140625" customWidth="1"/>
    <col min="13572" max="13573" width="14.42578125" customWidth="1"/>
    <col min="13576" max="13576" width="11.85546875" bestFit="1" customWidth="1"/>
    <col min="13577" max="13577" width="12.85546875" bestFit="1" customWidth="1"/>
    <col min="13578" max="13579" width="12.85546875" customWidth="1"/>
    <col min="13825" max="13825" width="7.140625" bestFit="1" customWidth="1"/>
    <col min="13826" max="13826" width="21" bestFit="1" customWidth="1"/>
    <col min="13827" max="13827" width="14.140625" customWidth="1"/>
    <col min="13828" max="13829" width="14.42578125" customWidth="1"/>
    <col min="13832" max="13832" width="11.85546875" bestFit="1" customWidth="1"/>
    <col min="13833" max="13833" width="12.85546875" bestFit="1" customWidth="1"/>
    <col min="13834" max="13835" width="12.85546875" customWidth="1"/>
    <col min="14081" max="14081" width="7.140625" bestFit="1" customWidth="1"/>
    <col min="14082" max="14082" width="21" bestFit="1" customWidth="1"/>
    <col min="14083" max="14083" width="14.140625" customWidth="1"/>
    <col min="14084" max="14085" width="14.42578125" customWidth="1"/>
    <col min="14088" max="14088" width="11.85546875" bestFit="1" customWidth="1"/>
    <col min="14089" max="14089" width="12.85546875" bestFit="1" customWidth="1"/>
    <col min="14090" max="14091" width="12.85546875" customWidth="1"/>
    <col min="14337" max="14337" width="7.140625" bestFit="1" customWidth="1"/>
    <col min="14338" max="14338" width="21" bestFit="1" customWidth="1"/>
    <col min="14339" max="14339" width="14.140625" customWidth="1"/>
    <col min="14340" max="14341" width="14.42578125" customWidth="1"/>
    <col min="14344" max="14344" width="11.85546875" bestFit="1" customWidth="1"/>
    <col min="14345" max="14345" width="12.85546875" bestFit="1" customWidth="1"/>
    <col min="14346" max="14347" width="12.85546875" customWidth="1"/>
    <col min="14593" max="14593" width="7.140625" bestFit="1" customWidth="1"/>
    <col min="14594" max="14594" width="21" bestFit="1" customWidth="1"/>
    <col min="14595" max="14595" width="14.140625" customWidth="1"/>
    <col min="14596" max="14597" width="14.42578125" customWidth="1"/>
    <col min="14600" max="14600" width="11.85546875" bestFit="1" customWidth="1"/>
    <col min="14601" max="14601" width="12.85546875" bestFit="1" customWidth="1"/>
    <col min="14602" max="14603" width="12.85546875" customWidth="1"/>
    <col min="14849" max="14849" width="7.140625" bestFit="1" customWidth="1"/>
    <col min="14850" max="14850" width="21" bestFit="1" customWidth="1"/>
    <col min="14851" max="14851" width="14.140625" customWidth="1"/>
    <col min="14852" max="14853" width="14.42578125" customWidth="1"/>
    <col min="14856" max="14856" width="11.85546875" bestFit="1" customWidth="1"/>
    <col min="14857" max="14857" width="12.85546875" bestFit="1" customWidth="1"/>
    <col min="14858" max="14859" width="12.85546875" customWidth="1"/>
    <col min="15105" max="15105" width="7.140625" bestFit="1" customWidth="1"/>
    <col min="15106" max="15106" width="21" bestFit="1" customWidth="1"/>
    <col min="15107" max="15107" width="14.140625" customWidth="1"/>
    <col min="15108" max="15109" width="14.42578125" customWidth="1"/>
    <col min="15112" max="15112" width="11.85546875" bestFit="1" customWidth="1"/>
    <col min="15113" max="15113" width="12.85546875" bestFit="1" customWidth="1"/>
    <col min="15114" max="15115" width="12.85546875" customWidth="1"/>
    <col min="15361" max="15361" width="7.140625" bestFit="1" customWidth="1"/>
    <col min="15362" max="15362" width="21" bestFit="1" customWidth="1"/>
    <col min="15363" max="15363" width="14.140625" customWidth="1"/>
    <col min="15364" max="15365" width="14.42578125" customWidth="1"/>
    <col min="15368" max="15368" width="11.85546875" bestFit="1" customWidth="1"/>
    <col min="15369" max="15369" width="12.85546875" bestFit="1" customWidth="1"/>
    <col min="15370" max="15371" width="12.85546875" customWidth="1"/>
    <col min="15617" max="15617" width="7.140625" bestFit="1" customWidth="1"/>
    <col min="15618" max="15618" width="21" bestFit="1" customWidth="1"/>
    <col min="15619" max="15619" width="14.140625" customWidth="1"/>
    <col min="15620" max="15621" width="14.42578125" customWidth="1"/>
    <col min="15624" max="15624" width="11.85546875" bestFit="1" customWidth="1"/>
    <col min="15625" max="15625" width="12.85546875" bestFit="1" customWidth="1"/>
    <col min="15626" max="15627" width="12.85546875" customWidth="1"/>
    <col min="15873" max="15873" width="7.140625" bestFit="1" customWidth="1"/>
    <col min="15874" max="15874" width="21" bestFit="1" customWidth="1"/>
    <col min="15875" max="15875" width="14.140625" customWidth="1"/>
    <col min="15876" max="15877" width="14.42578125" customWidth="1"/>
    <col min="15880" max="15880" width="11.85546875" bestFit="1" customWidth="1"/>
    <col min="15881" max="15881" width="12.85546875" bestFit="1" customWidth="1"/>
    <col min="15882" max="15883" width="12.85546875" customWidth="1"/>
    <col min="16129" max="16129" width="7.140625" bestFit="1" customWidth="1"/>
    <col min="16130" max="16130" width="21" bestFit="1" customWidth="1"/>
    <col min="16131" max="16131" width="14.140625" customWidth="1"/>
    <col min="16132" max="16133" width="14.42578125" customWidth="1"/>
    <col min="16136" max="16136" width="11.85546875" bestFit="1" customWidth="1"/>
    <col min="16137" max="16137" width="12.85546875" bestFit="1" customWidth="1"/>
    <col min="16138" max="16139" width="12.85546875" customWidth="1"/>
  </cols>
  <sheetData>
    <row r="1" spans="1:15" x14ac:dyDescent="0.25">
      <c r="B1" s="60" t="s">
        <v>357</v>
      </c>
      <c r="C1" s="60"/>
      <c r="D1" s="60"/>
      <c r="E1" s="60"/>
      <c r="F1" s="60"/>
      <c r="G1" s="60"/>
      <c r="H1" s="60"/>
      <c r="I1" s="60"/>
      <c r="J1" s="60"/>
      <c r="K1" s="60"/>
    </row>
    <row r="3" spans="1:15" ht="16.5" x14ac:dyDescent="0.25">
      <c r="D3" s="61" t="s">
        <v>119</v>
      </c>
      <c r="E3" s="61"/>
      <c r="F3" s="61"/>
      <c r="G3" s="61" t="s">
        <v>118</v>
      </c>
      <c r="H3" s="61"/>
      <c r="I3" s="61"/>
      <c r="J3" s="61"/>
      <c r="K3" s="14"/>
    </row>
    <row r="4" spans="1:15" ht="49.9" customHeight="1" x14ac:dyDescent="0.25">
      <c r="B4" s="6" t="s">
        <v>6</v>
      </c>
      <c r="C4" s="11" t="s">
        <v>117</v>
      </c>
      <c r="D4" s="7" t="s">
        <v>5</v>
      </c>
      <c r="E4" s="7" t="s">
        <v>4</v>
      </c>
      <c r="F4" s="8" t="s">
        <v>116</v>
      </c>
      <c r="G4" s="7" t="s">
        <v>3</v>
      </c>
      <c r="H4" s="7" t="s">
        <v>120</v>
      </c>
      <c r="I4" s="7" t="s">
        <v>2</v>
      </c>
      <c r="J4" s="8" t="s">
        <v>115</v>
      </c>
      <c r="K4" s="15" t="s">
        <v>114</v>
      </c>
    </row>
    <row r="5" spans="1:15" x14ac:dyDescent="0.25">
      <c r="A5" s="2" t="s">
        <v>186</v>
      </c>
      <c r="B5" s="6">
        <v>1</v>
      </c>
      <c r="C5" s="9" t="s">
        <v>113</v>
      </c>
      <c r="D5" s="3">
        <v>6550</v>
      </c>
      <c r="E5" s="5">
        <f t="shared" ref="E5:E36" si="0">D5/$D$111</f>
        <v>2.8221834824279225E-3</v>
      </c>
      <c r="F5" s="5">
        <f t="shared" ref="F5:F36" si="1">E5*0.7</f>
        <v>1.9755284376995457E-3</v>
      </c>
      <c r="G5" s="3">
        <v>52.064402972226397</v>
      </c>
      <c r="H5" s="3">
        <f>D5*(9.261-0.1456*G5)</f>
        <v>11006.770173447123</v>
      </c>
      <c r="I5" s="4">
        <f t="shared" ref="I5:I36" si="2">H5/$H$111</f>
        <v>4.7665005926614346E-3</v>
      </c>
      <c r="J5" s="4">
        <f t="shared" ref="J5:J36" si="3">I5*0.3</f>
        <v>1.4299501777984304E-3</v>
      </c>
      <c r="K5" s="17">
        <f>+F5+J5</f>
        <v>3.4054786154979763E-3</v>
      </c>
      <c r="L5"/>
      <c r="O5" s="16"/>
    </row>
    <row r="6" spans="1:15" x14ac:dyDescent="0.25">
      <c r="A6" s="2" t="s">
        <v>124</v>
      </c>
      <c r="B6" s="6">
        <v>2</v>
      </c>
      <c r="C6" s="9" t="s">
        <v>112</v>
      </c>
      <c r="D6" s="3">
        <v>16772</v>
      </c>
      <c r="E6" s="5">
        <f t="shared" si="0"/>
        <v>7.2265131858444444E-3</v>
      </c>
      <c r="F6" s="5">
        <f t="shared" si="1"/>
        <v>5.0585592300911109E-3</v>
      </c>
      <c r="G6" s="3">
        <v>55.083317191262999</v>
      </c>
      <c r="H6" s="3">
        <f t="shared" ref="H6:H69" si="4">D6*(9.261-0.1456*G6)</f>
        <v>20811.855152320713</v>
      </c>
      <c r="I6" s="4">
        <f t="shared" si="2"/>
        <v>9.0126093626658361E-3</v>
      </c>
      <c r="J6" s="4">
        <f t="shared" si="3"/>
        <v>2.7037828087997508E-3</v>
      </c>
      <c r="K6" s="17">
        <f t="shared" ref="K6:K36" si="5">+F6+J6</f>
        <v>7.7623420388908612E-3</v>
      </c>
      <c r="L6"/>
      <c r="O6" s="16"/>
    </row>
    <row r="7" spans="1:15" x14ac:dyDescent="0.25">
      <c r="A7" s="2" t="s">
        <v>125</v>
      </c>
      <c r="B7" s="6">
        <v>3</v>
      </c>
      <c r="C7" s="9" t="s">
        <v>111</v>
      </c>
      <c r="D7" s="3">
        <v>12285</v>
      </c>
      <c r="E7" s="5">
        <f t="shared" si="0"/>
        <v>5.293209783454508E-3</v>
      </c>
      <c r="F7" s="5">
        <f t="shared" si="1"/>
        <v>3.7052468484181553E-3</v>
      </c>
      <c r="G7" s="3">
        <v>53.822860644154098</v>
      </c>
      <c r="H7" s="3">
        <f t="shared" si="4"/>
        <v>17498.64945724413</v>
      </c>
      <c r="I7" s="4">
        <f t="shared" si="2"/>
        <v>7.5778199866425632E-3</v>
      </c>
      <c r="J7" s="4">
        <f t="shared" si="3"/>
        <v>2.2733459959927687E-3</v>
      </c>
      <c r="K7" s="17">
        <f t="shared" si="5"/>
        <v>5.9785928444109245E-3</v>
      </c>
      <c r="L7"/>
      <c r="O7" s="16"/>
    </row>
    <row r="8" spans="1:15" x14ac:dyDescent="0.25">
      <c r="A8" s="2" t="s">
        <v>126</v>
      </c>
      <c r="B8" s="6">
        <v>4</v>
      </c>
      <c r="C8" s="10" t="s">
        <v>110</v>
      </c>
      <c r="D8" s="3">
        <v>6195</v>
      </c>
      <c r="E8" s="5">
        <f t="shared" si="0"/>
        <v>2.6692254463574015E-3</v>
      </c>
      <c r="F8" s="5">
        <f t="shared" si="1"/>
        <v>1.8684578124501809E-3</v>
      </c>
      <c r="G8" s="3">
        <v>55.026934819492702</v>
      </c>
      <c r="H8" s="3">
        <f t="shared" si="4"/>
        <v>7738.0400082961323</v>
      </c>
      <c r="I8" s="4">
        <f t="shared" si="2"/>
        <v>3.3509714207133477E-3</v>
      </c>
      <c r="J8" s="4">
        <f t="shared" si="3"/>
        <v>1.0052914262140044E-3</v>
      </c>
      <c r="K8" s="17">
        <f t="shared" si="5"/>
        <v>2.8737492386641853E-3</v>
      </c>
      <c r="L8"/>
      <c r="O8" s="16"/>
    </row>
    <row r="9" spans="1:15" x14ac:dyDescent="0.25">
      <c r="A9" s="2" t="s">
        <v>187</v>
      </c>
      <c r="B9" s="6">
        <v>5</v>
      </c>
      <c r="C9" s="10" t="s">
        <v>109</v>
      </c>
      <c r="D9" s="3">
        <v>2167</v>
      </c>
      <c r="E9" s="5">
        <f t="shared" si="0"/>
        <v>9.3369032159103932E-4</v>
      </c>
      <c r="F9" s="5">
        <f t="shared" si="1"/>
        <v>6.5358322511372747E-4</v>
      </c>
      <c r="G9" s="3">
        <v>54.383083000653997</v>
      </c>
      <c r="H9" s="3">
        <f t="shared" si="4"/>
        <v>2909.8976904320507</v>
      </c>
      <c r="I9" s="4">
        <f t="shared" si="2"/>
        <v>1.2601361568799492E-3</v>
      </c>
      <c r="J9" s="4">
        <f t="shared" si="3"/>
        <v>3.7804084706398472E-4</v>
      </c>
      <c r="K9" s="17">
        <f t="shared" si="5"/>
        <v>1.0316240721777122E-3</v>
      </c>
      <c r="L9"/>
      <c r="O9" s="16"/>
    </row>
    <row r="10" spans="1:15" x14ac:dyDescent="0.25">
      <c r="A10" s="2" t="s">
        <v>127</v>
      </c>
      <c r="B10" s="6">
        <v>6</v>
      </c>
      <c r="C10" s="9" t="s">
        <v>108</v>
      </c>
      <c r="D10" s="3">
        <v>9159</v>
      </c>
      <c r="E10" s="5">
        <f t="shared" si="0"/>
        <v>3.9463173306194411E-3</v>
      </c>
      <c r="F10" s="5">
        <f t="shared" si="1"/>
        <v>2.7624221314336084E-3</v>
      </c>
      <c r="G10" s="3">
        <v>54.146130246399998</v>
      </c>
      <c r="H10" s="3">
        <f t="shared" si="4"/>
        <v>12614.90535146117</v>
      </c>
      <c r="I10" s="4">
        <f t="shared" si="2"/>
        <v>5.4629062737371814E-3</v>
      </c>
      <c r="J10" s="4">
        <f t="shared" si="3"/>
        <v>1.6388718821211544E-3</v>
      </c>
      <c r="K10" s="17">
        <f t="shared" si="5"/>
        <v>4.4012940135547633E-3</v>
      </c>
      <c r="L10"/>
      <c r="O10" s="16"/>
    </row>
    <row r="11" spans="1:15" x14ac:dyDescent="0.25">
      <c r="A11" s="2" t="s">
        <v>188</v>
      </c>
      <c r="B11" s="6">
        <v>7</v>
      </c>
      <c r="C11" s="10" t="s">
        <v>107</v>
      </c>
      <c r="D11" s="3">
        <v>7490</v>
      </c>
      <c r="E11" s="5">
        <f t="shared" si="0"/>
        <v>3.2271991272343724E-3</v>
      </c>
      <c r="F11" s="5">
        <f t="shared" si="1"/>
        <v>2.2590393890640605E-3</v>
      </c>
      <c r="G11" s="3">
        <v>56.256665752072699</v>
      </c>
      <c r="H11" s="3">
        <f t="shared" si="4"/>
        <v>8014.5207040716241</v>
      </c>
      <c r="I11" s="4">
        <f t="shared" si="2"/>
        <v>3.4707018574814848E-3</v>
      </c>
      <c r="J11" s="4">
        <f t="shared" si="3"/>
        <v>1.0412105572444453E-3</v>
      </c>
      <c r="K11" s="17">
        <f t="shared" si="5"/>
        <v>3.3002499463085058E-3</v>
      </c>
      <c r="L11"/>
      <c r="O11" s="16"/>
    </row>
    <row r="12" spans="1:15" x14ac:dyDescent="0.25">
      <c r="A12" s="2" t="s">
        <v>128</v>
      </c>
      <c r="B12" s="6">
        <v>8</v>
      </c>
      <c r="C12" s="9" t="s">
        <v>106</v>
      </c>
      <c r="D12" s="3">
        <v>3949</v>
      </c>
      <c r="E12" s="5">
        <f t="shared" si="0"/>
        <v>1.7014965758943305E-3</v>
      </c>
      <c r="F12" s="5">
        <f t="shared" si="1"/>
        <v>1.1910476031260313E-3</v>
      </c>
      <c r="G12" s="3">
        <v>52.119102222447303</v>
      </c>
      <c r="H12" s="3">
        <f t="shared" si="4"/>
        <v>6604.5394711096887</v>
      </c>
      <c r="I12" s="4">
        <f t="shared" si="2"/>
        <v>2.8601070802081654E-3</v>
      </c>
      <c r="J12" s="4">
        <f t="shared" si="3"/>
        <v>8.5803212406244955E-4</v>
      </c>
      <c r="K12" s="17">
        <f t="shared" si="5"/>
        <v>2.049079727188481E-3</v>
      </c>
      <c r="L12"/>
      <c r="O12" s="16"/>
    </row>
    <row r="13" spans="1:15" x14ac:dyDescent="0.25">
      <c r="A13" s="2" t="s">
        <v>129</v>
      </c>
      <c r="B13" s="6">
        <v>9</v>
      </c>
      <c r="C13" s="10" t="s">
        <v>105</v>
      </c>
      <c r="D13" s="3">
        <v>4466</v>
      </c>
      <c r="E13" s="5">
        <f t="shared" si="0"/>
        <v>1.924255180537878E-3</v>
      </c>
      <c r="F13" s="5">
        <f t="shared" si="1"/>
        <v>1.3469786263765144E-3</v>
      </c>
      <c r="G13" s="3">
        <v>53.728510472629701</v>
      </c>
      <c r="H13" s="3">
        <f t="shared" si="4"/>
        <v>6422.6835565767215</v>
      </c>
      <c r="I13" s="4">
        <f t="shared" si="2"/>
        <v>2.7813540663139081E-3</v>
      </c>
      <c r="J13" s="4">
        <f t="shared" si="3"/>
        <v>8.3440621989417242E-4</v>
      </c>
      <c r="K13" s="17">
        <f t="shared" si="5"/>
        <v>2.181384846270687E-3</v>
      </c>
      <c r="L13"/>
      <c r="O13" s="16"/>
    </row>
    <row r="14" spans="1:15" x14ac:dyDescent="0.25">
      <c r="A14" s="2" t="s">
        <v>130</v>
      </c>
      <c r="B14" s="6">
        <v>10</v>
      </c>
      <c r="C14" s="9" t="s">
        <v>104</v>
      </c>
      <c r="D14" s="3">
        <v>2755</v>
      </c>
      <c r="E14" s="5">
        <f t="shared" si="0"/>
        <v>1.1870405334486909E-3</v>
      </c>
      <c r="F14" s="5">
        <f t="shared" si="1"/>
        <v>8.309283734140836E-4</v>
      </c>
      <c r="G14" s="3">
        <v>49.061852249180603</v>
      </c>
      <c r="H14" s="3">
        <f t="shared" si="4"/>
        <v>5833.9723309906803</v>
      </c>
      <c r="I14" s="4">
        <f t="shared" si="2"/>
        <v>2.5264116661871425E-3</v>
      </c>
      <c r="J14" s="4">
        <f t="shared" si="3"/>
        <v>7.5792349985614267E-4</v>
      </c>
      <c r="K14" s="17">
        <f t="shared" si="5"/>
        <v>1.5888518732702262E-3</v>
      </c>
      <c r="L14"/>
      <c r="O14" s="16"/>
    </row>
    <row r="15" spans="1:15" x14ac:dyDescent="0.25">
      <c r="A15" s="2" t="s">
        <v>189</v>
      </c>
      <c r="B15" s="6">
        <v>11</v>
      </c>
      <c r="C15" s="9" t="s">
        <v>103</v>
      </c>
      <c r="D15" s="3">
        <v>8389</v>
      </c>
      <c r="E15" s="5">
        <f t="shared" si="0"/>
        <v>3.6145491960439449E-3</v>
      </c>
      <c r="F15" s="5">
        <f t="shared" si="1"/>
        <v>2.5301844372307611E-3</v>
      </c>
      <c r="G15" s="3">
        <v>55.201169409642802</v>
      </c>
      <c r="H15" s="3">
        <f t="shared" si="4"/>
        <v>10265.70095815694</v>
      </c>
      <c r="I15" s="4">
        <f t="shared" si="2"/>
        <v>4.4455793052882156E-3</v>
      </c>
      <c r="J15" s="4">
        <f t="shared" si="3"/>
        <v>1.3336737915864646E-3</v>
      </c>
      <c r="K15" s="17">
        <f t="shared" si="5"/>
        <v>3.863858228817226E-3</v>
      </c>
      <c r="L15"/>
      <c r="O15" s="16"/>
    </row>
    <row r="16" spans="1:15" x14ac:dyDescent="0.25">
      <c r="A16" s="2" t="s">
        <v>131</v>
      </c>
      <c r="B16" s="6">
        <v>12</v>
      </c>
      <c r="C16" s="9" t="s">
        <v>102</v>
      </c>
      <c r="D16" s="3">
        <v>3736</v>
      </c>
      <c r="E16" s="5">
        <f t="shared" si="0"/>
        <v>1.609721754252018E-3</v>
      </c>
      <c r="F16" s="5">
        <f t="shared" si="1"/>
        <v>1.1268052279764125E-3</v>
      </c>
      <c r="G16" s="3">
        <v>53.734002402342497</v>
      </c>
      <c r="H16" s="3">
        <f t="shared" si="4"/>
        <v>5369.862078817926</v>
      </c>
      <c r="I16" s="4">
        <f t="shared" si="2"/>
        <v>2.3254279300700411E-3</v>
      </c>
      <c r="J16" s="4">
        <f t="shared" si="3"/>
        <v>6.9762837902101233E-4</v>
      </c>
      <c r="K16" s="17">
        <f t="shared" si="5"/>
        <v>1.8244336069974249E-3</v>
      </c>
      <c r="L16"/>
      <c r="O16" s="16"/>
    </row>
    <row r="17" spans="1:15" x14ac:dyDescent="0.25">
      <c r="A17" s="2" t="s">
        <v>132</v>
      </c>
      <c r="B17" s="6">
        <v>13</v>
      </c>
      <c r="C17" s="10" t="s">
        <v>101</v>
      </c>
      <c r="D17" s="3">
        <v>16671</v>
      </c>
      <c r="E17" s="5">
        <f t="shared" si="0"/>
        <v>7.1829955474131133E-3</v>
      </c>
      <c r="F17" s="5">
        <f t="shared" si="1"/>
        <v>5.028096883189179E-3</v>
      </c>
      <c r="G17" s="3">
        <v>58.883084195099201</v>
      </c>
      <c r="H17" s="3">
        <f t="shared" si="4"/>
        <v>11463.362052637745</v>
      </c>
      <c r="I17" s="4">
        <f t="shared" si="2"/>
        <v>4.9642284845380861E-3</v>
      </c>
      <c r="J17" s="4">
        <f t="shared" si="3"/>
        <v>1.4892685453614257E-3</v>
      </c>
      <c r="K17" s="17">
        <f t="shared" si="5"/>
        <v>6.5173654285506045E-3</v>
      </c>
      <c r="L17"/>
      <c r="O17" s="16"/>
    </row>
    <row r="18" spans="1:15" x14ac:dyDescent="0.25">
      <c r="A18" s="2" t="s">
        <v>133</v>
      </c>
      <c r="B18" s="6">
        <v>14</v>
      </c>
      <c r="C18" s="9" t="s">
        <v>100</v>
      </c>
      <c r="D18" s="3">
        <v>1714</v>
      </c>
      <c r="E18" s="5">
        <f t="shared" si="0"/>
        <v>7.3850725021090973E-4</v>
      </c>
      <c r="F18" s="5">
        <f t="shared" si="1"/>
        <v>5.1695507514763674E-4</v>
      </c>
      <c r="G18" s="3">
        <v>52.603119206433099</v>
      </c>
      <c r="H18" s="3">
        <f t="shared" si="4"/>
        <v>2745.8037358332836</v>
      </c>
      <c r="I18" s="4">
        <f t="shared" si="2"/>
        <v>1.1890749900233849E-3</v>
      </c>
      <c r="J18" s="4">
        <f t="shared" si="3"/>
        <v>3.5672249700701548E-4</v>
      </c>
      <c r="K18" s="17">
        <f t="shared" si="5"/>
        <v>8.7367757215465222E-4</v>
      </c>
      <c r="L18"/>
      <c r="O18" s="16"/>
    </row>
    <row r="19" spans="1:15" x14ac:dyDescent="0.25">
      <c r="A19" s="2" t="s">
        <v>190</v>
      </c>
      <c r="B19" s="6">
        <v>15</v>
      </c>
      <c r="C19" s="10" t="s">
        <v>99</v>
      </c>
      <c r="D19" s="3">
        <v>5560</v>
      </c>
      <c r="E19" s="5">
        <f t="shared" si="0"/>
        <v>2.3956244522594272E-3</v>
      </c>
      <c r="F19" s="5">
        <f t="shared" si="1"/>
        <v>1.6769371165815991E-3</v>
      </c>
      <c r="G19" s="3">
        <v>51.711242823354397</v>
      </c>
      <c r="H19" s="3">
        <f t="shared" si="4"/>
        <v>9629.0473297529661</v>
      </c>
      <c r="I19" s="4">
        <f t="shared" si="2"/>
        <v>4.1698753658684275E-3</v>
      </c>
      <c r="J19" s="4">
        <f t="shared" si="3"/>
        <v>1.2509626097605283E-3</v>
      </c>
      <c r="K19" s="17">
        <f t="shared" si="5"/>
        <v>2.9278997263421274E-3</v>
      </c>
      <c r="L19"/>
      <c r="O19" s="16"/>
    </row>
    <row r="20" spans="1:15" x14ac:dyDescent="0.25">
      <c r="A20" s="2" t="s">
        <v>191</v>
      </c>
      <c r="B20" s="6">
        <v>16</v>
      </c>
      <c r="C20" s="9" t="s">
        <v>98</v>
      </c>
      <c r="D20" s="3">
        <v>3104</v>
      </c>
      <c r="E20" s="5">
        <f t="shared" si="0"/>
        <v>1.3374133632757666E-3</v>
      </c>
      <c r="F20" s="5">
        <f t="shared" si="1"/>
        <v>9.3618935429303656E-4</v>
      </c>
      <c r="G20" s="3">
        <v>52.303856046019497</v>
      </c>
      <c r="H20" s="3">
        <f t="shared" si="4"/>
        <v>5107.8137693074341</v>
      </c>
      <c r="I20" s="4">
        <f t="shared" si="2"/>
        <v>2.211947462784468E-3</v>
      </c>
      <c r="J20" s="4">
        <f t="shared" si="3"/>
        <v>6.6358423883534033E-4</v>
      </c>
      <c r="K20" s="17">
        <f t="shared" si="5"/>
        <v>1.5997735931283768E-3</v>
      </c>
      <c r="L20"/>
      <c r="O20" s="16"/>
    </row>
    <row r="21" spans="1:15" x14ac:dyDescent="0.25">
      <c r="A21" s="2" t="s">
        <v>134</v>
      </c>
      <c r="B21" s="6">
        <v>17</v>
      </c>
      <c r="C21" s="9" t="s">
        <v>97</v>
      </c>
      <c r="D21" s="3">
        <v>4686</v>
      </c>
      <c r="E21" s="5">
        <f t="shared" si="0"/>
        <v>2.0190460761308768E-3</v>
      </c>
      <c r="F21" s="5">
        <f t="shared" si="1"/>
        <v>1.4133322532916136E-3</v>
      </c>
      <c r="G21" s="3">
        <v>49.888448401560701</v>
      </c>
      <c r="H21" s="3">
        <f t="shared" si="4"/>
        <v>9359.0756030657139</v>
      </c>
      <c r="I21" s="4">
        <f t="shared" si="2"/>
        <v>4.052963649263228E-3</v>
      </c>
      <c r="J21" s="4">
        <f t="shared" si="3"/>
        <v>1.2158890947789683E-3</v>
      </c>
      <c r="K21" s="17">
        <f t="shared" si="5"/>
        <v>2.6292213480705821E-3</v>
      </c>
      <c r="L21"/>
      <c r="O21" s="16"/>
    </row>
    <row r="22" spans="1:15" x14ac:dyDescent="0.25">
      <c r="A22" s="2" t="s">
        <v>1</v>
      </c>
      <c r="B22" s="6">
        <v>18</v>
      </c>
      <c r="C22" s="9" t="s">
        <v>96</v>
      </c>
      <c r="D22" s="3">
        <v>3385</v>
      </c>
      <c r="E22" s="5">
        <f t="shared" si="0"/>
        <v>1.4584871890104606E-3</v>
      </c>
      <c r="F22" s="5">
        <f t="shared" si="1"/>
        <v>1.0209410323073224E-3</v>
      </c>
      <c r="G22" s="3">
        <v>52.576072279621599</v>
      </c>
      <c r="H22" s="3">
        <f t="shared" si="4"/>
        <v>5436.0523205548143</v>
      </c>
      <c r="I22" s="4">
        <f t="shared" si="2"/>
        <v>2.3540917271236386E-3</v>
      </c>
      <c r="J22" s="4">
        <f t="shared" si="3"/>
        <v>7.0622751813709153E-4</v>
      </c>
      <c r="K22" s="17">
        <f t="shared" si="5"/>
        <v>1.7271685504444139E-3</v>
      </c>
      <c r="L22"/>
      <c r="O22" s="16"/>
    </row>
    <row r="23" spans="1:15" x14ac:dyDescent="0.25">
      <c r="A23" s="2" t="s">
        <v>135</v>
      </c>
      <c r="B23" s="6">
        <v>19</v>
      </c>
      <c r="C23" s="9" t="s">
        <v>95</v>
      </c>
      <c r="D23" s="3">
        <v>38934</v>
      </c>
      <c r="E23" s="5">
        <f t="shared" si="0"/>
        <v>1.6775403313717362E-2</v>
      </c>
      <c r="F23" s="5">
        <f t="shared" si="1"/>
        <v>1.1742782319602152E-2</v>
      </c>
      <c r="G23" s="3">
        <v>48.7793371874385</v>
      </c>
      <c r="H23" s="3">
        <f t="shared" si="4"/>
        <v>84047.935633485569</v>
      </c>
      <c r="I23" s="4">
        <f t="shared" si="2"/>
        <v>3.6397101846954785E-2</v>
      </c>
      <c r="J23" s="4">
        <f t="shared" si="3"/>
        <v>1.0919130554086436E-2</v>
      </c>
      <c r="K23" s="17">
        <f t="shared" si="5"/>
        <v>2.2661912873688586E-2</v>
      </c>
      <c r="L23"/>
      <c r="O23" s="16"/>
    </row>
    <row r="24" spans="1:15" x14ac:dyDescent="0.25">
      <c r="A24" s="2" t="s">
        <v>136</v>
      </c>
      <c r="B24" s="6">
        <v>20</v>
      </c>
      <c r="C24" s="10" t="s">
        <v>94</v>
      </c>
      <c r="D24" s="3">
        <v>4497</v>
      </c>
      <c r="E24" s="5">
        <f t="shared" si="0"/>
        <v>1.937612079462346E-3</v>
      </c>
      <c r="F24" s="5">
        <f t="shared" si="1"/>
        <v>1.3563284556236421E-3</v>
      </c>
      <c r="G24" s="3">
        <v>55.688963939236402</v>
      </c>
      <c r="H24" s="3">
        <f t="shared" si="4"/>
        <v>5183.6327664609616</v>
      </c>
      <c r="I24" s="4">
        <f t="shared" si="2"/>
        <v>2.2447810087904627E-3</v>
      </c>
      <c r="J24" s="4">
        <f t="shared" si="3"/>
        <v>6.7343430263713876E-4</v>
      </c>
      <c r="K24" s="17">
        <f t="shared" si="5"/>
        <v>2.0297627582607806E-3</v>
      </c>
      <c r="L24"/>
      <c r="O24" s="16"/>
    </row>
    <row r="25" spans="1:15" x14ac:dyDescent="0.25">
      <c r="A25" s="2" t="s">
        <v>192</v>
      </c>
      <c r="B25" s="6">
        <v>21</v>
      </c>
      <c r="C25" s="9" t="s">
        <v>93</v>
      </c>
      <c r="D25" s="3">
        <v>9406</v>
      </c>
      <c r="E25" s="5">
        <f t="shared" si="0"/>
        <v>4.052741654307945E-3</v>
      </c>
      <c r="F25" s="5">
        <f t="shared" si="1"/>
        <v>2.8369191580155614E-3</v>
      </c>
      <c r="G25" s="3">
        <v>50.171329232292102</v>
      </c>
      <c r="H25" s="3">
        <f t="shared" si="4"/>
        <v>18398.648286298398</v>
      </c>
      <c r="I25" s="4">
        <f t="shared" si="2"/>
        <v>7.9675660142675096E-3</v>
      </c>
      <c r="J25" s="4">
        <f t="shared" si="3"/>
        <v>2.3902698042802526E-3</v>
      </c>
      <c r="K25" s="17">
        <f t="shared" si="5"/>
        <v>5.227188962295814E-3</v>
      </c>
      <c r="L25"/>
      <c r="O25" s="16"/>
    </row>
    <row r="26" spans="1:15" x14ac:dyDescent="0.25">
      <c r="A26" s="2" t="s">
        <v>137</v>
      </c>
      <c r="B26" s="6">
        <v>22</v>
      </c>
      <c r="C26" s="9" t="s">
        <v>92</v>
      </c>
      <c r="D26" s="3">
        <v>4363</v>
      </c>
      <c r="E26" s="5">
        <f t="shared" si="0"/>
        <v>1.879875806692065E-3</v>
      </c>
      <c r="F26" s="5">
        <f t="shared" si="1"/>
        <v>1.3159130646844455E-3</v>
      </c>
      <c r="G26" s="3">
        <v>49.088945837836199</v>
      </c>
      <c r="H26" s="3">
        <f t="shared" si="4"/>
        <v>9221.8527074662015</v>
      </c>
      <c r="I26" s="4">
        <f t="shared" si="2"/>
        <v>3.9935390403275667E-3</v>
      </c>
      <c r="J26" s="4">
        <f t="shared" si="3"/>
        <v>1.1980617120982699E-3</v>
      </c>
      <c r="K26" s="17">
        <f t="shared" si="5"/>
        <v>2.5139747767827154E-3</v>
      </c>
      <c r="L26"/>
      <c r="O26" s="16"/>
    </row>
    <row r="27" spans="1:15" x14ac:dyDescent="0.25">
      <c r="A27" s="2" t="s">
        <v>193</v>
      </c>
      <c r="B27" s="6">
        <v>23</v>
      </c>
      <c r="C27" s="9" t="s">
        <v>91</v>
      </c>
      <c r="D27" s="3">
        <v>4863</v>
      </c>
      <c r="E27" s="5">
        <f t="shared" si="0"/>
        <v>2.095309660312517E-3</v>
      </c>
      <c r="F27" s="5">
        <f t="shared" si="1"/>
        <v>1.4667167622187617E-3</v>
      </c>
      <c r="G27" s="3">
        <v>54.827067853042699</v>
      </c>
      <c r="H27" s="3">
        <f t="shared" si="4"/>
        <v>6215.7840908631242</v>
      </c>
      <c r="I27" s="4">
        <f t="shared" si="2"/>
        <v>2.6917558998759204E-3</v>
      </c>
      <c r="J27" s="4">
        <f t="shared" si="3"/>
        <v>8.0752676996277608E-4</v>
      </c>
      <c r="K27" s="17">
        <f t="shared" si="5"/>
        <v>2.274243532181538E-3</v>
      </c>
      <c r="L27"/>
      <c r="O27" s="16"/>
    </row>
    <row r="28" spans="1:15" x14ac:dyDescent="0.25">
      <c r="A28" s="2" t="s">
        <v>138</v>
      </c>
      <c r="B28" s="6">
        <v>24</v>
      </c>
      <c r="C28" s="9" t="s">
        <v>90</v>
      </c>
      <c r="D28" s="3">
        <v>3244</v>
      </c>
      <c r="E28" s="5">
        <f t="shared" si="0"/>
        <v>1.397734842289493E-3</v>
      </c>
      <c r="F28" s="5">
        <f t="shared" si="1"/>
        <v>9.78414389602645E-4</v>
      </c>
      <c r="G28" s="3">
        <v>51.226445609730597</v>
      </c>
      <c r="H28" s="3">
        <f t="shared" si="4"/>
        <v>5847.0813603601373</v>
      </c>
      <c r="I28" s="4">
        <f t="shared" si="2"/>
        <v>2.5320885537094668E-3</v>
      </c>
      <c r="J28" s="4">
        <f t="shared" si="3"/>
        <v>7.5962656611283999E-4</v>
      </c>
      <c r="K28" s="17">
        <f t="shared" si="5"/>
        <v>1.738040955715485E-3</v>
      </c>
      <c r="L28"/>
      <c r="O28" s="16"/>
    </row>
    <row r="29" spans="1:15" x14ac:dyDescent="0.25">
      <c r="A29" s="2" t="s">
        <v>139</v>
      </c>
      <c r="B29" s="6">
        <v>25</v>
      </c>
      <c r="C29" s="9" t="s">
        <v>89</v>
      </c>
      <c r="D29" s="3">
        <v>6003</v>
      </c>
      <c r="E29" s="5">
        <f t="shared" si="0"/>
        <v>2.5864988465671476E-3</v>
      </c>
      <c r="F29" s="5">
        <f t="shared" si="1"/>
        <v>1.8105491925970031E-3</v>
      </c>
      <c r="G29" s="3">
        <v>54.958322962571401</v>
      </c>
      <c r="H29" s="3">
        <f t="shared" si="4"/>
        <v>7558.1862644275643</v>
      </c>
      <c r="I29" s="4">
        <f t="shared" si="2"/>
        <v>3.2730854502394662E-3</v>
      </c>
      <c r="J29" s="4">
        <f t="shared" si="3"/>
        <v>9.8192563507183976E-4</v>
      </c>
      <c r="K29" s="17">
        <f t="shared" si="5"/>
        <v>2.7924748276688428E-3</v>
      </c>
      <c r="L29"/>
      <c r="O29" s="16"/>
    </row>
    <row r="30" spans="1:15" x14ac:dyDescent="0.25">
      <c r="A30" s="2" t="s">
        <v>140</v>
      </c>
      <c r="B30" s="6">
        <v>26</v>
      </c>
      <c r="C30" s="10" t="s">
        <v>88</v>
      </c>
      <c r="D30" s="3">
        <v>3622</v>
      </c>
      <c r="E30" s="5">
        <f t="shared" si="0"/>
        <v>1.5606028356265548E-3</v>
      </c>
      <c r="F30" s="5">
        <f t="shared" si="1"/>
        <v>1.0924219849385883E-3</v>
      </c>
      <c r="G30" s="3">
        <v>55.088869679474499</v>
      </c>
      <c r="H30" s="3">
        <f t="shared" si="4"/>
        <v>4491.4994014493486</v>
      </c>
      <c r="I30" s="4">
        <f t="shared" si="2"/>
        <v>1.9450514748271489E-3</v>
      </c>
      <c r="J30" s="4">
        <f t="shared" si="3"/>
        <v>5.8351544244814469E-4</v>
      </c>
      <c r="K30" s="17">
        <f t="shared" si="5"/>
        <v>1.6759374273867329E-3</v>
      </c>
      <c r="L30"/>
      <c r="O30" s="16"/>
    </row>
    <row r="31" spans="1:15" x14ac:dyDescent="0.25">
      <c r="A31" s="2" t="s">
        <v>194</v>
      </c>
      <c r="B31" s="6">
        <v>27</v>
      </c>
      <c r="C31" s="9" t="s">
        <v>87</v>
      </c>
      <c r="D31" s="3">
        <v>8345</v>
      </c>
      <c r="E31" s="5">
        <f t="shared" si="0"/>
        <v>3.5955910169253452E-3</v>
      </c>
      <c r="F31" s="5">
        <f t="shared" si="1"/>
        <v>2.5169137118477413E-3</v>
      </c>
      <c r="G31" s="3">
        <v>56.710971441663801</v>
      </c>
      <c r="H31" s="3">
        <f t="shared" si="4"/>
        <v>8377.3999472923424</v>
      </c>
      <c r="I31" s="4">
        <f t="shared" si="2"/>
        <v>3.6278473325499798E-3</v>
      </c>
      <c r="J31" s="4">
        <f t="shared" si="3"/>
        <v>1.088354199764994E-3</v>
      </c>
      <c r="K31" s="17">
        <f t="shared" si="5"/>
        <v>3.6052679116127355E-3</v>
      </c>
      <c r="L31"/>
      <c r="O31" s="16"/>
    </row>
    <row r="32" spans="1:15" x14ac:dyDescent="0.25">
      <c r="A32" s="2" t="s">
        <v>141</v>
      </c>
      <c r="B32" s="6">
        <v>28</v>
      </c>
      <c r="C32" s="9" t="s">
        <v>86</v>
      </c>
      <c r="D32" s="3">
        <v>2936</v>
      </c>
      <c r="E32" s="5">
        <f t="shared" si="0"/>
        <v>1.2650275884592947E-3</v>
      </c>
      <c r="F32" s="5">
        <f t="shared" si="1"/>
        <v>8.8551931192150618E-4</v>
      </c>
      <c r="G32" s="3">
        <v>54.903949457612498</v>
      </c>
      <c r="H32" s="3">
        <f t="shared" si="4"/>
        <v>3719.8678395406741</v>
      </c>
      <c r="I32" s="4">
        <f t="shared" si="2"/>
        <v>1.6108951111350298E-3</v>
      </c>
      <c r="J32" s="4">
        <f t="shared" si="3"/>
        <v>4.8326853334050893E-4</v>
      </c>
      <c r="K32" s="17">
        <f t="shared" si="5"/>
        <v>1.3687878452620151E-3</v>
      </c>
      <c r="L32"/>
      <c r="O32" s="16"/>
    </row>
    <row r="33" spans="1:15" x14ac:dyDescent="0.25">
      <c r="A33" s="2" t="s">
        <v>195</v>
      </c>
      <c r="B33" s="6">
        <v>29</v>
      </c>
      <c r="C33" s="9" t="s">
        <v>85</v>
      </c>
      <c r="D33" s="3">
        <v>6240</v>
      </c>
      <c r="E33" s="5">
        <f t="shared" si="0"/>
        <v>2.6886144931832418E-3</v>
      </c>
      <c r="F33" s="5">
        <f t="shared" si="1"/>
        <v>1.8820301452282691E-3</v>
      </c>
      <c r="G33" s="3">
        <v>55.462182976939197</v>
      </c>
      <c r="H33" s="3">
        <f t="shared" si="4"/>
        <v>7398.8064293997486</v>
      </c>
      <c r="I33" s="4">
        <f t="shared" si="2"/>
        <v>3.2040657409017495E-3</v>
      </c>
      <c r="J33" s="4">
        <f t="shared" si="3"/>
        <v>9.6121972227052477E-4</v>
      </c>
      <c r="K33" s="17">
        <f t="shared" si="5"/>
        <v>2.8432498674987941E-3</v>
      </c>
      <c r="L33"/>
      <c r="O33" s="16"/>
    </row>
    <row r="34" spans="1:15" x14ac:dyDescent="0.25">
      <c r="A34" s="2" t="s">
        <v>196</v>
      </c>
      <c r="B34" s="6">
        <v>30</v>
      </c>
      <c r="C34" s="9" t="s">
        <v>84</v>
      </c>
      <c r="D34" s="3">
        <v>4015</v>
      </c>
      <c r="E34" s="5">
        <f t="shared" si="0"/>
        <v>1.7299338445722302E-3</v>
      </c>
      <c r="F34" s="5">
        <f t="shared" si="1"/>
        <v>1.2109536912005611E-3</v>
      </c>
      <c r="G34" s="3">
        <v>49.2620186668522</v>
      </c>
      <c r="H34" s="3">
        <f t="shared" si="4"/>
        <v>8385.1270796568715</v>
      </c>
      <c r="I34" s="4">
        <f t="shared" si="2"/>
        <v>3.6311935803969597E-3</v>
      </c>
      <c r="J34" s="4">
        <f t="shared" si="3"/>
        <v>1.0893580741190879E-3</v>
      </c>
      <c r="K34" s="17">
        <f t="shared" si="5"/>
        <v>2.300311765319649E-3</v>
      </c>
      <c r="L34"/>
      <c r="O34" s="16"/>
    </row>
    <row r="35" spans="1:15" x14ac:dyDescent="0.25">
      <c r="A35" s="2" t="s">
        <v>142</v>
      </c>
      <c r="B35" s="6">
        <v>31</v>
      </c>
      <c r="C35" s="10" t="s">
        <v>83</v>
      </c>
      <c r="D35" s="3">
        <v>2818</v>
      </c>
      <c r="E35" s="5">
        <f t="shared" si="0"/>
        <v>1.2141851990048679E-3</v>
      </c>
      <c r="F35" s="5">
        <f t="shared" si="1"/>
        <v>8.4992963930340755E-4</v>
      </c>
      <c r="G35" s="3">
        <v>51.262294036781803</v>
      </c>
      <c r="H35" s="3">
        <f t="shared" si="4"/>
        <v>5064.537746873194</v>
      </c>
      <c r="I35" s="4">
        <f t="shared" si="2"/>
        <v>2.1932067074738452E-3</v>
      </c>
      <c r="J35" s="4">
        <f t="shared" si="3"/>
        <v>6.5796201224215358E-4</v>
      </c>
      <c r="K35" s="17">
        <f t="shared" si="5"/>
        <v>1.5078916515455611E-3</v>
      </c>
      <c r="L35"/>
      <c r="O35" s="16"/>
    </row>
    <row r="36" spans="1:15" x14ac:dyDescent="0.25">
      <c r="A36" s="2" t="s">
        <v>143</v>
      </c>
      <c r="B36" s="6">
        <v>32</v>
      </c>
      <c r="C36" s="9" t="s">
        <v>82</v>
      </c>
      <c r="D36" s="3">
        <v>16779</v>
      </c>
      <c r="E36" s="5">
        <f t="shared" si="0"/>
        <v>7.2295292597951309E-3</v>
      </c>
      <c r="F36" s="5">
        <f t="shared" si="1"/>
        <v>5.0606704818565917E-3</v>
      </c>
      <c r="G36" s="3">
        <v>52.251815023813997</v>
      </c>
      <c r="H36" s="3">
        <f t="shared" si="4"/>
        <v>27737.964456165846</v>
      </c>
      <c r="I36" s="4">
        <f t="shared" si="2"/>
        <v>1.2011972807289894E-2</v>
      </c>
      <c r="J36" s="4">
        <f t="shared" si="3"/>
        <v>3.6035918421869679E-3</v>
      </c>
      <c r="K36" s="17">
        <f t="shared" si="5"/>
        <v>8.66426232404356E-3</v>
      </c>
      <c r="L36"/>
      <c r="O36" s="16"/>
    </row>
    <row r="37" spans="1:15" x14ac:dyDescent="0.25">
      <c r="A37" s="2" t="s">
        <v>197</v>
      </c>
      <c r="B37" s="6">
        <v>33</v>
      </c>
      <c r="C37" s="9" t="s">
        <v>81</v>
      </c>
      <c r="D37" s="3">
        <v>21255</v>
      </c>
      <c r="E37" s="5">
        <f t="shared" ref="E37:E68" si="6">D37/$D$111</f>
        <v>9.1580931174054178E-3</v>
      </c>
      <c r="F37" s="5">
        <f t="shared" ref="F37:F68" si="7">E37*0.7</f>
        <v>6.4106651821837918E-3</v>
      </c>
      <c r="G37" s="3">
        <v>52.109950730545897</v>
      </c>
      <c r="H37" s="3">
        <f t="shared" si="4"/>
        <v>35576.431395559128</v>
      </c>
      <c r="I37" s="4">
        <f t="shared" ref="I37:I68" si="8">H37/$H$111</f>
        <v>1.5406434281765654E-2</v>
      </c>
      <c r="J37" s="4">
        <f t="shared" ref="J37:J68" si="9">I37*0.3</f>
        <v>4.6219302845296965E-3</v>
      </c>
      <c r="K37" s="17">
        <f t="shared" ref="K37:K68" si="10">+F37+J37</f>
        <v>1.1032595466713488E-2</v>
      </c>
      <c r="L37"/>
      <c r="O37" s="16"/>
    </row>
    <row r="38" spans="1:15" x14ac:dyDescent="0.25">
      <c r="A38" s="2" t="s">
        <v>198</v>
      </c>
      <c r="B38" s="6">
        <v>34</v>
      </c>
      <c r="C38" s="9" t="s">
        <v>80</v>
      </c>
      <c r="D38" s="3">
        <v>6514</v>
      </c>
      <c r="E38" s="5">
        <f t="shared" si="6"/>
        <v>2.8066722449672497E-3</v>
      </c>
      <c r="F38" s="5">
        <f t="shared" si="7"/>
        <v>1.9646705714770748E-3</v>
      </c>
      <c r="G38" s="3">
        <v>50.966674166207099</v>
      </c>
      <c r="H38" s="3">
        <f t="shared" si="4"/>
        <v>11987.403100481197</v>
      </c>
      <c r="I38" s="4">
        <f t="shared" si="8"/>
        <v>5.1911653539160399E-3</v>
      </c>
      <c r="J38" s="4">
        <f t="shared" si="9"/>
        <v>1.5573496061748119E-3</v>
      </c>
      <c r="K38" s="17">
        <f t="shared" si="10"/>
        <v>3.522020177651887E-3</v>
      </c>
      <c r="L38"/>
      <c r="O38" s="16"/>
    </row>
    <row r="39" spans="1:15" x14ac:dyDescent="0.25">
      <c r="A39" s="2" t="s">
        <v>199</v>
      </c>
      <c r="B39" s="6">
        <v>35</v>
      </c>
      <c r="C39" s="9" t="s">
        <v>79</v>
      </c>
      <c r="D39" s="3">
        <v>6384</v>
      </c>
      <c r="E39" s="5">
        <f t="shared" si="6"/>
        <v>2.7506594430259323E-3</v>
      </c>
      <c r="F39" s="5">
        <f t="shared" si="7"/>
        <v>1.9254616101181525E-3</v>
      </c>
      <c r="G39" s="3">
        <v>52.660157138938303</v>
      </c>
      <c r="H39" s="3">
        <f t="shared" si="4"/>
        <v>10174.060273722596</v>
      </c>
      <c r="I39" s="4">
        <f t="shared" si="8"/>
        <v>4.4058941506256834E-3</v>
      </c>
      <c r="J39" s="4">
        <f t="shared" si="9"/>
        <v>1.3217682451877051E-3</v>
      </c>
      <c r="K39" s="17">
        <f t="shared" si="10"/>
        <v>3.2472298553058573E-3</v>
      </c>
      <c r="L39"/>
      <c r="O39" s="16"/>
    </row>
    <row r="40" spans="1:15" x14ac:dyDescent="0.25">
      <c r="A40" s="2" t="s">
        <v>200</v>
      </c>
      <c r="B40" s="6">
        <v>36</v>
      </c>
      <c r="C40" s="10" t="s">
        <v>78</v>
      </c>
      <c r="D40" s="3">
        <v>8090</v>
      </c>
      <c r="E40" s="5">
        <f t="shared" si="6"/>
        <v>3.4857197515789145E-3</v>
      </c>
      <c r="F40" s="5">
        <f t="shared" si="7"/>
        <v>2.4400038261052398E-3</v>
      </c>
      <c r="G40" s="3">
        <v>53.030389865795101</v>
      </c>
      <c r="H40" s="3">
        <f t="shared" si="4"/>
        <v>12456.781655520479</v>
      </c>
      <c r="I40" s="4">
        <f t="shared" si="8"/>
        <v>5.3944305375731479E-3</v>
      </c>
      <c r="J40" s="4">
        <f t="shared" si="9"/>
        <v>1.6183291612719443E-3</v>
      </c>
      <c r="K40" s="17">
        <f t="shared" si="10"/>
        <v>4.0583329873771839E-3</v>
      </c>
      <c r="L40"/>
      <c r="O40" s="16"/>
    </row>
    <row r="41" spans="1:15" x14ac:dyDescent="0.25">
      <c r="A41" s="2" t="s">
        <v>201</v>
      </c>
      <c r="B41" s="6">
        <v>37</v>
      </c>
      <c r="C41" s="10" t="s">
        <v>77</v>
      </c>
      <c r="D41" s="3">
        <v>5250</v>
      </c>
      <c r="E41" s="5">
        <f t="shared" si="6"/>
        <v>2.262055463014747E-3</v>
      </c>
      <c r="F41" s="5">
        <f t="shared" si="7"/>
        <v>1.5834388241103229E-3</v>
      </c>
      <c r="G41" s="3">
        <v>54.088077284278299</v>
      </c>
      <c r="H41" s="3">
        <f t="shared" si="4"/>
        <v>7275.3237238976644</v>
      </c>
      <c r="I41" s="4">
        <f t="shared" si="8"/>
        <v>3.1505913447179338E-3</v>
      </c>
      <c r="J41" s="4">
        <f t="shared" si="9"/>
        <v>9.4517740341538005E-4</v>
      </c>
      <c r="K41" s="17">
        <f t="shared" si="10"/>
        <v>2.5286162275257032E-3</v>
      </c>
      <c r="L41"/>
      <c r="O41" s="16"/>
    </row>
    <row r="42" spans="1:15" x14ac:dyDescent="0.25">
      <c r="A42" s="2" t="s">
        <v>202</v>
      </c>
      <c r="B42" s="6">
        <v>38</v>
      </c>
      <c r="C42" s="9" t="s">
        <v>76</v>
      </c>
      <c r="D42" s="3">
        <v>35137</v>
      </c>
      <c r="E42" s="5">
        <f t="shared" si="6"/>
        <v>1.5139398629323651E-2</v>
      </c>
      <c r="F42" s="5">
        <f t="shared" si="7"/>
        <v>1.0597579040526555E-2</v>
      </c>
      <c r="G42" s="3">
        <v>54.493181212077502</v>
      </c>
      <c r="H42" s="3">
        <f t="shared" si="4"/>
        <v>46619.519158979456</v>
      </c>
      <c r="I42" s="4">
        <f t="shared" si="8"/>
        <v>2.018866226869475E-2</v>
      </c>
      <c r="J42" s="4">
        <f t="shared" si="9"/>
        <v>6.0565986806084245E-3</v>
      </c>
      <c r="K42" s="17">
        <f t="shared" si="10"/>
        <v>1.6654177721134981E-2</v>
      </c>
      <c r="L42"/>
      <c r="O42" s="16"/>
    </row>
    <row r="43" spans="1:15" x14ac:dyDescent="0.25">
      <c r="A43" s="2" t="s">
        <v>144</v>
      </c>
      <c r="B43" s="6">
        <v>39</v>
      </c>
      <c r="C43" s="10" t="s">
        <v>75</v>
      </c>
      <c r="D43" s="3">
        <v>4186</v>
      </c>
      <c r="E43" s="5">
        <f t="shared" si="6"/>
        <v>1.8036122225104248E-3</v>
      </c>
      <c r="F43" s="5">
        <f t="shared" si="7"/>
        <v>1.2625285557572973E-3</v>
      </c>
      <c r="G43" s="3">
        <v>55.1057406418157</v>
      </c>
      <c r="H43" s="3">
        <f t="shared" si="4"/>
        <v>5180.6110244411384</v>
      </c>
      <c r="I43" s="4">
        <f t="shared" si="8"/>
        <v>2.2434724382560198E-3</v>
      </c>
      <c r="J43" s="4">
        <f t="shared" si="9"/>
        <v>6.7304173147680597E-4</v>
      </c>
      <c r="K43" s="17">
        <f t="shared" si="10"/>
        <v>1.9355702872341034E-3</v>
      </c>
      <c r="L43"/>
      <c r="O43" s="16"/>
    </row>
    <row r="44" spans="1:15" x14ac:dyDescent="0.25">
      <c r="A44" s="2" t="s">
        <v>145</v>
      </c>
      <c r="B44" s="6">
        <v>40</v>
      </c>
      <c r="C44" s="10" t="s">
        <v>74</v>
      </c>
      <c r="D44" s="3">
        <v>28555</v>
      </c>
      <c r="E44" s="5">
        <f t="shared" si="6"/>
        <v>1.2303427380264019E-2</v>
      </c>
      <c r="F44" s="5">
        <f t="shared" si="7"/>
        <v>8.6123991661848122E-3</v>
      </c>
      <c r="G44" s="3">
        <v>55.022645544476198</v>
      </c>
      <c r="H44" s="3">
        <f t="shared" si="4"/>
        <v>35685.263703121345</v>
      </c>
      <c r="I44" s="4">
        <f t="shared" si="8"/>
        <v>1.5453564298139346E-2</v>
      </c>
      <c r="J44" s="4">
        <f t="shared" si="9"/>
        <v>4.6360692894418035E-3</v>
      </c>
      <c r="K44" s="17">
        <f t="shared" si="10"/>
        <v>1.3248468455626616E-2</v>
      </c>
      <c r="L44"/>
      <c r="O44" s="16"/>
    </row>
    <row r="45" spans="1:15" x14ac:dyDescent="0.25">
      <c r="A45" s="2" t="s">
        <v>203</v>
      </c>
      <c r="B45" s="6">
        <v>41</v>
      </c>
      <c r="C45" s="10" t="s">
        <v>73</v>
      </c>
      <c r="D45" s="3">
        <v>141939</v>
      </c>
      <c r="E45" s="5">
        <f t="shared" si="6"/>
        <v>6.1156931498066697E-2</v>
      </c>
      <c r="F45" s="5">
        <f t="shared" si="7"/>
        <v>4.2809852048646686E-2</v>
      </c>
      <c r="G45" s="3">
        <v>58.122018789171797</v>
      </c>
      <c r="H45" s="3">
        <f t="shared" si="4"/>
        <v>113328.93265219289</v>
      </c>
      <c r="I45" s="4">
        <f t="shared" si="8"/>
        <v>4.9077287536675236E-2</v>
      </c>
      <c r="J45" s="4">
        <f t="shared" si="9"/>
        <v>1.4723186261002569E-2</v>
      </c>
      <c r="K45" s="17">
        <f t="shared" si="10"/>
        <v>5.7533038309649259E-2</v>
      </c>
      <c r="L45"/>
      <c r="O45" s="16"/>
    </row>
    <row r="46" spans="1:15" x14ac:dyDescent="0.25">
      <c r="A46" s="2" t="s">
        <v>146</v>
      </c>
      <c r="B46" s="6">
        <v>42</v>
      </c>
      <c r="C46" s="9" t="s">
        <v>72</v>
      </c>
      <c r="D46" s="3">
        <v>5553</v>
      </c>
      <c r="E46" s="5">
        <f t="shared" si="6"/>
        <v>2.3926083783087407E-3</v>
      </c>
      <c r="F46" s="5">
        <f t="shared" si="7"/>
        <v>1.6748258648161185E-3</v>
      </c>
      <c r="G46" s="3">
        <v>52.537152252264796</v>
      </c>
      <c r="H46" s="3">
        <f t="shared" si="4"/>
        <v>8949.1627798860682</v>
      </c>
      <c r="I46" s="4">
        <f t="shared" si="8"/>
        <v>3.8754502021905528E-3</v>
      </c>
      <c r="J46" s="4">
        <f t="shared" si="9"/>
        <v>1.1626350606571659E-3</v>
      </c>
      <c r="K46" s="17">
        <f t="shared" si="10"/>
        <v>2.8374609254732844E-3</v>
      </c>
      <c r="L46"/>
      <c r="O46" s="16"/>
    </row>
    <row r="47" spans="1:15" x14ac:dyDescent="0.25">
      <c r="A47" s="2" t="s">
        <v>147</v>
      </c>
      <c r="B47" s="6">
        <v>43</v>
      </c>
      <c r="C47" s="9" t="s">
        <v>71</v>
      </c>
      <c r="D47" s="3">
        <v>3405</v>
      </c>
      <c r="E47" s="5">
        <f t="shared" si="6"/>
        <v>1.4671045431552787E-3</v>
      </c>
      <c r="F47" s="5">
        <f t="shared" si="7"/>
        <v>1.026973180208695E-3</v>
      </c>
      <c r="G47" s="3">
        <v>51.940833109295802</v>
      </c>
      <c r="H47" s="3">
        <f t="shared" si="4"/>
        <v>5783.1020510706339</v>
      </c>
      <c r="I47" s="4">
        <f t="shared" si="8"/>
        <v>2.5043822047223527E-3</v>
      </c>
      <c r="J47" s="4">
        <f t="shared" si="9"/>
        <v>7.513146614167058E-4</v>
      </c>
      <c r="K47" s="17">
        <f t="shared" si="10"/>
        <v>1.7782878416254008E-3</v>
      </c>
      <c r="L47"/>
      <c r="O47" s="16"/>
    </row>
    <row r="48" spans="1:15" x14ac:dyDescent="0.25">
      <c r="A48" s="2" t="s">
        <v>148</v>
      </c>
      <c r="B48" s="6">
        <v>44</v>
      </c>
      <c r="C48" s="9" t="s">
        <v>70</v>
      </c>
      <c r="D48" s="3">
        <v>7530</v>
      </c>
      <c r="E48" s="5">
        <f t="shared" si="6"/>
        <v>3.2444338355240082E-3</v>
      </c>
      <c r="F48" s="5">
        <f t="shared" si="7"/>
        <v>2.2711036848668056E-3</v>
      </c>
      <c r="G48" s="3">
        <v>53.841735650131497</v>
      </c>
      <c r="H48" s="3">
        <f t="shared" si="4"/>
        <v>10704.973968736624</v>
      </c>
      <c r="I48" s="4">
        <f t="shared" si="8"/>
        <v>4.6358072315802841E-3</v>
      </c>
      <c r="J48" s="4">
        <f t="shared" si="9"/>
        <v>1.3907421694740851E-3</v>
      </c>
      <c r="K48" s="17">
        <f t="shared" si="10"/>
        <v>3.6618458543408909E-3</v>
      </c>
      <c r="L48"/>
      <c r="O48" s="16"/>
    </row>
    <row r="49" spans="1:15" x14ac:dyDescent="0.25">
      <c r="A49" s="2" t="s">
        <v>204</v>
      </c>
      <c r="B49" s="6">
        <v>45</v>
      </c>
      <c r="C49" s="9" t="s">
        <v>69</v>
      </c>
      <c r="D49" s="3">
        <v>2677</v>
      </c>
      <c r="E49" s="5">
        <f t="shared" si="6"/>
        <v>1.1534328522839004E-3</v>
      </c>
      <c r="F49" s="5">
        <f t="shared" si="7"/>
        <v>8.0740299659873022E-4</v>
      </c>
      <c r="G49" s="3">
        <v>54.674296035061403</v>
      </c>
      <c r="H49" s="3">
        <f t="shared" si="4"/>
        <v>3481.2310252588718</v>
      </c>
      <c r="I49" s="4">
        <f t="shared" si="8"/>
        <v>1.5075530317801727E-3</v>
      </c>
      <c r="J49" s="4">
        <f t="shared" si="9"/>
        <v>4.5226590953405179E-4</v>
      </c>
      <c r="K49" s="17">
        <f t="shared" si="10"/>
        <v>1.2596689061327819E-3</v>
      </c>
      <c r="L49"/>
      <c r="O49" s="16"/>
    </row>
    <row r="50" spans="1:15" x14ac:dyDescent="0.25">
      <c r="A50" s="2" t="s">
        <v>149</v>
      </c>
      <c r="B50" s="6">
        <v>46</v>
      </c>
      <c r="C50" s="9" t="s">
        <v>68</v>
      </c>
      <c r="D50" s="3">
        <v>3296</v>
      </c>
      <c r="E50" s="5">
        <f t="shared" si="6"/>
        <v>1.4201399630660201E-3</v>
      </c>
      <c r="F50" s="5">
        <f t="shared" si="7"/>
        <v>9.9409797414621399E-4</v>
      </c>
      <c r="G50" s="3">
        <v>51.863235698255899</v>
      </c>
      <c r="H50" s="3">
        <f t="shared" si="4"/>
        <v>5635.2136601726652</v>
      </c>
      <c r="I50" s="4">
        <f t="shared" si="8"/>
        <v>2.440338884860596E-3</v>
      </c>
      <c r="J50" s="4">
        <f t="shared" si="9"/>
        <v>7.3210166545817877E-4</v>
      </c>
      <c r="K50" s="17">
        <f t="shared" si="10"/>
        <v>1.7261996396043928E-3</v>
      </c>
      <c r="L50"/>
      <c r="O50" s="16"/>
    </row>
    <row r="51" spans="1:15" x14ac:dyDescent="0.25">
      <c r="A51" s="2" t="s">
        <v>205</v>
      </c>
      <c r="B51" s="6">
        <v>47</v>
      </c>
      <c r="C51" s="9" t="s">
        <v>67</v>
      </c>
      <c r="D51" s="3">
        <v>5968</v>
      </c>
      <c r="E51" s="5">
        <f t="shared" si="6"/>
        <v>2.5714184768137159E-3</v>
      </c>
      <c r="F51" s="5">
        <f t="shared" si="7"/>
        <v>1.799992933769601E-3</v>
      </c>
      <c r="G51" s="3">
        <v>51.998224769065899</v>
      </c>
      <c r="H51" s="3">
        <f t="shared" si="4"/>
        <v>10086.268970588053</v>
      </c>
      <c r="I51" s="4">
        <f t="shared" si="8"/>
        <v>4.3678759770991015E-3</v>
      </c>
      <c r="J51" s="4">
        <f t="shared" si="9"/>
        <v>1.3103627931297303E-3</v>
      </c>
      <c r="K51" s="17">
        <f t="shared" si="10"/>
        <v>3.1103557268993311E-3</v>
      </c>
      <c r="L51"/>
      <c r="O51" s="16"/>
    </row>
    <row r="52" spans="1:15" x14ac:dyDescent="0.25">
      <c r="A52" s="2" t="s">
        <v>206</v>
      </c>
      <c r="B52" s="6">
        <v>48</v>
      </c>
      <c r="C52" s="9" t="s">
        <v>66</v>
      </c>
      <c r="D52" s="3">
        <v>23991</v>
      </c>
      <c r="E52" s="5">
        <f t="shared" si="6"/>
        <v>1.0336947164416532E-2</v>
      </c>
      <c r="F52" s="5">
        <f t="shared" si="7"/>
        <v>7.2358630150915716E-3</v>
      </c>
      <c r="G52" s="3">
        <v>53.775413786012997</v>
      </c>
      <c r="H52" s="3">
        <f t="shared" si="4"/>
        <v>34338.312368381339</v>
      </c>
      <c r="I52" s="4">
        <f t="shared" si="8"/>
        <v>1.4870264725771366E-2</v>
      </c>
      <c r="J52" s="4">
        <f t="shared" si="9"/>
        <v>4.46107941773141E-3</v>
      </c>
      <c r="K52" s="17">
        <f t="shared" si="10"/>
        <v>1.1696942432822981E-2</v>
      </c>
      <c r="L52"/>
      <c r="O52" s="16"/>
    </row>
    <row r="53" spans="1:15" x14ac:dyDescent="0.25">
      <c r="A53" s="2" t="s">
        <v>207</v>
      </c>
      <c r="B53" s="6">
        <v>49</v>
      </c>
      <c r="C53" s="9" t="s">
        <v>65</v>
      </c>
      <c r="D53" s="3">
        <v>3965</v>
      </c>
      <c r="E53" s="5">
        <f t="shared" si="6"/>
        <v>1.708390459210185E-3</v>
      </c>
      <c r="F53" s="5">
        <f t="shared" si="7"/>
        <v>1.1958733214471294E-3</v>
      </c>
      <c r="G53" s="3">
        <v>46.505398692223501</v>
      </c>
      <c r="H53" s="3">
        <f t="shared" si="4"/>
        <v>9872.1123133845995</v>
      </c>
      <c r="I53" s="4">
        <f t="shared" si="8"/>
        <v>4.2751350715112667E-3</v>
      </c>
      <c r="J53" s="4">
        <f t="shared" si="9"/>
        <v>1.28254052145338E-3</v>
      </c>
      <c r="K53" s="17">
        <f t="shared" si="10"/>
        <v>2.4784138429005094E-3</v>
      </c>
      <c r="L53"/>
      <c r="O53" s="16"/>
    </row>
    <row r="54" spans="1:15" x14ac:dyDescent="0.25">
      <c r="A54" s="2" t="s">
        <v>208</v>
      </c>
      <c r="B54" s="6">
        <v>50</v>
      </c>
      <c r="C54" s="10" t="s">
        <v>64</v>
      </c>
      <c r="D54" s="3">
        <v>995129</v>
      </c>
      <c r="E54" s="5">
        <f t="shared" si="6"/>
        <v>0.42876895063893372</v>
      </c>
      <c r="F54" s="5">
        <f t="shared" si="7"/>
        <v>0.30013826544725358</v>
      </c>
      <c r="G54" s="3">
        <v>59.913620287915698</v>
      </c>
      <c r="H54" s="3">
        <f t="shared" si="4"/>
        <v>534958.34906737937</v>
      </c>
      <c r="I54" s="4">
        <f t="shared" si="8"/>
        <v>0.23166462528946127</v>
      </c>
      <c r="J54" s="4">
        <f t="shared" si="9"/>
        <v>6.9499387586838379E-2</v>
      </c>
      <c r="K54" s="17">
        <f t="shared" si="10"/>
        <v>0.36963765303409196</v>
      </c>
      <c r="L54"/>
      <c r="O54" s="16"/>
    </row>
    <row r="55" spans="1:15" x14ac:dyDescent="0.25">
      <c r="A55" s="2" t="s">
        <v>209</v>
      </c>
      <c r="B55" s="6">
        <v>51</v>
      </c>
      <c r="C55" s="9" t="s">
        <v>63</v>
      </c>
      <c r="D55" s="3">
        <v>3430</v>
      </c>
      <c r="E55" s="5">
        <f t="shared" si="6"/>
        <v>1.4778762358363014E-3</v>
      </c>
      <c r="F55" s="5">
        <f t="shared" si="7"/>
        <v>1.0345133650854108E-3</v>
      </c>
      <c r="G55" s="3">
        <v>55.489157746076998</v>
      </c>
      <c r="H55" s="3">
        <f t="shared" si="4"/>
        <v>4053.5007083471742</v>
      </c>
      <c r="I55" s="4">
        <f t="shared" si="8"/>
        <v>1.7553753938917176E-3</v>
      </c>
      <c r="J55" s="4">
        <f t="shared" si="9"/>
        <v>5.2661261816751531E-4</v>
      </c>
      <c r="K55" s="17">
        <f t="shared" si="10"/>
        <v>1.5611259832529261E-3</v>
      </c>
      <c r="L55"/>
      <c r="O55" s="16"/>
    </row>
    <row r="56" spans="1:15" x14ac:dyDescent="0.25">
      <c r="A56" s="2" t="s">
        <v>150</v>
      </c>
      <c r="B56" s="6">
        <v>52</v>
      </c>
      <c r="C56" s="10" t="s">
        <v>62</v>
      </c>
      <c r="D56" s="3">
        <v>37804</v>
      </c>
      <c r="E56" s="5">
        <f t="shared" si="6"/>
        <v>1.628852280453514E-2</v>
      </c>
      <c r="F56" s="5">
        <f t="shared" si="7"/>
        <v>1.1401965963174597E-2</v>
      </c>
      <c r="G56" s="3">
        <v>55.383877812184501</v>
      </c>
      <c r="H56" s="3">
        <f t="shared" si="4"/>
        <v>45255.44779219856</v>
      </c>
      <c r="I56" s="4">
        <f t="shared" si="8"/>
        <v>1.9597948837257906E-2</v>
      </c>
      <c r="J56" s="4">
        <f t="shared" si="9"/>
        <v>5.8793846511773712E-3</v>
      </c>
      <c r="K56" s="17">
        <f t="shared" si="10"/>
        <v>1.7281350614351969E-2</v>
      </c>
      <c r="L56"/>
      <c r="O56" s="16"/>
    </row>
    <row r="57" spans="1:15" x14ac:dyDescent="0.25">
      <c r="A57" s="2" t="s">
        <v>151</v>
      </c>
      <c r="B57" s="6">
        <v>53</v>
      </c>
      <c r="C57" s="9" t="s">
        <v>61</v>
      </c>
      <c r="D57" s="3">
        <v>13494</v>
      </c>
      <c r="E57" s="5">
        <f t="shared" si="6"/>
        <v>5.8141288415087611E-3</v>
      </c>
      <c r="F57" s="5">
        <f t="shared" si="7"/>
        <v>4.0698901890561323E-3</v>
      </c>
      <c r="G57" s="3">
        <v>55.289821135970499</v>
      </c>
      <c r="H57" s="3">
        <f t="shared" si="4"/>
        <v>16338.562762880752</v>
      </c>
      <c r="I57" s="4">
        <f t="shared" si="8"/>
        <v>7.0754424654364554E-3</v>
      </c>
      <c r="J57" s="4">
        <f t="shared" si="9"/>
        <v>2.1226327396309365E-3</v>
      </c>
      <c r="K57" s="17">
        <f t="shared" si="10"/>
        <v>6.1925229286870689E-3</v>
      </c>
      <c r="L57"/>
      <c r="O57" s="16"/>
    </row>
    <row r="58" spans="1:15" x14ac:dyDescent="0.25">
      <c r="A58" s="2" t="s">
        <v>152</v>
      </c>
      <c r="B58" s="6">
        <v>54</v>
      </c>
      <c r="C58" s="9" t="s">
        <v>60</v>
      </c>
      <c r="D58" s="3">
        <v>2990</v>
      </c>
      <c r="E58" s="5">
        <f t="shared" si="6"/>
        <v>1.2882944446503035E-3</v>
      </c>
      <c r="F58" s="5">
        <f t="shared" si="7"/>
        <v>9.018061112552124E-4</v>
      </c>
      <c r="G58" s="3">
        <v>53.925003128932701</v>
      </c>
      <c r="H58" s="3">
        <f t="shared" si="4"/>
        <v>4214.4634378379196</v>
      </c>
      <c r="I58" s="4">
        <f t="shared" si="8"/>
        <v>1.8250805783758012E-3</v>
      </c>
      <c r="J58" s="4">
        <f t="shared" si="9"/>
        <v>5.4752417351274039E-4</v>
      </c>
      <c r="K58" s="17">
        <f t="shared" si="10"/>
        <v>1.4493302847679527E-3</v>
      </c>
      <c r="L58"/>
      <c r="O58" s="16"/>
    </row>
    <row r="59" spans="1:15" x14ac:dyDescent="0.25">
      <c r="A59" s="2" t="s">
        <v>210</v>
      </c>
      <c r="B59" s="6">
        <v>55</v>
      </c>
      <c r="C59" s="9" t="s">
        <v>59</v>
      </c>
      <c r="D59" s="3">
        <v>7080</v>
      </c>
      <c r="E59" s="5">
        <f t="shared" si="6"/>
        <v>3.0505433672656014E-3</v>
      </c>
      <c r="F59" s="5">
        <f t="shared" si="7"/>
        <v>2.1353803570859208E-3</v>
      </c>
      <c r="G59" s="3">
        <v>53.747974986357903</v>
      </c>
      <c r="H59" s="3">
        <f t="shared" si="4"/>
        <v>10161.887481262924</v>
      </c>
      <c r="I59" s="4">
        <f t="shared" si="8"/>
        <v>4.4006227020936383E-3</v>
      </c>
      <c r="J59" s="4">
        <f t="shared" si="9"/>
        <v>1.3201868106280914E-3</v>
      </c>
      <c r="K59" s="17">
        <f t="shared" si="10"/>
        <v>3.4555671677140125E-3</v>
      </c>
      <c r="L59"/>
      <c r="O59" s="16"/>
    </row>
    <row r="60" spans="1:15" x14ac:dyDescent="0.25">
      <c r="A60" s="2" t="s">
        <v>153</v>
      </c>
      <c r="B60" s="6">
        <v>56</v>
      </c>
      <c r="C60" s="9" t="s">
        <v>58</v>
      </c>
      <c r="D60" s="3">
        <v>33854</v>
      </c>
      <c r="E60" s="5">
        <f t="shared" si="6"/>
        <v>1.458659536093357E-2</v>
      </c>
      <c r="F60" s="5">
        <f t="shared" si="7"/>
        <v>1.0210616752653499E-2</v>
      </c>
      <c r="G60" s="3">
        <v>53.498647106860702</v>
      </c>
      <c r="H60" s="3">
        <f t="shared" si="4"/>
        <v>49819.444202935534</v>
      </c>
      <c r="I60" s="4">
        <f t="shared" si="8"/>
        <v>2.1574395265580977E-2</v>
      </c>
      <c r="J60" s="4">
        <f t="shared" si="9"/>
        <v>6.4723185796742933E-3</v>
      </c>
      <c r="K60" s="17">
        <f t="shared" si="10"/>
        <v>1.6682935332327793E-2</v>
      </c>
      <c r="L60"/>
      <c r="O60" s="16"/>
    </row>
    <row r="61" spans="1:15" x14ac:dyDescent="0.25">
      <c r="A61" s="2" t="s">
        <v>211</v>
      </c>
      <c r="B61" s="6">
        <v>57</v>
      </c>
      <c r="C61" s="9" t="s">
        <v>57</v>
      </c>
      <c r="D61" s="3">
        <v>7766</v>
      </c>
      <c r="E61" s="5">
        <f t="shared" si="6"/>
        <v>3.3461186144328617E-3</v>
      </c>
      <c r="F61" s="5">
        <f t="shared" si="7"/>
        <v>2.3422830301030031E-3</v>
      </c>
      <c r="G61" s="3">
        <v>54.5529252086478</v>
      </c>
      <c r="H61" s="3">
        <f t="shared" si="4"/>
        <v>10236.318699995747</v>
      </c>
      <c r="I61" s="4">
        <f t="shared" si="8"/>
        <v>4.4328552682880683E-3</v>
      </c>
      <c r="J61" s="4">
        <f t="shared" si="9"/>
        <v>1.3298565804864204E-3</v>
      </c>
      <c r="K61" s="17">
        <f t="shared" si="10"/>
        <v>3.6721396105894233E-3</v>
      </c>
      <c r="L61"/>
      <c r="O61" s="16"/>
    </row>
    <row r="62" spans="1:15" x14ac:dyDescent="0.25">
      <c r="A62" s="2" t="s">
        <v>154</v>
      </c>
      <c r="B62" s="6">
        <v>58</v>
      </c>
      <c r="C62" s="9" t="s">
        <v>56</v>
      </c>
      <c r="D62" s="3">
        <v>25954</v>
      </c>
      <c r="E62" s="5">
        <f t="shared" si="6"/>
        <v>1.1182740473730426E-2</v>
      </c>
      <c r="F62" s="5">
        <f t="shared" si="7"/>
        <v>7.8279183316112989E-3</v>
      </c>
      <c r="G62" s="3">
        <v>53.432239749830401</v>
      </c>
      <c r="H62" s="3">
        <f t="shared" si="4"/>
        <v>38444.774971990453</v>
      </c>
      <c r="I62" s="4">
        <f t="shared" si="8"/>
        <v>1.6648575358718359E-2</v>
      </c>
      <c r="J62" s="4">
        <f t="shared" si="9"/>
        <v>4.9945726076155075E-3</v>
      </c>
      <c r="K62" s="17">
        <f t="shared" si="10"/>
        <v>1.2822490939226806E-2</v>
      </c>
      <c r="L62"/>
      <c r="O62" s="16"/>
    </row>
    <row r="63" spans="1:15" x14ac:dyDescent="0.25">
      <c r="A63" s="2" t="s">
        <v>155</v>
      </c>
      <c r="B63" s="6">
        <v>59</v>
      </c>
      <c r="C63" s="10" t="s">
        <v>55</v>
      </c>
      <c r="D63" s="3">
        <v>66008</v>
      </c>
      <c r="E63" s="5">
        <f t="shared" si="6"/>
        <v>2.8440715619557601E-2</v>
      </c>
      <c r="F63" s="5">
        <f t="shared" si="7"/>
        <v>1.9908500933690319E-2</v>
      </c>
      <c r="G63" s="3">
        <v>57.637201221370603</v>
      </c>
      <c r="H63" s="3">
        <f t="shared" si="4"/>
        <v>57362.5033311343</v>
      </c>
      <c r="I63" s="4">
        <f t="shared" si="8"/>
        <v>2.4840929883681348E-2</v>
      </c>
      <c r="J63" s="4">
        <f t="shared" si="9"/>
        <v>7.4522789651044041E-3</v>
      </c>
      <c r="K63" s="17">
        <f t="shared" si="10"/>
        <v>2.7360779898794721E-2</v>
      </c>
      <c r="L63"/>
      <c r="O63" s="16"/>
    </row>
    <row r="64" spans="1:15" x14ac:dyDescent="0.25">
      <c r="A64" s="2" t="s">
        <v>156</v>
      </c>
      <c r="B64" s="6">
        <v>60</v>
      </c>
      <c r="C64" s="9" t="s">
        <v>54</v>
      </c>
      <c r="D64" s="3">
        <v>976</v>
      </c>
      <c r="E64" s="5">
        <f t="shared" si="6"/>
        <v>4.2052688226712248E-4</v>
      </c>
      <c r="F64" s="5">
        <f t="shared" si="7"/>
        <v>2.9436881758698573E-4</v>
      </c>
      <c r="G64" s="3">
        <v>53.360424298096497</v>
      </c>
      <c r="H64" s="3">
        <f t="shared" si="4"/>
        <v>1455.9208888644173</v>
      </c>
      <c r="I64" s="4">
        <f t="shared" si="8"/>
        <v>6.3048902359946659E-4</v>
      </c>
      <c r="J64" s="4">
        <f t="shared" si="9"/>
        <v>1.8914670707983997E-4</v>
      </c>
      <c r="K64" s="17">
        <f t="shared" si="10"/>
        <v>4.8351552466682573E-4</v>
      </c>
      <c r="L64"/>
      <c r="O64" s="16"/>
    </row>
    <row r="65" spans="1:15" x14ac:dyDescent="0.25">
      <c r="A65" s="2" t="s">
        <v>212</v>
      </c>
      <c r="B65" s="6">
        <v>61</v>
      </c>
      <c r="C65" s="9" t="s">
        <v>53</v>
      </c>
      <c r="D65" s="3">
        <v>3974</v>
      </c>
      <c r="E65" s="5">
        <f t="shared" si="6"/>
        <v>1.7122682685753532E-3</v>
      </c>
      <c r="F65" s="5">
        <f t="shared" si="7"/>
        <v>1.1985877880027471E-3</v>
      </c>
      <c r="G65" s="3">
        <v>54.185868028603402</v>
      </c>
      <c r="H65" s="3">
        <f t="shared" si="4"/>
        <v>5450.4904821504551</v>
      </c>
      <c r="I65" s="4">
        <f t="shared" si="8"/>
        <v>2.3603441976229851E-3</v>
      </c>
      <c r="J65" s="4">
        <f t="shared" si="9"/>
        <v>7.0810325928689552E-4</v>
      </c>
      <c r="K65" s="17">
        <f t="shared" si="10"/>
        <v>1.9066910472896425E-3</v>
      </c>
      <c r="L65"/>
      <c r="O65" s="16"/>
    </row>
    <row r="66" spans="1:15" x14ac:dyDescent="0.25">
      <c r="A66" s="2" t="s">
        <v>157</v>
      </c>
      <c r="B66" s="6">
        <v>62</v>
      </c>
      <c r="C66" s="9" t="s">
        <v>52</v>
      </c>
      <c r="D66" s="3">
        <v>4962</v>
      </c>
      <c r="E66" s="5">
        <f t="shared" si="6"/>
        <v>2.1379655633293666E-3</v>
      </c>
      <c r="F66" s="5">
        <f t="shared" si="7"/>
        <v>1.4965758943305564E-3</v>
      </c>
      <c r="G66" s="3">
        <v>53.861120986884899</v>
      </c>
      <c r="H66" s="3">
        <f t="shared" si="4"/>
        <v>7040.1887317440269</v>
      </c>
      <c r="I66" s="4">
        <f t="shared" si="8"/>
        <v>3.0487657354070826E-3</v>
      </c>
      <c r="J66" s="4">
        <f t="shared" si="9"/>
        <v>9.1462972062212472E-4</v>
      </c>
      <c r="K66" s="17">
        <f t="shared" si="10"/>
        <v>2.4112056149526813E-3</v>
      </c>
      <c r="L66"/>
      <c r="O66" s="16"/>
    </row>
    <row r="67" spans="1:15" x14ac:dyDescent="0.25">
      <c r="A67" s="2" t="s">
        <v>158</v>
      </c>
      <c r="B67" s="6">
        <v>63</v>
      </c>
      <c r="C67" s="9" t="s">
        <v>51</v>
      </c>
      <c r="D67" s="3">
        <v>5631</v>
      </c>
      <c r="E67" s="5">
        <f t="shared" si="6"/>
        <v>2.4262160594735313E-3</v>
      </c>
      <c r="F67" s="5">
        <f t="shared" si="7"/>
        <v>1.6983512416314718E-3</v>
      </c>
      <c r="G67" s="3">
        <v>53.765815015636697</v>
      </c>
      <c r="H67" s="3">
        <f t="shared" si="4"/>
        <v>8067.5186861958764</v>
      </c>
      <c r="I67" s="4">
        <f t="shared" si="8"/>
        <v>3.4936527240140235E-3</v>
      </c>
      <c r="J67" s="4">
        <f t="shared" si="9"/>
        <v>1.0480958172042071E-3</v>
      </c>
      <c r="K67" s="17">
        <f t="shared" si="10"/>
        <v>2.7464470588356789E-3</v>
      </c>
      <c r="L67"/>
      <c r="O67" s="16"/>
    </row>
    <row r="68" spans="1:15" x14ac:dyDescent="0.25">
      <c r="A68" s="2" t="s">
        <v>159</v>
      </c>
      <c r="B68" s="6">
        <v>64</v>
      </c>
      <c r="C68" s="9" t="s">
        <v>50</v>
      </c>
      <c r="D68" s="3">
        <v>1701</v>
      </c>
      <c r="E68" s="5">
        <f t="shared" si="6"/>
        <v>7.3290597001677801E-4</v>
      </c>
      <c r="F68" s="5">
        <f t="shared" si="7"/>
        <v>5.1303417901174455E-4</v>
      </c>
      <c r="G68" s="3">
        <v>53.841807072409097</v>
      </c>
      <c r="H68" s="3">
        <f t="shared" si="4"/>
        <v>2418.1975463275548</v>
      </c>
      <c r="I68" s="4">
        <f t="shared" si="8"/>
        <v>1.0472045710147571E-3</v>
      </c>
      <c r="J68" s="4">
        <f t="shared" si="9"/>
        <v>3.1416137130442712E-4</v>
      </c>
      <c r="K68" s="17">
        <f t="shared" si="10"/>
        <v>8.2719555031617173E-4</v>
      </c>
      <c r="L68"/>
      <c r="O68" s="16"/>
    </row>
    <row r="69" spans="1:15" x14ac:dyDescent="0.25">
      <c r="A69" s="2" t="s">
        <v>160</v>
      </c>
      <c r="B69" s="6">
        <v>65</v>
      </c>
      <c r="C69" s="9" t="s">
        <v>49</v>
      </c>
      <c r="D69" s="3">
        <v>2118</v>
      </c>
      <c r="E69" s="5">
        <f t="shared" ref="E69:E100" si="11">D69/$D$111</f>
        <v>9.1257780393623499E-4</v>
      </c>
      <c r="F69" s="5">
        <f t="shared" ref="F69:F100" si="12">E69*0.7</f>
        <v>6.388044627553645E-4</v>
      </c>
      <c r="G69" s="3">
        <v>55.898255398957801</v>
      </c>
      <c r="H69" s="3">
        <f t="shared" si="4"/>
        <v>2376.8492814650704</v>
      </c>
      <c r="I69" s="4">
        <f t="shared" ref="I69:I100" si="13">H69/$H$111</f>
        <v>1.0292986344078486E-3</v>
      </c>
      <c r="J69" s="4">
        <f t="shared" ref="J69:J100" si="14">I69*0.3</f>
        <v>3.087895903223546E-4</v>
      </c>
      <c r="K69" s="17">
        <f t="shared" ref="K69:K100" si="15">+F69+J69</f>
        <v>9.4759405307771904E-4</v>
      </c>
      <c r="L69"/>
      <c r="O69" s="16"/>
    </row>
    <row r="70" spans="1:15" x14ac:dyDescent="0.25">
      <c r="A70" s="2" t="s">
        <v>161</v>
      </c>
      <c r="B70" s="6">
        <v>66</v>
      </c>
      <c r="C70" s="9" t="s">
        <v>48</v>
      </c>
      <c r="D70" s="3">
        <v>4220</v>
      </c>
      <c r="E70" s="5">
        <f t="shared" si="11"/>
        <v>1.8182617245566155E-3</v>
      </c>
      <c r="F70" s="5">
        <f t="shared" si="12"/>
        <v>1.2727832071896307E-3</v>
      </c>
      <c r="G70" s="3">
        <v>51.8906868964079</v>
      </c>
      <c r="H70" s="3">
        <f t="shared" ref="H70:H110" si="16">D70*(9.261-0.1456*G70)</f>
        <v>7198.1214688662976</v>
      </c>
      <c r="I70" s="4">
        <f t="shared" si="13"/>
        <v>3.1171587765291709E-3</v>
      </c>
      <c r="J70" s="4">
        <f t="shared" si="14"/>
        <v>9.3514763295875127E-4</v>
      </c>
      <c r="K70" s="17">
        <f t="shared" si="15"/>
        <v>2.2079308401483817E-3</v>
      </c>
      <c r="L70"/>
      <c r="O70" s="16"/>
    </row>
    <row r="71" spans="1:15" x14ac:dyDescent="0.25">
      <c r="A71" s="2" t="s">
        <v>213</v>
      </c>
      <c r="B71" s="6">
        <v>67</v>
      </c>
      <c r="C71" s="9" t="s">
        <v>47</v>
      </c>
      <c r="D71" s="3">
        <v>10053</v>
      </c>
      <c r="E71" s="5">
        <f t="shared" si="11"/>
        <v>4.3315130608928094E-3</v>
      </c>
      <c r="F71" s="5">
        <f t="shared" si="12"/>
        <v>3.0320591426249662E-3</v>
      </c>
      <c r="G71" s="3">
        <v>55.445318645896997</v>
      </c>
      <c r="H71" s="3">
        <f t="shared" si="16"/>
        <v>11944.588616647296</v>
      </c>
      <c r="I71" s="4">
        <f t="shared" si="13"/>
        <v>5.172624468683322E-3</v>
      </c>
      <c r="J71" s="4">
        <f t="shared" si="14"/>
        <v>1.5517873406049965E-3</v>
      </c>
      <c r="K71" s="17">
        <f t="shared" si="15"/>
        <v>4.5838464832299629E-3</v>
      </c>
      <c r="L71"/>
      <c r="O71" s="16"/>
    </row>
    <row r="72" spans="1:15" x14ac:dyDescent="0.25">
      <c r="A72" s="2" t="s">
        <v>214</v>
      </c>
      <c r="B72" s="6">
        <v>68</v>
      </c>
      <c r="C72" s="9" t="s">
        <v>46</v>
      </c>
      <c r="D72" s="3">
        <v>3206</v>
      </c>
      <c r="E72" s="5">
        <f t="shared" si="11"/>
        <v>1.3813618694143387E-3</v>
      </c>
      <c r="F72" s="5">
        <f t="shared" si="12"/>
        <v>9.6695330859003698E-4</v>
      </c>
      <c r="G72" s="3">
        <v>54.318587521295797</v>
      </c>
      <c r="H72" s="3">
        <f t="shared" si="16"/>
        <v>4335.196984019256</v>
      </c>
      <c r="I72" s="4">
        <f t="shared" si="13"/>
        <v>1.8773644464278245E-3</v>
      </c>
      <c r="J72" s="4">
        <f t="shared" si="14"/>
        <v>5.6320933392834728E-4</v>
      </c>
      <c r="K72" s="17">
        <f t="shared" si="15"/>
        <v>1.5301626425183843E-3</v>
      </c>
      <c r="L72"/>
      <c r="O72" s="16"/>
    </row>
    <row r="73" spans="1:15" x14ac:dyDescent="0.25">
      <c r="A73" s="2" t="s">
        <v>162</v>
      </c>
      <c r="B73" s="6">
        <v>69</v>
      </c>
      <c r="C73" s="9" t="s">
        <v>45</v>
      </c>
      <c r="D73" s="3">
        <v>8967</v>
      </c>
      <c r="E73" s="5">
        <f t="shared" si="11"/>
        <v>3.8635907308291876E-3</v>
      </c>
      <c r="F73" s="5">
        <f t="shared" si="12"/>
        <v>2.7045135115804312E-3</v>
      </c>
      <c r="G73" s="3">
        <v>52.165796274229599</v>
      </c>
      <c r="H73" s="3">
        <f t="shared" si="16"/>
        <v>14935.973780187944</v>
      </c>
      <c r="I73" s="4">
        <f t="shared" si="13"/>
        <v>6.4680489147476514E-3</v>
      </c>
      <c r="J73" s="4">
        <f t="shared" si="14"/>
        <v>1.9404146744242954E-3</v>
      </c>
      <c r="K73" s="17">
        <f t="shared" si="15"/>
        <v>4.6449281860047268E-3</v>
      </c>
      <c r="L73"/>
      <c r="O73" s="16"/>
    </row>
    <row r="74" spans="1:15" x14ac:dyDescent="0.25">
      <c r="A74" s="2" t="s">
        <v>215</v>
      </c>
      <c r="B74" s="6">
        <v>70</v>
      </c>
      <c r="C74" s="9" t="s">
        <v>44</v>
      </c>
      <c r="D74" s="3">
        <v>3971</v>
      </c>
      <c r="E74" s="5">
        <f t="shared" si="11"/>
        <v>1.7109756654536303E-3</v>
      </c>
      <c r="F74" s="5">
        <f t="shared" si="12"/>
        <v>1.1976829658175412E-3</v>
      </c>
      <c r="G74" s="3">
        <v>54.558086766794098</v>
      </c>
      <c r="H74" s="3">
        <f t="shared" si="16"/>
        <v>5231.1673325832244</v>
      </c>
      <c r="I74" s="4">
        <f t="shared" si="13"/>
        <v>2.2653659337069708E-3</v>
      </c>
      <c r="J74" s="4">
        <f t="shared" si="14"/>
        <v>6.7960978011209121E-4</v>
      </c>
      <c r="K74" s="17">
        <f t="shared" si="15"/>
        <v>1.8772927459296323E-3</v>
      </c>
      <c r="L74"/>
      <c r="O74" s="16"/>
    </row>
    <row r="75" spans="1:15" x14ac:dyDescent="0.25">
      <c r="A75" s="2" t="s">
        <v>163</v>
      </c>
      <c r="B75" s="6">
        <v>71</v>
      </c>
      <c r="C75" s="9" t="s">
        <v>43</v>
      </c>
      <c r="D75" s="3">
        <v>1949</v>
      </c>
      <c r="E75" s="5">
        <f t="shared" si="11"/>
        <v>8.397611614125222E-4</v>
      </c>
      <c r="F75" s="5">
        <f t="shared" si="12"/>
        <v>5.8783281298876555E-4</v>
      </c>
      <c r="G75" s="3">
        <v>52.130863354221503</v>
      </c>
      <c r="H75" s="3">
        <f t="shared" si="16"/>
        <v>3256.2845301738025</v>
      </c>
      <c r="I75" s="4">
        <f t="shared" si="13"/>
        <v>1.4101395684985732E-3</v>
      </c>
      <c r="J75" s="4">
        <f t="shared" si="14"/>
        <v>4.2304187054957197E-4</v>
      </c>
      <c r="K75" s="17">
        <f t="shared" si="15"/>
        <v>1.0108746835383376E-3</v>
      </c>
      <c r="L75"/>
      <c r="O75" s="16"/>
    </row>
    <row r="76" spans="1:15" x14ac:dyDescent="0.25">
      <c r="A76" s="2" t="s">
        <v>164</v>
      </c>
      <c r="B76" s="6">
        <v>72</v>
      </c>
      <c r="C76" s="10" t="s">
        <v>42</v>
      </c>
      <c r="D76" s="3">
        <v>1857</v>
      </c>
      <c r="E76" s="5">
        <f t="shared" si="11"/>
        <v>8.0012133234635908E-4</v>
      </c>
      <c r="F76" s="5">
        <f t="shared" si="12"/>
        <v>5.600849326424513E-4</v>
      </c>
      <c r="G76" s="3">
        <v>55.370508882856697</v>
      </c>
      <c r="H76" s="3">
        <f t="shared" si="16"/>
        <v>2226.6431046603093</v>
      </c>
      <c r="I76" s="4">
        <f t="shared" si="13"/>
        <v>9.6425159340680292E-4</v>
      </c>
      <c r="J76" s="4">
        <f t="shared" si="14"/>
        <v>2.8927547802204087E-4</v>
      </c>
      <c r="K76" s="17">
        <f t="shared" si="15"/>
        <v>8.4936041066449217E-4</v>
      </c>
      <c r="L76"/>
      <c r="O76" s="16"/>
    </row>
    <row r="77" spans="1:15" x14ac:dyDescent="0.25">
      <c r="A77" s="2" t="s">
        <v>216</v>
      </c>
      <c r="B77" s="6">
        <v>73</v>
      </c>
      <c r="C77" s="9" t="s">
        <v>41</v>
      </c>
      <c r="D77" s="3">
        <v>5854</v>
      </c>
      <c r="E77" s="5">
        <f t="shared" si="11"/>
        <v>2.522299558188253E-3</v>
      </c>
      <c r="F77" s="5">
        <f t="shared" si="12"/>
        <v>1.7656096907317769E-3</v>
      </c>
      <c r="G77" s="3">
        <v>49.4453324912743</v>
      </c>
      <c r="H77" s="3">
        <f t="shared" si="16"/>
        <v>12069.540635589279</v>
      </c>
      <c r="I77" s="4">
        <f t="shared" si="13"/>
        <v>5.2267351535578007E-3</v>
      </c>
      <c r="J77" s="4">
        <f t="shared" si="14"/>
        <v>1.5680205460673403E-3</v>
      </c>
      <c r="K77" s="17">
        <f t="shared" si="15"/>
        <v>3.3336302367991174E-3</v>
      </c>
      <c r="L77"/>
      <c r="O77" s="16"/>
    </row>
    <row r="78" spans="1:15" x14ac:dyDescent="0.25">
      <c r="A78" s="2" t="s">
        <v>165</v>
      </c>
      <c r="B78" s="6">
        <v>74</v>
      </c>
      <c r="C78" s="9" t="s">
        <v>40</v>
      </c>
      <c r="D78" s="3">
        <v>3774</v>
      </c>
      <c r="E78" s="5">
        <f t="shared" si="11"/>
        <v>1.6260947271271723E-3</v>
      </c>
      <c r="F78" s="5">
        <f t="shared" si="12"/>
        <v>1.1382663089890205E-3</v>
      </c>
      <c r="G78" s="3">
        <v>53.410734766216201</v>
      </c>
      <c r="H78" s="3">
        <f t="shared" si="16"/>
        <v>5602.1143460788844</v>
      </c>
      <c r="I78" s="4">
        <f t="shared" si="13"/>
        <v>2.4260051704504148E-3</v>
      </c>
      <c r="J78" s="4">
        <f t="shared" si="14"/>
        <v>7.2780155113512444E-4</v>
      </c>
      <c r="K78" s="17">
        <f t="shared" si="15"/>
        <v>1.866067860124145E-3</v>
      </c>
      <c r="L78"/>
      <c r="O78" s="16"/>
    </row>
    <row r="79" spans="1:15" x14ac:dyDescent="0.25">
      <c r="A79" s="2" t="s">
        <v>166</v>
      </c>
      <c r="B79" s="6">
        <v>75</v>
      </c>
      <c r="C79" s="9" t="s">
        <v>39</v>
      </c>
      <c r="D79" s="3">
        <v>6921</v>
      </c>
      <c r="E79" s="5">
        <f t="shared" si="11"/>
        <v>2.9820354018142976E-3</v>
      </c>
      <c r="F79" s="5">
        <f t="shared" si="12"/>
        <v>2.0874247812700084E-3</v>
      </c>
      <c r="G79" s="3">
        <v>50.657433654324002</v>
      </c>
      <c r="H79" s="3">
        <f t="shared" si="16"/>
        <v>13048.006684378468</v>
      </c>
      <c r="I79" s="4">
        <f t="shared" si="13"/>
        <v>5.6504615444934372E-3</v>
      </c>
      <c r="J79" s="4">
        <f t="shared" si="14"/>
        <v>1.6951384633480311E-3</v>
      </c>
      <c r="K79" s="17">
        <f t="shared" si="15"/>
        <v>3.7825632446180394E-3</v>
      </c>
      <c r="L79"/>
      <c r="O79" s="16"/>
    </row>
    <row r="80" spans="1:15" x14ac:dyDescent="0.25">
      <c r="A80" s="2" t="s">
        <v>167</v>
      </c>
      <c r="B80" s="6">
        <v>76</v>
      </c>
      <c r="C80" s="10" t="s">
        <v>38</v>
      </c>
      <c r="D80" s="3">
        <v>17939</v>
      </c>
      <c r="E80" s="5">
        <f t="shared" si="11"/>
        <v>7.7293358001945802E-3</v>
      </c>
      <c r="F80" s="5">
        <f t="shared" si="12"/>
        <v>5.4105350601362061E-3</v>
      </c>
      <c r="G80" s="3">
        <v>52.989493663485597</v>
      </c>
      <c r="H80" s="3">
        <f t="shared" si="16"/>
        <v>27728.845493658544</v>
      </c>
      <c r="I80" s="4">
        <f t="shared" si="13"/>
        <v>1.20080238250262E-2</v>
      </c>
      <c r="J80" s="4">
        <f t="shared" si="14"/>
        <v>3.6024071475078598E-3</v>
      </c>
      <c r="K80" s="17">
        <f t="shared" si="15"/>
        <v>9.0129422076440664E-3</v>
      </c>
      <c r="L80"/>
      <c r="O80" s="16"/>
    </row>
    <row r="81" spans="1:15" x14ac:dyDescent="0.25">
      <c r="A81" s="2" t="s">
        <v>168</v>
      </c>
      <c r="B81" s="6">
        <v>77</v>
      </c>
      <c r="C81" s="10" t="s">
        <v>37</v>
      </c>
      <c r="D81" s="3">
        <v>2683</v>
      </c>
      <c r="E81" s="5">
        <f t="shared" si="11"/>
        <v>1.1560180585273459E-3</v>
      </c>
      <c r="F81" s="5">
        <f t="shared" si="12"/>
        <v>8.0921264096914215E-4</v>
      </c>
      <c r="G81" s="3">
        <v>50.667758036341702</v>
      </c>
      <c r="H81" s="3">
        <f t="shared" si="16"/>
        <v>5054.1667954449003</v>
      </c>
      <c r="I81" s="4">
        <f t="shared" si="13"/>
        <v>2.1887155492729881E-3</v>
      </c>
      <c r="J81" s="4">
        <f t="shared" si="14"/>
        <v>6.5661466478189644E-4</v>
      </c>
      <c r="K81" s="17">
        <f t="shared" si="15"/>
        <v>1.4658273057510385E-3</v>
      </c>
      <c r="L81"/>
      <c r="O81" s="16"/>
    </row>
    <row r="82" spans="1:15" x14ac:dyDescent="0.25">
      <c r="A82" s="2" t="s">
        <v>217</v>
      </c>
      <c r="B82" s="6">
        <v>78</v>
      </c>
      <c r="C82" s="9" t="s">
        <v>36</v>
      </c>
      <c r="D82" s="3">
        <v>3747</v>
      </c>
      <c r="E82" s="5">
        <f t="shared" si="11"/>
        <v>1.6144612990316679E-3</v>
      </c>
      <c r="F82" s="5">
        <f t="shared" si="12"/>
        <v>1.1301229093221674E-3</v>
      </c>
      <c r="G82" s="3">
        <v>52.699620408264003</v>
      </c>
      <c r="H82" s="3">
        <f t="shared" si="16"/>
        <v>5949.9934512821792</v>
      </c>
      <c r="I82" s="4">
        <f t="shared" si="13"/>
        <v>2.5766548101718123E-3</v>
      </c>
      <c r="J82" s="4">
        <f t="shared" si="14"/>
        <v>7.7299644305154366E-4</v>
      </c>
      <c r="K82" s="17">
        <f t="shared" si="15"/>
        <v>1.9031193523737109E-3</v>
      </c>
      <c r="L82"/>
      <c r="O82" s="16"/>
    </row>
    <row r="83" spans="1:15" x14ac:dyDescent="0.25">
      <c r="A83" s="2" t="s">
        <v>169</v>
      </c>
      <c r="B83" s="6">
        <v>79</v>
      </c>
      <c r="C83" s="9" t="s">
        <v>35</v>
      </c>
      <c r="D83" s="3">
        <v>45062</v>
      </c>
      <c r="E83" s="5">
        <f t="shared" si="11"/>
        <v>1.9415760623689625E-2</v>
      </c>
      <c r="F83" s="5">
        <f t="shared" si="12"/>
        <v>1.3591032436582736E-2</v>
      </c>
      <c r="G83" s="3">
        <v>53.797324570673297</v>
      </c>
      <c r="H83" s="3">
        <f t="shared" si="16"/>
        <v>64353.472204584126</v>
      </c>
      <c r="I83" s="4">
        <f t="shared" si="13"/>
        <v>2.7868380875523058E-2</v>
      </c>
      <c r="J83" s="4">
        <f t="shared" si="14"/>
        <v>8.3605142626569165E-3</v>
      </c>
      <c r="K83" s="17">
        <f t="shared" si="15"/>
        <v>2.1951546699239655E-2</v>
      </c>
      <c r="L83"/>
      <c r="O83" s="16"/>
    </row>
    <row r="84" spans="1:15" x14ac:dyDescent="0.25">
      <c r="A84" s="2" t="s">
        <v>170</v>
      </c>
      <c r="B84" s="6">
        <v>80</v>
      </c>
      <c r="C84" s="9" t="s">
        <v>34</v>
      </c>
      <c r="D84" s="3">
        <v>11020</v>
      </c>
      <c r="E84" s="5">
        <f t="shared" si="11"/>
        <v>4.7481621337947637E-3</v>
      </c>
      <c r="F84" s="5">
        <f t="shared" si="12"/>
        <v>3.3237134936563344E-3</v>
      </c>
      <c r="G84" s="3">
        <v>54.147816437142303</v>
      </c>
      <c r="H84" s="3">
        <f t="shared" si="16"/>
        <v>15175.398752807914</v>
      </c>
      <c r="I84" s="4">
        <f t="shared" si="13"/>
        <v>6.5717323074148421E-3</v>
      </c>
      <c r="J84" s="4">
        <f t="shared" si="14"/>
        <v>1.9715196922244524E-3</v>
      </c>
      <c r="K84" s="17">
        <f t="shared" si="15"/>
        <v>5.2952331858807863E-3</v>
      </c>
      <c r="L84"/>
      <c r="O84" s="16"/>
    </row>
    <row r="85" spans="1:15" x14ac:dyDescent="0.25">
      <c r="A85" s="2" t="s">
        <v>171</v>
      </c>
      <c r="B85" s="6">
        <v>81</v>
      </c>
      <c r="C85" s="9" t="s">
        <v>33</v>
      </c>
      <c r="D85" s="3">
        <v>3355</v>
      </c>
      <c r="E85" s="5">
        <f t="shared" si="11"/>
        <v>1.4455611577932335E-3</v>
      </c>
      <c r="F85" s="5">
        <f t="shared" si="12"/>
        <v>1.0118928104552634E-3</v>
      </c>
      <c r="G85" s="3">
        <v>50.930152286702899</v>
      </c>
      <c r="H85" s="3">
        <f t="shared" si="16"/>
        <v>6191.8867697730702</v>
      </c>
      <c r="I85" s="4">
        <f t="shared" si="13"/>
        <v>2.681407124227497E-3</v>
      </c>
      <c r="J85" s="4">
        <f t="shared" si="14"/>
        <v>8.0442213726824913E-4</v>
      </c>
      <c r="K85" s="17">
        <f t="shared" si="15"/>
        <v>1.8163149477235124E-3</v>
      </c>
      <c r="L85"/>
      <c r="O85" s="16"/>
    </row>
    <row r="86" spans="1:15" x14ac:dyDescent="0.25">
      <c r="A86" s="2" t="s">
        <v>172</v>
      </c>
      <c r="B86" s="6">
        <v>82</v>
      </c>
      <c r="C86" s="9" t="s">
        <v>32</v>
      </c>
      <c r="D86" s="3">
        <v>3512</v>
      </c>
      <c r="E86" s="5">
        <f t="shared" si="11"/>
        <v>1.5132073878300555E-3</v>
      </c>
      <c r="F86" s="5">
        <f t="shared" si="12"/>
        <v>1.0592451714810389E-3</v>
      </c>
      <c r="G86" s="3">
        <v>55.370599847421801</v>
      </c>
      <c r="H86" s="3">
        <f t="shared" si="16"/>
        <v>4211.0308057004313</v>
      </c>
      <c r="I86" s="4">
        <f t="shared" si="13"/>
        <v>1.8235940711752421E-3</v>
      </c>
      <c r="J86" s="4">
        <f t="shared" si="14"/>
        <v>5.4707822135257266E-4</v>
      </c>
      <c r="K86" s="17">
        <f t="shared" si="15"/>
        <v>1.6063233928336116E-3</v>
      </c>
      <c r="L86"/>
      <c r="O86" s="16"/>
    </row>
    <row r="87" spans="1:15" x14ac:dyDescent="0.25">
      <c r="A87" s="2" t="s">
        <v>173</v>
      </c>
      <c r="B87" s="6">
        <v>83</v>
      </c>
      <c r="C87" s="10" t="s">
        <v>31</v>
      </c>
      <c r="D87" s="3">
        <v>1915</v>
      </c>
      <c r="E87" s="5">
        <f t="shared" si="11"/>
        <v>8.2511165936633151E-4</v>
      </c>
      <c r="F87" s="5">
        <f t="shared" si="12"/>
        <v>5.77578161556432E-4</v>
      </c>
      <c r="G87" s="3">
        <v>55.268992057506999</v>
      </c>
      <c r="H87" s="3">
        <f t="shared" si="16"/>
        <v>2324.4935585576668</v>
      </c>
      <c r="I87" s="4">
        <f t="shared" si="13"/>
        <v>1.0066258993243649E-3</v>
      </c>
      <c r="J87" s="4">
        <f t="shared" si="14"/>
        <v>3.0198776979730948E-4</v>
      </c>
      <c r="K87" s="17">
        <f t="shared" si="15"/>
        <v>8.7956593135374143E-4</v>
      </c>
      <c r="L87"/>
      <c r="O87" s="16"/>
    </row>
    <row r="88" spans="1:15" x14ac:dyDescent="0.25">
      <c r="A88" s="2" t="s">
        <v>174</v>
      </c>
      <c r="B88" s="6">
        <v>84</v>
      </c>
      <c r="C88" s="9" t="s">
        <v>30</v>
      </c>
      <c r="D88" s="3">
        <v>7037</v>
      </c>
      <c r="E88" s="5">
        <f t="shared" si="11"/>
        <v>3.0320160558542425E-3</v>
      </c>
      <c r="F88" s="5">
        <f t="shared" si="12"/>
        <v>2.1224112390979696E-3</v>
      </c>
      <c r="G88" s="3">
        <v>53.2971545292461</v>
      </c>
      <c r="H88" s="3">
        <f t="shared" si="16"/>
        <v>10562.074672912411</v>
      </c>
      <c r="I88" s="4">
        <f t="shared" si="13"/>
        <v>4.5739244478477615E-3</v>
      </c>
      <c r="J88" s="4">
        <f t="shared" si="14"/>
        <v>1.3721773343543283E-3</v>
      </c>
      <c r="K88" s="17">
        <f t="shared" si="15"/>
        <v>3.4945885734522977E-3</v>
      </c>
      <c r="L88"/>
      <c r="O88" s="16"/>
    </row>
    <row r="89" spans="1:15" x14ac:dyDescent="0.25">
      <c r="A89" s="2" t="s">
        <v>218</v>
      </c>
      <c r="B89" s="6">
        <v>85</v>
      </c>
      <c r="C89" s="9" t="s">
        <v>29</v>
      </c>
      <c r="D89" s="3">
        <v>16680</v>
      </c>
      <c r="E89" s="5">
        <f t="shared" si="11"/>
        <v>7.1868733567782813E-3</v>
      </c>
      <c r="F89" s="5">
        <f t="shared" si="12"/>
        <v>5.030811349744797E-3</v>
      </c>
      <c r="G89" s="3">
        <v>51.747656674820597</v>
      </c>
      <c r="H89" s="3">
        <f t="shared" si="16"/>
        <v>28798.707018277284</v>
      </c>
      <c r="I89" s="4">
        <f t="shared" si="13"/>
        <v>1.2471329182619926E-2</v>
      </c>
      <c r="J89" s="4">
        <f t="shared" si="14"/>
        <v>3.7413987547859776E-3</v>
      </c>
      <c r="K89" s="17">
        <f t="shared" si="15"/>
        <v>8.7722101045307754E-3</v>
      </c>
      <c r="L89"/>
      <c r="O89" s="16"/>
    </row>
    <row r="90" spans="1:15" x14ac:dyDescent="0.25">
      <c r="A90" s="2" t="s">
        <v>219</v>
      </c>
      <c r="B90" s="6">
        <v>86</v>
      </c>
      <c r="C90" s="9" t="s">
        <v>28</v>
      </c>
      <c r="D90" s="3">
        <v>2133</v>
      </c>
      <c r="E90" s="5">
        <f t="shared" si="11"/>
        <v>9.1904081954484863E-4</v>
      </c>
      <c r="F90" s="5">
        <f t="shared" si="12"/>
        <v>6.4332857368139403E-4</v>
      </c>
      <c r="G90" s="3">
        <v>50.617111523905002</v>
      </c>
      <c r="H90" s="3">
        <f t="shared" si="16"/>
        <v>4033.819883000745</v>
      </c>
      <c r="I90" s="4">
        <f t="shared" si="13"/>
        <v>1.7468525789151564E-3</v>
      </c>
      <c r="J90" s="4">
        <f t="shared" si="14"/>
        <v>5.240557736745469E-4</v>
      </c>
      <c r="K90" s="17">
        <f t="shared" si="15"/>
        <v>1.1673843473559409E-3</v>
      </c>
      <c r="L90"/>
      <c r="O90" s="16"/>
    </row>
    <row r="91" spans="1:15" x14ac:dyDescent="0.25">
      <c r="A91" s="2" t="s">
        <v>220</v>
      </c>
      <c r="B91" s="6">
        <v>87</v>
      </c>
      <c r="C91" s="9" t="s">
        <v>27</v>
      </c>
      <c r="D91" s="3">
        <v>5464</v>
      </c>
      <c r="E91" s="5">
        <f t="shared" si="11"/>
        <v>2.3542611523643003E-3</v>
      </c>
      <c r="F91" s="5">
        <f t="shared" si="12"/>
        <v>1.64798280665501E-3</v>
      </c>
      <c r="G91" s="3">
        <v>51.139743750078402</v>
      </c>
      <c r="H91" s="3">
        <f t="shared" si="16"/>
        <v>9917.4512857776226</v>
      </c>
      <c r="I91" s="4">
        <f t="shared" si="13"/>
        <v>4.2947691908193399E-3</v>
      </c>
      <c r="J91" s="4">
        <f t="shared" si="14"/>
        <v>1.288430757245802E-3</v>
      </c>
      <c r="K91" s="17">
        <f t="shared" si="15"/>
        <v>2.936413563900812E-3</v>
      </c>
      <c r="L91"/>
      <c r="O91" s="16"/>
    </row>
    <row r="92" spans="1:15" x14ac:dyDescent="0.25">
      <c r="A92" s="2" t="s">
        <v>175</v>
      </c>
      <c r="B92" s="6">
        <v>88</v>
      </c>
      <c r="C92" s="10" t="s">
        <v>26</v>
      </c>
      <c r="D92" s="3">
        <v>1917</v>
      </c>
      <c r="E92" s="5">
        <f t="shared" si="11"/>
        <v>8.2597339478081332E-4</v>
      </c>
      <c r="F92" s="5">
        <f t="shared" si="12"/>
        <v>5.7818137634656924E-4</v>
      </c>
      <c r="G92" s="3">
        <v>52.540547336063703</v>
      </c>
      <c r="H92" s="3">
        <f t="shared" si="16"/>
        <v>3088.4716221851104</v>
      </c>
      <c r="I92" s="4">
        <f t="shared" si="13"/>
        <v>1.3374679025348391E-3</v>
      </c>
      <c r="J92" s="4">
        <f t="shared" si="14"/>
        <v>4.0124037076045172E-4</v>
      </c>
      <c r="K92" s="17">
        <f t="shared" si="15"/>
        <v>9.7942174710702106E-4</v>
      </c>
      <c r="L92"/>
      <c r="O92" s="16"/>
    </row>
    <row r="93" spans="1:15" x14ac:dyDescent="0.25">
      <c r="A93" s="2" t="s">
        <v>176</v>
      </c>
      <c r="B93" s="6">
        <v>89</v>
      </c>
      <c r="C93" s="9" t="s">
        <v>25</v>
      </c>
      <c r="D93" s="3">
        <v>40495</v>
      </c>
      <c r="E93" s="5">
        <f t="shared" si="11"/>
        <v>1.7447987804720413E-2</v>
      </c>
      <c r="F93" s="5">
        <f t="shared" si="12"/>
        <v>1.2213591463304288E-2</v>
      </c>
      <c r="G93" s="3">
        <v>56.026230148359701</v>
      </c>
      <c r="H93" s="3">
        <f t="shared" si="16"/>
        <v>44689.508156700453</v>
      </c>
      <c r="I93" s="4">
        <f t="shared" si="13"/>
        <v>1.9352867713049469E-2</v>
      </c>
      <c r="J93" s="4">
        <f t="shared" si="14"/>
        <v>5.8058603139148407E-3</v>
      </c>
      <c r="K93" s="17">
        <f t="shared" si="15"/>
        <v>1.8019451777219128E-2</v>
      </c>
      <c r="L93"/>
      <c r="O93" s="16"/>
    </row>
    <row r="94" spans="1:15" x14ac:dyDescent="0.25">
      <c r="A94" s="2" t="s">
        <v>177</v>
      </c>
      <c r="B94" s="6">
        <v>90</v>
      </c>
      <c r="C94" s="9" t="s">
        <v>24</v>
      </c>
      <c r="D94" s="3">
        <v>7503</v>
      </c>
      <c r="E94" s="5">
        <f t="shared" si="11"/>
        <v>3.2328004074285038E-3</v>
      </c>
      <c r="F94" s="5">
        <f t="shared" si="12"/>
        <v>2.2629602851999527E-3</v>
      </c>
      <c r="G94" s="3">
        <v>51.884072562114902</v>
      </c>
      <c r="H94" s="3">
        <f t="shared" si="16"/>
        <v>12805.212799275389</v>
      </c>
      <c r="I94" s="4">
        <f t="shared" si="13"/>
        <v>5.5453192385306735E-3</v>
      </c>
      <c r="J94" s="4">
        <f t="shared" si="14"/>
        <v>1.6635957715592021E-3</v>
      </c>
      <c r="K94" s="17">
        <f t="shared" si="15"/>
        <v>3.926556056759155E-3</v>
      </c>
      <c r="L94"/>
      <c r="O94" s="16"/>
    </row>
    <row r="95" spans="1:15" x14ac:dyDescent="0.25">
      <c r="A95" s="2" t="s">
        <v>178</v>
      </c>
      <c r="B95" s="6">
        <v>91</v>
      </c>
      <c r="C95" s="9" t="s">
        <v>23</v>
      </c>
      <c r="D95" s="3">
        <v>12700</v>
      </c>
      <c r="E95" s="5">
        <f t="shared" si="11"/>
        <v>5.4720198819594827E-3</v>
      </c>
      <c r="F95" s="5">
        <f t="shared" si="12"/>
        <v>3.8304139173716378E-3</v>
      </c>
      <c r="G95" s="3">
        <v>53.452750880160899</v>
      </c>
      <c r="H95" s="3">
        <f t="shared" si="16"/>
        <v>18774.149292476868</v>
      </c>
      <c r="I95" s="4">
        <f t="shared" si="13"/>
        <v>8.1301773653078401E-3</v>
      </c>
      <c r="J95" s="4">
        <f t="shared" si="14"/>
        <v>2.4390532095923518E-3</v>
      </c>
      <c r="K95" s="17">
        <f t="shared" si="15"/>
        <v>6.2694671269639896E-3</v>
      </c>
      <c r="L95"/>
      <c r="O95" s="16"/>
    </row>
    <row r="96" spans="1:15" x14ac:dyDescent="0.25">
      <c r="A96" s="2" t="s">
        <v>179</v>
      </c>
      <c r="B96" s="6">
        <v>92</v>
      </c>
      <c r="C96" s="9" t="s">
        <v>22</v>
      </c>
      <c r="D96" s="3">
        <v>7888</v>
      </c>
      <c r="E96" s="5">
        <f t="shared" si="11"/>
        <v>3.3986844747162519E-3</v>
      </c>
      <c r="F96" s="5">
        <f t="shared" si="12"/>
        <v>2.3790791323013761E-3</v>
      </c>
      <c r="G96" s="3">
        <v>48.945772326207702</v>
      </c>
      <c r="H96" s="3">
        <f t="shared" si="16"/>
        <v>16836.900892911191</v>
      </c>
      <c r="I96" s="4">
        <f t="shared" si="13"/>
        <v>7.2912486424261558E-3</v>
      </c>
      <c r="J96" s="4">
        <f t="shared" si="14"/>
        <v>2.1873745927278466E-3</v>
      </c>
      <c r="K96" s="17">
        <f t="shared" si="15"/>
        <v>4.5664537250292223E-3</v>
      </c>
      <c r="L96"/>
      <c r="O96" s="16"/>
    </row>
    <row r="97" spans="1:15" x14ac:dyDescent="0.25">
      <c r="A97" s="2" t="s">
        <v>180</v>
      </c>
      <c r="B97" s="6">
        <v>93</v>
      </c>
      <c r="C97" s="9" t="s">
        <v>21</v>
      </c>
      <c r="D97" s="3">
        <v>18420</v>
      </c>
      <c r="E97" s="5">
        <f t="shared" si="11"/>
        <v>7.9365831673774544E-3</v>
      </c>
      <c r="F97" s="5">
        <f t="shared" si="12"/>
        <v>5.5556082171642181E-3</v>
      </c>
      <c r="G97" s="3">
        <v>56.823219802976503</v>
      </c>
      <c r="H97" s="3">
        <f t="shared" si="16"/>
        <v>18190.472002967552</v>
      </c>
      <c r="I97" s="4">
        <f t="shared" si="13"/>
        <v>7.8774149197831083E-3</v>
      </c>
      <c r="J97" s="4">
        <f t="shared" si="14"/>
        <v>2.3632244759349322E-3</v>
      </c>
      <c r="K97" s="17">
        <f t="shared" si="15"/>
        <v>7.9188326930991499E-3</v>
      </c>
      <c r="L97"/>
      <c r="O97" s="16"/>
    </row>
    <row r="98" spans="1:15" x14ac:dyDescent="0.25">
      <c r="A98" s="2" t="s">
        <v>221</v>
      </c>
      <c r="B98" s="6">
        <v>94</v>
      </c>
      <c r="C98" s="9" t="s">
        <v>20</v>
      </c>
      <c r="D98" s="3">
        <v>5444</v>
      </c>
      <c r="E98" s="5">
        <f t="shared" si="11"/>
        <v>2.3456437982194824E-3</v>
      </c>
      <c r="F98" s="5">
        <f t="shared" si="12"/>
        <v>1.6419506587536377E-3</v>
      </c>
      <c r="G98" s="3">
        <v>50.508968021538301</v>
      </c>
      <c r="H98" s="3">
        <f t="shared" si="16"/>
        <v>10381.132330012535</v>
      </c>
      <c r="I98" s="4">
        <f t="shared" si="13"/>
        <v>4.495567057707062E-3</v>
      </c>
      <c r="J98" s="4">
        <f t="shared" si="14"/>
        <v>1.3486701173121185E-3</v>
      </c>
      <c r="K98" s="17">
        <f t="shared" si="15"/>
        <v>2.9906207760657562E-3</v>
      </c>
      <c r="L98"/>
      <c r="O98" s="16"/>
    </row>
    <row r="99" spans="1:15" x14ac:dyDescent="0.25">
      <c r="A99" s="2" t="s">
        <v>222</v>
      </c>
      <c r="B99" s="6">
        <v>95</v>
      </c>
      <c r="C99" s="9" t="s">
        <v>19</v>
      </c>
      <c r="D99" s="3">
        <v>5690</v>
      </c>
      <c r="E99" s="5">
        <f t="shared" si="11"/>
        <v>2.4516372542007447E-3</v>
      </c>
      <c r="F99" s="5">
        <f t="shared" si="12"/>
        <v>1.7161460779405212E-3</v>
      </c>
      <c r="G99" s="3">
        <v>55.0001326669543</v>
      </c>
      <c r="H99" s="3">
        <f t="shared" si="16"/>
        <v>7129.4600902043667</v>
      </c>
      <c r="I99" s="4">
        <f t="shared" si="13"/>
        <v>3.087424849416332E-3</v>
      </c>
      <c r="J99" s="4">
        <f t="shared" si="14"/>
        <v>9.2622745482489959E-4</v>
      </c>
      <c r="K99" s="17">
        <f t="shared" si="15"/>
        <v>2.6423735327654207E-3</v>
      </c>
      <c r="L99"/>
      <c r="O99" s="16"/>
    </row>
    <row r="100" spans="1:15" x14ac:dyDescent="0.25">
      <c r="A100" s="2" t="s">
        <v>223</v>
      </c>
      <c r="B100" s="6">
        <v>96</v>
      </c>
      <c r="C100" s="9" t="s">
        <v>18</v>
      </c>
      <c r="D100" s="3">
        <v>80672</v>
      </c>
      <c r="E100" s="5">
        <f t="shared" si="11"/>
        <v>3.4758959678538218E-2</v>
      </c>
      <c r="F100" s="5">
        <f t="shared" si="12"/>
        <v>2.4331271774976751E-2</v>
      </c>
      <c r="G100" s="3">
        <v>53.416208398811101</v>
      </c>
      <c r="H100" s="3">
        <f t="shared" si="16"/>
        <v>119684.98380904166</v>
      </c>
      <c r="I100" s="4">
        <f t="shared" si="13"/>
        <v>5.1829786328663537E-2</v>
      </c>
      <c r="J100" s="4">
        <f t="shared" si="14"/>
        <v>1.554893589859906E-2</v>
      </c>
      <c r="K100" s="17">
        <f t="shared" si="15"/>
        <v>3.9880207673575807E-2</v>
      </c>
      <c r="L100"/>
      <c r="O100" s="16"/>
    </row>
    <row r="101" spans="1:15" x14ac:dyDescent="0.25">
      <c r="A101" s="2" t="s">
        <v>224</v>
      </c>
      <c r="B101" s="6">
        <v>97</v>
      </c>
      <c r="C101" s="9" t="s">
        <v>17</v>
      </c>
      <c r="D101" s="3">
        <v>3684</v>
      </c>
      <c r="E101" s="5">
        <f t="shared" ref="E101:E110" si="17">D101/$D$111</f>
        <v>1.5873166334754909E-3</v>
      </c>
      <c r="F101" s="5">
        <f t="shared" ref="F101:F110" si="18">E101*0.7</f>
        <v>1.1111216434328435E-3</v>
      </c>
      <c r="G101" s="3">
        <v>51.540020862115803</v>
      </c>
      <c r="H101" s="3">
        <f t="shared" si="16"/>
        <v>6471.9515937613551</v>
      </c>
      <c r="I101" s="4">
        <f t="shared" ref="I101:I110" si="19">H101/$H$111</f>
        <v>2.802689673829939E-3</v>
      </c>
      <c r="J101" s="4">
        <f t="shared" ref="J101:J110" si="20">I101*0.3</f>
        <v>8.4080690214898164E-4</v>
      </c>
      <c r="K101" s="17">
        <f t="shared" ref="K101:K110" si="21">+F101+J101</f>
        <v>1.9519285455818253E-3</v>
      </c>
      <c r="L101"/>
      <c r="O101" s="16"/>
    </row>
    <row r="102" spans="1:15" x14ac:dyDescent="0.25">
      <c r="A102" s="2" t="s">
        <v>181</v>
      </c>
      <c r="B102" s="6">
        <v>98</v>
      </c>
      <c r="C102" s="9" t="s">
        <v>16</v>
      </c>
      <c r="D102" s="3">
        <v>15346</v>
      </c>
      <c r="E102" s="5">
        <f t="shared" si="17"/>
        <v>6.6120958353189157E-3</v>
      </c>
      <c r="F102" s="5">
        <f t="shared" si="18"/>
        <v>4.6284670847232404E-3</v>
      </c>
      <c r="G102" s="3">
        <v>53.404542909139003</v>
      </c>
      <c r="H102" s="3">
        <f t="shared" si="16"/>
        <v>22793.391585580961</v>
      </c>
      <c r="I102" s="4">
        <f t="shared" si="19"/>
        <v>9.870717094060141E-3</v>
      </c>
      <c r="J102" s="4">
        <f t="shared" si="20"/>
        <v>2.9612151282180422E-3</v>
      </c>
      <c r="K102" s="17">
        <f t="shared" si="21"/>
        <v>7.589682212941283E-3</v>
      </c>
      <c r="L102"/>
      <c r="O102" s="16"/>
    </row>
    <row r="103" spans="1:15" x14ac:dyDescent="0.25">
      <c r="A103" s="2" t="s">
        <v>182</v>
      </c>
      <c r="B103" s="6">
        <v>99</v>
      </c>
      <c r="C103" s="9" t="s">
        <v>15</v>
      </c>
      <c r="D103" s="3">
        <v>4191</v>
      </c>
      <c r="E103" s="5">
        <f t="shared" si="17"/>
        <v>1.8057665610466294E-3</v>
      </c>
      <c r="F103" s="5">
        <f t="shared" si="18"/>
        <v>1.2640365927326406E-3</v>
      </c>
      <c r="G103" s="3">
        <v>49.6852777840841</v>
      </c>
      <c r="H103" s="3">
        <f t="shared" si="16"/>
        <v>8494.4175174851516</v>
      </c>
      <c r="I103" s="4">
        <f t="shared" si="19"/>
        <v>3.6785219908635862E-3</v>
      </c>
      <c r="J103" s="4">
        <f t="shared" si="20"/>
        <v>1.1035565972590759E-3</v>
      </c>
      <c r="K103" s="17">
        <f t="shared" si="21"/>
        <v>2.3675931899917162E-3</v>
      </c>
      <c r="L103"/>
      <c r="O103" s="16"/>
    </row>
    <row r="104" spans="1:15" x14ac:dyDescent="0.25">
      <c r="A104" s="2" t="s">
        <v>225</v>
      </c>
      <c r="B104" s="6">
        <v>100</v>
      </c>
      <c r="C104" s="9" t="s">
        <v>14</v>
      </c>
      <c r="D104" s="3">
        <v>4049</v>
      </c>
      <c r="E104" s="5">
        <f t="shared" si="17"/>
        <v>1.7445833466184209E-3</v>
      </c>
      <c r="F104" s="5">
        <f t="shared" si="18"/>
        <v>1.2212083426328946E-3</v>
      </c>
      <c r="G104" s="3">
        <v>54.379222795855398</v>
      </c>
      <c r="H104" s="3">
        <f t="shared" si="16"/>
        <v>5439.3665165790608</v>
      </c>
      <c r="I104" s="4">
        <f t="shared" si="19"/>
        <v>2.355526945363398E-3</v>
      </c>
      <c r="J104" s="4">
        <f t="shared" si="20"/>
        <v>7.0665808360901932E-4</v>
      </c>
      <c r="K104" s="17">
        <f t="shared" si="21"/>
        <v>1.927866426241914E-3</v>
      </c>
      <c r="L104"/>
      <c r="O104" s="16"/>
    </row>
    <row r="105" spans="1:15" x14ac:dyDescent="0.25">
      <c r="A105" s="2" t="s">
        <v>226</v>
      </c>
      <c r="B105" s="6">
        <v>101</v>
      </c>
      <c r="C105" s="9" t="s">
        <v>13</v>
      </c>
      <c r="D105" s="3">
        <v>69147</v>
      </c>
      <c r="E105" s="5">
        <f t="shared" si="17"/>
        <v>2.9793209352586801E-2</v>
      </c>
      <c r="F105" s="5">
        <f t="shared" si="18"/>
        <v>2.0855246546810761E-2</v>
      </c>
      <c r="G105" s="3">
        <v>57.140115403614402</v>
      </c>
      <c r="H105" s="3">
        <f t="shared" si="16"/>
        <v>65094.930291121491</v>
      </c>
      <c r="I105" s="4">
        <f t="shared" si="19"/>
        <v>2.8189470564252982E-2</v>
      </c>
      <c r="J105" s="4">
        <f t="shared" si="20"/>
        <v>8.456841169275895E-3</v>
      </c>
      <c r="K105" s="17">
        <f t="shared" si="21"/>
        <v>2.9312087716086656E-2</v>
      </c>
      <c r="L105"/>
      <c r="O105" s="16"/>
    </row>
    <row r="106" spans="1:15" x14ac:dyDescent="0.25">
      <c r="A106" s="2" t="s">
        <v>183</v>
      </c>
      <c r="B106" s="6">
        <v>102</v>
      </c>
      <c r="C106" s="9" t="s">
        <v>12</v>
      </c>
      <c r="D106" s="3">
        <v>85460</v>
      </c>
      <c r="E106" s="5">
        <f t="shared" si="17"/>
        <v>3.6821954260807671E-2</v>
      </c>
      <c r="F106" s="5">
        <f t="shared" si="18"/>
        <v>2.577536798256537E-2</v>
      </c>
      <c r="G106" s="3">
        <v>54.517075111596697</v>
      </c>
      <c r="H106" s="3">
        <f t="shared" si="16"/>
        <v>113090.40279620489</v>
      </c>
      <c r="I106" s="4">
        <f t="shared" si="19"/>
        <v>4.8973991775791897E-2</v>
      </c>
      <c r="J106" s="4">
        <f t="shared" si="20"/>
        <v>1.4692197532737568E-2</v>
      </c>
      <c r="K106" s="17">
        <f t="shared" si="21"/>
        <v>4.0467565515302936E-2</v>
      </c>
      <c r="L106"/>
      <c r="O106" s="16"/>
    </row>
    <row r="107" spans="1:15" x14ac:dyDescent="0.25">
      <c r="A107" s="2" t="s">
        <v>184</v>
      </c>
      <c r="B107" s="6">
        <v>103</v>
      </c>
      <c r="C107" s="10" t="s">
        <v>11</v>
      </c>
      <c r="D107" s="3">
        <v>3451</v>
      </c>
      <c r="E107" s="5">
        <f t="shared" si="17"/>
        <v>1.4869244576883602E-3</v>
      </c>
      <c r="F107" s="5">
        <f t="shared" si="18"/>
        <v>1.0408471203818522E-3</v>
      </c>
      <c r="G107" s="3">
        <v>51.462046075133301</v>
      </c>
      <c r="H107" s="3">
        <f t="shared" si="16"/>
        <v>6101.8031416304957</v>
      </c>
      <c r="I107" s="4">
        <f t="shared" si="19"/>
        <v>2.6423962554472506E-3</v>
      </c>
      <c r="J107" s="4">
        <f t="shared" si="20"/>
        <v>7.9271887663417517E-4</v>
      </c>
      <c r="K107" s="17">
        <f t="shared" si="21"/>
        <v>1.8335659970160274E-3</v>
      </c>
      <c r="L107"/>
      <c r="O107" s="16"/>
    </row>
    <row r="108" spans="1:15" x14ac:dyDescent="0.25">
      <c r="A108" s="2" t="s">
        <v>227</v>
      </c>
      <c r="B108" s="6">
        <v>104</v>
      </c>
      <c r="C108" s="9" t="s">
        <v>10</v>
      </c>
      <c r="D108" s="3">
        <v>16350</v>
      </c>
      <c r="E108" s="5">
        <f t="shared" si="17"/>
        <v>7.0446870133887831E-3</v>
      </c>
      <c r="F108" s="5">
        <f t="shared" si="18"/>
        <v>4.9312809093721476E-3</v>
      </c>
      <c r="G108" s="3">
        <v>49.328247322259301</v>
      </c>
      <c r="H108" s="3">
        <f t="shared" si="16"/>
        <v>33988.497554522372</v>
      </c>
      <c r="I108" s="4">
        <f t="shared" si="19"/>
        <v>1.4718776824115804E-2</v>
      </c>
      <c r="J108" s="4">
        <f t="shared" si="20"/>
        <v>4.4156330472347408E-3</v>
      </c>
      <c r="K108" s="17">
        <f t="shared" si="21"/>
        <v>9.3469139566068893E-3</v>
      </c>
      <c r="L108"/>
      <c r="O108" s="16"/>
    </row>
    <row r="109" spans="1:15" x14ac:dyDescent="0.25">
      <c r="A109" s="2" t="s">
        <v>185</v>
      </c>
      <c r="B109" s="6">
        <v>105</v>
      </c>
      <c r="C109" s="10" t="s">
        <v>9</v>
      </c>
      <c r="D109" s="3">
        <v>3293</v>
      </c>
      <c r="E109" s="5">
        <f t="shared" si="17"/>
        <v>1.4188473599442974E-3</v>
      </c>
      <c r="F109" s="5">
        <f t="shared" si="18"/>
        <v>9.9319315196100808E-4</v>
      </c>
      <c r="G109" s="3">
        <v>55.812858213195398</v>
      </c>
      <c r="H109" s="3">
        <f t="shared" si="16"/>
        <v>3736.3953508147615</v>
      </c>
      <c r="I109" s="4">
        <f t="shared" si="19"/>
        <v>1.6180523780754445E-3</v>
      </c>
      <c r="J109" s="4">
        <f t="shared" si="20"/>
        <v>4.8541571342263331E-4</v>
      </c>
      <c r="K109" s="17">
        <f t="shared" si="21"/>
        <v>1.4786088653836414E-3</v>
      </c>
      <c r="L109"/>
      <c r="O109" s="16"/>
    </row>
    <row r="110" spans="1:15" x14ac:dyDescent="0.25">
      <c r="A110" s="2" t="s">
        <v>228</v>
      </c>
      <c r="B110" s="6">
        <v>106</v>
      </c>
      <c r="C110" s="9" t="s">
        <v>8</v>
      </c>
      <c r="D110" s="3">
        <v>2215</v>
      </c>
      <c r="E110" s="5">
        <f t="shared" si="17"/>
        <v>9.5437197153860269E-4</v>
      </c>
      <c r="F110" s="5">
        <f t="shared" si="18"/>
        <v>6.6806038007702188E-4</v>
      </c>
      <c r="G110" s="3">
        <v>54.357342749490201</v>
      </c>
      <c r="H110" s="3">
        <f t="shared" si="16"/>
        <v>2982.654533918409</v>
      </c>
      <c r="I110" s="4">
        <f t="shared" si="19"/>
        <v>1.2916436320187068E-3</v>
      </c>
      <c r="J110" s="4">
        <f t="shared" si="20"/>
        <v>3.8749308960561203E-4</v>
      </c>
      <c r="K110" s="17">
        <f t="shared" si="21"/>
        <v>1.0555534696826338E-3</v>
      </c>
      <c r="L110"/>
      <c r="O110" s="16"/>
    </row>
    <row r="111" spans="1:15" x14ac:dyDescent="0.25">
      <c r="B111" s="62" t="s">
        <v>7</v>
      </c>
      <c r="C111" s="62"/>
      <c r="D111" s="53">
        <v>2320898</v>
      </c>
      <c r="E111" s="53">
        <f t="shared" ref="D111:J111" si="22">SUM(E5:E110)</f>
        <v>1</v>
      </c>
      <c r="F111" s="63">
        <f>SUM(F5:F110)</f>
        <v>0.7</v>
      </c>
      <c r="G111" s="53">
        <v>5655.0866771990095</v>
      </c>
      <c r="H111" s="55">
        <f t="shared" si="22"/>
        <v>2309193.0777042778</v>
      </c>
      <c r="I111" s="53">
        <f t="shared" si="22"/>
        <v>0.99999999999999989</v>
      </c>
      <c r="J111" s="54">
        <f t="shared" si="22"/>
        <v>0.30000000000000004</v>
      </c>
      <c r="K111" s="56">
        <f>SUM(K5:K110)</f>
        <v>0.99999999999999978</v>
      </c>
    </row>
    <row r="113" spans="3:8" x14ac:dyDescent="0.25">
      <c r="C113" s="12" t="s">
        <v>121</v>
      </c>
      <c r="D113" s="1"/>
      <c r="E113" s="1"/>
      <c r="F113" s="1"/>
      <c r="G113" s="1"/>
      <c r="H113" s="1"/>
    </row>
    <row r="114" spans="3:8" x14ac:dyDescent="0.25">
      <c r="C114" s="1" t="s">
        <v>122</v>
      </c>
      <c r="D114" s="1"/>
      <c r="E114" s="1"/>
      <c r="F114" s="1"/>
      <c r="G114" s="1"/>
      <c r="H114" s="1"/>
    </row>
    <row r="115" spans="3:8" x14ac:dyDescent="0.25">
      <c r="C115" s="1" t="s">
        <v>358</v>
      </c>
    </row>
    <row r="116" spans="3:8" x14ac:dyDescent="0.25">
      <c r="C116" t="s">
        <v>123</v>
      </c>
    </row>
  </sheetData>
  <mergeCells count="4">
    <mergeCell ref="B1:K1"/>
    <mergeCell ref="D3:F3"/>
    <mergeCell ref="G3:J3"/>
    <mergeCell ref="B111:C111"/>
  </mergeCells>
  <pageMargins left="0.19685039370078741" right="0.19685039370078741" top="0.31496062992125984" bottom="0.32" header="0.23622047244094491" footer="0.19685039370078741"/>
  <pageSetup paperSize="131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I</vt:lpstr>
      <vt:lpstr>Anexo II</vt:lpstr>
      <vt:lpstr>'Anexo I'!RANGOFOGEN</vt:lpstr>
      <vt:lpstr>'Anexo 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Jesús Miguel Ortíz Jiménez</cp:lastModifiedBy>
  <dcterms:created xsi:type="dcterms:W3CDTF">2021-07-01T18:15:33Z</dcterms:created>
  <dcterms:modified xsi:type="dcterms:W3CDTF">2025-02-18T21:05:26Z</dcterms:modified>
</cp:coreProperties>
</file>