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IV\03 TTSEM\"/>
    </mc:Choice>
  </mc:AlternateContent>
  <bookViews>
    <workbookView xWindow="-120" yWindow="-120" windowWidth="20730" windowHeight="11310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131" i="1"/>
  <c r="C130" i="1"/>
  <c r="C129" i="1"/>
  <c r="C128" i="1"/>
  <c r="C127" i="1"/>
  <c r="C126" i="1"/>
  <c r="C125" i="1"/>
  <c r="C124" i="1"/>
  <c r="C123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38" i="1"/>
  <c r="C37" i="1"/>
  <c r="C133" i="1" l="1"/>
</calcChain>
</file>

<file path=xl/sharedStrings.xml><?xml version="1.0" encoding="utf-8"?>
<sst xmlns="http://schemas.openxmlformats.org/spreadsheetml/2006/main" count="257" uniqueCount="179">
  <si>
    <t>Relación de Bienes Muebles que integran el Patrimonio</t>
  </si>
  <si>
    <t>(pesos)</t>
  </si>
  <si>
    <t>Código</t>
  </si>
  <si>
    <t>Descripción del Bien Mueble</t>
  </si>
  <si>
    <t>Valor en libros</t>
  </si>
  <si>
    <t>TTSEMEC-001</t>
  </si>
  <si>
    <t>LAPTOP mod. Lenovo IDEAPAD S300</t>
  </si>
  <si>
    <t xml:space="preserve">Laptop mod hacer  </t>
  </si>
  <si>
    <t xml:space="preserve">LAPTOP mod. Lenovo </t>
  </si>
  <si>
    <t>NOBREAK mod. Sola Basic 1000VA, 4cont.</t>
  </si>
  <si>
    <t>TTSEMNB-002</t>
  </si>
  <si>
    <t>TTSEMNB-003</t>
  </si>
  <si>
    <t>NOBREAK mod.8013 Koblenz</t>
  </si>
  <si>
    <t>TTSEMNB-004</t>
  </si>
  <si>
    <t>TTSEMNB-005</t>
  </si>
  <si>
    <t>TTSEMNB-006</t>
  </si>
  <si>
    <t>TTSEMREG-001</t>
  </si>
  <si>
    <t>REGULADOR SMARTIBITT</t>
  </si>
  <si>
    <t>TTSEMREG-002</t>
  </si>
  <si>
    <t>TTSEMREG-003</t>
  </si>
  <si>
    <t>TTSEMREG-004</t>
  </si>
  <si>
    <t>TTSEMCPU-001</t>
  </si>
  <si>
    <t>C.P.U. ENSAMBLADO</t>
  </si>
  <si>
    <t>TTSEMCPU-002</t>
  </si>
  <si>
    <t>TTSEMCPU-003</t>
  </si>
  <si>
    <t>TTSEMCPU-004</t>
  </si>
  <si>
    <t>TTSEMCPU-005</t>
  </si>
  <si>
    <t>TTSEMCPU-009</t>
  </si>
  <si>
    <t>TTSEMIMP-002</t>
  </si>
  <si>
    <t>IMPRESORA MULTIFUNCIONAL MARCA BROTHER</t>
  </si>
  <si>
    <t>TTSEMIMP-003</t>
  </si>
  <si>
    <t>AUTOMOVIL FIESTA MARCA FORD MODELO 2016</t>
  </si>
  <si>
    <t>AIRE ACONDICIONADO AUTOMOTRIZ NISSAN MOD TSURU</t>
  </si>
  <si>
    <t>TTSEMS-001</t>
  </si>
  <si>
    <t>SILLA DE TELA CON PISTON COLOR NEGRO</t>
  </si>
  <si>
    <t>TTSEMS-002</t>
  </si>
  <si>
    <t>TTSEMS-003</t>
  </si>
  <si>
    <t>SILLON EJEC. EN PIEL COLOR NEGRO</t>
  </si>
  <si>
    <t>TTSEMS-004</t>
  </si>
  <si>
    <t>SILLA DE TELA CON PISTON COLOR ROJA</t>
  </si>
  <si>
    <t>TTSEMS-005</t>
  </si>
  <si>
    <t>SILLA CON BRAZOS EN COLOR NEGRO</t>
  </si>
  <si>
    <t>TTSEMS-006</t>
  </si>
  <si>
    <t>TTSEMS-007</t>
  </si>
  <si>
    <t>TTSEMS-008</t>
  </si>
  <si>
    <t>TTSEMS-009</t>
  </si>
  <si>
    <t>TTSEMS-010</t>
  </si>
  <si>
    <t>TTSEMS-011</t>
  </si>
  <si>
    <t>TTSEMS-012</t>
  </si>
  <si>
    <t>TTSEMS-013</t>
  </si>
  <si>
    <t>TTSEMS-014</t>
  </si>
  <si>
    <t>TTSEMS-015</t>
  </si>
  <si>
    <t>TTSEMS-016</t>
  </si>
  <si>
    <t>TTSEMS-017</t>
  </si>
  <si>
    <t>TTSEMS-018</t>
  </si>
  <si>
    <t>TTSEMS-019</t>
  </si>
  <si>
    <t>TTSEMS-020</t>
  </si>
  <si>
    <t>TTSEMS-021</t>
  </si>
  <si>
    <t>SILLA .EJEC CON RESP. MALLA CON ASIENTO TELA</t>
  </si>
  <si>
    <t>TTSEMS-022</t>
  </si>
  <si>
    <t>SILLA. ADMTVA. CON RESPALDO MALLA. CON ASIENTO TELA</t>
  </si>
  <si>
    <t>TTSEMS-023</t>
  </si>
  <si>
    <t>TTSEMS-024</t>
  </si>
  <si>
    <t>TTSEMS-025</t>
  </si>
  <si>
    <t>TTSEMS-026</t>
  </si>
  <si>
    <t>TTSEMS-027</t>
  </si>
  <si>
    <t>SILLA EJEC. EN TAPIZ NEGRO</t>
  </si>
  <si>
    <t>TTSEMS-028</t>
  </si>
  <si>
    <t>TTSEMS-029</t>
  </si>
  <si>
    <t>TTSEMS-030</t>
  </si>
  <si>
    <t>TTSEMS-031</t>
  </si>
  <si>
    <t>TTSEMESC-001</t>
  </si>
  <si>
    <t>ESCRITORIO DE METAL</t>
  </si>
  <si>
    <t>TTSEMESC-002</t>
  </si>
  <si>
    <t>TTSEMESC-003</t>
  </si>
  <si>
    <t>ESCRITORIO SECRETARIAL DE 1.20X.60X.75,</t>
  </si>
  <si>
    <t>ESCRITORIO SECRETARIAL DE 1.20X.60X.75, 2 CAJONES</t>
  </si>
  <si>
    <t>TTSEMESC-005</t>
  </si>
  <si>
    <t>TTSEMESC-006</t>
  </si>
  <si>
    <t>TTSEMESC-007</t>
  </si>
  <si>
    <t>TTSEMESC-008</t>
  </si>
  <si>
    <t>TTSEMARCH-001</t>
  </si>
  <si>
    <t>ARCHIVERO DE METAL DE 4 CAJONES</t>
  </si>
  <si>
    <t>TTSEMARCH-002</t>
  </si>
  <si>
    <t>TTSEMARCH-003</t>
  </si>
  <si>
    <t>TTSEMARCH-004</t>
  </si>
  <si>
    <t>TTSEMARCH-005</t>
  </si>
  <si>
    <t>TTSEMARCH-006</t>
  </si>
  <si>
    <t>TTSEMARCH-007</t>
  </si>
  <si>
    <t>TTSEMARCH-008</t>
  </si>
  <si>
    <t>TTSEMARCH-009</t>
  </si>
  <si>
    <t>TTSEMARCH-010</t>
  </si>
  <si>
    <t>TTSEMARCH-011</t>
  </si>
  <si>
    <t>TTSEMARCH-012</t>
  </si>
  <si>
    <t>TTSEMARCH-013</t>
  </si>
  <si>
    <t>TTSEMARCH-014</t>
  </si>
  <si>
    <t>TTSEMARCH-015</t>
  </si>
  <si>
    <t>TTSEMMES-001</t>
  </si>
  <si>
    <t>MESA AUXILIAR DE .60 X .50 X .30 CON RUEDAS</t>
  </si>
  <si>
    <t>TTSEMMES-002</t>
  </si>
  <si>
    <t>TTSEMMES-003</t>
  </si>
  <si>
    <t>TTSEMMES-004</t>
  </si>
  <si>
    <t>TTSEMMES-005</t>
  </si>
  <si>
    <t>TTSEMMES-006</t>
  </si>
  <si>
    <t xml:space="preserve">MESA DE JUNTA DE 2.40 X 1.20 </t>
  </si>
  <si>
    <t>TTSEMMES-007</t>
  </si>
  <si>
    <t>CREDENZA</t>
  </si>
  <si>
    <t>TTSEMANAQ-001</t>
  </si>
  <si>
    <t>ANAQUEL METALICO DE 2.20 X .85 X .45 CON 6 ENTREPAÑOS</t>
  </si>
  <si>
    <t>TTSEMANAQ-002</t>
  </si>
  <si>
    <t>TTSEMANAQ-003</t>
  </si>
  <si>
    <t>ANAQUEL METALICO DE 2 X .85 X .45 CON 6 ENTREPAÑOS</t>
  </si>
  <si>
    <t>TTSEMANAQ-004</t>
  </si>
  <si>
    <t>TTSEMANAQ-005</t>
  </si>
  <si>
    <t>TTSEMANAQ-006</t>
  </si>
  <si>
    <t>TTSEMANAQ-007</t>
  </si>
  <si>
    <t>TTSEMANAQ-008</t>
  </si>
  <si>
    <t>TTSEMANAQ-009</t>
  </si>
  <si>
    <t>TTSEMANAQ-010</t>
  </si>
  <si>
    <t>TTSEMANAQ-011</t>
  </si>
  <si>
    <t>TTSEMSEP-001</t>
  </si>
  <si>
    <t>50 PIZAS DE SEPARADORES METALICOS DE .43X 20X1.5</t>
  </si>
  <si>
    <t>TTSEMCAM-001</t>
  </si>
  <si>
    <t>CAMARA SX700</t>
  </si>
  <si>
    <t>TTSEMMINI-001</t>
  </si>
  <si>
    <t>MINISPLIT RHEM 18000BTUS</t>
  </si>
  <si>
    <t>TTSEMMINI-002</t>
  </si>
  <si>
    <t>MINISPLIT RHEM 12000BTUS</t>
  </si>
  <si>
    <t>TTSEMMINI-003</t>
  </si>
  <si>
    <t>MINISPLIT 36000BTUS</t>
  </si>
  <si>
    <t>TTSEMMINI-004</t>
  </si>
  <si>
    <t>MINISPLIT THERMOKOLD 24000BTUS</t>
  </si>
  <si>
    <t>TTSEMMINI-005</t>
  </si>
  <si>
    <t>MINISPLIT MIRAGE 24000BTUS</t>
  </si>
  <si>
    <t>TTSEMMINI-006</t>
  </si>
  <si>
    <t>MINISPLIT HIGHWALL 24000BTUS</t>
  </si>
  <si>
    <t>TTSEMMINI-007</t>
  </si>
  <si>
    <t>MINISPLIT HIGHWALL 36000BTUS</t>
  </si>
  <si>
    <t>TTSEMCT-001</t>
  </si>
  <si>
    <t>CENTRAL TELEFONICA</t>
  </si>
  <si>
    <t>TTSEMVP-001</t>
  </si>
  <si>
    <t>VIDEOPROYECTOR MARCA EPSON MOD. S18</t>
  </si>
  <si>
    <t>TTSEMENF-001</t>
  </si>
  <si>
    <t>ENFRIADOR DE AGUA</t>
  </si>
  <si>
    <t>TTSEMENF-002</t>
  </si>
  <si>
    <t>TTSEMEXT-001</t>
  </si>
  <si>
    <t>EXTINGUIDORES</t>
  </si>
  <si>
    <t>TTSEMEXT-002</t>
  </si>
  <si>
    <t>TTSEMEXT-003</t>
  </si>
  <si>
    <t>TTSEMEXT-004</t>
  </si>
  <si>
    <t>TTSEMBO-001</t>
  </si>
  <si>
    <t>BOMBA PERIFERICA</t>
  </si>
  <si>
    <t>Total</t>
  </si>
  <si>
    <t>Cuenta Pública 2019</t>
  </si>
  <si>
    <t>TTSEMEST-001</t>
  </si>
  <si>
    <t xml:space="preserve">KIT DE ESTEREO CON BOCINAS </t>
  </si>
  <si>
    <t>TTSEMEST-002</t>
  </si>
  <si>
    <t>TTSEMCAM-002</t>
  </si>
  <si>
    <t>CAMARAS DE SEGURIDAD CCTV DVR</t>
  </si>
  <si>
    <t>TTSEMLIB-001</t>
  </si>
  <si>
    <t>LIBRERO DE MADERA CON ENTREPAÑO</t>
  </si>
  <si>
    <t>TTSEMARCH-016</t>
  </si>
  <si>
    <t>TTSEMESC-009</t>
  </si>
  <si>
    <t>ESCRITORIO DE 1.80 CON LATERAL EN COLOR CAFÉ</t>
  </si>
  <si>
    <t>SILLON EJECUTIVO (RESP RED GRIS, NEGRO, ASIENTO TELA)</t>
  </si>
  <si>
    <t>TTSEMARC-017</t>
  </si>
  <si>
    <t>TTSEMARCH-018</t>
  </si>
  <si>
    <t>TTSEMCHEC-001</t>
  </si>
  <si>
    <t>RELOJ CHECADOR</t>
  </si>
  <si>
    <t>Ente Público:  TRIBUNAL DE LOS TRABAJADORES AL SERVICIO DEL ESTADO Y LOS MUNICIPIOS</t>
  </si>
  <si>
    <t>Bajo protesta de decir verdad declaramos que los Estados Financieros y sus Notas son razonablemente correctos y responsabilidad del emisor.</t>
  </si>
  <si>
    <t>Al 31 de Marzo de 2019</t>
  </si>
  <si>
    <t>TTSEMEC-002</t>
  </si>
  <si>
    <t>TTSEMEC-003</t>
  </si>
  <si>
    <t>TTSEMNB-001</t>
  </si>
  <si>
    <t>TTSEMCPU-006</t>
  </si>
  <si>
    <t>TTSEMCPU-007</t>
  </si>
  <si>
    <t>TTSEMCPU-008</t>
  </si>
  <si>
    <t>TTSEMAUT-001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</si>
</sst>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164" fontId="5" fillId="0" borderId="0" xfId="1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44" fontId="7" fillId="0" borderId="3" xfId="2" applyFont="1" applyBorder="1" applyAlignment="1">
      <alignment horizontal="left"/>
    </xf>
    <xf numFmtId="44" fontId="7" fillId="0" borderId="4" xfId="2" applyFont="1" applyBorder="1" applyAlignment="1">
      <alignment wrapText="1"/>
    </xf>
    <xf numFmtId="4" fontId="7" fillId="0" borderId="3" xfId="2" applyNumberFormat="1" applyFont="1" applyBorder="1"/>
    <xf numFmtId="43" fontId="4" fillId="0" borderId="3" xfId="1" applyFont="1" applyBorder="1"/>
    <xf numFmtId="49" fontId="8" fillId="3" borderId="3" xfId="3" applyNumberFormat="1" applyFont="1" applyFill="1" applyBorder="1" applyAlignment="1">
      <alignment horizontal="left" vertical="top"/>
    </xf>
    <xf numFmtId="0" fontId="4" fillId="0" borderId="4" xfId="0" applyFont="1" applyBorder="1"/>
    <xf numFmtId="43" fontId="3" fillId="0" borderId="3" xfId="1" applyFont="1" applyBorder="1"/>
    <xf numFmtId="0" fontId="4" fillId="0" borderId="0" xfId="0" applyFont="1" applyAlignment="1">
      <alignment vertical="center"/>
    </xf>
  </cellXfs>
  <cellStyles count="5">
    <cellStyle name="Millares" xfId="1" builtinId="3"/>
    <cellStyle name="Moneda" xfId="2" builtinId="4"/>
    <cellStyle name="Normal" xfId="0" builtinId="0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tabSelected="1" zoomScaleNormal="100" workbookViewId="0">
      <selection activeCell="G23" sqref="G23"/>
    </sheetView>
  </sheetViews>
  <sheetFormatPr baseColWidth="10" defaultColWidth="11.42578125" defaultRowHeight="13.5" x14ac:dyDescent="0.25"/>
  <cols>
    <col min="1" max="1" width="22.7109375" style="2" customWidth="1"/>
    <col min="2" max="2" width="78.7109375" style="2" customWidth="1"/>
    <col min="3" max="3" width="22.7109375" style="2" customWidth="1"/>
    <col min="4" max="16384" width="11.42578125" style="2"/>
  </cols>
  <sheetData>
    <row r="1" spans="1:3" x14ac:dyDescent="0.25">
      <c r="A1" s="1" t="s">
        <v>153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171</v>
      </c>
      <c r="B3" s="1"/>
      <c r="C3" s="1"/>
    </row>
    <row r="4" spans="1:3" x14ac:dyDescent="0.25">
      <c r="A4" s="1" t="s">
        <v>1</v>
      </c>
      <c r="B4" s="1"/>
      <c r="C4" s="1"/>
    </row>
    <row r="5" spans="1:3" x14ac:dyDescent="0.25">
      <c r="A5" s="1" t="s">
        <v>169</v>
      </c>
      <c r="B5" s="1"/>
      <c r="C5" s="1"/>
    </row>
    <row r="6" spans="1:3" x14ac:dyDescent="0.25">
      <c r="A6" s="3"/>
      <c r="B6" s="3"/>
    </row>
    <row r="8" spans="1:3" x14ac:dyDescent="0.25">
      <c r="A8" s="4" t="s">
        <v>2</v>
      </c>
      <c r="B8" s="5" t="s">
        <v>3</v>
      </c>
      <c r="C8" s="6" t="s">
        <v>4</v>
      </c>
    </row>
    <row r="9" spans="1:3" x14ac:dyDescent="0.25">
      <c r="A9" s="7" t="s">
        <v>5</v>
      </c>
      <c r="B9" s="8" t="s">
        <v>6</v>
      </c>
      <c r="C9" s="9">
        <v>6677.39</v>
      </c>
    </row>
    <row r="10" spans="1:3" x14ac:dyDescent="0.25">
      <c r="A10" s="7" t="s">
        <v>172</v>
      </c>
      <c r="B10" s="8" t="s">
        <v>7</v>
      </c>
      <c r="C10" s="10">
        <v>4410.68</v>
      </c>
    </row>
    <row r="11" spans="1:3" x14ac:dyDescent="0.25">
      <c r="A11" s="7" t="s">
        <v>173</v>
      </c>
      <c r="B11" s="8" t="s">
        <v>8</v>
      </c>
      <c r="C11" s="9">
        <v>2521.0500000000002</v>
      </c>
    </row>
    <row r="12" spans="1:3" x14ac:dyDescent="0.25">
      <c r="A12" s="7" t="s">
        <v>174</v>
      </c>
      <c r="B12" s="8" t="s">
        <v>9</v>
      </c>
      <c r="C12" s="9">
        <v>2499.08</v>
      </c>
    </row>
    <row r="13" spans="1:3" x14ac:dyDescent="0.25">
      <c r="A13" s="7" t="s">
        <v>10</v>
      </c>
      <c r="B13" s="8" t="s">
        <v>12</v>
      </c>
      <c r="C13" s="9">
        <v>2294.29</v>
      </c>
    </row>
    <row r="14" spans="1:3" x14ac:dyDescent="0.25">
      <c r="A14" s="7" t="s">
        <v>11</v>
      </c>
      <c r="B14" s="8" t="s">
        <v>12</v>
      </c>
      <c r="C14" s="9">
        <v>2294.29</v>
      </c>
    </row>
    <row r="15" spans="1:3" x14ac:dyDescent="0.25">
      <c r="A15" s="7" t="s">
        <v>13</v>
      </c>
      <c r="B15" s="8" t="s">
        <v>12</v>
      </c>
      <c r="C15" s="9">
        <v>2294.29</v>
      </c>
    </row>
    <row r="16" spans="1:3" x14ac:dyDescent="0.25">
      <c r="A16" s="7" t="s">
        <v>14</v>
      </c>
      <c r="B16" s="8" t="s">
        <v>12</v>
      </c>
      <c r="C16" s="9">
        <v>2294.29</v>
      </c>
    </row>
    <row r="17" spans="1:3" x14ac:dyDescent="0.25">
      <c r="A17" s="7" t="s">
        <v>15</v>
      </c>
      <c r="B17" s="8" t="s">
        <v>12</v>
      </c>
      <c r="C17" s="9">
        <v>2294.29</v>
      </c>
    </row>
    <row r="18" spans="1:3" x14ac:dyDescent="0.25">
      <c r="A18" s="7" t="s">
        <v>16</v>
      </c>
      <c r="B18" s="8" t="s">
        <v>17</v>
      </c>
      <c r="C18" s="9">
        <v>334.78</v>
      </c>
    </row>
    <row r="19" spans="1:3" x14ac:dyDescent="0.25">
      <c r="A19" s="7" t="s">
        <v>18</v>
      </c>
      <c r="B19" s="8" t="s">
        <v>17</v>
      </c>
      <c r="C19" s="9">
        <v>334.78</v>
      </c>
    </row>
    <row r="20" spans="1:3" x14ac:dyDescent="0.25">
      <c r="A20" s="7" t="s">
        <v>19</v>
      </c>
      <c r="B20" s="8" t="s">
        <v>17</v>
      </c>
      <c r="C20" s="9">
        <v>334.78</v>
      </c>
    </row>
    <row r="21" spans="1:3" x14ac:dyDescent="0.25">
      <c r="A21" s="7" t="s">
        <v>20</v>
      </c>
      <c r="B21" s="8" t="s">
        <v>17</v>
      </c>
      <c r="C21" s="9">
        <v>334.78</v>
      </c>
    </row>
    <row r="22" spans="1:3" x14ac:dyDescent="0.25">
      <c r="A22" s="7" t="s">
        <v>21</v>
      </c>
      <c r="B22" s="8" t="s">
        <v>22</v>
      </c>
      <c r="C22" s="9">
        <v>1521.11</v>
      </c>
    </row>
    <row r="23" spans="1:3" x14ac:dyDescent="0.25">
      <c r="A23" s="7" t="s">
        <v>23</v>
      </c>
      <c r="B23" s="8" t="s">
        <v>22</v>
      </c>
      <c r="C23" s="9">
        <v>1521.11</v>
      </c>
    </row>
    <row r="24" spans="1:3" x14ac:dyDescent="0.25">
      <c r="A24" s="7" t="s">
        <v>24</v>
      </c>
      <c r="B24" s="8" t="s">
        <v>22</v>
      </c>
      <c r="C24" s="9">
        <v>1521.11</v>
      </c>
    </row>
    <row r="25" spans="1:3" x14ac:dyDescent="0.25">
      <c r="A25" s="7" t="s">
        <v>25</v>
      </c>
      <c r="B25" s="8" t="s">
        <v>22</v>
      </c>
      <c r="C25" s="9">
        <v>1521.11</v>
      </c>
    </row>
    <row r="26" spans="1:3" x14ac:dyDescent="0.25">
      <c r="A26" s="7" t="s">
        <v>26</v>
      </c>
      <c r="B26" s="8" t="s">
        <v>22</v>
      </c>
      <c r="C26" s="9">
        <v>1390.98</v>
      </c>
    </row>
    <row r="27" spans="1:3" x14ac:dyDescent="0.25">
      <c r="A27" s="7" t="s">
        <v>175</v>
      </c>
      <c r="B27" s="8" t="s">
        <v>22</v>
      </c>
      <c r="C27" s="9">
        <v>2262.0500000000002</v>
      </c>
    </row>
    <row r="28" spans="1:3" x14ac:dyDescent="0.25">
      <c r="A28" s="7" t="s">
        <v>176</v>
      </c>
      <c r="B28" s="8" t="s">
        <v>22</v>
      </c>
      <c r="C28" s="9">
        <v>2262.0500000000002</v>
      </c>
    </row>
    <row r="29" spans="1:3" x14ac:dyDescent="0.25">
      <c r="A29" s="7" t="s">
        <v>177</v>
      </c>
      <c r="B29" s="8" t="s">
        <v>22</v>
      </c>
      <c r="C29" s="9">
        <v>2262.0500000000002</v>
      </c>
    </row>
    <row r="30" spans="1:3" x14ac:dyDescent="0.25">
      <c r="A30" s="7" t="s">
        <v>27</v>
      </c>
      <c r="B30" s="8" t="s">
        <v>22</v>
      </c>
      <c r="C30" s="9">
        <v>2262.0500000000002</v>
      </c>
    </row>
    <row r="31" spans="1:3" x14ac:dyDescent="0.25">
      <c r="A31" s="7" t="s">
        <v>28</v>
      </c>
      <c r="B31" s="8" t="s">
        <v>29</v>
      </c>
      <c r="C31" s="9">
        <v>3567.1</v>
      </c>
    </row>
    <row r="32" spans="1:3" x14ac:dyDescent="0.25">
      <c r="A32" s="7" t="s">
        <v>30</v>
      </c>
      <c r="B32" s="8" t="s">
        <v>29</v>
      </c>
      <c r="C32" s="9">
        <v>3567.1</v>
      </c>
    </row>
    <row r="33" spans="1:3" x14ac:dyDescent="0.25">
      <c r="A33" s="7" t="s">
        <v>178</v>
      </c>
      <c r="B33" s="8" t="s">
        <v>31</v>
      </c>
      <c r="C33" s="9">
        <v>178960.6</v>
      </c>
    </row>
    <row r="34" spans="1:3" x14ac:dyDescent="0.25">
      <c r="A34" s="7"/>
      <c r="B34" s="8" t="s">
        <v>32</v>
      </c>
      <c r="C34" s="9">
        <v>4739.78</v>
      </c>
    </row>
    <row r="35" spans="1:3" x14ac:dyDescent="0.25">
      <c r="A35" s="7" t="s">
        <v>33</v>
      </c>
      <c r="B35" s="8" t="s">
        <v>34</v>
      </c>
      <c r="C35" s="9">
        <v>778.39</v>
      </c>
    </row>
    <row r="36" spans="1:3" x14ac:dyDescent="0.25">
      <c r="A36" s="7" t="s">
        <v>35</v>
      </c>
      <c r="B36" s="8" t="s">
        <v>34</v>
      </c>
      <c r="C36" s="9">
        <v>778.39</v>
      </c>
    </row>
    <row r="37" spans="1:3" x14ac:dyDescent="0.25">
      <c r="A37" s="7" t="s">
        <v>36</v>
      </c>
      <c r="B37" s="8" t="s">
        <v>37</v>
      </c>
      <c r="C37" s="9">
        <f>1658+123.1</f>
        <v>1781.1</v>
      </c>
    </row>
    <row r="38" spans="1:3" x14ac:dyDescent="0.25">
      <c r="A38" s="7" t="s">
        <v>38</v>
      </c>
      <c r="B38" s="8" t="s">
        <v>39</v>
      </c>
      <c r="C38" s="9">
        <f>997+123.1</f>
        <v>1120.0999999999999</v>
      </c>
    </row>
    <row r="39" spans="1:3" x14ac:dyDescent="0.25">
      <c r="A39" s="7" t="s">
        <v>40</v>
      </c>
      <c r="B39" s="8" t="s">
        <v>41</v>
      </c>
      <c r="C39" s="9">
        <v>936.1</v>
      </c>
    </row>
    <row r="40" spans="1:3" x14ac:dyDescent="0.25">
      <c r="A40" s="7" t="s">
        <v>42</v>
      </c>
      <c r="B40" s="8" t="s">
        <v>41</v>
      </c>
      <c r="C40" s="9">
        <v>936.1</v>
      </c>
    </row>
    <row r="41" spans="1:3" x14ac:dyDescent="0.25">
      <c r="A41" s="7" t="s">
        <v>43</v>
      </c>
      <c r="B41" s="8" t="s">
        <v>41</v>
      </c>
      <c r="C41" s="9">
        <v>936.1</v>
      </c>
    </row>
    <row r="42" spans="1:3" x14ac:dyDescent="0.25">
      <c r="A42" s="7" t="s">
        <v>44</v>
      </c>
      <c r="B42" s="8" t="s">
        <v>41</v>
      </c>
      <c r="C42" s="9">
        <v>936.1</v>
      </c>
    </row>
    <row r="43" spans="1:3" x14ac:dyDescent="0.25">
      <c r="A43" s="7" t="s">
        <v>45</v>
      </c>
      <c r="B43" s="8" t="s">
        <v>41</v>
      </c>
      <c r="C43" s="9">
        <v>936.1</v>
      </c>
    </row>
    <row r="44" spans="1:3" x14ac:dyDescent="0.25">
      <c r="A44" s="7" t="s">
        <v>46</v>
      </c>
      <c r="B44" s="8" t="s">
        <v>41</v>
      </c>
      <c r="C44" s="9">
        <v>936.1</v>
      </c>
    </row>
    <row r="45" spans="1:3" x14ac:dyDescent="0.25">
      <c r="A45" s="7" t="s">
        <v>47</v>
      </c>
      <c r="B45" s="8" t="s">
        <v>41</v>
      </c>
      <c r="C45" s="9">
        <v>936.1</v>
      </c>
    </row>
    <row r="46" spans="1:3" x14ac:dyDescent="0.25">
      <c r="A46" s="7" t="s">
        <v>48</v>
      </c>
      <c r="B46" s="8" t="s">
        <v>41</v>
      </c>
      <c r="C46" s="9">
        <v>936.1</v>
      </c>
    </row>
    <row r="47" spans="1:3" x14ac:dyDescent="0.25">
      <c r="A47" s="7" t="s">
        <v>49</v>
      </c>
      <c r="B47" s="8" t="s">
        <v>41</v>
      </c>
      <c r="C47" s="9">
        <v>539.1</v>
      </c>
    </row>
    <row r="48" spans="1:3" x14ac:dyDescent="0.25">
      <c r="A48" s="7" t="s">
        <v>50</v>
      </c>
      <c r="B48" s="8" t="s">
        <v>41</v>
      </c>
      <c r="C48" s="9">
        <v>539.1</v>
      </c>
    </row>
    <row r="49" spans="1:3" x14ac:dyDescent="0.25">
      <c r="A49" s="7" t="s">
        <v>51</v>
      </c>
      <c r="B49" s="8" t="s">
        <v>41</v>
      </c>
      <c r="C49" s="9">
        <v>539.1</v>
      </c>
    </row>
    <row r="50" spans="1:3" x14ac:dyDescent="0.25">
      <c r="A50" s="7" t="s">
        <v>52</v>
      </c>
      <c r="B50" s="8" t="s">
        <v>41</v>
      </c>
      <c r="C50" s="9">
        <v>539.1</v>
      </c>
    </row>
    <row r="51" spans="1:3" x14ac:dyDescent="0.25">
      <c r="A51" s="7" t="s">
        <v>53</v>
      </c>
      <c r="B51" s="8" t="s">
        <v>41</v>
      </c>
      <c r="C51" s="9">
        <v>539.1</v>
      </c>
    </row>
    <row r="52" spans="1:3" x14ac:dyDescent="0.25">
      <c r="A52" s="7" t="s">
        <v>54</v>
      </c>
      <c r="B52" s="8" t="s">
        <v>41</v>
      </c>
      <c r="C52" s="9">
        <v>539.1</v>
      </c>
    </row>
    <row r="53" spans="1:3" x14ac:dyDescent="0.25">
      <c r="A53" s="7" t="s">
        <v>55</v>
      </c>
      <c r="B53" s="8" t="s">
        <v>58</v>
      </c>
      <c r="C53" s="9">
        <f>1851+123.1</f>
        <v>1974.1</v>
      </c>
    </row>
    <row r="54" spans="1:3" x14ac:dyDescent="0.25">
      <c r="A54" s="7" t="s">
        <v>56</v>
      </c>
      <c r="B54" s="8" t="s">
        <v>60</v>
      </c>
      <c r="C54" s="9">
        <f>632.66+123.1</f>
        <v>755.76</v>
      </c>
    </row>
    <row r="55" spans="1:3" x14ac:dyDescent="0.25">
      <c r="A55" s="7" t="s">
        <v>57</v>
      </c>
      <c r="B55" s="8" t="s">
        <v>60</v>
      </c>
      <c r="C55" s="9">
        <f t="shared" ref="C55:C58" si="0">632.66+123.1</f>
        <v>755.76</v>
      </c>
    </row>
    <row r="56" spans="1:3" x14ac:dyDescent="0.25">
      <c r="A56" s="7" t="s">
        <v>59</v>
      </c>
      <c r="B56" s="8" t="s">
        <v>60</v>
      </c>
      <c r="C56" s="9">
        <f t="shared" si="0"/>
        <v>755.76</v>
      </c>
    </row>
    <row r="57" spans="1:3" x14ac:dyDescent="0.25">
      <c r="A57" s="7" t="s">
        <v>61</v>
      </c>
      <c r="B57" s="8" t="s">
        <v>60</v>
      </c>
      <c r="C57" s="9">
        <f t="shared" si="0"/>
        <v>755.76</v>
      </c>
    </row>
    <row r="58" spans="1:3" x14ac:dyDescent="0.25">
      <c r="A58" s="7" t="s">
        <v>62</v>
      </c>
      <c r="B58" s="8" t="s">
        <v>60</v>
      </c>
      <c r="C58" s="9">
        <f t="shared" si="0"/>
        <v>755.76</v>
      </c>
    </row>
    <row r="59" spans="1:3" x14ac:dyDescent="0.25">
      <c r="A59" s="7" t="s">
        <v>63</v>
      </c>
      <c r="B59" s="8" t="s">
        <v>66</v>
      </c>
      <c r="C59" s="9">
        <f>625.11+123.1</f>
        <v>748.21</v>
      </c>
    </row>
    <row r="60" spans="1:3" x14ac:dyDescent="0.25">
      <c r="A60" s="7" t="s">
        <v>64</v>
      </c>
      <c r="B60" s="8" t="s">
        <v>66</v>
      </c>
      <c r="C60" s="9">
        <f t="shared" ref="C60:C64" si="1">625.11+123.1</f>
        <v>748.21</v>
      </c>
    </row>
    <row r="61" spans="1:3" x14ac:dyDescent="0.25">
      <c r="A61" s="7" t="s">
        <v>65</v>
      </c>
      <c r="B61" s="8" t="s">
        <v>66</v>
      </c>
      <c r="C61" s="9">
        <f t="shared" si="1"/>
        <v>748.21</v>
      </c>
    </row>
    <row r="62" spans="1:3" x14ac:dyDescent="0.25">
      <c r="A62" s="7" t="s">
        <v>67</v>
      </c>
      <c r="B62" s="8" t="s">
        <v>66</v>
      </c>
      <c r="C62" s="9">
        <f t="shared" si="1"/>
        <v>748.21</v>
      </c>
    </row>
    <row r="63" spans="1:3" x14ac:dyDescent="0.25">
      <c r="A63" s="7" t="s">
        <v>68</v>
      </c>
      <c r="B63" s="8" t="s">
        <v>66</v>
      </c>
      <c r="C63" s="9">
        <f t="shared" si="1"/>
        <v>748.21</v>
      </c>
    </row>
    <row r="64" spans="1:3" x14ac:dyDescent="0.25">
      <c r="A64" s="7" t="s">
        <v>69</v>
      </c>
      <c r="B64" s="8" t="s">
        <v>66</v>
      </c>
      <c r="C64" s="9">
        <f t="shared" si="1"/>
        <v>748.21</v>
      </c>
    </row>
    <row r="65" spans="1:3" x14ac:dyDescent="0.25">
      <c r="A65" s="7" t="s">
        <v>70</v>
      </c>
      <c r="B65" s="8" t="s">
        <v>164</v>
      </c>
      <c r="C65" s="9">
        <f>90.99+45.5</f>
        <v>136.49</v>
      </c>
    </row>
    <row r="66" spans="1:3" x14ac:dyDescent="0.25">
      <c r="A66" s="7" t="s">
        <v>71</v>
      </c>
      <c r="B66" s="8" t="s">
        <v>72</v>
      </c>
      <c r="C66" s="9">
        <f>1478+123.1</f>
        <v>1601.1</v>
      </c>
    </row>
    <row r="67" spans="1:3" x14ac:dyDescent="0.25">
      <c r="A67" s="7" t="s">
        <v>73</v>
      </c>
      <c r="B67" s="8" t="s">
        <v>72</v>
      </c>
      <c r="C67" s="9">
        <f>1478+123.1</f>
        <v>1601.1</v>
      </c>
    </row>
    <row r="68" spans="1:3" x14ac:dyDescent="0.25">
      <c r="A68" s="7" t="s">
        <v>74</v>
      </c>
      <c r="B68" s="8" t="s">
        <v>75</v>
      </c>
      <c r="C68" s="9">
        <f>897+123.1</f>
        <v>1020.1</v>
      </c>
    </row>
    <row r="69" spans="1:3" x14ac:dyDescent="0.25">
      <c r="A69" s="7" t="s">
        <v>77</v>
      </c>
      <c r="B69" s="8" t="s">
        <v>76</v>
      </c>
      <c r="C69" s="9">
        <v>526.1</v>
      </c>
    </row>
    <row r="70" spans="1:3" x14ac:dyDescent="0.25">
      <c r="A70" s="7" t="s">
        <v>78</v>
      </c>
      <c r="B70" s="8" t="s">
        <v>76</v>
      </c>
      <c r="C70" s="9">
        <v>526.1</v>
      </c>
    </row>
    <row r="71" spans="1:3" x14ac:dyDescent="0.25">
      <c r="A71" s="7" t="s">
        <v>79</v>
      </c>
      <c r="B71" s="8" t="s">
        <v>76</v>
      </c>
      <c r="C71" s="9">
        <f>1490+123.1</f>
        <v>1613.1</v>
      </c>
    </row>
    <row r="72" spans="1:3" x14ac:dyDescent="0.25">
      <c r="A72" s="7" t="s">
        <v>80</v>
      </c>
      <c r="B72" s="8" t="s">
        <v>76</v>
      </c>
      <c r="C72" s="9">
        <f>1020+123.1</f>
        <v>1143.0999999999999</v>
      </c>
    </row>
    <row r="73" spans="1:3" x14ac:dyDescent="0.25">
      <c r="A73" s="7" t="s">
        <v>162</v>
      </c>
      <c r="B73" s="8" t="s">
        <v>163</v>
      </c>
      <c r="C73" s="9">
        <f>109.21+123.1</f>
        <v>232.31</v>
      </c>
    </row>
    <row r="74" spans="1:3" x14ac:dyDescent="0.25">
      <c r="A74" s="7" t="s">
        <v>81</v>
      </c>
      <c r="B74" s="8" t="s">
        <v>82</v>
      </c>
      <c r="C74" s="9">
        <f>736.87+123.1</f>
        <v>859.97</v>
      </c>
    </row>
    <row r="75" spans="1:3" x14ac:dyDescent="0.25">
      <c r="A75" s="7" t="s">
        <v>83</v>
      </c>
      <c r="B75" s="8" t="s">
        <v>82</v>
      </c>
      <c r="C75" s="9">
        <f>1001+123.1</f>
        <v>1124.0999999999999</v>
      </c>
    </row>
    <row r="76" spans="1:3" x14ac:dyDescent="0.25">
      <c r="A76" s="7" t="s">
        <v>84</v>
      </c>
      <c r="B76" s="8" t="s">
        <v>82</v>
      </c>
      <c r="C76" s="9">
        <f>996.87+123.1</f>
        <v>1119.97</v>
      </c>
    </row>
    <row r="77" spans="1:3" x14ac:dyDescent="0.25">
      <c r="A77" s="7" t="s">
        <v>85</v>
      </c>
      <c r="B77" s="8" t="s">
        <v>82</v>
      </c>
      <c r="C77" s="9">
        <f>996.87+123.1</f>
        <v>1119.97</v>
      </c>
    </row>
    <row r="78" spans="1:3" x14ac:dyDescent="0.25">
      <c r="A78" s="7" t="s">
        <v>86</v>
      </c>
      <c r="B78" s="8" t="s">
        <v>82</v>
      </c>
      <c r="C78" s="9">
        <f>455.73+123.1</f>
        <v>578.83000000000004</v>
      </c>
    </row>
    <row r="79" spans="1:3" x14ac:dyDescent="0.25">
      <c r="A79" s="7" t="s">
        <v>87</v>
      </c>
      <c r="B79" s="8" t="s">
        <v>82</v>
      </c>
      <c r="C79" s="9">
        <f>455.73+123.1</f>
        <v>578.83000000000004</v>
      </c>
    </row>
    <row r="80" spans="1:3" x14ac:dyDescent="0.25">
      <c r="A80" s="7" t="s">
        <v>88</v>
      </c>
      <c r="B80" s="8" t="s">
        <v>82</v>
      </c>
      <c r="C80" s="9">
        <f>1456+123.1</f>
        <v>1579.1</v>
      </c>
    </row>
    <row r="81" spans="1:3" x14ac:dyDescent="0.25">
      <c r="A81" s="7" t="s">
        <v>89</v>
      </c>
      <c r="B81" s="8" t="s">
        <v>82</v>
      </c>
      <c r="C81" s="9">
        <f t="shared" ref="C81:C82" si="2">1456+123.1</f>
        <v>1579.1</v>
      </c>
    </row>
    <row r="82" spans="1:3" x14ac:dyDescent="0.25">
      <c r="A82" s="7" t="s">
        <v>90</v>
      </c>
      <c r="B82" s="8" t="s">
        <v>82</v>
      </c>
      <c r="C82" s="9">
        <f t="shared" si="2"/>
        <v>1579.1</v>
      </c>
    </row>
    <row r="83" spans="1:3" x14ac:dyDescent="0.25">
      <c r="A83" s="7" t="s">
        <v>91</v>
      </c>
      <c r="B83" s="8" t="s">
        <v>82</v>
      </c>
      <c r="C83" s="9">
        <f>672+123.1</f>
        <v>795.1</v>
      </c>
    </row>
    <row r="84" spans="1:3" x14ac:dyDescent="0.25">
      <c r="A84" s="7" t="s">
        <v>92</v>
      </c>
      <c r="B84" s="8" t="s">
        <v>82</v>
      </c>
      <c r="C84" s="9">
        <f>672+123.1</f>
        <v>795.1</v>
      </c>
    </row>
    <row r="85" spans="1:3" x14ac:dyDescent="0.25">
      <c r="A85" s="7" t="s">
        <v>93</v>
      </c>
      <c r="B85" s="8" t="s">
        <v>82</v>
      </c>
      <c r="C85" s="9">
        <f>606+123.1</f>
        <v>729.1</v>
      </c>
    </row>
    <row r="86" spans="1:3" x14ac:dyDescent="0.25">
      <c r="A86" s="7" t="s">
        <v>94</v>
      </c>
      <c r="B86" s="8" t="s">
        <v>82</v>
      </c>
      <c r="C86" s="9">
        <v>997.05</v>
      </c>
    </row>
    <row r="87" spans="1:3" x14ac:dyDescent="0.25">
      <c r="A87" s="7" t="s">
        <v>95</v>
      </c>
      <c r="B87" s="8" t="s">
        <v>82</v>
      </c>
      <c r="C87" s="9">
        <v>997.05</v>
      </c>
    </row>
    <row r="88" spans="1:3" x14ac:dyDescent="0.25">
      <c r="A88" s="7" t="s">
        <v>96</v>
      </c>
      <c r="B88" s="8" t="s">
        <v>82</v>
      </c>
      <c r="C88" s="9">
        <v>997.05</v>
      </c>
    </row>
    <row r="89" spans="1:3" x14ac:dyDescent="0.25">
      <c r="A89" s="7" t="s">
        <v>161</v>
      </c>
      <c r="B89" s="8" t="s">
        <v>82</v>
      </c>
      <c r="C89" s="9">
        <f t="shared" ref="C89:C90" si="3">44.47+22.24</f>
        <v>66.709999999999994</v>
      </c>
    </row>
    <row r="90" spans="1:3" x14ac:dyDescent="0.25">
      <c r="A90" s="7" t="s">
        <v>165</v>
      </c>
      <c r="B90" s="8" t="s">
        <v>82</v>
      </c>
      <c r="C90" s="9">
        <f t="shared" si="3"/>
        <v>66.709999999999994</v>
      </c>
    </row>
    <row r="91" spans="1:3" x14ac:dyDescent="0.25">
      <c r="A91" s="7" t="s">
        <v>166</v>
      </c>
      <c r="B91" s="8" t="s">
        <v>82</v>
      </c>
      <c r="C91" s="9">
        <f>44.47+22.24</f>
        <v>66.709999999999994</v>
      </c>
    </row>
    <row r="92" spans="1:3" x14ac:dyDescent="0.25">
      <c r="A92" s="7" t="s">
        <v>97</v>
      </c>
      <c r="B92" s="8" t="s">
        <v>98</v>
      </c>
      <c r="C92" s="9">
        <f>427+123.1</f>
        <v>550.1</v>
      </c>
    </row>
    <row r="93" spans="1:3" x14ac:dyDescent="0.25">
      <c r="A93" s="7" t="s">
        <v>99</v>
      </c>
      <c r="B93" s="8" t="s">
        <v>98</v>
      </c>
      <c r="C93" s="9">
        <f t="shared" ref="C93:C96" si="4">427+123.1</f>
        <v>550.1</v>
      </c>
    </row>
    <row r="94" spans="1:3" x14ac:dyDescent="0.25">
      <c r="A94" s="7" t="s">
        <v>100</v>
      </c>
      <c r="B94" s="8" t="s">
        <v>98</v>
      </c>
      <c r="C94" s="9">
        <f t="shared" si="4"/>
        <v>550.1</v>
      </c>
    </row>
    <row r="95" spans="1:3" x14ac:dyDescent="0.25">
      <c r="A95" s="7" t="s">
        <v>101</v>
      </c>
      <c r="B95" s="8" t="s">
        <v>98</v>
      </c>
      <c r="C95" s="9">
        <f t="shared" si="4"/>
        <v>550.1</v>
      </c>
    </row>
    <row r="96" spans="1:3" x14ac:dyDescent="0.25">
      <c r="A96" s="7" t="s">
        <v>102</v>
      </c>
      <c r="B96" s="8" t="s">
        <v>98</v>
      </c>
      <c r="C96" s="9">
        <f t="shared" si="4"/>
        <v>550.1</v>
      </c>
    </row>
    <row r="97" spans="1:3" x14ac:dyDescent="0.25">
      <c r="A97" s="7" t="s">
        <v>103</v>
      </c>
      <c r="B97" s="8" t="s">
        <v>104</v>
      </c>
      <c r="C97" s="9">
        <f>1943+61.48</f>
        <v>2004.48</v>
      </c>
    </row>
    <row r="98" spans="1:3" x14ac:dyDescent="0.25">
      <c r="A98" s="7" t="s">
        <v>105</v>
      </c>
      <c r="B98" s="8" t="s">
        <v>106</v>
      </c>
      <c r="C98" s="9">
        <f>1112+123.1</f>
        <v>1235.0999999999999</v>
      </c>
    </row>
    <row r="99" spans="1:3" x14ac:dyDescent="0.25">
      <c r="A99" s="7" t="s">
        <v>107</v>
      </c>
      <c r="B99" s="8" t="s">
        <v>108</v>
      </c>
      <c r="C99" s="9">
        <f>1378+123.1</f>
        <v>1501.1</v>
      </c>
    </row>
    <row r="100" spans="1:3" x14ac:dyDescent="0.25">
      <c r="A100" s="7" t="s">
        <v>109</v>
      </c>
      <c r="B100" s="8" t="s">
        <v>108</v>
      </c>
      <c r="C100" s="9">
        <f>1378+123.1</f>
        <v>1501.1</v>
      </c>
    </row>
    <row r="101" spans="1:3" x14ac:dyDescent="0.25">
      <c r="A101" s="7" t="s">
        <v>110</v>
      </c>
      <c r="B101" s="8" t="s">
        <v>111</v>
      </c>
      <c r="C101" s="9">
        <f>980+123.1</f>
        <v>1103.0999999999999</v>
      </c>
    </row>
    <row r="102" spans="1:3" x14ac:dyDescent="0.25">
      <c r="A102" s="7" t="s">
        <v>112</v>
      </c>
      <c r="B102" s="8" t="s">
        <v>111</v>
      </c>
      <c r="C102" s="9">
        <f t="shared" ref="C102:C105" si="5">980+123.1</f>
        <v>1103.0999999999999</v>
      </c>
    </row>
    <row r="103" spans="1:3" x14ac:dyDescent="0.25">
      <c r="A103" s="7" t="s">
        <v>113</v>
      </c>
      <c r="B103" s="8" t="s">
        <v>111</v>
      </c>
      <c r="C103" s="9">
        <f t="shared" si="5"/>
        <v>1103.0999999999999</v>
      </c>
    </row>
    <row r="104" spans="1:3" x14ac:dyDescent="0.25">
      <c r="A104" s="7" t="s">
        <v>114</v>
      </c>
      <c r="B104" s="8" t="s">
        <v>111</v>
      </c>
      <c r="C104" s="9">
        <f t="shared" si="5"/>
        <v>1103.0999999999999</v>
      </c>
    </row>
    <row r="105" spans="1:3" x14ac:dyDescent="0.25">
      <c r="A105" s="7" t="s">
        <v>115</v>
      </c>
      <c r="B105" s="8" t="s">
        <v>111</v>
      </c>
      <c r="C105" s="9">
        <f t="shared" si="5"/>
        <v>1103.0999999999999</v>
      </c>
    </row>
    <row r="106" spans="1:3" x14ac:dyDescent="0.25">
      <c r="A106" s="7" t="s">
        <v>116</v>
      </c>
      <c r="B106" s="8" t="s">
        <v>111</v>
      </c>
      <c r="C106" s="9">
        <f>1867+123.1</f>
        <v>1990.1</v>
      </c>
    </row>
    <row r="107" spans="1:3" x14ac:dyDescent="0.25">
      <c r="A107" s="7" t="s">
        <v>117</v>
      </c>
      <c r="B107" s="8" t="s">
        <v>111</v>
      </c>
      <c r="C107" s="9">
        <f t="shared" ref="C107:C109" si="6">1867+123.1</f>
        <v>1990.1</v>
      </c>
    </row>
    <row r="108" spans="1:3" x14ac:dyDescent="0.25">
      <c r="A108" s="7" t="s">
        <v>118</v>
      </c>
      <c r="B108" s="8" t="s">
        <v>111</v>
      </c>
      <c r="C108" s="9">
        <f t="shared" si="6"/>
        <v>1990.1</v>
      </c>
    </row>
    <row r="109" spans="1:3" x14ac:dyDescent="0.25">
      <c r="A109" s="7" t="s">
        <v>119</v>
      </c>
      <c r="B109" s="8" t="s">
        <v>111</v>
      </c>
      <c r="C109" s="9">
        <f t="shared" si="6"/>
        <v>1990.1</v>
      </c>
    </row>
    <row r="110" spans="1:3" x14ac:dyDescent="0.25">
      <c r="A110" s="7" t="s">
        <v>159</v>
      </c>
      <c r="B110" s="8" t="s">
        <v>160</v>
      </c>
      <c r="C110" s="9">
        <f>67.88+33.94</f>
        <v>101.82</v>
      </c>
    </row>
    <row r="111" spans="1:3" x14ac:dyDescent="0.25">
      <c r="A111" s="7" t="s">
        <v>120</v>
      </c>
      <c r="B111" s="8" t="s">
        <v>121</v>
      </c>
      <c r="C111" s="9">
        <f>1788+123.1</f>
        <v>1911.1</v>
      </c>
    </row>
    <row r="112" spans="1:3" x14ac:dyDescent="0.25">
      <c r="A112" s="7" t="s">
        <v>122</v>
      </c>
      <c r="B112" s="8" t="s">
        <v>123</v>
      </c>
      <c r="C112" s="9">
        <f>2976+123.1</f>
        <v>3099.1</v>
      </c>
    </row>
    <row r="113" spans="1:3" x14ac:dyDescent="0.25">
      <c r="A113" s="7" t="s">
        <v>157</v>
      </c>
      <c r="B113" s="8" t="s">
        <v>158</v>
      </c>
      <c r="C113" s="9">
        <f>900+123.1</f>
        <v>1023.1</v>
      </c>
    </row>
    <row r="114" spans="1:3" x14ac:dyDescent="0.25">
      <c r="A114" s="7" t="s">
        <v>124</v>
      </c>
      <c r="B114" s="8" t="s">
        <v>125</v>
      </c>
      <c r="C114" s="9">
        <f>2189+123.1</f>
        <v>2312.1</v>
      </c>
    </row>
    <row r="115" spans="1:3" x14ac:dyDescent="0.25">
      <c r="A115" s="7" t="s">
        <v>126</v>
      </c>
      <c r="B115" s="8" t="s">
        <v>127</v>
      </c>
      <c r="C115" s="9">
        <f>2189+123.1</f>
        <v>2312.1</v>
      </c>
    </row>
    <row r="116" spans="1:3" x14ac:dyDescent="0.25">
      <c r="A116" s="7" t="s">
        <v>128</v>
      </c>
      <c r="B116" s="8" t="s">
        <v>129</v>
      </c>
      <c r="C116" s="9">
        <f>6723+123.1</f>
        <v>6846.1</v>
      </c>
    </row>
    <row r="117" spans="1:3" x14ac:dyDescent="0.25">
      <c r="A117" s="7" t="s">
        <v>130</v>
      </c>
      <c r="B117" s="8" t="s">
        <v>131</v>
      </c>
      <c r="C117" s="9">
        <f>2376+123.1</f>
        <v>2499.1</v>
      </c>
    </row>
    <row r="118" spans="1:3" x14ac:dyDescent="0.25">
      <c r="A118" s="7" t="s">
        <v>132</v>
      </c>
      <c r="B118" s="8" t="s">
        <v>133</v>
      </c>
      <c r="C118" s="9">
        <f>2176+123.1</f>
        <v>2299.1</v>
      </c>
    </row>
    <row r="119" spans="1:3" x14ac:dyDescent="0.25">
      <c r="A119" s="7" t="s">
        <v>134</v>
      </c>
      <c r="B119" s="8" t="s">
        <v>135</v>
      </c>
      <c r="C119" s="9">
        <f>1863+123.1</f>
        <v>1986.1</v>
      </c>
    </row>
    <row r="120" spans="1:3" x14ac:dyDescent="0.25">
      <c r="A120" s="7" t="s">
        <v>136</v>
      </c>
      <c r="B120" s="8" t="s">
        <v>137</v>
      </c>
      <c r="C120" s="9">
        <f>1373+123.1</f>
        <v>1496.1</v>
      </c>
    </row>
    <row r="121" spans="1:3" x14ac:dyDescent="0.25">
      <c r="A121" s="7" t="s">
        <v>138</v>
      </c>
      <c r="B121" s="8" t="s">
        <v>139</v>
      </c>
      <c r="C121" s="9">
        <f>2235+123.1</f>
        <v>2358.1</v>
      </c>
    </row>
    <row r="122" spans="1:3" x14ac:dyDescent="0.25">
      <c r="A122" s="7" t="s">
        <v>140</v>
      </c>
      <c r="B122" s="8" t="s">
        <v>141</v>
      </c>
      <c r="C122" s="9">
        <v>1496.11</v>
      </c>
    </row>
    <row r="123" spans="1:3" x14ac:dyDescent="0.25">
      <c r="A123" s="7" t="s">
        <v>142</v>
      </c>
      <c r="B123" s="8" t="s">
        <v>143</v>
      </c>
      <c r="C123" s="9">
        <f>868.85+123.1</f>
        <v>991.95</v>
      </c>
    </row>
    <row r="124" spans="1:3" x14ac:dyDescent="0.25">
      <c r="A124" s="7" t="s">
        <v>144</v>
      </c>
      <c r="B124" s="8" t="s">
        <v>143</v>
      </c>
      <c r="C124" s="9">
        <f>378+123.1</f>
        <v>501.1</v>
      </c>
    </row>
    <row r="125" spans="1:3" x14ac:dyDescent="0.25">
      <c r="A125" s="7" t="s">
        <v>145</v>
      </c>
      <c r="B125" s="8" t="s">
        <v>146</v>
      </c>
      <c r="C125" s="9">
        <f>422+123.1</f>
        <v>545.1</v>
      </c>
    </row>
    <row r="126" spans="1:3" x14ac:dyDescent="0.25">
      <c r="A126" s="7" t="s">
        <v>147</v>
      </c>
      <c r="B126" s="8" t="s">
        <v>146</v>
      </c>
      <c r="C126" s="9">
        <f t="shared" ref="C126:C128" si="7">422+123.1</f>
        <v>545.1</v>
      </c>
    </row>
    <row r="127" spans="1:3" x14ac:dyDescent="0.25">
      <c r="A127" s="7" t="s">
        <v>148</v>
      </c>
      <c r="B127" s="8" t="s">
        <v>146</v>
      </c>
      <c r="C127" s="9">
        <f t="shared" si="7"/>
        <v>545.1</v>
      </c>
    </row>
    <row r="128" spans="1:3" x14ac:dyDescent="0.25">
      <c r="A128" s="7" t="s">
        <v>149</v>
      </c>
      <c r="B128" s="8" t="s">
        <v>146</v>
      </c>
      <c r="C128" s="9">
        <f t="shared" si="7"/>
        <v>545.1</v>
      </c>
    </row>
    <row r="129" spans="1:3" x14ac:dyDescent="0.25">
      <c r="A129" s="7" t="s">
        <v>150</v>
      </c>
      <c r="B129" s="8" t="s">
        <v>151</v>
      </c>
      <c r="C129" s="9">
        <f>198+123.1</f>
        <v>321.10000000000002</v>
      </c>
    </row>
    <row r="130" spans="1:3" x14ac:dyDescent="0.25">
      <c r="A130" s="7" t="s">
        <v>154</v>
      </c>
      <c r="B130" s="8" t="s">
        <v>155</v>
      </c>
      <c r="C130" s="9">
        <f>20.83*3</f>
        <v>62.489999999999995</v>
      </c>
    </row>
    <row r="131" spans="1:3" x14ac:dyDescent="0.25">
      <c r="A131" s="7" t="s">
        <v>156</v>
      </c>
      <c r="B131" s="8" t="s">
        <v>155</v>
      </c>
      <c r="C131" s="9">
        <f>20.83*3</f>
        <v>62.489999999999995</v>
      </c>
    </row>
    <row r="132" spans="1:3" x14ac:dyDescent="0.25">
      <c r="A132" s="7" t="s">
        <v>167</v>
      </c>
      <c r="B132" s="8" t="s">
        <v>168</v>
      </c>
      <c r="C132" s="9">
        <f>220.46*3</f>
        <v>661.38</v>
      </c>
    </row>
    <row r="133" spans="1:3" x14ac:dyDescent="0.25">
      <c r="A133" s="11" t="s">
        <v>152</v>
      </c>
      <c r="B133" s="12"/>
      <c r="C133" s="13">
        <f>SUM(C9:C131)</f>
        <v>342057.29999999894</v>
      </c>
    </row>
    <row r="135" spans="1:3" x14ac:dyDescent="0.25">
      <c r="A135" s="14" t="s">
        <v>170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Marquez</dc:creator>
  <cp:lastModifiedBy>Jennifer Estefany Millan Flores</cp:lastModifiedBy>
  <dcterms:created xsi:type="dcterms:W3CDTF">2019-01-28T18:46:38Z</dcterms:created>
  <dcterms:modified xsi:type="dcterms:W3CDTF">2019-05-13T16:26:32Z</dcterms:modified>
</cp:coreProperties>
</file>