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ura.pacheco\Documents\2022\3er Trimestre 2022\0SEPTIEMBRE DEFINITIVO 26OCT2022\INTEGRACION PUBLICACION\"/>
    </mc:Choice>
  </mc:AlternateContent>
  <bookViews>
    <workbookView xWindow="0" yWindow="0" windowWidth="15300" windowHeight="6405"/>
  </bookViews>
  <sheets>
    <sheet name="Análitico Ingresos" sheetId="8" r:id="rId1"/>
    <sheet name="Clasif Admtva Dependencias" sheetId="11" r:id="rId2"/>
    <sheet name="Clasif Admtva Poderes" sheetId="12" r:id="rId3"/>
    <sheet name="Clasif Admtva Entidades" sheetId="13" r:id="rId4"/>
    <sheet name="Clasificación Económica" sheetId="6" r:id="rId5"/>
    <sheet name="Objeto del Gasto" sheetId="5" r:id="rId6"/>
    <sheet name="Clasificación Funcional" sheetId="4" r:id="rId7"/>
    <sheet name="Endeudamiento Neto" sheetId="10" r:id="rId8"/>
    <sheet name="Intereses de la Deuda" sheetId="9" r:id="rId9"/>
    <sheet name="Categoría Programática" sheetId="3" r:id="rId10"/>
    <sheet name="Postura Fiscal" sheetId="2" r:id="rId11"/>
    <sheet name="Hoja1" sheetId="1" r:id="rId12"/>
  </sheets>
  <definedNames>
    <definedName name="_xlnm.Print_Titles" localSheetId="5">'Objeto del Gasto'!$1:$8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0" l="1"/>
  <c r="G14" i="12" l="1"/>
  <c r="F14" i="12"/>
  <c r="E14" i="12"/>
  <c r="D14" i="12"/>
  <c r="C14" i="12"/>
  <c r="B14" i="12"/>
  <c r="G33" i="11"/>
  <c r="F33" i="11"/>
  <c r="E33" i="11"/>
  <c r="D33" i="11"/>
  <c r="C33" i="11"/>
  <c r="B33" i="11"/>
  <c r="B19" i="10" l="1"/>
  <c r="D18" i="10"/>
  <c r="D17" i="10"/>
  <c r="C16" i="10"/>
  <c r="D16" i="10" s="1"/>
  <c r="D15" i="10"/>
  <c r="C14" i="10"/>
  <c r="D14" i="10" s="1"/>
  <c r="D12" i="10"/>
  <c r="D11" i="10"/>
  <c r="D10" i="10"/>
  <c r="D9" i="10"/>
  <c r="C19" i="9"/>
  <c r="B19" i="9"/>
  <c r="C16" i="9"/>
  <c r="C23" i="9" s="1"/>
  <c r="C30" i="9" s="1"/>
  <c r="B16" i="9"/>
  <c r="B23" i="9" s="1"/>
  <c r="B30" i="9" s="1"/>
  <c r="B26" i="10" l="1"/>
  <c r="C19" i="10"/>
  <c r="C26" i="10" s="1"/>
  <c r="D19" i="10" l="1"/>
  <c r="D26" i="10" s="1"/>
</calcChain>
</file>

<file path=xl/sharedStrings.xml><?xml version="1.0" encoding="utf-8"?>
<sst xmlns="http://schemas.openxmlformats.org/spreadsheetml/2006/main" count="418" uniqueCount="269">
  <si>
    <t>Indicadores de Postura Fiscal</t>
  </si>
  <si>
    <t>Del  1o. de enero al 30 de septiembre de 2022</t>
  </si>
  <si>
    <t>(Cifras en Pesos)</t>
  </si>
  <si>
    <t>Ente Público: PODER EJECUTIVO</t>
  </si>
  <si>
    <t>Estimado/Aprobado</t>
  </si>
  <si>
    <t>Devengado</t>
  </si>
  <si>
    <t>Recaudado/Pagado</t>
  </si>
  <si>
    <t>Concepto</t>
  </si>
  <si>
    <t>I. Ingresos Presupuestarios (I=1+2)</t>
  </si>
  <si>
    <t>1. Ingresos del Gobierno de la Entidad Federativa</t>
  </si>
  <si>
    <t>2. Ingresos del Sector Paraestatal</t>
  </si>
  <si>
    <t>II. Egresos Presupuestarios (II=3+4)</t>
  </si>
  <si>
    <t>3. Egresos del Gobierno de la Entidad Federativa</t>
  </si>
  <si>
    <t>4. Egresos del Sector Paraestatal</t>
  </si>
  <si>
    <t>III. Balance Presupuestario (Superávit o Déficit) (III = I- II)</t>
  </si>
  <si>
    <t>III. Balance Presupuestario (Superávit o Déficit)</t>
  </si>
  <si>
    <t>IV. Intereses, Comisiones y Gastos de la Deuda</t>
  </si>
  <si>
    <t>V. Balance Primario (Superávit o Déficit) (V= Iii+ IV)</t>
  </si>
  <si>
    <t>A. Financiamiento</t>
  </si>
  <si>
    <t>B. Amortización de la Deuda</t>
  </si>
  <si>
    <t>C. Endeudamiento ó Desendeudamiento (C = A- B)</t>
  </si>
  <si>
    <t>Gasto por Categoría Programática</t>
  </si>
  <si>
    <t>Egresos</t>
  </si>
  <si>
    <t>Aprobado</t>
  </si>
  <si>
    <t>Ampliaciones/ (Reducciones)</t>
  </si>
  <si>
    <t>Modificado</t>
  </si>
  <si>
    <t>Pagado</t>
  </si>
  <si>
    <t>3 = (1 + 2)</t>
  </si>
  <si>
    <t>Subejercicio</t>
  </si>
  <si>
    <t>6 = (3 - 4)</t>
  </si>
  <si>
    <t>Programas</t>
  </si>
  <si>
    <t>Subsidio: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</si>
  <si>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</si>
  <si>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</si>
  <si>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</si>
  <si>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</si>
  <si>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</si>
  <si>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</si>
  <si>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</si>
  <si>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</si>
  <si>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</si>
  <si>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</si>
  <si>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</si>
  <si>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</si>
  <si>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</si>
  <si>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</si>
  <si>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</si>
  <si>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</si>
  <si>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</si>
  <si>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</si>
  <si>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</si>
  <si>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</si>
  <si>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</si>
  <si>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</si>
  <si>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</si>
  <si>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</si>
  <si>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</si>
  <si>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</si>
  <si>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</si>
  <si>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</si>
  <si>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</si>
  <si>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Estado Analítico del Ejercicio del Presupuesto de Egresos</t>
  </si>
  <si>
    <t>Clasificación Funcional (Finalidad y Función)</t>
  </si>
  <si>
    <t>Gobierno</t>
  </si>
  <si>
    <t>Legislación</t>
  </si>
  <si>
    <t>Justicia</t>
  </si>
  <si>
    <t>Coordinación de la Politica de Gobierno</t>
  </si>
  <si>
    <t>Relaciones Exteriores</t>
  </si>
  <si>
    <t>Asuntos Financieros y Hacendarios</t>
  </si>
  <si>
    <t>Seguridad Nacional</t>
  </si>
  <si>
    <t>Asuntos de Orden Público y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</si>
  <si>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</si>
  <si>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</si>
  <si>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</si>
  <si>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</si>
  <si>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</si>
  <si>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Recreacion,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</si>
  <si>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</si>
  <si>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</si>
  <si>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</si>
  <si>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</si>
  <si>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</si>
  <si>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</si>
  <si>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 y Energía</t>
  </si>
  <si>
    <t>Mineria,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</si>
  <si>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</si>
  <si>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</si>
  <si>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</si>
  <si>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</si>
  <si>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</si>
  <si>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</si>
  <si>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</si>
  <si>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</si>
  <si>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</si>
  <si>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</si>
  <si>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Clasificación por Objeto del Gasto (Capítulo y Concepto)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</si>
  <si>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</si>
  <si>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</si>
  <si>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</si>
  <si>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</si>
  <si>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</si>
  <si>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</si>
  <si>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</si>
  <si>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</si>
  <si>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</si>
  <si>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</si>
  <si>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</si>
  <si>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</si>
  <si>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</si>
  <si>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</si>
  <si>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</si>
  <si>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</si>
  <si>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</si>
  <si>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</si>
  <si>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</si>
  <si>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</si>
  <si>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</si>
  <si>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</si>
  <si>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</si>
  <si>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</si>
  <si>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</si>
  <si>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</si>
  <si>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</si>
  <si>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</si>
  <si>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</si>
  <si>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</si>
  <si>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</si>
  <si>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</si>
  <si>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</si>
  <si>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</si>
  <si>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</si>
  <si>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</si>
  <si>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</si>
  <si>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</si>
  <si>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</si>
  <si>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</si>
  <si>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</si>
  <si>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</si>
  <si>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</si>
  <si>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</si>
  <si>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</si>
  <si>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</si>
  <si>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</si>
  <si>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</si>
  <si>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</si>
  <si>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</si>
  <si>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</si>
  <si>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</si>
  <si>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</si>
  <si>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</si>
  <si>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</si>
  <si>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</si>
  <si>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</si>
  <si>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</si>
  <si>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</si>
  <si>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</si>
  <si>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</si>
  <si>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</si>
  <si>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</si>
  <si>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</si>
  <si>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</si>
  <si>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</si>
  <si>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</si>
  <si>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</si>
  <si>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</si>
  <si>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</si>
  <si>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</si>
  <si>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Clasificación Económica (por Tipo de Gasto)</t>
  </si>
  <si>
    <t>Gasto Corriente</t>
  </si>
  <si>
    <t>Gasto de Capital</t>
  </si>
  <si>
    <t>Amortización de la Deuda y Disminución de Pasivos</t>
  </si>
  <si>
    <t>Clasificación Administrativa</t>
  </si>
  <si>
    <t>PODER EJECUTIVO</t>
  </si>
  <si>
    <t>Estado Analítico de Ingresos</t>
  </si>
  <si>
    <t>Ingreso</t>
  </si>
  <si>
    <t>Estimado</t>
  </si>
  <si>
    <t>Ampliaciones y Reducciones</t>
  </si>
  <si>
    <t>Recaudado</t>
  </si>
  <si>
    <t>Diferencia</t>
  </si>
  <si>
    <t>6 = (5 - 1)</t>
  </si>
  <si>
    <t>Rubro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</si>
  <si>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</si>
  <si>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</si>
  <si>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</si>
  <si>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</si>
  <si>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</si>
  <si>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</si>
  <si>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</si>
  <si>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</si>
  <si>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</si>
  <si>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</si>
  <si>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</si>
  <si>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</si>
  <si>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</si>
  <si>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</si>
  <si>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</si>
  <si>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Ingresos Derivados de Financiamiento</t>
  </si>
  <si>
    <t>Intereses de la deuda</t>
  </si>
  <si>
    <t xml:space="preserve"> del 1o.  de Enero al 30 de septiembre de 2022</t>
  </si>
  <si>
    <t>Identificación de Crédito o Instrumento</t>
  </si>
  <si>
    <t>Créditos Bancarios</t>
  </si>
  <si>
    <t>BANOBRAS PROFISE</t>
  </si>
  <si>
    <t>BANAMEX Yucatán Seguro</t>
  </si>
  <si>
    <t>BANOBRAS Refinanciamiento 2020/C1</t>
  </si>
  <si>
    <t>BANOBRAS Refinanciamiento 2020/C2</t>
  </si>
  <si>
    <t>BANOBRAS Refinanciamiento 2020/C3</t>
  </si>
  <si>
    <r>
      <t>HSBC MEXICO, S.A.</t>
    </r>
    <r>
      <rPr>
        <vertAlign val="superscript"/>
        <sz val="10"/>
        <color indexed="8"/>
        <rFont val="Barlow"/>
      </rPr>
      <t>1</t>
    </r>
  </si>
  <si>
    <r>
      <t>BBVA BANCOMER, S.A.</t>
    </r>
    <r>
      <rPr>
        <vertAlign val="superscript"/>
        <sz val="10"/>
        <color indexed="8"/>
        <rFont val="Barlow"/>
      </rPr>
      <t>1</t>
    </r>
  </si>
  <si>
    <r>
      <t>BANORTE.</t>
    </r>
    <r>
      <rPr>
        <vertAlign val="superscript"/>
        <sz val="10"/>
        <color indexed="8"/>
        <rFont val="Barlow"/>
      </rPr>
      <t>1</t>
    </r>
  </si>
  <si>
    <r>
      <t>SCOTIABANK INVERLAT.</t>
    </r>
    <r>
      <rPr>
        <vertAlign val="superscript"/>
        <sz val="10"/>
        <color indexed="8"/>
        <rFont val="Barlow"/>
      </rPr>
      <t>1</t>
    </r>
  </si>
  <si>
    <r>
      <t>BANCO AZTECA.</t>
    </r>
    <r>
      <rPr>
        <vertAlign val="superscript"/>
        <sz val="10"/>
        <color indexed="8"/>
        <rFont val="Barlow"/>
      </rPr>
      <t>1</t>
    </r>
  </si>
  <si>
    <r>
      <t>BANCO MULTIVA.</t>
    </r>
    <r>
      <rPr>
        <vertAlign val="superscript"/>
        <sz val="10"/>
        <color indexed="8"/>
        <rFont val="Barlow"/>
      </rPr>
      <t>1</t>
    </r>
  </si>
  <si>
    <r>
      <t>SANTANDER.</t>
    </r>
    <r>
      <rPr>
        <vertAlign val="superscript"/>
        <sz val="10"/>
        <color indexed="8"/>
        <rFont val="Barlow"/>
      </rPr>
      <t>1</t>
    </r>
  </si>
  <si>
    <t>Total de intereses de Créditos Bancarios</t>
  </si>
  <si>
    <t>Otros Instrumentos de Deuda</t>
  </si>
  <si>
    <t>Total de Intereses de Otros Instrumentos de Deuda</t>
  </si>
  <si>
    <t>TOTAL</t>
  </si>
  <si>
    <r>
      <rPr>
        <vertAlign val="superscript"/>
        <sz val="10"/>
        <color indexed="8"/>
        <rFont val="Calibri"/>
        <family val="2"/>
        <scheme val="minor"/>
      </rPr>
      <t>1</t>
    </r>
    <r>
      <rPr>
        <sz val="10"/>
        <color indexed="8"/>
        <rFont val="Calibri"/>
        <family val="2"/>
        <scheme val="minor"/>
      </rPr>
      <t>Obligaciones a corto plazo contratadas en 2021 y 2022</t>
    </r>
  </si>
  <si>
    <t>Endeudamiento Neto</t>
  </si>
  <si>
    <t>del 1o. de Enero al 30 de septiembre de 2022</t>
  </si>
  <si>
    <t>Contratación / Colocación</t>
  </si>
  <si>
    <t>Amortización</t>
  </si>
  <si>
    <t>A</t>
  </si>
  <si>
    <t>B</t>
  </si>
  <si>
    <t>C = A - B</t>
  </si>
  <si>
    <r>
      <t>BANCO SANTANDER.</t>
    </r>
    <r>
      <rPr>
        <vertAlign val="superscript"/>
        <sz val="10"/>
        <color indexed="8"/>
        <rFont val="Barlow"/>
      </rPr>
      <t>1</t>
    </r>
  </si>
  <si>
    <t>Total Créditos Bancarios</t>
  </si>
  <si>
    <t>Total Otros Instrumentos  de Deuda</t>
  </si>
  <si>
    <t>Del  1o. de enero al 30 de junio de 2022</t>
  </si>
  <si>
    <t>Despacho del gobernador</t>
  </si>
  <si>
    <t>Deuda pública</t>
  </si>
  <si>
    <t>Secretaría de educación</t>
  </si>
  <si>
    <t>Participaciones,  aportaciones  y transferencias a municipios</t>
  </si>
  <si>
    <t>Jubilaciones y pensiones</t>
  </si>
  <si>
    <t>Fiscalía general del estado</t>
  </si>
  <si>
    <t>Secretaría de desarrollo rural</t>
  </si>
  <si>
    <t>Secretaría de la contraloría general</t>
  </si>
  <si>
    <t>Secretaría de fomento económico y trabajo</t>
  </si>
  <si>
    <t>Secretaría de fomento turístico</t>
  </si>
  <si>
    <t>Secretaría de desarrollo social</t>
  </si>
  <si>
    <t>Secretaría general de gobierno</t>
  </si>
  <si>
    <t>Secretaría de obras públicas</t>
  </si>
  <si>
    <t>Secretaría de seguridad pública</t>
  </si>
  <si>
    <t>Secretaría de desarrollo sustentable</t>
  </si>
  <si>
    <t>Secretaría de salud</t>
  </si>
  <si>
    <t>Consejería jurídica</t>
  </si>
  <si>
    <t>Secretaría de la cultura y las artes</t>
  </si>
  <si>
    <t>Secretaría de administración y finanzas</t>
  </si>
  <si>
    <t>Secretaria de investigación, innovación y educación superior</t>
  </si>
  <si>
    <t>Secretaría de las mujeres</t>
  </si>
  <si>
    <t>Secretaría de pesca y acuacultura sustentables</t>
  </si>
  <si>
    <t>GOBIERNO ESTATAL DE YUCATAN</t>
  </si>
  <si>
    <t>1</t>
  </si>
  <si>
    <t>2</t>
  </si>
  <si>
    <t>4</t>
  </si>
  <si>
    <t>5</t>
  </si>
  <si>
    <t>Poder Ejecutivo</t>
  </si>
  <si>
    <t>Poder Legislativo</t>
  </si>
  <si>
    <t>Poder Judicial</t>
  </si>
  <si>
    <t>Órganos Autónomos</t>
  </si>
  <si>
    <t>SECTOR PARAESTATAL DEL GOBIERNO ESTATAL DE YUCATAN</t>
  </si>
  <si>
    <t>Entidades Paraestatales y Fideicomisos No Empresariales y No Financieros</t>
  </si>
  <si>
    <t>Instituciones Públicas de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</si>
  <si>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</si>
  <si>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</si>
  <si>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</si>
  <si>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</si>
  <si>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</si>
  <si>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BBVA México, S.A. Financiamiento IETRAM y Obras Complementarias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</si>
</sst>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  <font>
      <sz val="10"/>
      <color indexed="8"/>
      <name val="Barlow"/>
    </font>
    <font>
      <b/>
      <sz val="10"/>
      <color indexed="8"/>
      <name val="Barlow"/>
    </font>
    <font>
      <vertAlign val="superscript"/>
      <sz val="10"/>
      <color indexed="8"/>
      <name val="Barlow"/>
    </font>
    <font>
      <sz val="10"/>
      <color indexed="8"/>
      <name val="Calibri"/>
      <family val="2"/>
      <scheme val="minor"/>
    </font>
    <font>
      <vertAlign val="superscript"/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Barlow"/>
    </font>
    <font>
      <b/>
      <sz val="10"/>
      <name val="Barlow"/>
    </font>
    <font>
      <sz val="10"/>
      <color rgb="FF000000"/>
      <name val="Barlow"/>
    </font>
  </fonts>
  <fills count="4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  <fill>
      <patternFill patternType="solid">
        <fgColor theme="0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 indent="1"/>
    </xf>
    <xf numFmtId="164" fontId="2" fillId="0" borderId="5" xfId="0" applyNumberFormat="1" applyFont="1" applyBorder="1" applyAlignment="1">
      <alignment horizontal="right"/>
    </xf>
    <xf numFmtId="0" fontId="4" fillId="0" borderId="4" xfId="0" applyFont="1" applyBorder="1" applyAlignment="1">
      <alignment horizontal="left" vertical="top" wrapText="1" indent="5"/>
    </xf>
    <xf numFmtId="164" fontId="4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vertical="top" wrapText="1" indent="1"/>
    </xf>
    <xf numFmtId="164" fontId="2" fillId="0" borderId="4" xfId="0" applyNumberFormat="1" applyFont="1" applyBorder="1" applyAlignment="1">
      <alignment horizontal="right"/>
    </xf>
    <xf numFmtId="0" fontId="2" fillId="0" borderId="6" xfId="0" applyFont="1" applyBorder="1" applyAlignment="1">
      <alignment horizontal="left" vertical="top" wrapText="1" indent="1"/>
    </xf>
    <xf numFmtId="164" fontId="2" fillId="0" borderId="6" xfId="0" applyNumberFormat="1" applyFont="1" applyBorder="1" applyAlignment="1">
      <alignment horizontal="right"/>
    </xf>
    <xf numFmtId="0" fontId="3" fillId="2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left" vertical="top" wrapText="1" indent="1"/>
    </xf>
    <xf numFmtId="0" fontId="4" fillId="0" borderId="5" xfId="0" applyFont="1" applyBorder="1" applyAlignment="1">
      <alignment horizontal="left" vertical="top" wrapText="1" indent="1"/>
    </xf>
    <xf numFmtId="164" fontId="4" fillId="0" borderId="5" xfId="0" applyNumberFormat="1" applyFont="1" applyBorder="1" applyAlignment="1">
      <alignment horizontal="right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164" fontId="4" fillId="0" borderId="6" xfId="0" applyNumberFormat="1" applyFont="1" applyBorder="1" applyAlignment="1">
      <alignment horizontal="right"/>
    </xf>
    <xf numFmtId="0" fontId="2" fillId="0" borderId="3" xfId="0" applyFont="1" applyBorder="1" applyAlignment="1">
      <alignment vertical="top" wrapText="1"/>
    </xf>
    <xf numFmtId="164" fontId="2" fillId="0" borderId="3" xfId="0" applyNumberFormat="1" applyFont="1" applyBorder="1" applyAlignment="1">
      <alignment horizontal="right"/>
    </xf>
    <xf numFmtId="0" fontId="4" fillId="0" borderId="6" xfId="0" applyFont="1" applyBorder="1" applyAlignment="1">
      <alignment horizontal="left" vertical="top" wrapText="1" indent="5"/>
    </xf>
    <xf numFmtId="0" fontId="4" fillId="0" borderId="6" xfId="0" applyFont="1" applyBorder="1" applyAlignment="1">
      <alignment horizontal="left" vertical="top" wrapText="1" indent="1"/>
    </xf>
    <xf numFmtId="0" fontId="3" fillId="2" borderId="12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3" fillId="3" borderId="1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vertical="top"/>
    </xf>
    <xf numFmtId="0" fontId="5" fillId="0" borderId="3" xfId="0" applyFont="1" applyBorder="1" applyAlignment="1">
      <alignment horizontal="left" vertical="top"/>
    </xf>
    <xf numFmtId="4" fontId="6" fillId="0" borderId="3" xfId="0" applyNumberFormat="1" applyFont="1" applyFill="1" applyBorder="1" applyAlignment="1">
      <alignment horizontal="right" vertical="top"/>
    </xf>
    <xf numFmtId="4" fontId="5" fillId="0" borderId="3" xfId="0" applyNumberFormat="1" applyFont="1" applyFill="1" applyBorder="1" applyAlignment="1">
      <alignment horizontal="right" vertical="top"/>
    </xf>
    <xf numFmtId="0" fontId="6" fillId="0" borderId="3" xfId="0" applyFont="1" applyBorder="1" applyAlignment="1">
      <alignment horizontal="center" vertical="top" wrapText="1"/>
    </xf>
    <xf numFmtId="4" fontId="5" fillId="0" borderId="0" xfId="0" applyNumberFormat="1" applyFont="1" applyAlignment="1">
      <alignment vertical="top"/>
    </xf>
    <xf numFmtId="4" fontId="6" fillId="0" borderId="3" xfId="0" applyNumberFormat="1" applyFont="1" applyBorder="1" applyAlignment="1">
      <alignment horizontal="right" vertical="top"/>
    </xf>
    <xf numFmtId="4" fontId="5" fillId="0" borderId="3" xfId="0" applyNumberFormat="1" applyFont="1" applyBorder="1" applyAlignment="1">
      <alignment horizontal="right" vertical="top"/>
    </xf>
    <xf numFmtId="0" fontId="8" fillId="0" borderId="0" xfId="0" applyFont="1" applyBorder="1" applyAlignment="1">
      <alignment horizontal="left" vertical="top"/>
    </xf>
    <xf numFmtId="4" fontId="6" fillId="0" borderId="0" xfId="0" applyNumberFormat="1" applyFont="1" applyBorder="1" applyAlignment="1">
      <alignment horizontal="right" vertical="top"/>
    </xf>
    <xf numFmtId="0" fontId="5" fillId="0" borderId="0" xfId="0" applyFont="1" applyBorder="1" applyAlignment="1">
      <alignment vertical="top"/>
    </xf>
    <xf numFmtId="0" fontId="6" fillId="0" borderId="0" xfId="0" applyFont="1" applyBorder="1" applyAlignment="1">
      <alignment horizontal="center" vertical="top"/>
    </xf>
    <xf numFmtId="4" fontId="5" fillId="0" borderId="0" xfId="0" applyNumberFormat="1" applyFont="1" applyBorder="1" applyAlignment="1">
      <alignment vertical="top"/>
    </xf>
    <xf numFmtId="0" fontId="8" fillId="0" borderId="0" xfId="0" applyFont="1" applyAlignment="1">
      <alignment vertical="top"/>
    </xf>
    <xf numFmtId="0" fontId="3" fillId="3" borderId="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top"/>
    </xf>
    <xf numFmtId="4" fontId="11" fillId="0" borderId="3" xfId="0" applyNumberFormat="1" applyFont="1" applyFill="1" applyBorder="1" applyAlignment="1">
      <alignment vertical="center" wrapText="1"/>
    </xf>
    <xf numFmtId="0" fontId="8" fillId="0" borderId="0" xfId="0" applyFont="1" applyFill="1" applyAlignment="1">
      <alignment vertical="top"/>
    </xf>
    <xf numFmtId="0" fontId="5" fillId="0" borderId="3" xfId="0" applyFont="1" applyFill="1" applyBorder="1" applyAlignment="1">
      <alignment horizontal="left" vertical="top"/>
    </xf>
    <xf numFmtId="0" fontId="6" fillId="0" borderId="3" xfId="0" applyFont="1" applyBorder="1" applyAlignment="1">
      <alignment horizontal="center" vertical="top"/>
    </xf>
    <xf numFmtId="0" fontId="10" fillId="0" borderId="3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4" fontId="12" fillId="0" borderId="3" xfId="0" applyNumberFormat="1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top"/>
    </xf>
    <xf numFmtId="0" fontId="5" fillId="0" borderId="16" xfId="0" applyFont="1" applyBorder="1" applyAlignment="1">
      <alignment vertical="top"/>
    </xf>
    <xf numFmtId="4" fontId="13" fillId="0" borderId="3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left" vertical="top"/>
    </xf>
    <xf numFmtId="4" fontId="8" fillId="0" borderId="0" xfId="0" applyNumberFormat="1" applyFont="1" applyAlignment="1">
      <alignment vertical="top"/>
    </xf>
    <xf numFmtId="0" fontId="2" fillId="0" borderId="12" xfId="0" applyFont="1" applyBorder="1"/>
    <xf numFmtId="0" fontId="14" fillId="0" borderId="17" xfId="0" applyFont="1" applyBorder="1" applyAlignment="1">
      <alignment vertical="center"/>
    </xf>
    <xf numFmtId="0" fontId="4" fillId="0" borderId="11" xfId="0" applyFont="1" applyBorder="1"/>
    <xf numFmtId="0" fontId="2" fillId="0" borderId="3" xfId="0" applyFont="1" applyBorder="1"/>
    <xf numFmtId="0" fontId="3" fillId="2" borderId="13" xfId="0" applyFont="1" applyFill="1" applyBorder="1" applyAlignment="1">
      <alignment horizontal="center" wrapText="1"/>
    </xf>
    <xf numFmtId="164" fontId="4" fillId="0" borderId="0" xfId="0" applyNumberFormat="1" applyFont="1"/>
    <xf numFmtId="0" fontId="2" fillId="0" borderId="12" xfId="0" applyFont="1" applyFill="1" applyBorder="1" applyAlignment="1">
      <alignment horizontal="center" vertical="center"/>
    </xf>
    <xf numFmtId="49" fontId="2" fillId="0" borderId="18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164" fontId="0" fillId="0" borderId="11" xfId="0" applyNumberFormat="1" applyBorder="1"/>
    <xf numFmtId="164" fontId="4" fillId="0" borderId="18" xfId="0" applyNumberFormat="1" applyFont="1" applyBorder="1" applyAlignment="1">
      <alignment horizontal="right"/>
    </xf>
    <xf numFmtId="164" fontId="2" fillId="0" borderId="12" xfId="0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1257300</xdr:colOff>
      <xdr:row>0</xdr:row>
      <xdr:rowOff>0</xdr:rowOff>
    </xdr:from>
    <xdr:to>
      <xdr:col>0</xdr:col>
      <xdr:colOff>2196165</xdr:colOff>
      <xdr:row>2</xdr:row>
      <xdr:rowOff>185977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300" y="0"/>
          <a:ext cx="938865" cy="56697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1733550</xdr:colOff>
      <xdr:row>0</xdr:row>
      <xdr:rowOff>104775</xdr:rowOff>
    </xdr:from>
    <xdr:to>
      <xdr:col>0</xdr:col>
      <xdr:colOff>2672415</xdr:colOff>
      <xdr:row>3</xdr:row>
      <xdr:rowOff>100252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3550" y="104775"/>
          <a:ext cx="938865" cy="56697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1533525</xdr:colOff>
      <xdr:row>1</xdr:row>
      <xdr:rowOff>66675</xdr:rowOff>
    </xdr:from>
    <xdr:to>
      <xdr:col>0</xdr:col>
      <xdr:colOff>2472390</xdr:colOff>
      <xdr:row>4</xdr:row>
      <xdr:rowOff>62152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3525" y="257175"/>
          <a:ext cx="938865" cy="5669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1743075</xdr:colOff>
      <xdr:row>1</xdr:row>
      <xdr:rowOff>19050</xdr:rowOff>
    </xdr:from>
    <xdr:to>
      <xdr:col>0</xdr:col>
      <xdr:colOff>2681940</xdr:colOff>
      <xdr:row>4</xdr:row>
      <xdr:rowOff>14527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3075" y="209550"/>
          <a:ext cx="938865" cy="5669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1219200</xdr:colOff>
      <xdr:row>0</xdr:row>
      <xdr:rowOff>161925</xdr:rowOff>
    </xdr:from>
    <xdr:to>
      <xdr:col>0</xdr:col>
      <xdr:colOff>2158065</xdr:colOff>
      <xdr:row>4</xdr:row>
      <xdr:rowOff>43102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938865" cy="5669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2390775</xdr:colOff>
      <xdr:row>0</xdr:row>
      <xdr:rowOff>133350</xdr:rowOff>
    </xdr:from>
    <xdr:to>
      <xdr:col>0</xdr:col>
      <xdr:colOff>3329640</xdr:colOff>
      <xdr:row>4</xdr:row>
      <xdr:rowOff>14527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0775" y="133350"/>
          <a:ext cx="938865" cy="5669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1166813</xdr:colOff>
      <xdr:row>0</xdr:row>
      <xdr:rowOff>158750</xdr:rowOff>
    </xdr:from>
    <xdr:to>
      <xdr:col>0</xdr:col>
      <xdr:colOff>2105678</xdr:colOff>
      <xdr:row>3</xdr:row>
      <xdr:rowOff>154227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6813" y="158750"/>
          <a:ext cx="938865" cy="56697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1600200</xdr:colOff>
      <xdr:row>1</xdr:row>
      <xdr:rowOff>28575</xdr:rowOff>
    </xdr:from>
    <xdr:to>
      <xdr:col>0</xdr:col>
      <xdr:colOff>2539065</xdr:colOff>
      <xdr:row>4</xdr:row>
      <xdr:rowOff>24052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200" y="219075"/>
          <a:ext cx="938865" cy="56697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1724025</xdr:colOff>
      <xdr:row>1</xdr:row>
      <xdr:rowOff>28575</xdr:rowOff>
    </xdr:from>
    <xdr:to>
      <xdr:col>0</xdr:col>
      <xdr:colOff>2662890</xdr:colOff>
      <xdr:row>4</xdr:row>
      <xdr:rowOff>24052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4025" y="219075"/>
          <a:ext cx="938865" cy="56697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1333500</xdr:colOff>
      <xdr:row>0</xdr:row>
      <xdr:rowOff>57150</xdr:rowOff>
    </xdr:from>
    <xdr:to>
      <xdr:col>0</xdr:col>
      <xdr:colOff>2272365</xdr:colOff>
      <xdr:row>3</xdr:row>
      <xdr:rowOff>109777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0" y="57150"/>
          <a:ext cx="938865" cy="56697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1400175</xdr:colOff>
      <xdr:row>0</xdr:row>
      <xdr:rowOff>57150</xdr:rowOff>
    </xdr:from>
    <xdr:to>
      <xdr:col>0</xdr:col>
      <xdr:colOff>2339040</xdr:colOff>
      <xdr:row>3</xdr:row>
      <xdr:rowOff>128827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0175" y="57150"/>
          <a:ext cx="938865" cy="5669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zoomScaleNormal="100" workbookViewId="0">
      <selection sqref="A1:G1"/>
    </sheetView>
  </sheetViews>
  <sheetFormatPr baseColWidth="10" defaultRowHeight="15" x14ac:dyDescent="0.25"/>
  <cols>
    <col min="1" max="1" width="51.42578125" customWidth="1"/>
    <col min="2" max="2" width="18.5703125" customWidth="1"/>
    <col min="3" max="3" width="17.42578125" customWidth="1"/>
    <col min="4" max="7" width="17.5703125" customWidth="1"/>
  </cols>
  <sheetData>
    <row r="1" spans="1:7" x14ac:dyDescent="0.25">
      <c r="A1" s="81" t="s">
        <v>3</v>
      </c>
      <c r="B1" s="81"/>
      <c r="C1" s="81"/>
      <c r="D1" s="81"/>
      <c r="E1" s="81"/>
      <c r="F1" s="81"/>
      <c r="G1" s="81"/>
    </row>
    <row r="2" spans="1:7" x14ac:dyDescent="0.25">
      <c r="A2" s="81" t="s">
        <v>173</v>
      </c>
      <c r="B2" s="81"/>
      <c r="C2" s="81"/>
      <c r="D2" s="81"/>
      <c r="E2" s="81"/>
      <c r="F2" s="81"/>
      <c r="G2" s="81"/>
    </row>
    <row r="3" spans="1:7" x14ac:dyDescent="0.25">
      <c r="A3" s="81" t="s">
        <v>1</v>
      </c>
      <c r="B3" s="81"/>
      <c r="C3" s="81"/>
      <c r="D3" s="81"/>
      <c r="E3" s="81"/>
      <c r="F3" s="81"/>
      <c r="G3" s="81"/>
    </row>
    <row r="4" spans="1:7" x14ac:dyDescent="0.25">
      <c r="A4" s="86" t="s">
        <v>180</v>
      </c>
      <c r="B4" s="83" t="s">
        <v>174</v>
      </c>
      <c r="C4" s="84"/>
      <c r="D4" s="84"/>
      <c r="E4" s="84"/>
      <c r="F4" s="85"/>
      <c r="G4" s="86" t="s">
        <v>178</v>
      </c>
    </row>
    <row r="5" spans="1:7" ht="27" x14ac:dyDescent="0.25">
      <c r="A5" s="88"/>
      <c r="B5" s="4" t="s">
        <v>175</v>
      </c>
      <c r="C5" s="4" t="s">
        <v>176</v>
      </c>
      <c r="D5" s="4" t="s">
        <v>25</v>
      </c>
      <c r="E5" s="4" t="s">
        <v>5</v>
      </c>
      <c r="F5" s="4" t="s">
        <v>177</v>
      </c>
      <c r="G5" s="87"/>
    </row>
    <row r="6" spans="1:7" x14ac:dyDescent="0.25">
      <c r="A6" s="87"/>
      <c r="B6" s="14">
        <v>1</v>
      </c>
      <c r="C6" s="14">
        <v>2</v>
      </c>
      <c r="D6" s="14" t="s">
        <v>27</v>
      </c>
      <c r="E6" s="14">
        <v>4</v>
      </c>
      <c r="F6" s="14">
        <v>5</v>
      </c>
      <c r="G6" s="14" t="s">
        <v>179</v>
      </c>
    </row>
    <row r="7" spans="1:7" x14ac:dyDescent="0.25">
      <c r="A7" s="16" t="s">
        <v>181</v>
      </c>
      <c r="B7" s="17">
        <v>2785616196</v>
      </c>
      <c r="C7" s="17">
        <v>0</v>
      </c>
      <c r="D7" s="17">
        <v>2785616196</v>
      </c>
      <c r="E7" s="17">
        <v>2339114863.8299999</v>
      </c>
      <c r="F7" s="17">
        <v>2339114863.8299999</v>
      </c>
      <c r="G7" s="17">
        <v>-446501332.17000002</v>
      </c>
    </row>
    <row r="8" spans="1:7" x14ac:dyDescent="0.25">
      <c r="A8" s="15" t="s">
        <v>182</v>
      </c>
      <c r="B8" s="8">
        <v>1375950420</v>
      </c>
      <c r="C8" s="8">
        <v>0</v>
      </c>
      <c r="D8" s="8">
        <v>1375950420</v>
      </c>
      <c r="E8" s="8">
        <v>0</v>
      </c>
      <c r="F8" s="8">
        <v>0</v>
      </c>
      <c r="G8" s="8">
        <v>-1375950420</v>
      </c>
    </row>
    <row r="9" spans="1:7" x14ac:dyDescent="0.25">
      <c r="A9" s="15" t="s">
        <v>183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</row>
    <row r="10" spans="1:7" x14ac:dyDescent="0.25">
      <c r="A10" s="15" t="s">
        <v>184</v>
      </c>
      <c r="B10" s="8">
        <v>1722038175</v>
      </c>
      <c r="C10" s="8">
        <v>0</v>
      </c>
      <c r="D10" s="8">
        <v>1722038175</v>
      </c>
      <c r="E10" s="8">
        <v>1676612779.8499999</v>
      </c>
      <c r="F10" s="8">
        <v>1676612779.8499999</v>
      </c>
      <c r="G10" s="8">
        <v>-45425395.149999999</v>
      </c>
    </row>
    <row r="11" spans="1:7" x14ac:dyDescent="0.25">
      <c r="A11" s="15" t="s">
        <v>185</v>
      </c>
      <c r="B11" s="8">
        <v>323996640</v>
      </c>
      <c r="C11" s="8">
        <v>0</v>
      </c>
      <c r="D11" s="8">
        <v>323996640</v>
      </c>
      <c r="E11" s="8">
        <v>141433459.66999999</v>
      </c>
      <c r="F11" s="8">
        <v>141433459.66999999</v>
      </c>
      <c r="G11" s="8">
        <v>-182563180.33000001</v>
      </c>
    </row>
    <row r="12" spans="1:7" x14ac:dyDescent="0.25">
      <c r="A12" s="15" t="s">
        <v>186</v>
      </c>
      <c r="B12" s="8">
        <v>279105662</v>
      </c>
      <c r="C12" s="8">
        <v>0</v>
      </c>
      <c r="D12" s="8">
        <v>279105662</v>
      </c>
      <c r="E12" s="8">
        <v>172864114.49000001</v>
      </c>
      <c r="F12" s="8">
        <v>172864114.49000001</v>
      </c>
      <c r="G12" s="8">
        <v>-106241547.51000001</v>
      </c>
    </row>
    <row r="13" spans="1:7" ht="27" x14ac:dyDescent="0.25">
      <c r="A13" s="15" t="s">
        <v>187</v>
      </c>
      <c r="B13" s="8">
        <v>2026363842</v>
      </c>
      <c r="C13" s="8">
        <v>0</v>
      </c>
      <c r="D13" s="8">
        <v>2026363842</v>
      </c>
      <c r="E13" s="8">
        <v>0</v>
      </c>
      <c r="F13" s="8">
        <v>0</v>
      </c>
      <c r="G13" s="8">
        <v>-2026363842</v>
      </c>
    </row>
    <row r="14" spans="1:7" ht="40.5" x14ac:dyDescent="0.25">
      <c r="A14" s="15" t="s">
        <v>188</v>
      </c>
      <c r="B14" s="8">
        <v>35350884840</v>
      </c>
      <c r="C14" s="8">
        <v>0</v>
      </c>
      <c r="D14" s="8">
        <v>35350884840</v>
      </c>
      <c r="E14" s="8">
        <v>27251545555.09</v>
      </c>
      <c r="F14" s="8">
        <v>27251545555.09</v>
      </c>
      <c r="G14" s="8">
        <v>-8099339284.9099998</v>
      </c>
    </row>
    <row r="15" spans="1:7" ht="27" x14ac:dyDescent="0.25">
      <c r="A15" s="15" t="s">
        <v>189</v>
      </c>
      <c r="B15" s="8">
        <v>2174094546</v>
      </c>
      <c r="C15" s="8">
        <v>0</v>
      </c>
      <c r="D15" s="8">
        <v>2174094546</v>
      </c>
      <c r="E15" s="8">
        <v>1639733269</v>
      </c>
      <c r="F15" s="8">
        <v>1639733269</v>
      </c>
      <c r="G15" s="8">
        <v>-534361277</v>
      </c>
    </row>
    <row r="16" spans="1:7" x14ac:dyDescent="0.25">
      <c r="A16" s="27" t="s">
        <v>190</v>
      </c>
      <c r="B16" s="23">
        <v>0</v>
      </c>
      <c r="C16" s="23">
        <v>1735000000</v>
      </c>
      <c r="D16" s="23">
        <v>1735000000</v>
      </c>
      <c r="E16" s="23">
        <v>0</v>
      </c>
      <c r="F16" s="23">
        <v>0</v>
      </c>
      <c r="G16" s="23">
        <v>0</v>
      </c>
    </row>
    <row r="17" spans="1:8" x14ac:dyDescent="0.25">
      <c r="A17" s="24" t="s">
        <v>191</v>
      </c>
      <c r="B17" s="25">
        <v>46038050321</v>
      </c>
      <c r="C17" s="25">
        <v>1735000000</v>
      </c>
      <c r="D17" s="25">
        <v>47773050321</v>
      </c>
      <c r="E17" s="25">
        <v>33221304041.93</v>
      </c>
      <c r="F17" s="25">
        <v>33221304041.93</v>
      </c>
      <c r="G17" s="77">
        <v>0</v>
      </c>
      <c r="H17" s="1"/>
    </row>
    <row r="18" spans="1:8" x14ac:dyDescent="0.25">
      <c r="A18" s="18"/>
      <c r="B18" s="18"/>
      <c r="C18" s="18"/>
      <c r="D18" s="18"/>
      <c r="E18" s="89" t="s">
        <v>192</v>
      </c>
      <c r="F18" s="90"/>
      <c r="G18" s="78"/>
    </row>
    <row r="19" spans="1:8" x14ac:dyDescent="0.25">
      <c r="A19" s="86" t="s">
        <v>193</v>
      </c>
      <c r="B19" s="91" t="s">
        <v>174</v>
      </c>
      <c r="C19" s="92"/>
      <c r="D19" s="92"/>
      <c r="E19" s="92"/>
      <c r="F19" s="93"/>
      <c r="G19" s="86" t="s">
        <v>178</v>
      </c>
    </row>
    <row r="20" spans="1:8" ht="27" x14ac:dyDescent="0.25">
      <c r="A20" s="88"/>
      <c r="B20" s="14" t="s">
        <v>175</v>
      </c>
      <c r="C20" s="14" t="s">
        <v>176</v>
      </c>
      <c r="D20" s="14" t="s">
        <v>25</v>
      </c>
      <c r="E20" s="14" t="s">
        <v>5</v>
      </c>
      <c r="F20" s="14" t="s">
        <v>177</v>
      </c>
      <c r="G20" s="87"/>
    </row>
    <row r="21" spans="1:8" x14ac:dyDescent="0.25">
      <c r="A21" s="87"/>
      <c r="B21" s="14">
        <v>1</v>
      </c>
      <c r="C21" s="14">
        <v>2</v>
      </c>
      <c r="D21" s="14" t="s">
        <v>27</v>
      </c>
      <c r="E21" s="14">
        <v>4</v>
      </c>
      <c r="F21" s="14">
        <v>5</v>
      </c>
      <c r="G21" s="14" t="s">
        <v>179</v>
      </c>
    </row>
    <row r="22" spans="1:8" ht="27" x14ac:dyDescent="0.25">
      <c r="A22" s="5" t="s">
        <v>194</v>
      </c>
      <c r="B22" s="6">
        <v>42635736059</v>
      </c>
      <c r="C22" s="6">
        <v>0</v>
      </c>
      <c r="D22" s="6">
        <v>42635736059</v>
      </c>
      <c r="E22" s="6">
        <v>33221304041.93</v>
      </c>
      <c r="F22" s="6">
        <v>33221304041.93</v>
      </c>
      <c r="G22" s="6">
        <v>-9414432017.0699997</v>
      </c>
      <c r="H22" s="1"/>
    </row>
    <row r="23" spans="1:8" x14ac:dyDescent="0.25">
      <c r="A23" s="7" t="s">
        <v>181</v>
      </c>
      <c r="B23" s="8">
        <v>2785616196</v>
      </c>
      <c r="C23" s="8">
        <v>0</v>
      </c>
      <c r="D23" s="8">
        <v>2785616196</v>
      </c>
      <c r="E23" s="8">
        <v>2339114863.8299999</v>
      </c>
      <c r="F23" s="8">
        <v>2339114863.8299999</v>
      </c>
      <c r="G23" s="8">
        <v>-446501332.17000002</v>
      </c>
    </row>
    <row r="24" spans="1:8" x14ac:dyDescent="0.25">
      <c r="A24" s="7" t="s">
        <v>182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</row>
    <row r="25" spans="1:8" x14ac:dyDescent="0.25">
      <c r="A25" s="7" t="s">
        <v>183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</row>
    <row r="26" spans="1:8" x14ac:dyDescent="0.25">
      <c r="A26" s="7" t="s">
        <v>184</v>
      </c>
      <c r="B26" s="8">
        <v>1722038175</v>
      </c>
      <c r="C26" s="8">
        <v>0</v>
      </c>
      <c r="D26" s="8">
        <v>1722038175</v>
      </c>
      <c r="E26" s="8">
        <v>1676612779.8499999</v>
      </c>
      <c r="F26" s="8">
        <v>1676612779.8499999</v>
      </c>
      <c r="G26" s="8">
        <v>-45425395.149999999</v>
      </c>
    </row>
    <row r="27" spans="1:8" x14ac:dyDescent="0.25">
      <c r="A27" s="7" t="s">
        <v>185</v>
      </c>
      <c r="B27" s="8">
        <v>323996640</v>
      </c>
      <c r="C27" s="8">
        <v>0</v>
      </c>
      <c r="D27" s="8">
        <v>323996640</v>
      </c>
      <c r="E27" s="8">
        <v>141433459.66999999</v>
      </c>
      <c r="F27" s="8">
        <v>141433459.66999999</v>
      </c>
      <c r="G27" s="8">
        <v>-182563180.33000001</v>
      </c>
    </row>
    <row r="28" spans="1:8" x14ac:dyDescent="0.25">
      <c r="A28" s="7" t="s">
        <v>186</v>
      </c>
      <c r="B28" s="8">
        <v>279105662</v>
      </c>
      <c r="C28" s="8">
        <v>0</v>
      </c>
      <c r="D28" s="8">
        <v>279105662</v>
      </c>
      <c r="E28" s="8">
        <v>172864114.49000001</v>
      </c>
      <c r="F28" s="8">
        <v>172864114.49000001</v>
      </c>
      <c r="G28" s="8">
        <v>-106241547.51000001</v>
      </c>
    </row>
    <row r="29" spans="1:8" ht="40.5" x14ac:dyDescent="0.25">
      <c r="A29" s="7" t="s">
        <v>188</v>
      </c>
      <c r="B29" s="8">
        <v>35350884840</v>
      </c>
      <c r="C29" s="8">
        <v>0</v>
      </c>
      <c r="D29" s="8">
        <v>35350884840</v>
      </c>
      <c r="E29" s="8">
        <v>27251545555.09</v>
      </c>
      <c r="F29" s="8">
        <v>27251545555.09</v>
      </c>
      <c r="G29" s="8">
        <v>-8099339284.9099998</v>
      </c>
    </row>
    <row r="30" spans="1:8" ht="27" x14ac:dyDescent="0.25">
      <c r="A30" s="7" t="s">
        <v>189</v>
      </c>
      <c r="B30" s="8">
        <v>2174094546</v>
      </c>
      <c r="C30" s="8">
        <v>0</v>
      </c>
      <c r="D30" s="8">
        <v>2174094546</v>
      </c>
      <c r="E30" s="8">
        <v>1639733269</v>
      </c>
      <c r="F30" s="8">
        <v>1639733269</v>
      </c>
      <c r="G30" s="8">
        <v>-534361277</v>
      </c>
    </row>
    <row r="31" spans="1:8" ht="54" x14ac:dyDescent="0.25">
      <c r="A31" s="9" t="s">
        <v>195</v>
      </c>
      <c r="B31" s="10">
        <v>3402314262</v>
      </c>
      <c r="C31" s="10">
        <v>0</v>
      </c>
      <c r="D31" s="10">
        <v>3402314262</v>
      </c>
      <c r="E31" s="10">
        <v>0</v>
      </c>
      <c r="F31" s="10">
        <v>0</v>
      </c>
      <c r="G31" s="10">
        <v>-3402314262</v>
      </c>
      <c r="H31" s="1"/>
    </row>
    <row r="32" spans="1:8" x14ac:dyDescent="0.25">
      <c r="A32" s="7" t="s">
        <v>182</v>
      </c>
      <c r="B32" s="8">
        <v>1375950420</v>
      </c>
      <c r="C32" s="8">
        <v>0</v>
      </c>
      <c r="D32" s="8">
        <v>1375950420</v>
      </c>
      <c r="E32" s="8">
        <v>0</v>
      </c>
      <c r="F32" s="8">
        <v>0</v>
      </c>
      <c r="G32" s="8">
        <v>-1375950420</v>
      </c>
    </row>
    <row r="33" spans="1:8" x14ac:dyDescent="0.25">
      <c r="A33" s="7" t="s">
        <v>185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</row>
    <row r="34" spans="1:8" ht="27" x14ac:dyDescent="0.25">
      <c r="A34" s="7" t="s">
        <v>187</v>
      </c>
      <c r="B34" s="8">
        <v>2026363842</v>
      </c>
      <c r="C34" s="8">
        <v>0</v>
      </c>
      <c r="D34" s="8">
        <v>2026363842</v>
      </c>
      <c r="E34" s="8">
        <v>0</v>
      </c>
      <c r="F34" s="8">
        <v>0</v>
      </c>
      <c r="G34" s="8">
        <v>-2026363842</v>
      </c>
    </row>
    <row r="35" spans="1:8" ht="27" x14ac:dyDescent="0.25">
      <c r="A35" s="7" t="s">
        <v>189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</row>
    <row r="36" spans="1:8" x14ac:dyDescent="0.25">
      <c r="A36" s="9" t="s">
        <v>196</v>
      </c>
      <c r="B36" s="10">
        <v>0</v>
      </c>
      <c r="C36" s="10">
        <v>1735000000</v>
      </c>
      <c r="D36" s="10">
        <v>1735000000</v>
      </c>
      <c r="E36" s="10">
        <v>0</v>
      </c>
      <c r="F36" s="10">
        <v>0</v>
      </c>
      <c r="G36" s="10">
        <v>0</v>
      </c>
      <c r="H36" s="1"/>
    </row>
    <row r="37" spans="1:8" x14ac:dyDescent="0.25">
      <c r="A37" s="26" t="s">
        <v>190</v>
      </c>
      <c r="B37" s="23">
        <v>0</v>
      </c>
      <c r="C37" s="23">
        <v>1735000000</v>
      </c>
      <c r="D37" s="23">
        <v>1735000000</v>
      </c>
      <c r="E37" s="23">
        <v>0</v>
      </c>
      <c r="F37" s="23">
        <v>0</v>
      </c>
      <c r="G37" s="23">
        <v>0</v>
      </c>
    </row>
    <row r="38" spans="1:8" x14ac:dyDescent="0.25">
      <c r="A38" s="24" t="s">
        <v>191</v>
      </c>
      <c r="B38" s="25">
        <v>46038050321</v>
      </c>
      <c r="C38" s="25">
        <v>1735000000</v>
      </c>
      <c r="D38" s="25">
        <v>47773050321</v>
      </c>
      <c r="E38" s="25">
        <v>33221304041.93</v>
      </c>
      <c r="F38" s="25">
        <v>33221304041.93</v>
      </c>
      <c r="G38" s="77">
        <v>0</v>
      </c>
      <c r="H38" s="1"/>
    </row>
    <row r="39" spans="1:8" x14ac:dyDescent="0.25">
      <c r="A39" s="18"/>
      <c r="B39" s="18"/>
      <c r="C39" s="18"/>
      <c r="D39" s="18"/>
      <c r="E39" s="79" t="s">
        <v>192</v>
      </c>
      <c r="F39" s="80"/>
      <c r="G39" s="78"/>
    </row>
    <row r="40" spans="1:8" x14ac:dyDescent="0.25">
      <c r="A40" s="18"/>
      <c r="B40" s="18"/>
      <c r="C40" s="18"/>
      <c r="D40" s="18"/>
      <c r="E40" s="18"/>
      <c r="F40" s="18"/>
      <c r="G40" s="18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13">
    <mergeCell ref="G38:G39"/>
    <mergeCell ref="E39:F39"/>
    <mergeCell ref="A1:G1"/>
    <mergeCell ref="A2:G2"/>
    <mergeCell ref="A3:G3"/>
    <mergeCell ref="B4:F4"/>
    <mergeCell ref="G4:G5"/>
    <mergeCell ref="A4:A6"/>
    <mergeCell ref="G17:G18"/>
    <mergeCell ref="E18:F18"/>
    <mergeCell ref="A19:A21"/>
    <mergeCell ref="B19:F19"/>
    <mergeCell ref="G19:G20"/>
  </mergeCells>
  <printOptions horizontalCentered="1"/>
  <pageMargins left="0.7" right="0.7" top="0.75" bottom="0.75" header="0.3" footer="0.3"/>
  <pageSetup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showGridLines="0" topLeftCell="A5" workbookViewId="0">
      <selection activeCell="I7" sqref="I7"/>
    </sheetView>
  </sheetViews>
  <sheetFormatPr baseColWidth="10" defaultRowHeight="15" x14ac:dyDescent="0.25"/>
  <cols>
    <col min="1" max="1" width="64.7109375" customWidth="1"/>
    <col min="2" max="2" width="17.42578125" customWidth="1"/>
    <col min="3" max="3" width="15.7109375" customWidth="1"/>
    <col min="4" max="4" width="17.85546875" customWidth="1"/>
    <col min="5" max="5" width="16.140625" customWidth="1"/>
    <col min="6" max="6" width="18.42578125" customWidth="1"/>
    <col min="7" max="7" width="16.85546875" customWidth="1"/>
  </cols>
  <sheetData>
    <row r="1" spans="1:8" x14ac:dyDescent="0.25">
      <c r="A1" s="81" t="s">
        <v>3</v>
      </c>
      <c r="B1" s="81"/>
      <c r="C1" s="81"/>
      <c r="D1" s="81"/>
      <c r="E1" s="81"/>
      <c r="F1" s="81"/>
      <c r="G1" s="81"/>
    </row>
    <row r="2" spans="1:8" x14ac:dyDescent="0.25">
      <c r="A2" s="81" t="s">
        <v>21</v>
      </c>
      <c r="B2" s="81"/>
      <c r="C2" s="81"/>
      <c r="D2" s="81"/>
      <c r="E2" s="81"/>
      <c r="F2" s="81"/>
      <c r="G2" s="81"/>
    </row>
    <row r="3" spans="1:8" x14ac:dyDescent="0.25">
      <c r="A3" s="81" t="s">
        <v>1</v>
      </c>
      <c r="B3" s="81"/>
      <c r="C3" s="81"/>
      <c r="D3" s="81"/>
      <c r="E3" s="81"/>
      <c r="F3" s="81"/>
      <c r="G3" s="81"/>
    </row>
    <row r="4" spans="1:8" x14ac:dyDescent="0.25">
      <c r="A4" s="82"/>
      <c r="B4" s="82"/>
      <c r="C4" s="82"/>
      <c r="D4" s="82"/>
      <c r="E4" s="82"/>
      <c r="F4" s="82"/>
      <c r="G4" s="82"/>
    </row>
    <row r="5" spans="1:8" x14ac:dyDescent="0.25">
      <c r="A5" s="86" t="s">
        <v>7</v>
      </c>
      <c r="B5" s="83" t="s">
        <v>22</v>
      </c>
      <c r="C5" s="84"/>
      <c r="D5" s="84"/>
      <c r="E5" s="84"/>
      <c r="F5" s="85"/>
      <c r="G5" s="86" t="s">
        <v>28</v>
      </c>
    </row>
    <row r="6" spans="1:8" ht="27" x14ac:dyDescent="0.25">
      <c r="A6" s="88"/>
      <c r="B6" s="4" t="s">
        <v>23</v>
      </c>
      <c r="C6" s="4" t="s">
        <v>24</v>
      </c>
      <c r="D6" s="4" t="s">
        <v>25</v>
      </c>
      <c r="E6" s="4" t="s">
        <v>5</v>
      </c>
      <c r="F6" s="4" t="s">
        <v>26</v>
      </c>
      <c r="G6" s="87"/>
    </row>
    <row r="7" spans="1:8" x14ac:dyDescent="0.25">
      <c r="A7" s="87"/>
      <c r="B7" s="14">
        <v>1</v>
      </c>
      <c r="C7" s="14">
        <v>2</v>
      </c>
      <c r="D7" s="14" t="s">
        <v>27</v>
      </c>
      <c r="E7" s="14">
        <v>4</v>
      </c>
      <c r="F7" s="14">
        <v>5</v>
      </c>
      <c r="G7" s="14" t="s">
        <v>29</v>
      </c>
    </row>
    <row r="8" spans="1:8" x14ac:dyDescent="0.25">
      <c r="A8" s="20" t="s">
        <v>30</v>
      </c>
      <c r="B8" s="6">
        <v>40054350013</v>
      </c>
      <c r="C8" s="6">
        <v>4141317473.27</v>
      </c>
      <c r="D8" s="6">
        <v>44195667486.269997</v>
      </c>
      <c r="E8" s="6">
        <v>25934318153.650002</v>
      </c>
      <c r="F8" s="6">
        <v>25263249081.700001</v>
      </c>
      <c r="G8" s="6">
        <v>18261349332.619999</v>
      </c>
      <c r="H8" s="1"/>
    </row>
    <row r="9" spans="1:8" x14ac:dyDescent="0.25">
      <c r="A9" s="9" t="s">
        <v>31</v>
      </c>
      <c r="B9" s="10">
        <v>2155425478</v>
      </c>
      <c r="C9" s="10">
        <v>2115469921.0799999</v>
      </c>
      <c r="D9" s="10">
        <v>4270895399.0799999</v>
      </c>
      <c r="E9" s="10">
        <v>1650595164.3299999</v>
      </c>
      <c r="F9" s="10">
        <v>1547035747.02</v>
      </c>
      <c r="G9" s="10">
        <v>2620300234.75</v>
      </c>
      <c r="H9" s="1"/>
    </row>
    <row r="10" spans="1:8" x14ac:dyDescent="0.25">
      <c r="A10" s="7" t="s">
        <v>32</v>
      </c>
      <c r="B10" s="8">
        <v>2155425478</v>
      </c>
      <c r="C10" s="8">
        <v>2115469921.0799999</v>
      </c>
      <c r="D10" s="8">
        <v>4270895399.0799999</v>
      </c>
      <c r="E10" s="8">
        <v>1650595164.3299999</v>
      </c>
      <c r="F10" s="8">
        <v>1547035747.02</v>
      </c>
      <c r="G10" s="8">
        <v>2620300234.75</v>
      </c>
    </row>
    <row r="11" spans="1:8" x14ac:dyDescent="0.25">
      <c r="A11" s="7" t="s">
        <v>33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</row>
    <row r="12" spans="1:8" x14ac:dyDescent="0.25">
      <c r="A12" s="9" t="s">
        <v>34</v>
      </c>
      <c r="B12" s="10">
        <v>25862556158</v>
      </c>
      <c r="C12" s="10">
        <v>1626079496.54</v>
      </c>
      <c r="D12" s="10">
        <v>27488635654.540001</v>
      </c>
      <c r="E12" s="10">
        <v>16959592472.709999</v>
      </c>
      <c r="F12" s="10">
        <v>16461939051.83</v>
      </c>
      <c r="G12" s="10">
        <v>10529043181.83</v>
      </c>
      <c r="H12" s="1"/>
    </row>
    <row r="13" spans="1:8" x14ac:dyDescent="0.25">
      <c r="A13" s="7" t="s">
        <v>35</v>
      </c>
      <c r="B13" s="8">
        <v>22702735732</v>
      </c>
      <c r="C13" s="8">
        <v>1094648760.3800001</v>
      </c>
      <c r="D13" s="8">
        <v>23797384492.380001</v>
      </c>
      <c r="E13" s="8">
        <v>15150395848.92</v>
      </c>
      <c r="F13" s="8">
        <v>14803759140.559999</v>
      </c>
      <c r="G13" s="8">
        <v>8646988643.4599991</v>
      </c>
    </row>
    <row r="14" spans="1:8" x14ac:dyDescent="0.25">
      <c r="A14" s="7" t="s">
        <v>36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</row>
    <row r="15" spans="1:8" x14ac:dyDescent="0.25">
      <c r="A15" s="7" t="s">
        <v>37</v>
      </c>
      <c r="B15" s="8">
        <v>296225254</v>
      </c>
      <c r="C15" s="8">
        <v>312155424.00999999</v>
      </c>
      <c r="D15" s="8">
        <v>608380678.00999999</v>
      </c>
      <c r="E15" s="8">
        <v>174569818.36000001</v>
      </c>
      <c r="F15" s="8">
        <v>173632981.63</v>
      </c>
      <c r="G15" s="8">
        <v>433810859.64999998</v>
      </c>
    </row>
    <row r="16" spans="1:8" x14ac:dyDescent="0.25">
      <c r="A16" s="7" t="s">
        <v>38</v>
      </c>
      <c r="B16" s="8">
        <v>1041723070</v>
      </c>
      <c r="C16" s="8">
        <v>-42218964.490000002</v>
      </c>
      <c r="D16" s="8">
        <v>999504105.50999999</v>
      </c>
      <c r="E16" s="8">
        <v>387009545.88999999</v>
      </c>
      <c r="F16" s="8">
        <v>375960027.11000001</v>
      </c>
      <c r="G16" s="8">
        <v>612494559.62</v>
      </c>
    </row>
    <row r="17" spans="1:8" x14ac:dyDescent="0.25">
      <c r="A17" s="7" t="s">
        <v>39</v>
      </c>
      <c r="B17" s="8">
        <v>515352791</v>
      </c>
      <c r="C17" s="8">
        <v>35366434.899999999</v>
      </c>
      <c r="D17" s="8">
        <v>550719225.89999998</v>
      </c>
      <c r="E17" s="8">
        <v>374115269.85000002</v>
      </c>
      <c r="F17" s="8">
        <v>349384286.93000001</v>
      </c>
      <c r="G17" s="8">
        <v>176603956.05000001</v>
      </c>
    </row>
    <row r="18" spans="1:8" x14ac:dyDescent="0.25">
      <c r="A18" s="7" t="s">
        <v>40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</row>
    <row r="19" spans="1:8" x14ac:dyDescent="0.25">
      <c r="A19" s="7" t="s">
        <v>41</v>
      </c>
      <c r="B19" s="8">
        <v>495967691</v>
      </c>
      <c r="C19" s="8">
        <v>-21028184.07</v>
      </c>
      <c r="D19" s="8">
        <v>474939506.93000001</v>
      </c>
      <c r="E19" s="8">
        <v>304298891.06999999</v>
      </c>
      <c r="F19" s="8">
        <v>293999516.98000002</v>
      </c>
      <c r="G19" s="8">
        <v>170640615.86000001</v>
      </c>
    </row>
    <row r="20" spans="1:8" x14ac:dyDescent="0.25">
      <c r="A20" s="7" t="s">
        <v>42</v>
      </c>
      <c r="B20" s="8">
        <v>810551620</v>
      </c>
      <c r="C20" s="8">
        <v>247156025.81</v>
      </c>
      <c r="D20" s="8">
        <v>1057707645.8099999</v>
      </c>
      <c r="E20" s="8">
        <v>569203098.62</v>
      </c>
      <c r="F20" s="8">
        <v>465203098.62</v>
      </c>
      <c r="G20" s="8">
        <v>488504547.19</v>
      </c>
    </row>
    <row r="21" spans="1:8" x14ac:dyDescent="0.25">
      <c r="A21" s="9" t="s">
        <v>43</v>
      </c>
      <c r="B21" s="10">
        <v>6387430268</v>
      </c>
      <c r="C21" s="10">
        <v>150733637.59</v>
      </c>
      <c r="D21" s="10">
        <v>6538163905.5900002</v>
      </c>
      <c r="E21" s="10">
        <v>4011416332.3299999</v>
      </c>
      <c r="F21" s="10">
        <v>3941645296.5300002</v>
      </c>
      <c r="G21" s="10">
        <v>2526747573.2600002</v>
      </c>
      <c r="H21" s="1"/>
    </row>
    <row r="22" spans="1:8" ht="27" x14ac:dyDescent="0.25">
      <c r="A22" s="7" t="s">
        <v>44</v>
      </c>
      <c r="B22" s="8">
        <v>6235221769</v>
      </c>
      <c r="C22" s="8">
        <v>146861800.88</v>
      </c>
      <c r="D22" s="8">
        <v>6382083569.8800001</v>
      </c>
      <c r="E22" s="8">
        <v>3914381684.0599999</v>
      </c>
      <c r="F22" s="8">
        <v>3846003970.5100002</v>
      </c>
      <c r="G22" s="8">
        <v>2467701885.8200002</v>
      </c>
    </row>
    <row r="23" spans="1:8" x14ac:dyDescent="0.25">
      <c r="A23" s="7" t="s">
        <v>45</v>
      </c>
      <c r="B23" s="8">
        <v>152208499</v>
      </c>
      <c r="C23" s="8">
        <v>3871836.71</v>
      </c>
      <c r="D23" s="8">
        <v>156080335.71000001</v>
      </c>
      <c r="E23" s="8">
        <v>97034648.269999996</v>
      </c>
      <c r="F23" s="8">
        <v>95641326.019999996</v>
      </c>
      <c r="G23" s="8">
        <v>59045687.439999998</v>
      </c>
    </row>
    <row r="24" spans="1:8" x14ac:dyDescent="0.25">
      <c r="A24" s="7" t="s">
        <v>46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</row>
    <row r="25" spans="1:8" x14ac:dyDescent="0.25">
      <c r="A25" s="9" t="s">
        <v>47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"/>
    </row>
    <row r="26" spans="1:8" x14ac:dyDescent="0.25">
      <c r="A26" s="7" t="s">
        <v>48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</row>
    <row r="27" spans="1:8" x14ac:dyDescent="0.25">
      <c r="A27" s="7" t="s">
        <v>49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</row>
    <row r="28" spans="1:8" x14ac:dyDescent="0.25">
      <c r="A28" s="9" t="s">
        <v>50</v>
      </c>
      <c r="B28" s="10">
        <v>2154778766</v>
      </c>
      <c r="C28" s="10">
        <v>5138790.1900000004</v>
      </c>
      <c r="D28" s="10">
        <v>2159917556.1900001</v>
      </c>
      <c r="E28" s="10">
        <v>553072347.40999997</v>
      </c>
      <c r="F28" s="10">
        <v>552987149.45000005</v>
      </c>
      <c r="G28" s="10">
        <v>1606845208.78</v>
      </c>
      <c r="H28" s="1"/>
    </row>
    <row r="29" spans="1:8" x14ac:dyDescent="0.25">
      <c r="A29" s="7" t="s">
        <v>51</v>
      </c>
      <c r="B29" s="8">
        <v>2154778766</v>
      </c>
      <c r="C29" s="8">
        <v>5138790.1900000004</v>
      </c>
      <c r="D29" s="8">
        <v>2159917556.1900001</v>
      </c>
      <c r="E29" s="8">
        <v>553072347.40999997</v>
      </c>
      <c r="F29" s="8">
        <v>552987149.45000005</v>
      </c>
      <c r="G29" s="8">
        <v>1606845208.78</v>
      </c>
    </row>
    <row r="30" spans="1:8" x14ac:dyDescent="0.25">
      <c r="A30" s="7" t="s">
        <v>52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</row>
    <row r="31" spans="1:8" x14ac:dyDescent="0.25">
      <c r="A31" s="7" t="s">
        <v>53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</row>
    <row r="32" spans="1:8" x14ac:dyDescent="0.25">
      <c r="A32" s="7" t="s">
        <v>54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</row>
    <row r="33" spans="1:8" x14ac:dyDescent="0.25">
      <c r="A33" s="9" t="s">
        <v>55</v>
      </c>
      <c r="B33" s="10">
        <v>3494159343</v>
      </c>
      <c r="C33" s="10">
        <v>243895627.87</v>
      </c>
      <c r="D33" s="10">
        <v>3738054970.8699999</v>
      </c>
      <c r="E33" s="10">
        <v>2759641836.8699999</v>
      </c>
      <c r="F33" s="10">
        <v>2759641836.8699999</v>
      </c>
      <c r="G33" s="10">
        <v>978413134</v>
      </c>
      <c r="H33" s="1"/>
    </row>
    <row r="34" spans="1:8" x14ac:dyDescent="0.25">
      <c r="A34" s="7" t="s">
        <v>56</v>
      </c>
      <c r="B34" s="8">
        <v>3494159343</v>
      </c>
      <c r="C34" s="8">
        <v>243895627.87</v>
      </c>
      <c r="D34" s="8">
        <v>3738054970.8699999</v>
      </c>
      <c r="E34" s="8">
        <v>2759641836.8699999</v>
      </c>
      <c r="F34" s="8">
        <v>2759641836.8699999</v>
      </c>
      <c r="G34" s="8">
        <v>978413134</v>
      </c>
    </row>
    <row r="35" spans="1:8" x14ac:dyDescent="0.25">
      <c r="A35" s="21" t="s">
        <v>57</v>
      </c>
      <c r="B35" s="8">
        <v>4092168930</v>
      </c>
      <c r="C35" s="8">
        <v>821823.31</v>
      </c>
      <c r="D35" s="8">
        <v>4092990753.3099999</v>
      </c>
      <c r="E35" s="8">
        <v>3335843117.21</v>
      </c>
      <c r="F35" s="8">
        <v>3335843117.21</v>
      </c>
      <c r="G35" s="8">
        <v>757147636.10000002</v>
      </c>
    </row>
    <row r="36" spans="1:8" x14ac:dyDescent="0.25">
      <c r="A36" s="21" t="s">
        <v>58</v>
      </c>
      <c r="B36" s="8">
        <v>1686531378</v>
      </c>
      <c r="C36" s="8">
        <v>-69618550.989999995</v>
      </c>
      <c r="D36" s="8">
        <v>1616912827.01</v>
      </c>
      <c r="E36" s="8">
        <v>1192679168.79</v>
      </c>
      <c r="F36" s="8">
        <v>1192448668.79</v>
      </c>
      <c r="G36" s="8">
        <v>424233658.22000003</v>
      </c>
    </row>
    <row r="37" spans="1:8" x14ac:dyDescent="0.25">
      <c r="A37" s="22" t="s">
        <v>59</v>
      </c>
      <c r="B37" s="23">
        <v>205000000</v>
      </c>
      <c r="C37" s="23">
        <v>45333234.460000001</v>
      </c>
      <c r="D37" s="23">
        <v>250333234.46000001</v>
      </c>
      <c r="E37" s="23">
        <v>237260000</v>
      </c>
      <c r="F37" s="23">
        <v>234000000</v>
      </c>
      <c r="G37" s="23">
        <v>13073234.460000001</v>
      </c>
    </row>
    <row r="38" spans="1:8" x14ac:dyDescent="0.25">
      <c r="A38" s="24" t="s">
        <v>60</v>
      </c>
      <c r="B38" s="25">
        <v>46038050321</v>
      </c>
      <c r="C38" s="25">
        <v>4117853980.0500002</v>
      </c>
      <c r="D38" s="25">
        <v>50155904301.050003</v>
      </c>
      <c r="E38" s="25">
        <v>30700100439.650002</v>
      </c>
      <c r="F38" s="25">
        <v>30025540867.700001</v>
      </c>
      <c r="G38" s="25">
        <v>19455803861.400002</v>
      </c>
      <c r="H38" s="1"/>
    </row>
    <row r="39" spans="1:8" x14ac:dyDescent="0.25">
      <c r="A39" s="18"/>
      <c r="B39" s="18"/>
      <c r="C39" s="18"/>
      <c r="D39" s="18"/>
      <c r="E39" s="18"/>
      <c r="F39" s="18"/>
      <c r="G39" s="18"/>
    </row>
    <row r="40" spans="1:8" x14ac:dyDescent="0.25">
      <c r="A40" s="18"/>
      <c r="B40" s="18"/>
      <c r="C40" s="18"/>
      <c r="D40" s="18"/>
      <c r="E40" s="18"/>
      <c r="F40" s="18"/>
      <c r="G40" s="18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</sheetData>
  <mergeCells count="7">
    <mergeCell ref="B5:F5"/>
    <mergeCell ref="G5:G6"/>
    <mergeCell ref="A5:A7"/>
    <mergeCell ref="A1:G1"/>
    <mergeCell ref="A2:G2"/>
    <mergeCell ref="A3:G3"/>
    <mergeCell ref="A4:G4"/>
  </mergeCells>
  <printOptions horizontalCentered="1"/>
  <pageMargins left="0.78740157479861106" right="0.78740157479861106" top="1.9685039370000001" bottom="1.1811023621999999" header="0.39370078739861109" footer="0.39370078739861109"/>
  <pageSetup scale="66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showGridLines="0" workbookViewId="0">
      <selection activeCell="I7" sqref="I7"/>
    </sheetView>
  </sheetViews>
  <sheetFormatPr baseColWidth="10" defaultRowHeight="15" x14ac:dyDescent="0.25"/>
  <cols>
    <col min="1" max="1" width="64.7109375" customWidth="1"/>
    <col min="2" max="4" width="20.7109375" customWidth="1"/>
    <col min="5" max="7" width="15.7109375" customWidth="1"/>
  </cols>
  <sheetData>
    <row r="1" spans="1:7" x14ac:dyDescent="0.25">
      <c r="A1" s="81" t="s">
        <v>3</v>
      </c>
      <c r="B1" s="81"/>
      <c r="C1" s="81"/>
      <c r="D1" s="81"/>
      <c r="E1" s="2"/>
      <c r="F1" s="2"/>
      <c r="G1" s="2"/>
    </row>
    <row r="2" spans="1:7" x14ac:dyDescent="0.25">
      <c r="A2" s="81" t="s">
        <v>0</v>
      </c>
      <c r="B2" s="81"/>
      <c r="C2" s="81"/>
      <c r="D2" s="81"/>
      <c r="E2" s="2"/>
      <c r="F2" s="2"/>
      <c r="G2" s="2"/>
    </row>
    <row r="3" spans="1:7" x14ac:dyDescent="0.25">
      <c r="A3" s="81" t="s">
        <v>1</v>
      </c>
      <c r="B3" s="81"/>
      <c r="C3" s="81"/>
      <c r="D3" s="81"/>
      <c r="E3" s="2"/>
      <c r="F3" s="2"/>
      <c r="G3" s="2"/>
    </row>
    <row r="4" spans="1:7" x14ac:dyDescent="0.25">
      <c r="A4" s="81" t="s">
        <v>2</v>
      </c>
      <c r="B4" s="81"/>
      <c r="C4" s="81"/>
      <c r="D4" s="81"/>
      <c r="E4" s="2"/>
      <c r="F4" s="2"/>
      <c r="G4" s="2"/>
    </row>
    <row r="5" spans="1:7" x14ac:dyDescent="0.25">
      <c r="A5" s="3"/>
      <c r="B5" s="3"/>
      <c r="C5" s="3"/>
      <c r="D5" s="3"/>
      <c r="E5" s="2"/>
      <c r="F5" s="2"/>
      <c r="G5" s="2"/>
    </row>
    <row r="6" spans="1:7" x14ac:dyDescent="0.25">
      <c r="A6" s="4" t="s">
        <v>7</v>
      </c>
      <c r="B6" s="4" t="s">
        <v>4</v>
      </c>
      <c r="C6" s="4" t="s">
        <v>5</v>
      </c>
      <c r="D6" s="4" t="s">
        <v>6</v>
      </c>
      <c r="E6" s="2"/>
      <c r="F6" s="2"/>
      <c r="G6" s="2"/>
    </row>
    <row r="7" spans="1:7" x14ac:dyDescent="0.25">
      <c r="A7" s="5" t="s">
        <v>8</v>
      </c>
      <c r="B7" s="6">
        <v>46038050321</v>
      </c>
      <c r="C7" s="6">
        <v>33221304041.93</v>
      </c>
      <c r="D7" s="6">
        <v>33221304041.93</v>
      </c>
      <c r="E7" s="1"/>
    </row>
    <row r="8" spans="1:7" x14ac:dyDescent="0.25">
      <c r="A8" s="7" t="s">
        <v>9</v>
      </c>
      <c r="B8" s="8">
        <v>46038050321</v>
      </c>
      <c r="C8" s="8">
        <v>33221304041.93</v>
      </c>
      <c r="D8" s="8">
        <v>33221304041.93</v>
      </c>
    </row>
    <row r="9" spans="1:7" x14ac:dyDescent="0.25">
      <c r="A9" s="7" t="s">
        <v>10</v>
      </c>
      <c r="B9" s="8">
        <v>0</v>
      </c>
      <c r="C9" s="8">
        <v>0</v>
      </c>
      <c r="D9" s="8">
        <v>0</v>
      </c>
    </row>
    <row r="10" spans="1:7" x14ac:dyDescent="0.25">
      <c r="A10" s="9" t="s">
        <v>11</v>
      </c>
      <c r="B10" s="10">
        <v>45422104014</v>
      </c>
      <c r="C10" s="10">
        <v>30361699505.049999</v>
      </c>
      <c r="D10" s="10">
        <v>29687139933.099998</v>
      </c>
      <c r="E10" s="1"/>
    </row>
    <row r="11" spans="1:7" x14ac:dyDescent="0.25">
      <c r="A11" s="7" t="s">
        <v>12</v>
      </c>
      <c r="B11" s="8">
        <v>45422104014</v>
      </c>
      <c r="C11" s="8">
        <v>30361699505.049999</v>
      </c>
      <c r="D11" s="8">
        <v>29687139933.099998</v>
      </c>
    </row>
    <row r="12" spans="1:7" x14ac:dyDescent="0.25">
      <c r="A12" s="7" t="s">
        <v>13</v>
      </c>
      <c r="B12" s="8">
        <v>0</v>
      </c>
      <c r="C12" s="8">
        <v>0</v>
      </c>
      <c r="D12" s="8">
        <v>0</v>
      </c>
    </row>
    <row r="13" spans="1:7" x14ac:dyDescent="0.25">
      <c r="A13" s="11" t="s">
        <v>14</v>
      </c>
      <c r="B13" s="12">
        <v>615946307</v>
      </c>
      <c r="C13" s="12">
        <v>2859604536.8800001</v>
      </c>
      <c r="D13" s="12">
        <v>3534164108.8299999</v>
      </c>
      <c r="E13" s="1"/>
    </row>
    <row r="14" spans="1:7" x14ac:dyDescent="0.25">
      <c r="A14" s="13" t="s">
        <v>7</v>
      </c>
      <c r="B14" s="14" t="s">
        <v>4</v>
      </c>
      <c r="C14" s="14" t="s">
        <v>5</v>
      </c>
      <c r="D14" s="14" t="s">
        <v>6</v>
      </c>
    </row>
    <row r="15" spans="1:7" x14ac:dyDescent="0.25">
      <c r="A15" s="5" t="s">
        <v>15</v>
      </c>
      <c r="B15" s="6">
        <v>615946307</v>
      </c>
      <c r="C15" s="6">
        <v>2859604536.8800001</v>
      </c>
      <c r="D15" s="6">
        <v>3534164108.8299999</v>
      </c>
      <c r="E15" s="1"/>
    </row>
    <row r="16" spans="1:7" x14ac:dyDescent="0.25">
      <c r="A16" s="15" t="s">
        <v>16</v>
      </c>
      <c r="B16" s="8">
        <v>629630340</v>
      </c>
      <c r="C16" s="8">
        <v>372058281.77999997</v>
      </c>
      <c r="D16" s="8">
        <v>372058281.77999997</v>
      </c>
    </row>
    <row r="17" spans="1:5" x14ac:dyDescent="0.25">
      <c r="A17" s="11" t="s">
        <v>17</v>
      </c>
      <c r="B17" s="12">
        <v>1245576647</v>
      </c>
      <c r="C17" s="12">
        <v>3231662818.6599998</v>
      </c>
      <c r="D17" s="12">
        <v>3906222390.6100001</v>
      </c>
      <c r="E17" s="1"/>
    </row>
    <row r="18" spans="1:5" x14ac:dyDescent="0.25">
      <c r="A18" s="13" t="s">
        <v>7</v>
      </c>
      <c r="B18" s="14" t="s">
        <v>4</v>
      </c>
      <c r="C18" s="14" t="s">
        <v>5</v>
      </c>
      <c r="D18" s="14" t="s">
        <v>6</v>
      </c>
    </row>
    <row r="19" spans="1:5" x14ac:dyDescent="0.25">
      <c r="A19" s="16" t="s">
        <v>18</v>
      </c>
      <c r="B19" s="17">
        <v>0</v>
      </c>
      <c r="C19" s="17">
        <v>0</v>
      </c>
      <c r="D19" s="17">
        <v>0</v>
      </c>
    </row>
    <row r="20" spans="1:5" x14ac:dyDescent="0.25">
      <c r="A20" s="15" t="s">
        <v>19</v>
      </c>
      <c r="B20" s="8">
        <v>615946307</v>
      </c>
      <c r="C20" s="8">
        <v>338400934.60000002</v>
      </c>
      <c r="D20" s="8">
        <v>338400934.60000002</v>
      </c>
    </row>
    <row r="21" spans="1:5" x14ac:dyDescent="0.25">
      <c r="A21" s="11" t="s">
        <v>20</v>
      </c>
      <c r="B21" s="12">
        <v>-615946307</v>
      </c>
      <c r="C21" s="12">
        <v>-338400934.60000002</v>
      </c>
      <c r="D21" s="12">
        <v>-338400934.60000002</v>
      </c>
      <c r="E21" s="1"/>
    </row>
    <row r="22" spans="1:5" x14ac:dyDescent="0.25">
      <c r="A22" s="18"/>
      <c r="B22" s="18"/>
      <c r="C22" s="18"/>
      <c r="D22" s="18"/>
    </row>
    <row r="23" spans="1:5" x14ac:dyDescent="0.25">
      <c r="A23" s="18"/>
      <c r="B23" s="18"/>
      <c r="C23" s="18"/>
      <c r="D23" s="18"/>
    </row>
    <row r="24" spans="1:5" x14ac:dyDescent="0.25">
      <c r="A24" s="18"/>
      <c r="B24" s="18"/>
      <c r="C24" s="18"/>
      <c r="D24" s="18"/>
    </row>
    <row r="25" spans="1:5" x14ac:dyDescent="0.25">
      <c r="A25" s="18"/>
      <c r="B25" s="18"/>
      <c r="C25" s="18"/>
      <c r="D25" s="18"/>
    </row>
    <row r="26" spans="1:5" x14ac:dyDescent="0.25">
      <c r="A26" s="18"/>
      <c r="B26" s="18"/>
      <c r="C26" s="18"/>
      <c r="D26" s="18"/>
    </row>
    <row r="27" spans="1:5" x14ac:dyDescent="0.25">
      <c r="A27" s="18"/>
      <c r="B27" s="18"/>
      <c r="C27" s="18"/>
      <c r="D27" s="18"/>
    </row>
    <row r="28" spans="1:5" x14ac:dyDescent="0.25">
      <c r="A28" s="18"/>
      <c r="B28" s="18"/>
      <c r="C28" s="18"/>
      <c r="D28" s="18"/>
    </row>
    <row r="29" spans="1:5" x14ac:dyDescent="0.25">
      <c r="A29" s="18"/>
      <c r="B29" s="18"/>
      <c r="C29" s="18"/>
      <c r="D29" s="18"/>
    </row>
    <row r="30" spans="1:5" x14ac:dyDescent="0.25">
      <c r="A30" s="18"/>
      <c r="B30" s="18"/>
      <c r="C30" s="18"/>
      <c r="D30" s="18"/>
    </row>
    <row r="31" spans="1:5" x14ac:dyDescent="0.25">
      <c r="A31" s="18"/>
      <c r="B31" s="18"/>
      <c r="C31" s="18"/>
      <c r="D31" s="18"/>
    </row>
    <row r="32" spans="1:5" x14ac:dyDescent="0.25">
      <c r="A32" s="18"/>
      <c r="B32" s="18"/>
      <c r="C32" s="18"/>
      <c r="D32" s="18"/>
    </row>
  </sheetData>
  <mergeCells count="4">
    <mergeCell ref="A1:D1"/>
    <mergeCell ref="A2:D2"/>
    <mergeCell ref="A3:D3"/>
    <mergeCell ref="A4:D4"/>
  </mergeCells>
  <printOptions horizontalCentered="1"/>
  <pageMargins left="0.78740157479861106" right="0.78740157479861106" top="1.9685039370000001" bottom="1.1811023621999999" header="0.39370078739861109" footer="0.39370078739861109"/>
  <pageSetup scale="94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showGridLines="0" topLeftCell="A12" workbookViewId="0">
      <selection activeCell="I7" sqref="I7"/>
    </sheetView>
  </sheetViews>
  <sheetFormatPr baseColWidth="10" defaultRowHeight="15" x14ac:dyDescent="0.25"/>
  <cols>
    <col min="1" max="1" width="64.7109375" customWidth="1"/>
    <col min="2" max="2" width="19.42578125" customWidth="1"/>
    <col min="3" max="3" width="18.140625" customWidth="1"/>
    <col min="4" max="4" width="19.28515625" customWidth="1"/>
    <col min="5" max="7" width="17.85546875" customWidth="1"/>
    <col min="8" max="8" width="11.42578125" customWidth="1"/>
  </cols>
  <sheetData>
    <row r="1" spans="1:7" x14ac:dyDescent="0.25">
      <c r="A1" s="81" t="s">
        <v>3</v>
      </c>
      <c r="B1" s="81"/>
      <c r="C1" s="81"/>
      <c r="D1" s="81"/>
      <c r="E1" s="81"/>
      <c r="F1" s="81"/>
      <c r="G1" s="81"/>
    </row>
    <row r="2" spans="1:7" x14ac:dyDescent="0.25">
      <c r="A2" s="81" t="s">
        <v>61</v>
      </c>
      <c r="B2" s="81"/>
      <c r="C2" s="81"/>
      <c r="D2" s="81"/>
      <c r="E2" s="81"/>
      <c r="F2" s="81"/>
      <c r="G2" s="81"/>
    </row>
    <row r="3" spans="1:7" x14ac:dyDescent="0.25">
      <c r="A3" s="81" t="s">
        <v>171</v>
      </c>
      <c r="B3" s="81"/>
      <c r="C3" s="81"/>
      <c r="D3" s="81"/>
      <c r="E3" s="81"/>
      <c r="F3" s="81"/>
      <c r="G3" s="81"/>
    </row>
    <row r="4" spans="1:7" x14ac:dyDescent="0.25">
      <c r="A4" s="81" t="s">
        <v>1</v>
      </c>
      <c r="B4" s="81"/>
      <c r="C4" s="81"/>
      <c r="D4" s="81"/>
      <c r="E4" s="81"/>
      <c r="F4" s="81"/>
      <c r="G4" s="81"/>
    </row>
    <row r="5" spans="1:7" x14ac:dyDescent="0.25">
      <c r="A5" s="82"/>
      <c r="B5" s="82"/>
      <c r="C5" s="82"/>
      <c r="D5" s="82"/>
      <c r="E5" s="82"/>
      <c r="F5" s="82"/>
      <c r="G5" s="82"/>
    </row>
    <row r="6" spans="1:7" x14ac:dyDescent="0.25">
      <c r="A6" s="94" t="s">
        <v>7</v>
      </c>
      <c r="B6" s="91" t="s">
        <v>22</v>
      </c>
      <c r="C6" s="92"/>
      <c r="D6" s="92"/>
      <c r="E6" s="92"/>
      <c r="F6" s="93"/>
      <c r="G6" s="94" t="s">
        <v>28</v>
      </c>
    </row>
    <row r="7" spans="1:7" ht="27" x14ac:dyDescent="0.25">
      <c r="A7" s="88"/>
      <c r="B7" s="4" t="s">
        <v>23</v>
      </c>
      <c r="C7" s="4" t="s">
        <v>24</v>
      </c>
      <c r="D7" s="4" t="s">
        <v>25</v>
      </c>
      <c r="E7" s="4" t="s">
        <v>5</v>
      </c>
      <c r="F7" s="4" t="s">
        <v>26</v>
      </c>
      <c r="G7" s="95"/>
    </row>
    <row r="8" spans="1:7" x14ac:dyDescent="0.25">
      <c r="A8" s="95"/>
      <c r="B8" s="28">
        <v>1</v>
      </c>
      <c r="C8" s="14">
        <v>2</v>
      </c>
      <c r="D8" s="14" t="s">
        <v>27</v>
      </c>
      <c r="E8" s="14">
        <v>4</v>
      </c>
      <c r="F8" s="14">
        <v>5</v>
      </c>
      <c r="G8" s="14" t="s">
        <v>29</v>
      </c>
    </row>
    <row r="9" spans="1:7" x14ac:dyDescent="0.25">
      <c r="A9" s="65" t="s">
        <v>172</v>
      </c>
      <c r="B9" s="10">
        <v>29177227838</v>
      </c>
      <c r="C9" s="76">
        <v>1339332041.52</v>
      </c>
      <c r="D9" s="76">
        <v>30516559879.519997</v>
      </c>
      <c r="E9" s="76">
        <v>19976487458.070004</v>
      </c>
      <c r="F9" s="76">
        <v>19691419125.950001</v>
      </c>
      <c r="G9" s="76">
        <v>10540072421.450003</v>
      </c>
    </row>
    <row r="10" spans="1:7" x14ac:dyDescent="0.25">
      <c r="A10" s="66" t="s">
        <v>229</v>
      </c>
      <c r="B10" s="8">
        <v>28767200</v>
      </c>
      <c r="C10" s="8">
        <v>802384</v>
      </c>
      <c r="D10" s="8">
        <v>29569584</v>
      </c>
      <c r="E10" s="8">
        <v>20947886.5</v>
      </c>
      <c r="F10" s="8">
        <v>20488216.170000002</v>
      </c>
      <c r="G10" s="8">
        <v>8621697.5</v>
      </c>
    </row>
    <row r="11" spans="1:7" x14ac:dyDescent="0.25">
      <c r="A11" s="66" t="s">
        <v>230</v>
      </c>
      <c r="B11" s="8">
        <v>1520291378</v>
      </c>
      <c r="C11" s="8">
        <v>-275711703.81999999</v>
      </c>
      <c r="D11" s="8">
        <v>1244579674.1800001</v>
      </c>
      <c r="E11" s="8">
        <v>818522781.5</v>
      </c>
      <c r="F11" s="8">
        <v>818292281.5</v>
      </c>
      <c r="G11" s="8">
        <v>426056892.68000001</v>
      </c>
    </row>
    <row r="12" spans="1:7" x14ac:dyDescent="0.25">
      <c r="A12" s="66" t="s">
        <v>231</v>
      </c>
      <c r="B12" s="75">
        <v>11349238775</v>
      </c>
      <c r="C12" s="8">
        <v>-117215769.31</v>
      </c>
      <c r="D12" s="8">
        <v>11232023005.690001</v>
      </c>
      <c r="E12" s="75">
        <v>7296202011.4300003</v>
      </c>
      <c r="F12" s="8">
        <v>7232724427.0799999</v>
      </c>
      <c r="G12" s="8">
        <v>3935820994.2600002</v>
      </c>
    </row>
    <row r="13" spans="1:7" x14ac:dyDescent="0.25">
      <c r="A13" s="66" t="s">
        <v>232</v>
      </c>
      <c r="B13" s="75">
        <v>7586328273</v>
      </c>
      <c r="C13" s="8">
        <v>274617451.18000001</v>
      </c>
      <c r="D13" s="8">
        <v>7860945724.1800003</v>
      </c>
      <c r="E13" s="8">
        <v>6125384954.0799999</v>
      </c>
      <c r="F13" s="8">
        <v>6125384954.0799999</v>
      </c>
      <c r="G13" s="8">
        <v>1735560770.0999999</v>
      </c>
    </row>
    <row r="14" spans="1:7" x14ac:dyDescent="0.25">
      <c r="A14" s="66" t="s">
        <v>233</v>
      </c>
      <c r="B14" s="8">
        <v>803870620</v>
      </c>
      <c r="C14" s="8">
        <v>5040747.1900000004</v>
      </c>
      <c r="D14" s="8">
        <v>808911367.19000006</v>
      </c>
      <c r="E14" s="8">
        <v>552974304.62</v>
      </c>
      <c r="F14" s="8">
        <v>552889106.65999997</v>
      </c>
      <c r="G14" s="8">
        <v>255937062.56999999</v>
      </c>
    </row>
    <row r="15" spans="1:7" x14ac:dyDescent="0.25">
      <c r="A15" s="66" t="s">
        <v>234</v>
      </c>
      <c r="B15" s="8">
        <v>460721055</v>
      </c>
      <c r="C15" s="8">
        <v>10208864.02</v>
      </c>
      <c r="D15" s="8">
        <v>470929919.01999998</v>
      </c>
      <c r="E15" s="8">
        <v>280104307.68000001</v>
      </c>
      <c r="F15" s="8">
        <v>270318096.32999998</v>
      </c>
      <c r="G15" s="8">
        <v>190825611.34</v>
      </c>
    </row>
    <row r="16" spans="1:7" x14ac:dyDescent="0.25">
      <c r="A16" s="66" t="s">
        <v>235</v>
      </c>
      <c r="B16" s="8">
        <v>401038367</v>
      </c>
      <c r="C16" s="8">
        <v>75574179.659999996</v>
      </c>
      <c r="D16" s="8">
        <v>476612546.66000003</v>
      </c>
      <c r="E16" s="8">
        <v>262895395.86000001</v>
      </c>
      <c r="F16" s="8">
        <v>259024312.38999999</v>
      </c>
      <c r="G16" s="8">
        <v>213717150.80000001</v>
      </c>
    </row>
    <row r="17" spans="1:7" x14ac:dyDescent="0.25">
      <c r="A17" s="66" t="s">
        <v>236</v>
      </c>
      <c r="B17" s="8">
        <v>113386551</v>
      </c>
      <c r="C17" s="8">
        <v>2378813.71</v>
      </c>
      <c r="D17" s="8">
        <v>115765364.70999999</v>
      </c>
      <c r="E17" s="8">
        <v>64817838.289999999</v>
      </c>
      <c r="F17" s="8">
        <v>62956212.799999997</v>
      </c>
      <c r="G17" s="8">
        <v>50947526.420000002</v>
      </c>
    </row>
    <row r="18" spans="1:7" x14ac:dyDescent="0.25">
      <c r="A18" s="66" t="s">
        <v>237</v>
      </c>
      <c r="B18" s="8">
        <v>483675016</v>
      </c>
      <c r="C18" s="8">
        <v>-186030933.06999999</v>
      </c>
      <c r="D18" s="8">
        <v>297644082.93000001</v>
      </c>
      <c r="E18" s="8">
        <v>121652368.28</v>
      </c>
      <c r="F18" s="8">
        <v>118314016.25</v>
      </c>
      <c r="G18" s="8">
        <v>175991714.65000001</v>
      </c>
    </row>
    <row r="19" spans="1:7" x14ac:dyDescent="0.25">
      <c r="A19" s="66" t="s">
        <v>238</v>
      </c>
      <c r="B19" s="8">
        <v>79640459</v>
      </c>
      <c r="C19" s="8">
        <v>76150041.420000002</v>
      </c>
      <c r="D19" s="8">
        <v>155790500.41999999</v>
      </c>
      <c r="E19" s="8">
        <v>82019938.560000002</v>
      </c>
      <c r="F19" s="8">
        <v>78086018.299999997</v>
      </c>
      <c r="G19" s="8">
        <v>73770561.859999999</v>
      </c>
    </row>
    <row r="20" spans="1:7" x14ac:dyDescent="0.25">
      <c r="A20" s="66" t="s">
        <v>239</v>
      </c>
      <c r="B20" s="8">
        <v>496838529</v>
      </c>
      <c r="C20" s="8">
        <v>27850153.690000001</v>
      </c>
      <c r="D20" s="8">
        <v>524688682.69</v>
      </c>
      <c r="E20" s="8">
        <v>317188487.91000003</v>
      </c>
      <c r="F20" s="8">
        <v>309859151.61000001</v>
      </c>
      <c r="G20" s="8">
        <v>207500194.78</v>
      </c>
    </row>
    <row r="21" spans="1:7" x14ac:dyDescent="0.25">
      <c r="A21" s="66" t="s">
        <v>240</v>
      </c>
      <c r="B21" s="8">
        <v>472815187</v>
      </c>
      <c r="C21" s="8">
        <v>32145561.609999999</v>
      </c>
      <c r="D21" s="8">
        <v>504960748.61000001</v>
      </c>
      <c r="E21" s="8">
        <v>325856673.88999999</v>
      </c>
      <c r="F21" s="8">
        <v>311879043.36000001</v>
      </c>
      <c r="G21" s="8">
        <v>179104074.72</v>
      </c>
    </row>
    <row r="22" spans="1:7" x14ac:dyDescent="0.25">
      <c r="A22" s="66" t="s">
        <v>241</v>
      </c>
      <c r="B22" s="8">
        <v>13960172</v>
      </c>
      <c r="C22" s="8">
        <v>15649409.960000001</v>
      </c>
      <c r="D22" s="8">
        <v>29609581.960000001</v>
      </c>
      <c r="E22" s="8">
        <v>24646557.539999999</v>
      </c>
      <c r="F22" s="8">
        <v>24424159.620000001</v>
      </c>
      <c r="G22" s="8">
        <v>4963024.42</v>
      </c>
    </row>
    <row r="23" spans="1:7" x14ac:dyDescent="0.25">
      <c r="A23" s="66" t="s">
        <v>242</v>
      </c>
      <c r="B23" s="8">
        <v>3250124321</v>
      </c>
      <c r="C23" s="8">
        <v>764487957.92999995</v>
      </c>
      <c r="D23" s="8">
        <v>4014612278.9299998</v>
      </c>
      <c r="E23" s="8">
        <v>2275826657.5599999</v>
      </c>
      <c r="F23" s="8">
        <v>2162609392.4000001</v>
      </c>
      <c r="G23" s="8">
        <v>1738785621.3699999</v>
      </c>
    </row>
    <row r="24" spans="1:7" x14ac:dyDescent="0.25">
      <c r="A24" s="66" t="s">
        <v>243</v>
      </c>
      <c r="B24" s="8">
        <v>152159912</v>
      </c>
      <c r="C24" s="8">
        <v>20535788.329999998</v>
      </c>
      <c r="D24" s="8">
        <v>172695700.33000001</v>
      </c>
      <c r="E24" s="8">
        <v>45854885.829999998</v>
      </c>
      <c r="F24" s="8">
        <v>44062160.299999997</v>
      </c>
      <c r="G24" s="8">
        <v>126840814.5</v>
      </c>
    </row>
    <row r="25" spans="1:7" x14ac:dyDescent="0.25">
      <c r="A25" s="66" t="s">
        <v>244</v>
      </c>
      <c r="B25" s="8">
        <v>79110</v>
      </c>
      <c r="C25" s="8">
        <v>0</v>
      </c>
      <c r="D25" s="8">
        <v>79110</v>
      </c>
      <c r="E25" s="8">
        <v>0</v>
      </c>
      <c r="F25" s="8">
        <v>0</v>
      </c>
      <c r="G25" s="8">
        <v>79110</v>
      </c>
    </row>
    <row r="26" spans="1:7" x14ac:dyDescent="0.25">
      <c r="A26" s="66" t="s">
        <v>245</v>
      </c>
      <c r="B26" s="8">
        <v>119499553</v>
      </c>
      <c r="C26" s="8">
        <v>6388047.4199999999</v>
      </c>
      <c r="D26" s="8">
        <v>125887600.42</v>
      </c>
      <c r="E26" s="8">
        <v>76154091.569999993</v>
      </c>
      <c r="F26" s="8">
        <v>73849908.019999996</v>
      </c>
      <c r="G26" s="8">
        <v>49733508.850000001</v>
      </c>
    </row>
    <row r="27" spans="1:7" x14ac:dyDescent="0.25">
      <c r="A27" s="66" t="s">
        <v>246</v>
      </c>
      <c r="B27" s="8">
        <v>409529213</v>
      </c>
      <c r="C27" s="8">
        <v>12653436.130000001</v>
      </c>
      <c r="D27" s="8">
        <v>422182649.13</v>
      </c>
      <c r="E27" s="8">
        <v>289320115.63</v>
      </c>
      <c r="F27" s="8">
        <v>284062285.76999998</v>
      </c>
      <c r="G27" s="8">
        <v>132862533.5</v>
      </c>
    </row>
    <row r="28" spans="1:7" x14ac:dyDescent="0.25">
      <c r="A28" s="66" t="s">
        <v>247</v>
      </c>
      <c r="B28" s="8">
        <v>1107035512</v>
      </c>
      <c r="C28" s="8">
        <v>536038801.57999998</v>
      </c>
      <c r="D28" s="8">
        <v>1643074313.5799999</v>
      </c>
      <c r="E28" s="8">
        <v>750898211.97000003</v>
      </c>
      <c r="F28" s="8">
        <v>701106103.30999994</v>
      </c>
      <c r="G28" s="8">
        <v>892176101.61000001</v>
      </c>
    </row>
    <row r="29" spans="1:7" x14ac:dyDescent="0.25">
      <c r="A29" s="66" t="s">
        <v>248</v>
      </c>
      <c r="B29" s="8">
        <v>140149133</v>
      </c>
      <c r="C29" s="8">
        <v>48292245.93</v>
      </c>
      <c r="D29" s="8">
        <v>188441378.93000001</v>
      </c>
      <c r="E29" s="8">
        <v>113216051.19</v>
      </c>
      <c r="F29" s="8">
        <v>110869830.93000001</v>
      </c>
      <c r="G29" s="8">
        <v>75225327.739999995</v>
      </c>
    </row>
    <row r="30" spans="1:7" x14ac:dyDescent="0.25">
      <c r="A30" s="66" t="s">
        <v>249</v>
      </c>
      <c r="B30" s="8">
        <v>82531406</v>
      </c>
      <c r="C30" s="8">
        <v>4262349.93</v>
      </c>
      <c r="D30" s="8">
        <v>86793755.930000007</v>
      </c>
      <c r="E30" s="8">
        <v>48064483.920000002</v>
      </c>
      <c r="F30" s="8">
        <v>46952352.799999997</v>
      </c>
      <c r="G30" s="8">
        <v>38729272.009999998</v>
      </c>
    </row>
    <row r="31" spans="1:7" x14ac:dyDescent="0.25">
      <c r="A31" s="66" t="s">
        <v>250</v>
      </c>
      <c r="B31" s="8">
        <v>105548096</v>
      </c>
      <c r="C31" s="8">
        <v>5214214.03</v>
      </c>
      <c r="D31" s="8">
        <v>110762310.03</v>
      </c>
      <c r="E31" s="8">
        <v>83939454.260000005</v>
      </c>
      <c r="F31" s="8">
        <v>83267096.269999996</v>
      </c>
      <c r="G31" s="8">
        <v>26822855.77</v>
      </c>
    </row>
    <row r="32" spans="1:7" x14ac:dyDescent="0.25">
      <c r="A32" s="67"/>
      <c r="B32" s="74"/>
      <c r="C32" s="74"/>
      <c r="D32" s="74"/>
      <c r="E32" s="74"/>
      <c r="F32" s="74"/>
      <c r="G32" s="74"/>
    </row>
    <row r="33" spans="1:7" x14ac:dyDescent="0.25">
      <c r="A33" s="68" t="s">
        <v>60</v>
      </c>
      <c r="B33" s="25">
        <f t="shared" ref="B33:G33" si="0">SUM(B10:B31)</f>
        <v>29177227838</v>
      </c>
      <c r="C33" s="25">
        <f t="shared" si="0"/>
        <v>1339332041.52</v>
      </c>
      <c r="D33" s="25">
        <f t="shared" si="0"/>
        <v>30516559879.519997</v>
      </c>
      <c r="E33" s="25">
        <f t="shared" si="0"/>
        <v>19976487458.070004</v>
      </c>
      <c r="F33" s="25">
        <f t="shared" si="0"/>
        <v>19691419125.950001</v>
      </c>
      <c r="G33" s="25">
        <f t="shared" si="0"/>
        <v>10540072421.450003</v>
      </c>
    </row>
  </sheetData>
  <mergeCells count="8">
    <mergeCell ref="A6:A8"/>
    <mergeCell ref="B6:F6"/>
    <mergeCell ref="G6:G7"/>
    <mergeCell ref="A1:G1"/>
    <mergeCell ref="A2:G2"/>
    <mergeCell ref="A3:G3"/>
    <mergeCell ref="A4:G4"/>
    <mergeCell ref="A5:G5"/>
  </mergeCells>
  <pageMargins left="0.7" right="0.7" top="0.75" bottom="0.75" header="0.3" footer="0.3"/>
  <pageSetup scale="6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showGridLines="0" workbookViewId="0">
      <selection activeCell="I7" sqref="I7"/>
    </sheetView>
  </sheetViews>
  <sheetFormatPr baseColWidth="10" defaultRowHeight="13.5" x14ac:dyDescent="0.25"/>
  <cols>
    <col min="1" max="1" width="47.140625" style="18" customWidth="1"/>
    <col min="2" max="2" width="20.140625" style="18" bestFit="1" customWidth="1"/>
    <col min="3" max="3" width="19.85546875" style="18" bestFit="1" customWidth="1"/>
    <col min="4" max="4" width="20" style="18" bestFit="1" customWidth="1"/>
    <col min="5" max="5" width="20.28515625" style="18" bestFit="1" customWidth="1"/>
    <col min="6" max="6" width="20" style="18" bestFit="1" customWidth="1"/>
    <col min="7" max="7" width="19.85546875" style="18" bestFit="1" customWidth="1"/>
    <col min="8" max="16384" width="11.42578125" style="18"/>
  </cols>
  <sheetData>
    <row r="1" spans="1:7" x14ac:dyDescent="0.25">
      <c r="A1" s="81" t="s">
        <v>251</v>
      </c>
      <c r="B1" s="81"/>
      <c r="C1" s="81"/>
      <c r="D1" s="81"/>
      <c r="E1" s="81"/>
      <c r="F1" s="81"/>
      <c r="G1" s="81"/>
    </row>
    <row r="2" spans="1:7" x14ac:dyDescent="0.25">
      <c r="A2" s="81" t="s">
        <v>61</v>
      </c>
      <c r="B2" s="81"/>
      <c r="C2" s="81"/>
      <c r="D2" s="81"/>
      <c r="E2" s="81"/>
      <c r="F2" s="81"/>
      <c r="G2" s="81"/>
    </row>
    <row r="3" spans="1:7" x14ac:dyDescent="0.25">
      <c r="A3" s="81" t="s">
        <v>171</v>
      </c>
      <c r="B3" s="81"/>
      <c r="C3" s="81"/>
      <c r="D3" s="81"/>
      <c r="E3" s="81"/>
      <c r="F3" s="81"/>
      <c r="G3" s="81"/>
    </row>
    <row r="4" spans="1:7" x14ac:dyDescent="0.25">
      <c r="A4" s="81" t="s">
        <v>1</v>
      </c>
      <c r="B4" s="81"/>
      <c r="C4" s="81"/>
      <c r="D4" s="81"/>
      <c r="E4" s="81"/>
      <c r="F4" s="81"/>
      <c r="G4" s="81"/>
    </row>
    <row r="5" spans="1:7" x14ac:dyDescent="0.25">
      <c r="A5" s="81"/>
      <c r="B5" s="81"/>
      <c r="C5" s="81"/>
      <c r="D5" s="81"/>
      <c r="E5" s="81"/>
      <c r="F5" s="81"/>
      <c r="G5" s="81"/>
    </row>
    <row r="6" spans="1:7" x14ac:dyDescent="0.25">
      <c r="A6" s="88" t="s">
        <v>7</v>
      </c>
      <c r="B6" s="96" t="s">
        <v>22</v>
      </c>
      <c r="C6" s="97"/>
      <c r="D6" s="97"/>
      <c r="E6" s="97"/>
      <c r="F6" s="97"/>
      <c r="G6" s="98" t="s">
        <v>28</v>
      </c>
    </row>
    <row r="7" spans="1:7" ht="27" x14ac:dyDescent="0.25">
      <c r="A7" s="88"/>
      <c r="B7" s="14" t="s">
        <v>23</v>
      </c>
      <c r="C7" s="14" t="s">
        <v>24</v>
      </c>
      <c r="D7" s="14" t="s">
        <v>25</v>
      </c>
      <c r="E7" s="14" t="s">
        <v>5</v>
      </c>
      <c r="F7" s="69" t="s">
        <v>26</v>
      </c>
      <c r="G7" s="99"/>
    </row>
    <row r="8" spans="1:7" x14ac:dyDescent="0.25">
      <c r="A8" s="95"/>
      <c r="B8" s="14" t="s">
        <v>252</v>
      </c>
      <c r="C8" s="14" t="s">
        <v>253</v>
      </c>
      <c r="D8" s="14" t="s">
        <v>27</v>
      </c>
      <c r="E8" s="14" t="s">
        <v>254</v>
      </c>
      <c r="F8" s="14" t="s">
        <v>255</v>
      </c>
      <c r="G8" s="14" t="s">
        <v>29</v>
      </c>
    </row>
    <row r="9" spans="1:7" x14ac:dyDescent="0.25">
      <c r="A9" s="66" t="s">
        <v>256</v>
      </c>
      <c r="B9" s="8">
        <v>42359897665</v>
      </c>
      <c r="C9" s="8">
        <v>4077492026.0700002</v>
      </c>
      <c r="D9" s="8">
        <v>46437389691.07</v>
      </c>
      <c r="E9" s="8">
        <v>27839777817.77</v>
      </c>
      <c r="F9" s="8">
        <v>27165221885.240002</v>
      </c>
      <c r="G9" s="8">
        <v>18597611873.299999</v>
      </c>
    </row>
    <row r="10" spans="1:7" x14ac:dyDescent="0.25">
      <c r="A10" s="66" t="s">
        <v>257</v>
      </c>
      <c r="B10" s="8">
        <v>225583450</v>
      </c>
      <c r="C10" s="8">
        <v>14048276</v>
      </c>
      <c r="D10" s="8">
        <v>239631726</v>
      </c>
      <c r="E10" s="8">
        <v>172382111</v>
      </c>
      <c r="F10" s="8">
        <v>172382111</v>
      </c>
      <c r="G10" s="8">
        <v>67249615</v>
      </c>
    </row>
    <row r="11" spans="1:7" x14ac:dyDescent="0.25">
      <c r="A11" s="66" t="s">
        <v>258</v>
      </c>
      <c r="B11" s="8">
        <v>633836980</v>
      </c>
      <c r="C11" s="8">
        <v>23977727.190000001</v>
      </c>
      <c r="D11" s="8">
        <v>657814707.19000006</v>
      </c>
      <c r="E11" s="8">
        <v>497813353.44999999</v>
      </c>
      <c r="F11" s="8">
        <v>497813353.44999999</v>
      </c>
      <c r="G11" s="8">
        <v>160001353.74000001</v>
      </c>
    </row>
    <row r="12" spans="1:7" x14ac:dyDescent="0.25">
      <c r="A12" s="66" t="s">
        <v>259</v>
      </c>
      <c r="B12" s="8">
        <v>2818732226</v>
      </c>
      <c r="C12" s="8">
        <v>2335950.79</v>
      </c>
      <c r="D12" s="8">
        <v>2821068176.79</v>
      </c>
      <c r="E12" s="8">
        <v>2190127157.4299998</v>
      </c>
      <c r="F12" s="8">
        <v>2190123518.0100002</v>
      </c>
      <c r="G12" s="8">
        <v>630941019.36000001</v>
      </c>
    </row>
    <row r="13" spans="1:7" x14ac:dyDescent="0.25">
      <c r="A13" s="67"/>
      <c r="B13" s="8"/>
      <c r="C13" s="8"/>
      <c r="D13" s="8"/>
      <c r="E13" s="8"/>
      <c r="F13" s="8"/>
      <c r="G13" s="8"/>
    </row>
    <row r="14" spans="1:7" x14ac:dyDescent="0.25">
      <c r="A14" s="68" t="s">
        <v>60</v>
      </c>
      <c r="B14" s="25">
        <f t="shared" ref="B14:G14" si="0">SUM(B9:B12)</f>
        <v>46038050321</v>
      </c>
      <c r="C14" s="25">
        <f t="shared" si="0"/>
        <v>4117853980.0500002</v>
      </c>
      <c r="D14" s="25">
        <f t="shared" si="0"/>
        <v>50155904301.050003</v>
      </c>
      <c r="E14" s="25">
        <f t="shared" si="0"/>
        <v>30700100439.650002</v>
      </c>
      <c r="F14" s="25">
        <f t="shared" si="0"/>
        <v>30025540867.700005</v>
      </c>
      <c r="G14" s="25">
        <f t="shared" si="0"/>
        <v>19455803861.400002</v>
      </c>
    </row>
    <row r="15" spans="1:7" x14ac:dyDescent="0.25">
      <c r="D15" s="70"/>
      <c r="G15" s="70"/>
    </row>
    <row r="16" spans="1:7" x14ac:dyDescent="0.25">
      <c r="G16" s="70"/>
    </row>
  </sheetData>
  <mergeCells count="8">
    <mergeCell ref="A6:A8"/>
    <mergeCell ref="B6:F6"/>
    <mergeCell ref="G6:G7"/>
    <mergeCell ref="A1:G1"/>
    <mergeCell ref="A2:G2"/>
    <mergeCell ref="A3:G3"/>
    <mergeCell ref="A4:G4"/>
    <mergeCell ref="A5:G5"/>
  </mergeCells>
  <pageMargins left="0.7" right="0.7" top="0.75" bottom="0.75" header="0.3" footer="0.3"/>
  <pageSetup scale="7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showGridLines="0" workbookViewId="0">
      <selection activeCell="I7" sqref="I7"/>
    </sheetView>
  </sheetViews>
  <sheetFormatPr baseColWidth="10" defaultRowHeight="13.5" x14ac:dyDescent="0.25"/>
  <cols>
    <col min="1" max="1" width="86.5703125" style="18" customWidth="1"/>
    <col min="2" max="2" width="17" style="18" customWidth="1"/>
    <col min="3" max="3" width="20.5703125" style="18" customWidth="1"/>
    <col min="4" max="4" width="17" style="18" customWidth="1"/>
    <col min="5" max="5" width="16.7109375" style="18" customWidth="1"/>
    <col min="6" max="6" width="17.7109375" style="18" customWidth="1"/>
    <col min="7" max="7" width="16.42578125" style="18" customWidth="1"/>
    <col min="8" max="16384" width="11.42578125" style="18"/>
  </cols>
  <sheetData>
    <row r="1" spans="1:7" x14ac:dyDescent="0.25">
      <c r="A1" s="81" t="s">
        <v>260</v>
      </c>
      <c r="B1" s="81"/>
      <c r="C1" s="81"/>
      <c r="D1" s="81"/>
      <c r="E1" s="81"/>
      <c r="F1" s="81"/>
      <c r="G1" s="81"/>
    </row>
    <row r="2" spans="1:7" x14ac:dyDescent="0.25">
      <c r="A2" s="81" t="s">
        <v>61</v>
      </c>
      <c r="B2" s="81"/>
      <c r="C2" s="81"/>
      <c r="D2" s="81"/>
      <c r="E2" s="81"/>
      <c r="F2" s="81"/>
      <c r="G2" s="81"/>
    </row>
    <row r="3" spans="1:7" x14ac:dyDescent="0.25">
      <c r="A3" s="81" t="s">
        <v>171</v>
      </c>
      <c r="B3" s="81"/>
      <c r="C3" s="81"/>
      <c r="D3" s="81"/>
      <c r="E3" s="81"/>
      <c r="F3" s="81"/>
      <c r="G3" s="81"/>
    </row>
    <row r="4" spans="1:7" x14ac:dyDescent="0.25">
      <c r="A4" s="81" t="s">
        <v>228</v>
      </c>
      <c r="B4" s="81"/>
      <c r="C4" s="81"/>
      <c r="D4" s="81"/>
      <c r="E4" s="81"/>
      <c r="F4" s="81"/>
      <c r="G4" s="81"/>
    </row>
    <row r="5" spans="1:7" x14ac:dyDescent="0.25">
      <c r="A5" s="81"/>
      <c r="B5" s="81"/>
      <c r="C5" s="81"/>
      <c r="D5" s="81"/>
      <c r="E5" s="81"/>
      <c r="F5" s="81"/>
      <c r="G5" s="81"/>
    </row>
    <row r="6" spans="1:7" x14ac:dyDescent="0.25">
      <c r="A6" s="88" t="s">
        <v>7</v>
      </c>
      <c r="B6" s="96" t="s">
        <v>22</v>
      </c>
      <c r="C6" s="97"/>
      <c r="D6" s="97"/>
      <c r="E6" s="97"/>
      <c r="F6" s="97"/>
      <c r="G6" s="98" t="s">
        <v>28</v>
      </c>
    </row>
    <row r="7" spans="1:7" ht="27" x14ac:dyDescent="0.25">
      <c r="A7" s="88"/>
      <c r="B7" s="14" t="s">
        <v>23</v>
      </c>
      <c r="C7" s="14" t="s">
        <v>24</v>
      </c>
      <c r="D7" s="14" t="s">
        <v>25</v>
      </c>
      <c r="E7" s="14" t="s">
        <v>5</v>
      </c>
      <c r="F7" s="69" t="s">
        <v>26</v>
      </c>
      <c r="G7" s="99"/>
    </row>
    <row r="8" spans="1:7" x14ac:dyDescent="0.25">
      <c r="A8" s="95"/>
      <c r="B8" s="14" t="s">
        <v>252</v>
      </c>
      <c r="C8" s="14" t="s">
        <v>253</v>
      </c>
      <c r="D8" s="14" t="s">
        <v>27</v>
      </c>
      <c r="E8" s="14" t="s">
        <v>254</v>
      </c>
      <c r="F8" s="14" t="s">
        <v>255</v>
      </c>
      <c r="G8" s="14" t="s">
        <v>29</v>
      </c>
    </row>
    <row r="9" spans="1:7" x14ac:dyDescent="0.25">
      <c r="A9" s="71"/>
      <c r="B9" s="72"/>
      <c r="C9" s="73"/>
      <c r="D9" s="73"/>
      <c r="E9" s="73"/>
      <c r="F9" s="73"/>
      <c r="G9" s="73"/>
    </row>
    <row r="10" spans="1:7" x14ac:dyDescent="0.25">
      <c r="A10" s="66" t="s">
        <v>261</v>
      </c>
      <c r="B10" s="8">
        <v>11009104469</v>
      </c>
      <c r="C10" s="8">
        <v>2737951941.5500002</v>
      </c>
      <c r="D10" s="8">
        <v>13747056410.549999</v>
      </c>
      <c r="E10" s="8">
        <v>7851155381.9099998</v>
      </c>
      <c r="F10" s="8">
        <v>7461667781.5</v>
      </c>
      <c r="G10" s="8">
        <v>5895901028.6400003</v>
      </c>
    </row>
    <row r="11" spans="1:7" x14ac:dyDescent="0.25">
      <c r="A11" s="66" t="s">
        <v>262</v>
      </c>
      <c r="B11" s="75">
        <v>2139437335</v>
      </c>
      <c r="C11" s="75">
        <v>98043</v>
      </c>
      <c r="D11" s="75">
        <v>2139535378</v>
      </c>
      <c r="E11" s="75">
        <v>98042.79</v>
      </c>
      <c r="F11" s="75">
        <v>98042.79</v>
      </c>
      <c r="G11" s="75">
        <v>2139437335.21</v>
      </c>
    </row>
    <row r="12" spans="1:7" x14ac:dyDescent="0.25">
      <c r="A12" s="66" t="s">
        <v>263</v>
      </c>
      <c r="B12" s="75">
        <v>34128023</v>
      </c>
      <c r="C12" s="75">
        <v>110000</v>
      </c>
      <c r="D12" s="75">
        <v>34238023</v>
      </c>
      <c r="E12" s="75">
        <v>12036935</v>
      </c>
      <c r="F12" s="75">
        <v>12036935</v>
      </c>
      <c r="G12" s="75">
        <v>22201088</v>
      </c>
    </row>
    <row r="13" spans="1:7" x14ac:dyDescent="0.25">
      <c r="A13" s="66" t="s">
        <v>264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</row>
    <row r="14" spans="1:7" x14ac:dyDescent="0.25">
      <c r="A14" s="66" t="s">
        <v>265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</row>
    <row r="15" spans="1:7" x14ac:dyDescent="0.25">
      <c r="A15" s="66" t="s">
        <v>266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66" t="s">
        <v>267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ht="15" x14ac:dyDescent="0.25">
      <c r="A17" s="67"/>
      <c r="B17" s="74"/>
      <c r="C17" s="74"/>
      <c r="D17" s="74"/>
      <c r="E17" s="74"/>
      <c r="F17" s="74"/>
      <c r="G17" s="74"/>
    </row>
    <row r="18" spans="1:7" x14ac:dyDescent="0.25">
      <c r="A18" s="68" t="s">
        <v>60</v>
      </c>
      <c r="B18" s="25">
        <v>13182669827</v>
      </c>
      <c r="C18" s="25">
        <v>2738159984.5500002</v>
      </c>
      <c r="D18" s="25">
        <v>15920829811.549999</v>
      </c>
      <c r="E18" s="25">
        <v>7863290359.6999998</v>
      </c>
      <c r="F18" s="25">
        <v>7473802759.29</v>
      </c>
      <c r="G18" s="25">
        <v>8057539451.8500004</v>
      </c>
    </row>
    <row r="20" spans="1:7" x14ac:dyDescent="0.25">
      <c r="B20" s="70"/>
      <c r="C20" s="70"/>
      <c r="D20" s="70"/>
      <c r="E20" s="70"/>
      <c r="F20" s="70"/>
      <c r="G20" s="70"/>
    </row>
    <row r="21" spans="1:7" x14ac:dyDescent="0.25">
      <c r="B21" s="70"/>
      <c r="C21" s="70"/>
      <c r="D21" s="70"/>
      <c r="E21" s="70"/>
      <c r="F21" s="70"/>
      <c r="G21" s="70"/>
    </row>
    <row r="22" spans="1:7" x14ac:dyDescent="0.25">
      <c r="B22" s="70"/>
      <c r="C22" s="70"/>
      <c r="D22" s="70"/>
      <c r="E22" s="70"/>
      <c r="F22" s="70"/>
      <c r="G22" s="70"/>
    </row>
  </sheetData>
  <mergeCells count="8">
    <mergeCell ref="A6:A8"/>
    <mergeCell ref="B6:F6"/>
    <mergeCell ref="G6:G7"/>
    <mergeCell ref="A1:G1"/>
    <mergeCell ref="A2:G2"/>
    <mergeCell ref="A3:G3"/>
    <mergeCell ref="A4:G4"/>
    <mergeCell ref="A5:G5"/>
  </mergeCells>
  <pageMargins left="0.7" right="0.7" top="0.75" bottom="0.75" header="0.3" footer="0.3"/>
  <pageSetup scale="63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showGridLines="0" zoomScaleNormal="100" workbookViewId="0">
      <selection activeCell="I7" sqref="I7"/>
    </sheetView>
  </sheetViews>
  <sheetFormatPr baseColWidth="10" defaultRowHeight="15" x14ac:dyDescent="0.25"/>
  <cols>
    <col min="1" max="1" width="45.28515625" customWidth="1"/>
    <col min="2" max="2" width="19.7109375" customWidth="1"/>
    <col min="3" max="3" width="19.28515625" customWidth="1"/>
    <col min="4" max="4" width="20.85546875" customWidth="1"/>
    <col min="5" max="5" width="17.42578125" customWidth="1"/>
    <col min="6" max="6" width="21" customWidth="1"/>
    <col min="7" max="7" width="17.42578125" customWidth="1"/>
  </cols>
  <sheetData>
    <row r="1" spans="1:8" x14ac:dyDescent="0.25">
      <c r="A1" s="81" t="s">
        <v>3</v>
      </c>
      <c r="B1" s="81"/>
      <c r="C1" s="81"/>
      <c r="D1" s="81"/>
      <c r="E1" s="81"/>
      <c r="F1" s="81"/>
      <c r="G1" s="81"/>
    </row>
    <row r="2" spans="1:8" x14ac:dyDescent="0.25">
      <c r="A2" s="81" t="s">
        <v>61</v>
      </c>
      <c r="B2" s="81"/>
      <c r="C2" s="81"/>
      <c r="D2" s="81"/>
      <c r="E2" s="81"/>
      <c r="F2" s="81"/>
      <c r="G2" s="81"/>
    </row>
    <row r="3" spans="1:8" x14ac:dyDescent="0.25">
      <c r="A3" s="81" t="s">
        <v>167</v>
      </c>
      <c r="B3" s="81"/>
      <c r="C3" s="81"/>
      <c r="D3" s="81"/>
      <c r="E3" s="81"/>
      <c r="F3" s="81"/>
      <c r="G3" s="81"/>
    </row>
    <row r="4" spans="1:8" x14ac:dyDescent="0.25">
      <c r="A4" s="81" t="s">
        <v>1</v>
      </c>
      <c r="B4" s="81"/>
      <c r="C4" s="81"/>
      <c r="D4" s="81"/>
      <c r="E4" s="81"/>
      <c r="F4" s="81"/>
      <c r="G4" s="81"/>
    </row>
    <row r="5" spans="1:8" x14ac:dyDescent="0.25">
      <c r="A5" s="82"/>
      <c r="B5" s="82"/>
      <c r="C5" s="82"/>
      <c r="D5" s="82"/>
      <c r="E5" s="82"/>
      <c r="F5" s="82"/>
      <c r="G5" s="82"/>
    </row>
    <row r="6" spans="1:8" x14ac:dyDescent="0.25">
      <c r="A6" s="86" t="s">
        <v>7</v>
      </c>
      <c r="B6" s="83" t="s">
        <v>22</v>
      </c>
      <c r="C6" s="84"/>
      <c r="D6" s="84"/>
      <c r="E6" s="84"/>
      <c r="F6" s="85"/>
      <c r="G6" s="86" t="s">
        <v>28</v>
      </c>
    </row>
    <row r="7" spans="1:8" ht="27" x14ac:dyDescent="0.25">
      <c r="A7" s="88"/>
      <c r="B7" s="4" t="s">
        <v>23</v>
      </c>
      <c r="C7" s="4" t="s">
        <v>24</v>
      </c>
      <c r="D7" s="4" t="s">
        <v>25</v>
      </c>
      <c r="E7" s="4" t="s">
        <v>5</v>
      </c>
      <c r="F7" s="4" t="s">
        <v>26</v>
      </c>
      <c r="G7" s="87"/>
    </row>
    <row r="8" spans="1:8" x14ac:dyDescent="0.25">
      <c r="A8" s="87"/>
      <c r="B8" s="14">
        <v>1</v>
      </c>
      <c r="C8" s="14">
        <v>2</v>
      </c>
      <c r="D8" s="14" t="s">
        <v>27</v>
      </c>
      <c r="E8" s="14">
        <v>4</v>
      </c>
      <c r="F8" s="14">
        <v>5</v>
      </c>
      <c r="G8" s="14" t="s">
        <v>29</v>
      </c>
    </row>
    <row r="9" spans="1:8" x14ac:dyDescent="0.25">
      <c r="A9" s="16" t="s">
        <v>168</v>
      </c>
      <c r="B9" s="17">
        <v>37932882768</v>
      </c>
      <c r="C9" s="17">
        <v>1213304719.77</v>
      </c>
      <c r="D9" s="17">
        <v>39146187487.769997</v>
      </c>
      <c r="E9" s="17">
        <v>25115720551.369999</v>
      </c>
      <c r="F9" s="17">
        <v>24570888210.240002</v>
      </c>
      <c r="G9" s="17">
        <v>14030466936.4</v>
      </c>
    </row>
    <row r="10" spans="1:8" x14ac:dyDescent="0.25">
      <c r="A10" s="15" t="s">
        <v>169</v>
      </c>
      <c r="B10" s="8">
        <v>1341370968</v>
      </c>
      <c r="C10" s="8">
        <v>2979288813.1999998</v>
      </c>
      <c r="D10" s="8">
        <v>4320659781.1999998</v>
      </c>
      <c r="E10" s="8">
        <v>1359488103.3499999</v>
      </c>
      <c r="F10" s="8">
        <v>1229771079.1199999</v>
      </c>
      <c r="G10" s="8">
        <v>2961171677.8499999</v>
      </c>
    </row>
    <row r="11" spans="1:8" x14ac:dyDescent="0.25">
      <c r="A11" s="15" t="s">
        <v>170</v>
      </c>
      <c r="B11" s="8">
        <v>615946307</v>
      </c>
      <c r="C11" s="8">
        <v>-78170040.420000002</v>
      </c>
      <c r="D11" s="8">
        <v>537776266.58000004</v>
      </c>
      <c r="E11" s="8">
        <v>338400934.60000002</v>
      </c>
      <c r="F11" s="8">
        <v>338400934.60000002</v>
      </c>
      <c r="G11" s="8">
        <v>199375331.97999999</v>
      </c>
    </row>
    <row r="12" spans="1:8" x14ac:dyDescent="0.25">
      <c r="A12" s="15" t="s">
        <v>128</v>
      </c>
      <c r="B12" s="8">
        <v>2055681348</v>
      </c>
      <c r="C12" s="8">
        <v>2608664.19</v>
      </c>
      <c r="D12" s="8">
        <v>2058290012.1900001</v>
      </c>
      <c r="E12" s="8">
        <v>550647733.12</v>
      </c>
      <c r="F12" s="8">
        <v>550637526.52999997</v>
      </c>
      <c r="G12" s="8">
        <v>1507642279.0699999</v>
      </c>
    </row>
    <row r="13" spans="1:8" x14ac:dyDescent="0.25">
      <c r="A13" s="27" t="s">
        <v>156</v>
      </c>
      <c r="B13" s="23">
        <v>4092168930</v>
      </c>
      <c r="C13" s="23">
        <v>821823.31</v>
      </c>
      <c r="D13" s="23">
        <v>4092990753.3099999</v>
      </c>
      <c r="E13" s="23">
        <v>3335843117.21</v>
      </c>
      <c r="F13" s="23">
        <v>3335843117.21</v>
      </c>
      <c r="G13" s="23">
        <v>757147636.10000002</v>
      </c>
    </row>
    <row r="14" spans="1:8" x14ac:dyDescent="0.25">
      <c r="A14" s="24" t="s">
        <v>60</v>
      </c>
      <c r="B14" s="25">
        <v>46038050321</v>
      </c>
      <c r="C14" s="25">
        <v>4117853980.0500002</v>
      </c>
      <c r="D14" s="25">
        <v>50155904301.050003</v>
      </c>
      <c r="E14" s="25">
        <v>30700100439.650002</v>
      </c>
      <c r="F14" s="25">
        <v>30025540867.700001</v>
      </c>
      <c r="G14" s="25">
        <v>19455803861.400002</v>
      </c>
      <c r="H14" s="1"/>
    </row>
    <row r="15" spans="1:8" x14ac:dyDescent="0.25">
      <c r="A15" s="18"/>
      <c r="B15" s="18"/>
      <c r="C15" s="18"/>
      <c r="D15" s="18"/>
      <c r="E15" s="18"/>
      <c r="F15" s="18"/>
      <c r="G15" s="18"/>
    </row>
    <row r="16" spans="1:8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/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  <row r="23" spans="1:7" x14ac:dyDescent="0.25">
      <c r="A23" s="18"/>
      <c r="B23" s="18"/>
      <c r="C23" s="18"/>
      <c r="D23" s="18"/>
      <c r="E23" s="18"/>
      <c r="F23" s="18"/>
      <c r="G23" s="18"/>
    </row>
    <row r="24" spans="1:7" x14ac:dyDescent="0.25">
      <c r="A24" s="18"/>
      <c r="B24" s="18"/>
      <c r="C24" s="18"/>
      <c r="D24" s="18"/>
      <c r="E24" s="18"/>
      <c r="F24" s="18"/>
      <c r="G24" s="18"/>
    </row>
    <row r="25" spans="1:7" x14ac:dyDescent="0.25">
      <c r="A25" s="18"/>
      <c r="B25" s="18"/>
      <c r="C25" s="18"/>
      <c r="D25" s="18"/>
      <c r="E25" s="18"/>
      <c r="F25" s="18"/>
      <c r="G25" s="18"/>
    </row>
  </sheetData>
  <mergeCells count="8">
    <mergeCell ref="B6:F6"/>
    <mergeCell ref="G6:G7"/>
    <mergeCell ref="A6:A8"/>
    <mergeCell ref="A1:G1"/>
    <mergeCell ref="A2:G2"/>
    <mergeCell ref="A3:G3"/>
    <mergeCell ref="A4:G4"/>
    <mergeCell ref="A5:G5"/>
  </mergeCells>
  <printOptions horizontalCentered="1"/>
  <pageMargins left="0.78740157479861106" right="0.78740157479861106" top="1.9685039370000001" bottom="1.1811023621999999" header="0.39370078739861109" footer="0.39370078739861109"/>
  <pageSetup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2"/>
  <sheetViews>
    <sheetView showGridLines="0" workbookViewId="0">
      <selection activeCell="I7" sqref="I7"/>
    </sheetView>
  </sheetViews>
  <sheetFormatPr baseColWidth="10" defaultRowHeight="15" x14ac:dyDescent="0.25"/>
  <cols>
    <col min="1" max="1" width="64.7109375" customWidth="1"/>
    <col min="2" max="2" width="17.85546875" customWidth="1"/>
    <col min="3" max="3" width="15.7109375" customWidth="1"/>
    <col min="4" max="4" width="16.42578125" customWidth="1"/>
    <col min="5" max="7" width="18" customWidth="1"/>
  </cols>
  <sheetData>
    <row r="1" spans="1:8" x14ac:dyDescent="0.25">
      <c r="A1" s="81" t="s">
        <v>3</v>
      </c>
      <c r="B1" s="81"/>
      <c r="C1" s="81"/>
      <c r="D1" s="81"/>
      <c r="E1" s="81"/>
      <c r="F1" s="81"/>
      <c r="G1" s="81"/>
    </row>
    <row r="2" spans="1:8" x14ac:dyDescent="0.25">
      <c r="A2" s="81" t="s">
        <v>61</v>
      </c>
      <c r="B2" s="81"/>
      <c r="C2" s="81"/>
      <c r="D2" s="81"/>
      <c r="E2" s="81"/>
      <c r="F2" s="81"/>
      <c r="G2" s="81"/>
    </row>
    <row r="3" spans="1:8" x14ac:dyDescent="0.25">
      <c r="A3" s="81" t="s">
        <v>95</v>
      </c>
      <c r="B3" s="81"/>
      <c r="C3" s="81"/>
      <c r="D3" s="81"/>
      <c r="E3" s="81"/>
      <c r="F3" s="81"/>
      <c r="G3" s="81"/>
    </row>
    <row r="4" spans="1:8" x14ac:dyDescent="0.25">
      <c r="A4" s="81" t="s">
        <v>1</v>
      </c>
      <c r="B4" s="81"/>
      <c r="C4" s="81"/>
      <c r="D4" s="81"/>
      <c r="E4" s="81"/>
      <c r="F4" s="81"/>
      <c r="G4" s="81"/>
    </row>
    <row r="5" spans="1:8" x14ac:dyDescent="0.25">
      <c r="A5" s="82"/>
      <c r="B5" s="82"/>
      <c r="C5" s="82"/>
      <c r="D5" s="82"/>
      <c r="E5" s="82"/>
      <c r="F5" s="82"/>
      <c r="G5" s="82"/>
    </row>
    <row r="6" spans="1:8" x14ac:dyDescent="0.25">
      <c r="A6" s="86" t="s">
        <v>7</v>
      </c>
      <c r="B6" s="83" t="s">
        <v>22</v>
      </c>
      <c r="C6" s="84"/>
      <c r="D6" s="84"/>
      <c r="E6" s="84"/>
      <c r="F6" s="85"/>
      <c r="G6" s="86" t="s">
        <v>28</v>
      </c>
    </row>
    <row r="7" spans="1:8" ht="27" x14ac:dyDescent="0.25">
      <c r="A7" s="88"/>
      <c r="B7" s="4" t="s">
        <v>23</v>
      </c>
      <c r="C7" s="4" t="s">
        <v>24</v>
      </c>
      <c r="D7" s="4" t="s">
        <v>25</v>
      </c>
      <c r="E7" s="4" t="s">
        <v>5</v>
      </c>
      <c r="F7" s="4" t="s">
        <v>26</v>
      </c>
      <c r="G7" s="87"/>
    </row>
    <row r="8" spans="1:8" x14ac:dyDescent="0.25">
      <c r="A8" s="87"/>
      <c r="B8" s="14">
        <v>1</v>
      </c>
      <c r="C8" s="14">
        <v>2</v>
      </c>
      <c r="D8" s="14" t="s">
        <v>27</v>
      </c>
      <c r="E8" s="14">
        <v>4</v>
      </c>
      <c r="F8" s="14">
        <v>5</v>
      </c>
      <c r="G8" s="14" t="s">
        <v>29</v>
      </c>
    </row>
    <row r="9" spans="1:8" x14ac:dyDescent="0.25">
      <c r="A9" s="5" t="s">
        <v>96</v>
      </c>
      <c r="B9" s="6">
        <v>13777619327</v>
      </c>
      <c r="C9" s="6">
        <v>-48603177.329999998</v>
      </c>
      <c r="D9" s="6">
        <v>13729016149.67</v>
      </c>
      <c r="E9" s="6">
        <v>8957632583.6200008</v>
      </c>
      <c r="F9" s="6">
        <v>8911709775.8299999</v>
      </c>
      <c r="G9" s="6">
        <v>4771383566.0500002</v>
      </c>
      <c r="H9" s="1"/>
    </row>
    <row r="10" spans="1:8" x14ac:dyDescent="0.25">
      <c r="A10" s="7" t="s">
        <v>97</v>
      </c>
      <c r="B10" s="8">
        <v>6978020778</v>
      </c>
      <c r="C10" s="8">
        <v>-94840765.340000004</v>
      </c>
      <c r="D10" s="8">
        <v>6883180012.6599998</v>
      </c>
      <c r="E10" s="8">
        <v>5125378856.5100002</v>
      </c>
      <c r="F10" s="8">
        <v>5125378856.5100002</v>
      </c>
      <c r="G10" s="8">
        <v>1757801156.1500001</v>
      </c>
    </row>
    <row r="11" spans="1:8" x14ac:dyDescent="0.25">
      <c r="A11" s="7" t="s">
        <v>98</v>
      </c>
      <c r="B11" s="8">
        <v>1060753446</v>
      </c>
      <c r="C11" s="8">
        <v>46158471.850000001</v>
      </c>
      <c r="D11" s="8">
        <v>1106911917.8499999</v>
      </c>
      <c r="E11" s="8">
        <v>747843551.76999998</v>
      </c>
      <c r="F11" s="8">
        <v>747146090.13</v>
      </c>
      <c r="G11" s="8">
        <v>359068366.07999998</v>
      </c>
    </row>
    <row r="12" spans="1:8" x14ac:dyDescent="0.25">
      <c r="A12" s="7" t="s">
        <v>99</v>
      </c>
      <c r="B12" s="8">
        <v>1868103551</v>
      </c>
      <c r="C12" s="8">
        <v>31316864.289999999</v>
      </c>
      <c r="D12" s="8">
        <v>1899420415.29</v>
      </c>
      <c r="E12" s="8">
        <v>805161314.25</v>
      </c>
      <c r="F12" s="8">
        <v>805161314.25</v>
      </c>
      <c r="G12" s="8">
        <v>1094259101.04</v>
      </c>
    </row>
    <row r="13" spans="1:8" x14ac:dyDescent="0.25">
      <c r="A13" s="7" t="s">
        <v>100</v>
      </c>
      <c r="B13" s="8">
        <v>1296562641</v>
      </c>
      <c r="C13" s="8">
        <v>97247842.680000007</v>
      </c>
      <c r="D13" s="8">
        <v>1393810483.6800001</v>
      </c>
      <c r="E13" s="8">
        <v>888676071.22000003</v>
      </c>
      <c r="F13" s="8">
        <v>853588831.21000004</v>
      </c>
      <c r="G13" s="8">
        <v>505134412.45999998</v>
      </c>
    </row>
    <row r="14" spans="1:8" x14ac:dyDescent="0.25">
      <c r="A14" s="7" t="s">
        <v>101</v>
      </c>
      <c r="B14" s="8">
        <v>1090157559</v>
      </c>
      <c r="C14" s="8">
        <v>12674333.66</v>
      </c>
      <c r="D14" s="8">
        <v>1102831892.6600001</v>
      </c>
      <c r="E14" s="8">
        <v>701958866.88999999</v>
      </c>
      <c r="F14" s="8">
        <v>691820760.75</v>
      </c>
      <c r="G14" s="8">
        <v>400873025.76999998</v>
      </c>
    </row>
    <row r="15" spans="1:8" x14ac:dyDescent="0.25">
      <c r="A15" s="7" t="s">
        <v>102</v>
      </c>
      <c r="B15" s="8">
        <v>245942764</v>
      </c>
      <c r="C15" s="8">
        <v>-124008594.2</v>
      </c>
      <c r="D15" s="8">
        <v>121934169.8</v>
      </c>
      <c r="E15" s="8">
        <v>0</v>
      </c>
      <c r="F15" s="8">
        <v>0</v>
      </c>
      <c r="G15" s="8">
        <v>121934169.8</v>
      </c>
    </row>
    <row r="16" spans="1:8" x14ac:dyDescent="0.25">
      <c r="A16" s="7" t="s">
        <v>103</v>
      </c>
      <c r="B16" s="8">
        <v>1238078588</v>
      </c>
      <c r="C16" s="8">
        <v>-17151330.27</v>
      </c>
      <c r="D16" s="8">
        <v>1220927257.73</v>
      </c>
      <c r="E16" s="8">
        <v>688613922.98000002</v>
      </c>
      <c r="F16" s="8">
        <v>688613922.98000002</v>
      </c>
      <c r="G16" s="8">
        <v>532313334.75</v>
      </c>
    </row>
    <row r="17" spans="1:8" x14ac:dyDescent="0.25">
      <c r="A17" s="9" t="s">
        <v>104</v>
      </c>
      <c r="B17" s="10">
        <v>1234440690</v>
      </c>
      <c r="C17" s="10">
        <v>-70280434.950000003</v>
      </c>
      <c r="D17" s="10">
        <v>1164160255.05</v>
      </c>
      <c r="E17" s="10">
        <v>732849251.83000004</v>
      </c>
      <c r="F17" s="10">
        <v>667655275.98000002</v>
      </c>
      <c r="G17" s="10">
        <v>431311003.22000003</v>
      </c>
      <c r="H17" s="1"/>
    </row>
    <row r="18" spans="1:8" ht="27" x14ac:dyDescent="0.25">
      <c r="A18" s="7" t="s">
        <v>105</v>
      </c>
      <c r="B18" s="8">
        <v>337322632</v>
      </c>
      <c r="C18" s="8">
        <v>-72588499.560000002</v>
      </c>
      <c r="D18" s="8">
        <v>264734132.44</v>
      </c>
      <c r="E18" s="8">
        <v>208245292.83000001</v>
      </c>
      <c r="F18" s="8">
        <v>183206655</v>
      </c>
      <c r="G18" s="8">
        <v>56488839.609999999</v>
      </c>
    </row>
    <row r="19" spans="1:8" x14ac:dyDescent="0.25">
      <c r="A19" s="7" t="s">
        <v>106</v>
      </c>
      <c r="B19" s="8">
        <v>180841821</v>
      </c>
      <c r="C19" s="8">
        <v>-12908302.140000001</v>
      </c>
      <c r="D19" s="8">
        <v>167933518.86000001</v>
      </c>
      <c r="E19" s="8">
        <v>111953987.48999999</v>
      </c>
      <c r="F19" s="8">
        <v>106034954.5</v>
      </c>
      <c r="G19" s="8">
        <v>55979531.369999997</v>
      </c>
    </row>
    <row r="20" spans="1:8" x14ac:dyDescent="0.25">
      <c r="A20" s="7" t="s">
        <v>107</v>
      </c>
      <c r="B20" s="8">
        <v>0</v>
      </c>
      <c r="C20" s="8">
        <v>121082</v>
      </c>
      <c r="D20" s="8">
        <v>121082</v>
      </c>
      <c r="E20" s="8">
        <v>22893</v>
      </c>
      <c r="F20" s="8">
        <v>0</v>
      </c>
      <c r="G20" s="8">
        <v>98189</v>
      </c>
    </row>
    <row r="21" spans="1:8" x14ac:dyDescent="0.25">
      <c r="A21" s="7" t="s">
        <v>108</v>
      </c>
      <c r="B21" s="8">
        <v>69236379</v>
      </c>
      <c r="C21" s="8">
        <v>-30343463.300000001</v>
      </c>
      <c r="D21" s="8">
        <v>38892915.700000003</v>
      </c>
      <c r="E21" s="8">
        <v>18495141.5</v>
      </c>
      <c r="F21" s="8">
        <v>17024305.899999999</v>
      </c>
      <c r="G21" s="8">
        <v>20397774.199999999</v>
      </c>
    </row>
    <row r="22" spans="1:8" x14ac:dyDescent="0.25">
      <c r="A22" s="7" t="s">
        <v>109</v>
      </c>
      <c r="B22" s="8">
        <v>44132993</v>
      </c>
      <c r="C22" s="8">
        <v>-1264173.49</v>
      </c>
      <c r="D22" s="8">
        <v>42868819.509999998</v>
      </c>
      <c r="E22" s="8">
        <v>17674204.600000001</v>
      </c>
      <c r="F22" s="8">
        <v>15172595.140000001</v>
      </c>
      <c r="G22" s="8">
        <v>25194614.91</v>
      </c>
    </row>
    <row r="23" spans="1:8" x14ac:dyDescent="0.25">
      <c r="A23" s="7" t="s">
        <v>110</v>
      </c>
      <c r="B23" s="8">
        <v>361147153</v>
      </c>
      <c r="C23" s="8">
        <v>44984121.560000002</v>
      </c>
      <c r="D23" s="8">
        <v>406131274.56</v>
      </c>
      <c r="E23" s="8">
        <v>250952307.02000001</v>
      </c>
      <c r="F23" s="8">
        <v>250842928.81</v>
      </c>
      <c r="G23" s="8">
        <v>155178967.53999999</v>
      </c>
    </row>
    <row r="24" spans="1:8" x14ac:dyDescent="0.25">
      <c r="A24" s="7" t="s">
        <v>111</v>
      </c>
      <c r="B24" s="8">
        <v>81833739</v>
      </c>
      <c r="C24" s="8">
        <v>-23067390.600000001</v>
      </c>
      <c r="D24" s="8">
        <v>58766348.399999999</v>
      </c>
      <c r="E24" s="8">
        <v>51441720.920000002</v>
      </c>
      <c r="F24" s="8">
        <v>29201448.969999999</v>
      </c>
      <c r="G24" s="8">
        <v>7324627.4800000004</v>
      </c>
    </row>
    <row r="25" spans="1:8" x14ac:dyDescent="0.25">
      <c r="A25" s="7" t="s">
        <v>112</v>
      </c>
      <c r="B25" s="8">
        <v>0</v>
      </c>
      <c r="C25" s="8">
        <v>2634530</v>
      </c>
      <c r="D25" s="8">
        <v>2634530</v>
      </c>
      <c r="E25" s="8">
        <v>2548450.4</v>
      </c>
      <c r="F25" s="8">
        <v>541622.56000000006</v>
      </c>
      <c r="G25" s="8">
        <v>86079.6</v>
      </c>
    </row>
    <row r="26" spans="1:8" x14ac:dyDescent="0.25">
      <c r="A26" s="7" t="s">
        <v>113</v>
      </c>
      <c r="B26" s="8">
        <v>159925973</v>
      </c>
      <c r="C26" s="8">
        <v>22151660.579999998</v>
      </c>
      <c r="D26" s="8">
        <v>182077633.58000001</v>
      </c>
      <c r="E26" s="8">
        <v>71515254.069999993</v>
      </c>
      <c r="F26" s="8">
        <v>65630765.100000001</v>
      </c>
      <c r="G26" s="8">
        <v>110562379.51000001</v>
      </c>
    </row>
    <row r="27" spans="1:8" x14ac:dyDescent="0.25">
      <c r="A27" s="9" t="s">
        <v>114</v>
      </c>
      <c r="B27" s="10">
        <v>3146113205</v>
      </c>
      <c r="C27" s="10">
        <v>710331367.91999996</v>
      </c>
      <c r="D27" s="10">
        <v>3856444572.9200001</v>
      </c>
      <c r="E27" s="10">
        <v>1932411723.9000001</v>
      </c>
      <c r="F27" s="10">
        <v>1769094417.01</v>
      </c>
      <c r="G27" s="10">
        <v>1924032849.02</v>
      </c>
      <c r="H27" s="1"/>
    </row>
    <row r="28" spans="1:8" x14ac:dyDescent="0.25">
      <c r="A28" s="7" t="s">
        <v>115</v>
      </c>
      <c r="B28" s="8">
        <v>258111101</v>
      </c>
      <c r="C28" s="8">
        <v>15347663.710000001</v>
      </c>
      <c r="D28" s="8">
        <v>273458764.70999998</v>
      </c>
      <c r="E28" s="8">
        <v>169771808.94</v>
      </c>
      <c r="F28" s="8">
        <v>169554292.68000001</v>
      </c>
      <c r="G28" s="8">
        <v>103686955.77</v>
      </c>
    </row>
    <row r="29" spans="1:8" x14ac:dyDescent="0.25">
      <c r="A29" s="7" t="s">
        <v>116</v>
      </c>
      <c r="B29" s="8">
        <v>860263259</v>
      </c>
      <c r="C29" s="8">
        <v>-98816875.5</v>
      </c>
      <c r="D29" s="8">
        <v>761446383.5</v>
      </c>
      <c r="E29" s="8">
        <v>456664283.42000002</v>
      </c>
      <c r="F29" s="8">
        <v>432369162.07999998</v>
      </c>
      <c r="G29" s="8">
        <v>304782100.07999998</v>
      </c>
    </row>
    <row r="30" spans="1:8" x14ac:dyDescent="0.25">
      <c r="A30" s="7" t="s">
        <v>117</v>
      </c>
      <c r="B30" s="8">
        <v>409072161</v>
      </c>
      <c r="C30" s="8">
        <v>331450056.41000003</v>
      </c>
      <c r="D30" s="8">
        <v>740522217.40999997</v>
      </c>
      <c r="E30" s="8">
        <v>238122730.94999999</v>
      </c>
      <c r="F30" s="8">
        <v>228133868.91999999</v>
      </c>
      <c r="G30" s="8">
        <v>502399486.45999998</v>
      </c>
    </row>
    <row r="31" spans="1:8" x14ac:dyDescent="0.25">
      <c r="A31" s="7" t="s">
        <v>118</v>
      </c>
      <c r="B31" s="8">
        <v>209275458</v>
      </c>
      <c r="C31" s="8">
        <v>-8999794.0199999996</v>
      </c>
      <c r="D31" s="8">
        <v>200275663.97999999</v>
      </c>
      <c r="E31" s="8">
        <v>108342256.39</v>
      </c>
      <c r="F31" s="8">
        <v>107416895.73</v>
      </c>
      <c r="G31" s="8">
        <v>91933407.590000004</v>
      </c>
    </row>
    <row r="32" spans="1:8" x14ac:dyDescent="0.25">
      <c r="A32" s="7" t="s">
        <v>119</v>
      </c>
      <c r="B32" s="8">
        <v>669144244</v>
      </c>
      <c r="C32" s="8">
        <v>82628544.030000001</v>
      </c>
      <c r="D32" s="8">
        <v>751772788.02999997</v>
      </c>
      <c r="E32" s="8">
        <v>341048487.45999998</v>
      </c>
      <c r="F32" s="8">
        <v>310488822.61000001</v>
      </c>
      <c r="G32" s="8">
        <v>410724300.56999999</v>
      </c>
    </row>
    <row r="33" spans="1:8" x14ac:dyDescent="0.25">
      <c r="A33" s="7" t="s">
        <v>120</v>
      </c>
      <c r="B33" s="8">
        <v>83936130</v>
      </c>
      <c r="C33" s="8">
        <v>260116126.22</v>
      </c>
      <c r="D33" s="8">
        <v>344052256.22000003</v>
      </c>
      <c r="E33" s="8">
        <v>183081250.88999999</v>
      </c>
      <c r="F33" s="8">
        <v>158552231.75</v>
      </c>
      <c r="G33" s="8">
        <v>160971005.33000001</v>
      </c>
    </row>
    <row r="34" spans="1:8" x14ac:dyDescent="0.25">
      <c r="A34" s="7" t="s">
        <v>121</v>
      </c>
      <c r="B34" s="8">
        <v>40416199</v>
      </c>
      <c r="C34" s="8">
        <v>5095796.0199999996</v>
      </c>
      <c r="D34" s="8">
        <v>45511995.020000003</v>
      </c>
      <c r="E34" s="8">
        <v>21013756.620000001</v>
      </c>
      <c r="F34" s="8">
        <v>20105242.649999999</v>
      </c>
      <c r="G34" s="8">
        <v>24498238.399999999</v>
      </c>
    </row>
    <row r="35" spans="1:8" x14ac:dyDescent="0.25">
      <c r="A35" s="7" t="s">
        <v>122</v>
      </c>
      <c r="B35" s="8">
        <v>48961277</v>
      </c>
      <c r="C35" s="8">
        <v>103839612.72</v>
      </c>
      <c r="D35" s="8">
        <v>152800889.72</v>
      </c>
      <c r="E35" s="8">
        <v>89736899.079999998</v>
      </c>
      <c r="F35" s="8">
        <v>88053488.939999998</v>
      </c>
      <c r="G35" s="8">
        <v>63063990.640000001</v>
      </c>
    </row>
    <row r="36" spans="1:8" x14ac:dyDescent="0.25">
      <c r="A36" s="7" t="s">
        <v>71</v>
      </c>
      <c r="B36" s="8">
        <v>566933376</v>
      </c>
      <c r="C36" s="8">
        <v>19670238.329999998</v>
      </c>
      <c r="D36" s="8">
        <v>586603614.33000004</v>
      </c>
      <c r="E36" s="8">
        <v>324630250.14999998</v>
      </c>
      <c r="F36" s="8">
        <v>254420411.65000001</v>
      </c>
      <c r="G36" s="8">
        <v>261973364.18000001</v>
      </c>
    </row>
    <row r="37" spans="1:8" x14ac:dyDescent="0.25">
      <c r="A37" s="9" t="s">
        <v>123</v>
      </c>
      <c r="B37" s="10">
        <v>18647214509</v>
      </c>
      <c r="C37" s="10">
        <v>2866901689.9699998</v>
      </c>
      <c r="D37" s="10">
        <v>21514116198.970001</v>
      </c>
      <c r="E37" s="10">
        <v>11934213828.33</v>
      </c>
      <c r="F37" s="10">
        <v>11543750131.219999</v>
      </c>
      <c r="G37" s="10">
        <v>9579902370.6399994</v>
      </c>
      <c r="H37" s="1"/>
    </row>
    <row r="38" spans="1:8" x14ac:dyDescent="0.25">
      <c r="A38" s="7" t="s">
        <v>124</v>
      </c>
      <c r="B38" s="8">
        <v>15051906761</v>
      </c>
      <c r="C38" s="8">
        <v>2613221419.1300001</v>
      </c>
      <c r="D38" s="8">
        <v>17665128180.130001</v>
      </c>
      <c r="E38" s="8">
        <v>10477002527.389999</v>
      </c>
      <c r="F38" s="8">
        <v>10161780707.559999</v>
      </c>
      <c r="G38" s="8">
        <v>7188125652.7399998</v>
      </c>
    </row>
    <row r="39" spans="1:8" x14ac:dyDescent="0.25">
      <c r="A39" s="7" t="s">
        <v>125</v>
      </c>
      <c r="B39" s="8">
        <v>453786800</v>
      </c>
      <c r="C39" s="8">
        <v>2800000</v>
      </c>
      <c r="D39" s="8">
        <v>456586800</v>
      </c>
      <c r="E39" s="8">
        <v>2261250</v>
      </c>
      <c r="F39" s="8">
        <v>2261250</v>
      </c>
      <c r="G39" s="8">
        <v>454325550</v>
      </c>
    </row>
    <row r="40" spans="1:8" x14ac:dyDescent="0.25">
      <c r="A40" s="7" t="s">
        <v>126</v>
      </c>
      <c r="B40" s="8">
        <v>642203224</v>
      </c>
      <c r="C40" s="8">
        <v>129974728</v>
      </c>
      <c r="D40" s="8">
        <v>772177952</v>
      </c>
      <c r="E40" s="8">
        <v>483338635.43000001</v>
      </c>
      <c r="F40" s="8">
        <v>418699005.43000001</v>
      </c>
      <c r="G40" s="8">
        <v>288839316.56999999</v>
      </c>
    </row>
    <row r="41" spans="1:8" x14ac:dyDescent="0.25">
      <c r="A41" s="7" t="s">
        <v>127</v>
      </c>
      <c r="B41" s="8">
        <v>421967735</v>
      </c>
      <c r="C41" s="8">
        <v>45890716.649999999</v>
      </c>
      <c r="D41" s="8">
        <v>467858451.64999998</v>
      </c>
      <c r="E41" s="8">
        <v>343144494.82999998</v>
      </c>
      <c r="F41" s="8">
        <v>340708454.13999999</v>
      </c>
      <c r="G41" s="8">
        <v>124713956.81999999</v>
      </c>
    </row>
    <row r="42" spans="1:8" x14ac:dyDescent="0.25">
      <c r="A42" s="7" t="s">
        <v>128</v>
      </c>
      <c r="B42" s="8">
        <v>2055681348</v>
      </c>
      <c r="C42" s="8">
        <v>2608664.19</v>
      </c>
      <c r="D42" s="8">
        <v>2058290012.1900001</v>
      </c>
      <c r="E42" s="8">
        <v>550647733.12</v>
      </c>
      <c r="F42" s="8">
        <v>550637526.52999997</v>
      </c>
      <c r="G42" s="8">
        <v>1507642279.0699999</v>
      </c>
    </row>
    <row r="43" spans="1:8" x14ac:dyDescent="0.25">
      <c r="A43" s="7" t="s">
        <v>129</v>
      </c>
      <c r="B43" s="8">
        <v>0</v>
      </c>
      <c r="C43" s="8">
        <v>56226162</v>
      </c>
      <c r="D43" s="8">
        <v>56226162</v>
      </c>
      <c r="E43" s="8">
        <v>44804184.560000002</v>
      </c>
      <c r="F43" s="8">
        <v>44804184.560000002</v>
      </c>
      <c r="G43" s="8">
        <v>11421977.439999999</v>
      </c>
    </row>
    <row r="44" spans="1:8" x14ac:dyDescent="0.25">
      <c r="A44" s="7" t="s">
        <v>130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</row>
    <row r="45" spans="1:8" x14ac:dyDescent="0.25">
      <c r="A45" s="7" t="s">
        <v>131</v>
      </c>
      <c r="B45" s="8">
        <v>21668641</v>
      </c>
      <c r="C45" s="8">
        <v>16180000</v>
      </c>
      <c r="D45" s="8">
        <v>37848641</v>
      </c>
      <c r="E45" s="8">
        <v>33015003</v>
      </c>
      <c r="F45" s="8">
        <v>24859003</v>
      </c>
      <c r="G45" s="8">
        <v>4833638</v>
      </c>
    </row>
    <row r="46" spans="1:8" x14ac:dyDescent="0.25">
      <c r="A46" s="7" t="s">
        <v>132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</row>
    <row r="47" spans="1:8" x14ac:dyDescent="0.25">
      <c r="A47" s="9" t="s">
        <v>133</v>
      </c>
      <c r="B47" s="10">
        <v>117611114</v>
      </c>
      <c r="C47" s="10">
        <v>130502801.22</v>
      </c>
      <c r="D47" s="10">
        <v>248113915.22</v>
      </c>
      <c r="E47" s="10">
        <v>114526384.61</v>
      </c>
      <c r="F47" s="10">
        <v>104864600.3</v>
      </c>
      <c r="G47" s="10">
        <v>133587530.61</v>
      </c>
      <c r="H47" s="1"/>
    </row>
    <row r="48" spans="1:8" x14ac:dyDescent="0.25">
      <c r="A48" s="7" t="s">
        <v>134</v>
      </c>
      <c r="B48" s="8">
        <v>30763819</v>
      </c>
      <c r="C48" s="8">
        <v>37293245.859999999</v>
      </c>
      <c r="D48" s="8">
        <v>68057064.859999999</v>
      </c>
      <c r="E48" s="8">
        <v>44779807.850000001</v>
      </c>
      <c r="F48" s="8">
        <v>36077790.039999999</v>
      </c>
      <c r="G48" s="8">
        <v>23277257.010000002</v>
      </c>
    </row>
    <row r="49" spans="1:8" x14ac:dyDescent="0.25">
      <c r="A49" s="7" t="s">
        <v>135</v>
      </c>
      <c r="B49" s="8">
        <v>736451</v>
      </c>
      <c r="C49" s="8">
        <v>7978005.0499999998</v>
      </c>
      <c r="D49" s="8">
        <v>8714456.0500000007</v>
      </c>
      <c r="E49" s="8">
        <v>5590584.6699999999</v>
      </c>
      <c r="F49" s="8">
        <v>5522947.3899999997</v>
      </c>
      <c r="G49" s="8">
        <v>3123871.38</v>
      </c>
    </row>
    <row r="50" spans="1:8" x14ac:dyDescent="0.25">
      <c r="A50" s="7" t="s">
        <v>136</v>
      </c>
      <c r="B50" s="8">
        <v>88896</v>
      </c>
      <c r="C50" s="8">
        <v>2433992.5699999998</v>
      </c>
      <c r="D50" s="8">
        <v>2522888.5699999998</v>
      </c>
      <c r="E50" s="8">
        <v>1804460.13</v>
      </c>
      <c r="F50" s="8">
        <v>1792319.57</v>
      </c>
      <c r="G50" s="8">
        <v>718428.44</v>
      </c>
    </row>
    <row r="51" spans="1:8" x14ac:dyDescent="0.25">
      <c r="A51" s="7" t="s">
        <v>137</v>
      </c>
      <c r="B51" s="8">
        <v>70240000</v>
      </c>
      <c r="C51" s="8">
        <v>5156723.5</v>
      </c>
      <c r="D51" s="8">
        <v>75396723.5</v>
      </c>
      <c r="E51" s="8">
        <v>13014568.5</v>
      </c>
      <c r="F51" s="8">
        <v>13014568.5</v>
      </c>
      <c r="G51" s="8">
        <v>62382155</v>
      </c>
    </row>
    <row r="52" spans="1:8" x14ac:dyDescent="0.25">
      <c r="A52" s="7" t="s">
        <v>138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</row>
    <row r="53" spans="1:8" x14ac:dyDescent="0.25">
      <c r="A53" s="7" t="s">
        <v>139</v>
      </c>
      <c r="B53" s="8">
        <v>1781948</v>
      </c>
      <c r="C53" s="8">
        <v>62746887.5</v>
      </c>
      <c r="D53" s="8">
        <v>64528835.5</v>
      </c>
      <c r="E53" s="8">
        <v>33692280.420000002</v>
      </c>
      <c r="F53" s="8">
        <v>32923996.34</v>
      </c>
      <c r="G53" s="8">
        <v>30836555.079999998</v>
      </c>
    </row>
    <row r="54" spans="1:8" x14ac:dyDescent="0.25">
      <c r="A54" s="7" t="s">
        <v>140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</row>
    <row r="55" spans="1:8" x14ac:dyDescent="0.25">
      <c r="A55" s="7" t="s">
        <v>141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</row>
    <row r="56" spans="1:8" x14ac:dyDescent="0.25">
      <c r="A56" s="7" t="s">
        <v>142</v>
      </c>
      <c r="B56" s="8">
        <v>14000000</v>
      </c>
      <c r="C56" s="8">
        <v>14893946.74</v>
      </c>
      <c r="D56" s="8">
        <v>28893946.739999998</v>
      </c>
      <c r="E56" s="8">
        <v>15644683.039999999</v>
      </c>
      <c r="F56" s="8">
        <v>15532978.460000001</v>
      </c>
      <c r="G56" s="8">
        <v>13249263.699999999</v>
      </c>
    </row>
    <row r="57" spans="1:8" x14ac:dyDescent="0.25">
      <c r="A57" s="9" t="s">
        <v>143</v>
      </c>
      <c r="B57" s="10">
        <v>111846456</v>
      </c>
      <c r="C57" s="10">
        <v>610580994.20000005</v>
      </c>
      <c r="D57" s="10">
        <v>722427450.20000005</v>
      </c>
      <c r="E57" s="10">
        <v>223981517.90000001</v>
      </c>
      <c r="F57" s="10">
        <v>223981517.90000001</v>
      </c>
      <c r="G57" s="10">
        <v>498445932.30000001</v>
      </c>
      <c r="H57" s="1"/>
    </row>
    <row r="58" spans="1:8" x14ac:dyDescent="0.25">
      <c r="A58" s="7" t="s">
        <v>144</v>
      </c>
      <c r="B58" s="8">
        <v>0</v>
      </c>
      <c r="C58" s="8">
        <v>713041612.20000005</v>
      </c>
      <c r="D58" s="8">
        <v>713041612.20000005</v>
      </c>
      <c r="E58" s="8">
        <v>222661517.90000001</v>
      </c>
      <c r="F58" s="8">
        <v>222661517.90000001</v>
      </c>
      <c r="G58" s="8">
        <v>490380094.30000001</v>
      </c>
    </row>
    <row r="59" spans="1:8" x14ac:dyDescent="0.25">
      <c r="A59" s="7" t="s">
        <v>145</v>
      </c>
      <c r="B59" s="8">
        <v>111846456</v>
      </c>
      <c r="C59" s="8">
        <v>-102460618</v>
      </c>
      <c r="D59" s="8">
        <v>9385838</v>
      </c>
      <c r="E59" s="8">
        <v>1320000</v>
      </c>
      <c r="F59" s="8">
        <v>1320000</v>
      </c>
      <c r="G59" s="8">
        <v>8065838</v>
      </c>
    </row>
    <row r="60" spans="1:8" x14ac:dyDescent="0.25">
      <c r="A60" s="7" t="s">
        <v>146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</row>
    <row r="61" spans="1:8" x14ac:dyDescent="0.25">
      <c r="A61" s="9" t="s">
        <v>147</v>
      </c>
      <c r="B61" s="10">
        <v>21300100</v>
      </c>
      <c r="C61" s="10">
        <v>-10413664.34</v>
      </c>
      <c r="D61" s="10">
        <v>10886435.66</v>
      </c>
      <c r="E61" s="10">
        <v>3856147</v>
      </c>
      <c r="F61" s="10">
        <v>3856147</v>
      </c>
      <c r="G61" s="10">
        <v>7030288.6600000001</v>
      </c>
      <c r="H61" s="1"/>
    </row>
    <row r="62" spans="1:8" x14ac:dyDescent="0.25">
      <c r="A62" s="7" t="s">
        <v>148</v>
      </c>
      <c r="B62" s="8">
        <v>3700100</v>
      </c>
      <c r="C62" s="8">
        <v>0</v>
      </c>
      <c r="D62" s="8">
        <v>3700100</v>
      </c>
      <c r="E62" s="8">
        <v>2700000</v>
      </c>
      <c r="F62" s="8">
        <v>2700000</v>
      </c>
      <c r="G62" s="8">
        <v>1000100</v>
      </c>
    </row>
    <row r="63" spans="1:8" x14ac:dyDescent="0.25">
      <c r="A63" s="7" t="s">
        <v>149</v>
      </c>
      <c r="B63" s="8">
        <v>1100000</v>
      </c>
      <c r="C63" s="8">
        <v>0</v>
      </c>
      <c r="D63" s="8">
        <v>1100000</v>
      </c>
      <c r="E63" s="8">
        <v>656147</v>
      </c>
      <c r="F63" s="8">
        <v>656147</v>
      </c>
      <c r="G63" s="8">
        <v>443853</v>
      </c>
    </row>
    <row r="64" spans="1:8" x14ac:dyDescent="0.25">
      <c r="A64" s="7" t="s">
        <v>150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</row>
    <row r="65" spans="1:8" x14ac:dyDescent="0.25">
      <c r="A65" s="7" t="s">
        <v>151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</row>
    <row r="66" spans="1:8" x14ac:dyDescent="0.25">
      <c r="A66" s="7" t="s">
        <v>152</v>
      </c>
      <c r="B66" s="8">
        <v>500000</v>
      </c>
      <c r="C66" s="8">
        <v>0</v>
      </c>
      <c r="D66" s="8">
        <v>500000</v>
      </c>
      <c r="E66" s="8">
        <v>500000</v>
      </c>
      <c r="F66" s="8">
        <v>500000</v>
      </c>
      <c r="G66" s="8">
        <v>0</v>
      </c>
    </row>
    <row r="67" spans="1:8" x14ac:dyDescent="0.25">
      <c r="A67" s="7" t="s">
        <v>153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</row>
    <row r="68" spans="1:8" x14ac:dyDescent="0.25">
      <c r="A68" s="7" t="s">
        <v>154</v>
      </c>
      <c r="B68" s="8">
        <v>16000000</v>
      </c>
      <c r="C68" s="8">
        <v>-10413664.34</v>
      </c>
      <c r="D68" s="8">
        <v>5586335.6600000001</v>
      </c>
      <c r="E68" s="8">
        <v>0</v>
      </c>
      <c r="F68" s="8">
        <v>0</v>
      </c>
      <c r="G68" s="8">
        <v>5586335.6600000001</v>
      </c>
    </row>
    <row r="69" spans="1:8" x14ac:dyDescent="0.25">
      <c r="A69" s="9" t="s">
        <v>155</v>
      </c>
      <c r="B69" s="10">
        <v>7586328273</v>
      </c>
      <c r="C69" s="10">
        <v>239402255.18000001</v>
      </c>
      <c r="D69" s="10">
        <v>7825730528.1800003</v>
      </c>
      <c r="E69" s="10">
        <v>6090169786.0799999</v>
      </c>
      <c r="F69" s="10">
        <v>6090169786.0799999</v>
      </c>
      <c r="G69" s="10">
        <v>1735560742.0999999</v>
      </c>
      <c r="H69" s="1"/>
    </row>
    <row r="70" spans="1:8" x14ac:dyDescent="0.25">
      <c r="A70" s="7" t="s">
        <v>156</v>
      </c>
      <c r="B70" s="8">
        <v>4092168930</v>
      </c>
      <c r="C70" s="8">
        <v>821823.31</v>
      </c>
      <c r="D70" s="8">
        <v>4092990753.3099999</v>
      </c>
      <c r="E70" s="8">
        <v>3335843117.21</v>
      </c>
      <c r="F70" s="8">
        <v>3335843117.21</v>
      </c>
      <c r="G70" s="8">
        <v>757147636.10000002</v>
      </c>
    </row>
    <row r="71" spans="1:8" x14ac:dyDescent="0.25">
      <c r="A71" s="7" t="s">
        <v>157</v>
      </c>
      <c r="B71" s="8">
        <v>3494159343</v>
      </c>
      <c r="C71" s="8">
        <v>238580431.87</v>
      </c>
      <c r="D71" s="8">
        <v>3732739774.8699999</v>
      </c>
      <c r="E71" s="8">
        <v>2754326668.8699999</v>
      </c>
      <c r="F71" s="8">
        <v>2754326668.8699999</v>
      </c>
      <c r="G71" s="8">
        <v>978413106</v>
      </c>
    </row>
    <row r="72" spans="1:8" x14ac:dyDescent="0.25">
      <c r="A72" s="7" t="s">
        <v>158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</row>
    <row r="73" spans="1:8" x14ac:dyDescent="0.25">
      <c r="A73" s="9" t="s">
        <v>159</v>
      </c>
      <c r="B73" s="10">
        <v>1395576647</v>
      </c>
      <c r="C73" s="10">
        <v>-310567851.81999999</v>
      </c>
      <c r="D73" s="10">
        <v>1085008795.1800001</v>
      </c>
      <c r="E73" s="10">
        <v>710459216.38</v>
      </c>
      <c r="F73" s="10">
        <v>710459216.38</v>
      </c>
      <c r="G73" s="10">
        <v>374549578.80000001</v>
      </c>
      <c r="H73" s="1"/>
    </row>
    <row r="74" spans="1:8" x14ac:dyDescent="0.25">
      <c r="A74" s="7" t="s">
        <v>160</v>
      </c>
      <c r="B74" s="8">
        <v>615946307</v>
      </c>
      <c r="C74" s="8">
        <v>-78170040.420000002</v>
      </c>
      <c r="D74" s="8">
        <v>537776266.58000004</v>
      </c>
      <c r="E74" s="8">
        <v>338400934.60000002</v>
      </c>
      <c r="F74" s="8">
        <v>338400934.60000002</v>
      </c>
      <c r="G74" s="8">
        <v>199375331.97999999</v>
      </c>
    </row>
    <row r="75" spans="1:8" x14ac:dyDescent="0.25">
      <c r="A75" s="7" t="s">
        <v>161</v>
      </c>
      <c r="B75" s="8">
        <v>582328808</v>
      </c>
      <c r="C75" s="8">
        <v>-87124427.200000003</v>
      </c>
      <c r="D75" s="8">
        <v>495204380.80000001</v>
      </c>
      <c r="E75" s="8">
        <v>358747570.80000001</v>
      </c>
      <c r="F75" s="8">
        <v>358747570.80000001</v>
      </c>
      <c r="G75" s="8">
        <v>136456810</v>
      </c>
    </row>
    <row r="76" spans="1:8" x14ac:dyDescent="0.25">
      <c r="A76" s="7" t="s">
        <v>162</v>
      </c>
      <c r="B76" s="8">
        <v>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</row>
    <row r="77" spans="1:8" x14ac:dyDescent="0.25">
      <c r="A77" s="7" t="s">
        <v>163</v>
      </c>
      <c r="B77" s="8">
        <v>3629072</v>
      </c>
      <c r="C77" s="8">
        <v>14088200</v>
      </c>
      <c r="D77" s="8">
        <v>17717272</v>
      </c>
      <c r="E77" s="8">
        <v>5635280</v>
      </c>
      <c r="F77" s="8">
        <v>5635280</v>
      </c>
      <c r="G77" s="8">
        <v>12081992</v>
      </c>
    </row>
    <row r="78" spans="1:8" x14ac:dyDescent="0.25">
      <c r="A78" s="7" t="s">
        <v>164</v>
      </c>
      <c r="B78" s="8">
        <v>43672460</v>
      </c>
      <c r="C78" s="8">
        <v>-22434818.66</v>
      </c>
      <c r="D78" s="8">
        <v>21237641.34</v>
      </c>
      <c r="E78" s="8">
        <v>7675430.9800000004</v>
      </c>
      <c r="F78" s="8">
        <v>7675430.9800000004</v>
      </c>
      <c r="G78" s="8">
        <v>13562210.359999999</v>
      </c>
    </row>
    <row r="79" spans="1:8" x14ac:dyDescent="0.25">
      <c r="A79" s="7" t="s">
        <v>165</v>
      </c>
      <c r="B79" s="8">
        <v>0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</row>
    <row r="80" spans="1:8" x14ac:dyDescent="0.25">
      <c r="A80" s="26" t="s">
        <v>166</v>
      </c>
      <c r="B80" s="23">
        <v>150000000</v>
      </c>
      <c r="C80" s="23">
        <v>-136926765.53999999</v>
      </c>
      <c r="D80" s="23">
        <v>13073234.460000001</v>
      </c>
      <c r="E80" s="23">
        <v>0</v>
      </c>
      <c r="F80" s="23">
        <v>0</v>
      </c>
      <c r="G80" s="23">
        <v>13073234.460000001</v>
      </c>
    </row>
    <row r="81" spans="1:8" x14ac:dyDescent="0.25">
      <c r="A81" s="24" t="s">
        <v>60</v>
      </c>
      <c r="B81" s="25">
        <v>46038050321</v>
      </c>
      <c r="C81" s="25">
        <v>4117853980.0500002</v>
      </c>
      <c r="D81" s="25">
        <v>50155904301.050003</v>
      </c>
      <c r="E81" s="25">
        <v>30700100439.650002</v>
      </c>
      <c r="F81" s="25">
        <v>30025540867.700001</v>
      </c>
      <c r="G81" s="25">
        <v>19455803861.400002</v>
      </c>
      <c r="H81" s="1"/>
    </row>
    <row r="82" spans="1:8" x14ac:dyDescent="0.25">
      <c r="A82" s="18"/>
      <c r="B82" s="18"/>
      <c r="C82" s="18"/>
      <c r="D82" s="18"/>
      <c r="E82" s="18"/>
      <c r="F82" s="18"/>
      <c r="G82" s="18"/>
    </row>
    <row r="83" spans="1:8" x14ac:dyDescent="0.25">
      <c r="A83" s="18"/>
      <c r="B83" s="18"/>
      <c r="C83" s="18"/>
      <c r="D83" s="18"/>
      <c r="E83" s="18"/>
      <c r="F83" s="18"/>
      <c r="G83" s="18"/>
    </row>
    <row r="84" spans="1:8" x14ac:dyDescent="0.25">
      <c r="A84" s="18"/>
      <c r="B84" s="70"/>
      <c r="C84" s="18"/>
      <c r="D84" s="18"/>
      <c r="E84" s="70"/>
      <c r="F84" s="70"/>
      <c r="G84" s="18"/>
    </row>
    <row r="85" spans="1:8" x14ac:dyDescent="0.25">
      <c r="A85" s="18"/>
      <c r="B85" s="18"/>
      <c r="C85" s="18"/>
      <c r="D85" s="18"/>
      <c r="E85" s="18"/>
      <c r="F85" s="18"/>
      <c r="G85" s="18"/>
    </row>
    <row r="86" spans="1:8" x14ac:dyDescent="0.25">
      <c r="A86" s="18"/>
      <c r="B86" s="18"/>
      <c r="C86" s="18"/>
      <c r="D86" s="18"/>
      <c r="E86" s="18"/>
      <c r="F86" s="18"/>
      <c r="G86" s="18"/>
    </row>
    <row r="87" spans="1:8" x14ac:dyDescent="0.25">
      <c r="A87" s="18"/>
      <c r="B87" s="18"/>
      <c r="C87" s="18"/>
      <c r="D87" s="18"/>
      <c r="E87" s="18"/>
      <c r="F87" s="18"/>
      <c r="G87" s="18"/>
    </row>
    <row r="88" spans="1:8" x14ac:dyDescent="0.25">
      <c r="A88" s="18"/>
      <c r="B88" s="18"/>
      <c r="C88" s="18"/>
      <c r="D88" s="18"/>
      <c r="E88" s="18"/>
      <c r="F88" s="18"/>
      <c r="G88" s="18"/>
    </row>
    <row r="89" spans="1:8" x14ac:dyDescent="0.25">
      <c r="A89" s="18"/>
      <c r="B89" s="18"/>
      <c r="C89" s="18"/>
      <c r="D89" s="18"/>
      <c r="E89" s="18"/>
      <c r="F89" s="18"/>
      <c r="G89" s="18"/>
    </row>
    <row r="90" spans="1:8" x14ac:dyDescent="0.25">
      <c r="A90" s="18"/>
      <c r="B90" s="18"/>
      <c r="C90" s="18"/>
      <c r="D90" s="18"/>
      <c r="E90" s="18"/>
      <c r="F90" s="18"/>
      <c r="G90" s="18"/>
    </row>
    <row r="91" spans="1:8" x14ac:dyDescent="0.25">
      <c r="A91" s="18"/>
      <c r="B91" s="18"/>
      <c r="C91" s="18"/>
      <c r="D91" s="18"/>
      <c r="E91" s="18"/>
      <c r="F91" s="18"/>
      <c r="G91" s="18"/>
    </row>
    <row r="92" spans="1:8" x14ac:dyDescent="0.25">
      <c r="A92" s="18"/>
      <c r="B92" s="18"/>
      <c r="C92" s="18"/>
      <c r="D92" s="18"/>
      <c r="E92" s="18"/>
      <c r="F92" s="18"/>
      <c r="G92" s="18"/>
    </row>
  </sheetData>
  <mergeCells count="8">
    <mergeCell ref="B6:F6"/>
    <mergeCell ref="G6:G7"/>
    <mergeCell ref="A6:A8"/>
    <mergeCell ref="A1:G1"/>
    <mergeCell ref="A2:G2"/>
    <mergeCell ref="A3:G3"/>
    <mergeCell ref="A4:G4"/>
    <mergeCell ref="A5:G5"/>
  </mergeCells>
  <printOptions horizontalCentered="1"/>
  <pageMargins left="0.7" right="0.7" top="0.75" bottom="0.75" header="0.3" footer="0.3"/>
  <pageSetup scale="72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topLeftCell="A25" workbookViewId="0">
      <selection activeCell="I7" sqref="I7"/>
    </sheetView>
  </sheetViews>
  <sheetFormatPr baseColWidth="10" defaultRowHeight="15" x14ac:dyDescent="0.25"/>
  <cols>
    <col min="1" max="1" width="64.7109375" customWidth="1"/>
    <col min="2" max="2" width="17.42578125" customWidth="1"/>
    <col min="3" max="3" width="15.7109375" customWidth="1"/>
    <col min="4" max="4" width="16.28515625" customWidth="1"/>
    <col min="5" max="7" width="18" customWidth="1"/>
  </cols>
  <sheetData>
    <row r="1" spans="1:8" x14ac:dyDescent="0.25">
      <c r="A1" s="81" t="s">
        <v>3</v>
      </c>
      <c r="B1" s="81"/>
      <c r="C1" s="81"/>
      <c r="D1" s="81"/>
      <c r="E1" s="81"/>
      <c r="F1" s="81"/>
      <c r="G1" s="81"/>
    </row>
    <row r="2" spans="1:8" x14ac:dyDescent="0.25">
      <c r="A2" s="81" t="s">
        <v>61</v>
      </c>
      <c r="B2" s="81"/>
      <c r="C2" s="81"/>
      <c r="D2" s="81"/>
      <c r="E2" s="81"/>
      <c r="F2" s="81"/>
      <c r="G2" s="81"/>
    </row>
    <row r="3" spans="1:8" x14ac:dyDescent="0.25">
      <c r="A3" s="81" t="s">
        <v>62</v>
      </c>
      <c r="B3" s="81"/>
      <c r="C3" s="81"/>
      <c r="D3" s="81"/>
      <c r="E3" s="81"/>
      <c r="F3" s="81"/>
      <c r="G3" s="81"/>
    </row>
    <row r="4" spans="1:8" x14ac:dyDescent="0.25">
      <c r="A4" s="81" t="s">
        <v>1</v>
      </c>
      <c r="B4" s="81"/>
      <c r="C4" s="81"/>
      <c r="D4" s="81"/>
      <c r="E4" s="81"/>
      <c r="F4" s="81"/>
      <c r="G4" s="81"/>
    </row>
    <row r="5" spans="1:8" x14ac:dyDescent="0.25">
      <c r="A5" s="82"/>
      <c r="B5" s="82"/>
      <c r="C5" s="82"/>
      <c r="D5" s="82"/>
      <c r="E5" s="82"/>
      <c r="F5" s="82"/>
      <c r="G5" s="82"/>
    </row>
    <row r="6" spans="1:8" x14ac:dyDescent="0.25">
      <c r="A6" s="86" t="s">
        <v>7</v>
      </c>
      <c r="B6" s="83" t="s">
        <v>22</v>
      </c>
      <c r="C6" s="84"/>
      <c r="D6" s="84"/>
      <c r="E6" s="84"/>
      <c r="F6" s="85"/>
      <c r="G6" s="86" t="s">
        <v>28</v>
      </c>
    </row>
    <row r="7" spans="1:8" ht="27" x14ac:dyDescent="0.25">
      <c r="A7" s="88"/>
      <c r="B7" s="4" t="s">
        <v>23</v>
      </c>
      <c r="C7" s="4" t="s">
        <v>24</v>
      </c>
      <c r="D7" s="4" t="s">
        <v>25</v>
      </c>
      <c r="E7" s="4" t="s">
        <v>5</v>
      </c>
      <c r="F7" s="4" t="s">
        <v>26</v>
      </c>
      <c r="G7" s="87"/>
    </row>
    <row r="8" spans="1:8" x14ac:dyDescent="0.25">
      <c r="A8" s="87"/>
      <c r="B8" s="14">
        <v>1</v>
      </c>
      <c r="C8" s="14">
        <v>2</v>
      </c>
      <c r="D8" s="14" t="s">
        <v>27</v>
      </c>
      <c r="E8" s="14">
        <v>4</v>
      </c>
      <c r="F8" s="14">
        <v>5</v>
      </c>
      <c r="G8" s="14" t="s">
        <v>29</v>
      </c>
    </row>
    <row r="9" spans="1:8" x14ac:dyDescent="0.25">
      <c r="A9" s="5" t="s">
        <v>63</v>
      </c>
      <c r="B9" s="6">
        <v>6975196443</v>
      </c>
      <c r="C9" s="6">
        <v>1436711910.8499999</v>
      </c>
      <c r="D9" s="6">
        <v>8411908353.8500004</v>
      </c>
      <c r="E9" s="6">
        <v>4830574352.6199999</v>
      </c>
      <c r="F9" s="6">
        <v>4653586966.8999996</v>
      </c>
      <c r="G9" s="6">
        <v>3581334001.23</v>
      </c>
      <c r="H9" s="1"/>
    </row>
    <row r="10" spans="1:8" x14ac:dyDescent="0.25">
      <c r="A10" s="7" t="s">
        <v>64</v>
      </c>
      <c r="B10" s="8">
        <v>174689528</v>
      </c>
      <c r="C10" s="8">
        <v>14048276</v>
      </c>
      <c r="D10" s="8">
        <v>188737804</v>
      </c>
      <c r="E10" s="8">
        <v>136665107</v>
      </c>
      <c r="F10" s="8">
        <v>136665107</v>
      </c>
      <c r="G10" s="8">
        <v>52072697</v>
      </c>
    </row>
    <row r="11" spans="1:8" x14ac:dyDescent="0.25">
      <c r="A11" s="7" t="s">
        <v>65</v>
      </c>
      <c r="B11" s="8">
        <v>1556202133</v>
      </c>
      <c r="C11" s="8">
        <v>26621349.800000001</v>
      </c>
      <c r="D11" s="8">
        <v>1582823482.8</v>
      </c>
      <c r="E11" s="8">
        <v>1099759051.05</v>
      </c>
      <c r="F11" s="8">
        <v>1082221501.48</v>
      </c>
      <c r="G11" s="8">
        <v>483064431.75</v>
      </c>
    </row>
    <row r="12" spans="1:8" x14ac:dyDescent="0.25">
      <c r="A12" s="7" t="s">
        <v>66</v>
      </c>
      <c r="B12" s="8">
        <v>1245279974</v>
      </c>
      <c r="C12" s="8">
        <v>103932620.39</v>
      </c>
      <c r="D12" s="8">
        <v>1349212594.3900001</v>
      </c>
      <c r="E12" s="8">
        <v>748313949.58000004</v>
      </c>
      <c r="F12" s="8">
        <v>728554171.59000003</v>
      </c>
      <c r="G12" s="8">
        <v>600898644.80999994</v>
      </c>
    </row>
    <row r="13" spans="1:8" x14ac:dyDescent="0.25">
      <c r="A13" s="7" t="s">
        <v>67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</row>
    <row r="14" spans="1:8" x14ac:dyDescent="0.25">
      <c r="A14" s="7" t="s">
        <v>68</v>
      </c>
      <c r="B14" s="8">
        <v>364557847</v>
      </c>
      <c r="C14" s="8">
        <v>318105697.67000002</v>
      </c>
      <c r="D14" s="8">
        <v>682663544.66999996</v>
      </c>
      <c r="E14" s="8">
        <v>236914861.15000001</v>
      </c>
      <c r="F14" s="8">
        <v>228281084.37</v>
      </c>
      <c r="G14" s="8">
        <v>445748683.51999998</v>
      </c>
    </row>
    <row r="15" spans="1:8" x14ac:dyDescent="0.25">
      <c r="A15" s="7" t="s">
        <v>69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</row>
    <row r="16" spans="1:8" x14ac:dyDescent="0.25">
      <c r="A16" s="7" t="s">
        <v>70</v>
      </c>
      <c r="B16" s="8">
        <v>3276371527</v>
      </c>
      <c r="C16" s="8">
        <v>778659801.78999996</v>
      </c>
      <c r="D16" s="8">
        <v>4055031328.79</v>
      </c>
      <c r="E16" s="8">
        <v>2294885736.3899999</v>
      </c>
      <c r="F16" s="8">
        <v>2177494519.3899999</v>
      </c>
      <c r="G16" s="8">
        <v>1760145592.4000001</v>
      </c>
    </row>
    <row r="17" spans="1:8" x14ac:dyDescent="0.25">
      <c r="A17" s="7" t="s">
        <v>71</v>
      </c>
      <c r="B17" s="8">
        <v>358095434</v>
      </c>
      <c r="C17" s="8">
        <v>195344165.19999999</v>
      </c>
      <c r="D17" s="8">
        <v>553439599.20000005</v>
      </c>
      <c r="E17" s="8">
        <v>314035647.44999999</v>
      </c>
      <c r="F17" s="8">
        <v>300370583.06999999</v>
      </c>
      <c r="G17" s="8">
        <v>239403951.75</v>
      </c>
    </row>
    <row r="18" spans="1:8" x14ac:dyDescent="0.25">
      <c r="A18" s="9" t="s">
        <v>72</v>
      </c>
      <c r="B18" s="10">
        <v>27232263894</v>
      </c>
      <c r="C18" s="10">
        <v>476860286.45999998</v>
      </c>
      <c r="D18" s="10">
        <v>27709124180.459999</v>
      </c>
      <c r="E18" s="10">
        <v>16728182858.559999</v>
      </c>
      <c r="F18" s="10">
        <v>16350742049.190001</v>
      </c>
      <c r="G18" s="10">
        <v>10980941321.9</v>
      </c>
      <c r="H18" s="1"/>
    </row>
    <row r="19" spans="1:8" x14ac:dyDescent="0.25">
      <c r="A19" s="7" t="s">
        <v>73</v>
      </c>
      <c r="B19" s="8">
        <v>253788471</v>
      </c>
      <c r="C19" s="8">
        <v>27279826.390000001</v>
      </c>
      <c r="D19" s="8">
        <v>281068297.38999999</v>
      </c>
      <c r="E19" s="8">
        <v>65887235.890000001</v>
      </c>
      <c r="F19" s="8">
        <v>64094510.359999999</v>
      </c>
      <c r="G19" s="8">
        <v>215181061.5</v>
      </c>
    </row>
    <row r="20" spans="1:8" x14ac:dyDescent="0.25">
      <c r="A20" s="7" t="s">
        <v>74</v>
      </c>
      <c r="B20" s="8">
        <v>974337756</v>
      </c>
      <c r="C20" s="8">
        <v>220360360.84</v>
      </c>
      <c r="D20" s="8">
        <v>1194698116.8399999</v>
      </c>
      <c r="E20" s="8">
        <v>602032781.51999998</v>
      </c>
      <c r="F20" s="8">
        <v>497401003.75</v>
      </c>
      <c r="G20" s="8">
        <v>592665335.32000005</v>
      </c>
    </row>
    <row r="21" spans="1:8" x14ac:dyDescent="0.25">
      <c r="A21" s="7" t="s">
        <v>75</v>
      </c>
      <c r="B21" s="8">
        <v>5378557717</v>
      </c>
      <c r="C21" s="8">
        <v>74671572.439999998</v>
      </c>
      <c r="D21" s="8">
        <v>5453229289.4399996</v>
      </c>
      <c r="E21" s="8">
        <v>3692138628.77</v>
      </c>
      <c r="F21" s="8">
        <v>3543181452.77</v>
      </c>
      <c r="G21" s="8">
        <v>1761090660.6700001</v>
      </c>
    </row>
    <row r="22" spans="1:8" x14ac:dyDescent="0.25">
      <c r="A22" s="7" t="s">
        <v>76</v>
      </c>
      <c r="B22" s="8">
        <v>761731900</v>
      </c>
      <c r="C22" s="8">
        <v>45469051.729999997</v>
      </c>
      <c r="D22" s="8">
        <v>807200951.73000002</v>
      </c>
      <c r="E22" s="8">
        <v>566743127.16999996</v>
      </c>
      <c r="F22" s="8">
        <v>552038278.95000005</v>
      </c>
      <c r="G22" s="8">
        <v>240457824.56</v>
      </c>
    </row>
    <row r="23" spans="1:8" x14ac:dyDescent="0.25">
      <c r="A23" s="7" t="s">
        <v>77</v>
      </c>
      <c r="B23" s="8">
        <v>13175950462</v>
      </c>
      <c r="C23" s="8">
        <v>52826595.57</v>
      </c>
      <c r="D23" s="8">
        <v>13228777057.57</v>
      </c>
      <c r="E23" s="8">
        <v>9037196242.9899998</v>
      </c>
      <c r="F23" s="8">
        <v>8972842445.1599998</v>
      </c>
      <c r="G23" s="8">
        <v>4191580814.5799999</v>
      </c>
    </row>
    <row r="24" spans="1:8" x14ac:dyDescent="0.25">
      <c r="A24" s="7" t="s">
        <v>78</v>
      </c>
      <c r="B24" s="8">
        <v>6507990533</v>
      </c>
      <c r="C24" s="8">
        <v>113985230.23</v>
      </c>
      <c r="D24" s="8">
        <v>6621975763.2299995</v>
      </c>
      <c r="E24" s="8">
        <v>2695469373.8499999</v>
      </c>
      <c r="F24" s="8">
        <v>2653855834.6700001</v>
      </c>
      <c r="G24" s="8">
        <v>3926506389.3800001</v>
      </c>
    </row>
    <row r="25" spans="1:8" x14ac:dyDescent="0.25">
      <c r="A25" s="7" t="s">
        <v>79</v>
      </c>
      <c r="B25" s="8">
        <v>179907055</v>
      </c>
      <c r="C25" s="8">
        <v>-57732350.740000002</v>
      </c>
      <c r="D25" s="8">
        <v>122174704.26000001</v>
      </c>
      <c r="E25" s="8">
        <v>68715468.370000005</v>
      </c>
      <c r="F25" s="8">
        <v>67328523.530000001</v>
      </c>
      <c r="G25" s="8">
        <v>53459235.890000001</v>
      </c>
    </row>
    <row r="26" spans="1:8" x14ac:dyDescent="0.25">
      <c r="A26" s="9" t="s">
        <v>80</v>
      </c>
      <c r="B26" s="10">
        <v>2352730333</v>
      </c>
      <c r="C26" s="10">
        <v>1983849648.0899999</v>
      </c>
      <c r="D26" s="10">
        <v>4336579981.0900002</v>
      </c>
      <c r="E26" s="10">
        <v>1615919105.5999999</v>
      </c>
      <c r="F26" s="10">
        <v>1499278228.74</v>
      </c>
      <c r="G26" s="10">
        <v>2720660875.4899998</v>
      </c>
      <c r="H26" s="1"/>
    </row>
    <row r="27" spans="1:8" x14ac:dyDescent="0.25">
      <c r="A27" s="7" t="s">
        <v>81</v>
      </c>
      <c r="B27" s="8">
        <v>505041737</v>
      </c>
      <c r="C27" s="8">
        <v>-41298397.590000004</v>
      </c>
      <c r="D27" s="8">
        <v>463743339.41000003</v>
      </c>
      <c r="E27" s="8">
        <v>204611510.15000001</v>
      </c>
      <c r="F27" s="8">
        <v>197340019.31999999</v>
      </c>
      <c r="G27" s="8">
        <v>259131829.25999999</v>
      </c>
    </row>
    <row r="28" spans="1:8" x14ac:dyDescent="0.25">
      <c r="A28" s="7" t="s">
        <v>82</v>
      </c>
      <c r="B28" s="8">
        <v>358280426</v>
      </c>
      <c r="C28" s="8">
        <v>126820095.78</v>
      </c>
      <c r="D28" s="8">
        <v>485100521.77999997</v>
      </c>
      <c r="E28" s="8">
        <v>308460958.31</v>
      </c>
      <c r="F28" s="8">
        <v>306455064.45999998</v>
      </c>
      <c r="G28" s="8">
        <v>176639563.47</v>
      </c>
    </row>
    <row r="29" spans="1:8" x14ac:dyDescent="0.25">
      <c r="A29" s="7" t="s">
        <v>83</v>
      </c>
      <c r="B29" s="8">
        <v>3297163</v>
      </c>
      <c r="C29" s="8">
        <v>3740098.01</v>
      </c>
      <c r="D29" s="8">
        <v>7037261.0099999998</v>
      </c>
      <c r="E29" s="8">
        <v>2419096.98</v>
      </c>
      <c r="F29" s="8">
        <v>2373661.34</v>
      </c>
      <c r="G29" s="8">
        <v>4618164.03</v>
      </c>
    </row>
    <row r="30" spans="1:8" x14ac:dyDescent="0.25">
      <c r="A30" s="7" t="s">
        <v>84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</row>
    <row r="31" spans="1:8" x14ac:dyDescent="0.25">
      <c r="A31" s="7" t="s">
        <v>85</v>
      </c>
      <c r="B31" s="8">
        <v>540558656</v>
      </c>
      <c r="C31" s="8">
        <v>1806396325.6600001</v>
      </c>
      <c r="D31" s="8">
        <v>2346954981.6599998</v>
      </c>
      <c r="E31" s="8">
        <v>522740049.18000001</v>
      </c>
      <c r="F31" s="8">
        <v>450717919.18000001</v>
      </c>
      <c r="G31" s="8">
        <v>1824214932.48</v>
      </c>
    </row>
    <row r="32" spans="1:8" x14ac:dyDescent="0.25">
      <c r="A32" s="7" t="s">
        <v>86</v>
      </c>
      <c r="B32" s="8">
        <v>142541556</v>
      </c>
      <c r="C32" s="8">
        <v>13674632.9</v>
      </c>
      <c r="D32" s="8">
        <v>156216188.90000001</v>
      </c>
      <c r="E32" s="8">
        <v>97404810.590000004</v>
      </c>
      <c r="F32" s="8">
        <v>83157255.439999998</v>
      </c>
      <c r="G32" s="8">
        <v>58811378.310000002</v>
      </c>
    </row>
    <row r="33" spans="1:8" x14ac:dyDescent="0.25">
      <c r="A33" s="7" t="s">
        <v>87</v>
      </c>
      <c r="B33" s="8">
        <v>213019246</v>
      </c>
      <c r="C33" s="8">
        <v>114998537.59</v>
      </c>
      <c r="D33" s="8">
        <v>328017783.58999997</v>
      </c>
      <c r="E33" s="8">
        <v>125675113.23</v>
      </c>
      <c r="F33" s="8">
        <v>122267942.54000001</v>
      </c>
      <c r="G33" s="8">
        <v>202342670.36000001</v>
      </c>
    </row>
    <row r="34" spans="1:8" x14ac:dyDescent="0.25">
      <c r="A34" s="7" t="s">
        <v>88</v>
      </c>
      <c r="B34" s="8">
        <v>36650087</v>
      </c>
      <c r="C34" s="8">
        <v>26651294.789999999</v>
      </c>
      <c r="D34" s="8">
        <v>63301381.789999999</v>
      </c>
      <c r="E34" s="8">
        <v>31946964.149999999</v>
      </c>
      <c r="F34" s="8">
        <v>30332415.84</v>
      </c>
      <c r="G34" s="8">
        <v>31354417.640000001</v>
      </c>
    </row>
    <row r="35" spans="1:8" x14ac:dyDescent="0.25">
      <c r="A35" s="7" t="s">
        <v>89</v>
      </c>
      <c r="B35" s="8">
        <v>553341462</v>
      </c>
      <c r="C35" s="8">
        <v>-67132939.049999997</v>
      </c>
      <c r="D35" s="8">
        <v>486208522.94999999</v>
      </c>
      <c r="E35" s="8">
        <v>322660603.00999999</v>
      </c>
      <c r="F35" s="8">
        <v>306633950.62</v>
      </c>
      <c r="G35" s="8">
        <v>163547919.94</v>
      </c>
    </row>
    <row r="36" spans="1:8" x14ac:dyDescent="0.25">
      <c r="A36" s="9" t="s">
        <v>90</v>
      </c>
      <c r="B36" s="10">
        <v>9477859651</v>
      </c>
      <c r="C36" s="10">
        <v>220432134.65000001</v>
      </c>
      <c r="D36" s="10">
        <v>9698291785.6499996</v>
      </c>
      <c r="E36" s="10">
        <v>7525424122.8699999</v>
      </c>
      <c r="F36" s="10">
        <v>7521933622.8699999</v>
      </c>
      <c r="G36" s="10">
        <v>2172867662.7800002</v>
      </c>
      <c r="H36" s="1"/>
    </row>
    <row r="37" spans="1:8" x14ac:dyDescent="0.25">
      <c r="A37" s="7" t="s">
        <v>91</v>
      </c>
      <c r="B37" s="8">
        <v>1686531378</v>
      </c>
      <c r="C37" s="8">
        <v>-69618550.989999995</v>
      </c>
      <c r="D37" s="8">
        <v>1616912827.01</v>
      </c>
      <c r="E37" s="8">
        <v>1192679168.79</v>
      </c>
      <c r="F37" s="8">
        <v>1192448668.79</v>
      </c>
      <c r="G37" s="8">
        <v>424233658.22000003</v>
      </c>
    </row>
    <row r="38" spans="1:8" ht="27" x14ac:dyDescent="0.25">
      <c r="A38" s="7" t="s">
        <v>92</v>
      </c>
      <c r="B38" s="8">
        <v>7586328273</v>
      </c>
      <c r="C38" s="8">
        <v>244717451.18000001</v>
      </c>
      <c r="D38" s="8">
        <v>7831045724.1800003</v>
      </c>
      <c r="E38" s="8">
        <v>6095484954.0799999</v>
      </c>
      <c r="F38" s="8">
        <v>6095484954.0799999</v>
      </c>
      <c r="G38" s="8">
        <v>1735560770.0999999</v>
      </c>
    </row>
    <row r="39" spans="1:8" x14ac:dyDescent="0.25">
      <c r="A39" s="7" t="s">
        <v>93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</row>
    <row r="40" spans="1:8" x14ac:dyDescent="0.25">
      <c r="A40" s="26" t="s">
        <v>94</v>
      </c>
      <c r="B40" s="23">
        <v>205000000</v>
      </c>
      <c r="C40" s="23">
        <v>45333234.460000001</v>
      </c>
      <c r="D40" s="23">
        <v>250333234.46000001</v>
      </c>
      <c r="E40" s="23">
        <v>237260000</v>
      </c>
      <c r="F40" s="23">
        <v>234000000</v>
      </c>
      <c r="G40" s="23">
        <v>13073234.460000001</v>
      </c>
    </row>
    <row r="41" spans="1:8" x14ac:dyDescent="0.25">
      <c r="A41" s="24" t="s">
        <v>60</v>
      </c>
      <c r="B41" s="25">
        <v>46038050321</v>
      </c>
      <c r="C41" s="25">
        <v>4117853980.0500002</v>
      </c>
      <c r="D41" s="25">
        <v>50155904301.050003</v>
      </c>
      <c r="E41" s="25">
        <v>30700100439.650002</v>
      </c>
      <c r="F41" s="25">
        <v>30025540867.700001</v>
      </c>
      <c r="G41" s="25">
        <v>19455803861.400002</v>
      </c>
      <c r="H41" s="1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  <row r="52" spans="1:7" x14ac:dyDescent="0.25">
      <c r="A52" s="18"/>
      <c r="B52" s="18"/>
      <c r="C52" s="18"/>
      <c r="D52" s="18"/>
      <c r="E52" s="18"/>
      <c r="F52" s="18"/>
      <c r="G52" s="18"/>
    </row>
  </sheetData>
  <mergeCells count="8">
    <mergeCell ref="B6:F6"/>
    <mergeCell ref="G6:G7"/>
    <mergeCell ref="A6:A8"/>
    <mergeCell ref="A1:G1"/>
    <mergeCell ref="A2:G2"/>
    <mergeCell ref="A3:G3"/>
    <mergeCell ref="A4:G4"/>
    <mergeCell ref="A5:G5"/>
  </mergeCells>
  <printOptions horizontalCentered="1"/>
  <pageMargins left="0.7" right="0.7" top="0.75" bottom="0.75" header="0.3" footer="0.3"/>
  <pageSetup scale="7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topLeftCell="A4" workbookViewId="0">
      <selection activeCell="I7" sqref="I7"/>
    </sheetView>
  </sheetViews>
  <sheetFormatPr baseColWidth="10" defaultColWidth="6.85546875" defaultRowHeight="12.75" x14ac:dyDescent="0.25"/>
  <cols>
    <col min="1" max="1" width="57.140625" style="50" customWidth="1"/>
    <col min="2" max="2" width="24" style="50" customWidth="1"/>
    <col min="3" max="3" width="25.140625" style="50" customWidth="1"/>
    <col min="4" max="4" width="23.140625" style="50" customWidth="1"/>
    <col min="5" max="16384" width="6.85546875" style="50"/>
  </cols>
  <sheetData>
    <row r="1" spans="1:4" ht="13.5" x14ac:dyDescent="0.25">
      <c r="A1" s="100" t="s">
        <v>3</v>
      </c>
      <c r="B1" s="100"/>
      <c r="C1" s="100"/>
      <c r="D1" s="100"/>
    </row>
    <row r="2" spans="1:4" ht="13.5" x14ac:dyDescent="0.25">
      <c r="A2" s="81" t="s">
        <v>218</v>
      </c>
      <c r="B2" s="81"/>
      <c r="C2" s="81"/>
      <c r="D2" s="81"/>
    </row>
    <row r="3" spans="1:4" ht="13.5" x14ac:dyDescent="0.25">
      <c r="A3" s="81" t="s">
        <v>219</v>
      </c>
      <c r="B3" s="81"/>
      <c r="C3" s="81"/>
      <c r="D3" s="81"/>
    </row>
    <row r="4" spans="1:4" ht="13.5" x14ac:dyDescent="0.25">
      <c r="A4" s="81"/>
      <c r="B4" s="81"/>
      <c r="C4" s="81"/>
      <c r="D4" s="81"/>
    </row>
    <row r="5" spans="1:4" ht="13.5" x14ac:dyDescent="0.25">
      <c r="A5" s="94" t="s">
        <v>199</v>
      </c>
      <c r="B5" s="34" t="s">
        <v>220</v>
      </c>
      <c r="C5" s="34" t="s">
        <v>221</v>
      </c>
      <c r="D5" s="34" t="s">
        <v>218</v>
      </c>
    </row>
    <row r="6" spans="1:4" ht="13.5" x14ac:dyDescent="0.25">
      <c r="A6" s="88"/>
      <c r="B6" s="51" t="s">
        <v>222</v>
      </c>
      <c r="C6" s="51" t="s">
        <v>223</v>
      </c>
      <c r="D6" s="51" t="s">
        <v>224</v>
      </c>
    </row>
    <row r="7" spans="1:4" ht="13.5" x14ac:dyDescent="0.25">
      <c r="A7" s="91" t="s">
        <v>200</v>
      </c>
      <c r="B7" s="92"/>
      <c r="C7" s="92"/>
      <c r="D7" s="93"/>
    </row>
    <row r="8" spans="1:4" s="54" customFormat="1" x14ac:dyDescent="0.25">
      <c r="A8" s="52"/>
      <c r="B8" s="53"/>
      <c r="C8" s="53"/>
      <c r="D8" s="53"/>
    </row>
    <row r="9" spans="1:4" ht="13.5" x14ac:dyDescent="0.25">
      <c r="A9" s="38" t="s">
        <v>202</v>
      </c>
      <c r="B9" s="40">
        <v>0</v>
      </c>
      <c r="C9" s="40">
        <v>22786138.98</v>
      </c>
      <c r="D9" s="40">
        <f>B9-C9</f>
        <v>-22786138.98</v>
      </c>
    </row>
    <row r="10" spans="1:4" ht="13.5" x14ac:dyDescent="0.25">
      <c r="A10" s="38" t="s">
        <v>203</v>
      </c>
      <c r="B10" s="40">
        <v>0</v>
      </c>
      <c r="C10" s="40">
        <v>6092144</v>
      </c>
      <c r="D10" s="40">
        <f t="shared" ref="D10:D19" si="0">B10-C10</f>
        <v>-6092144</v>
      </c>
    </row>
    <row r="11" spans="1:4" ht="13.5" x14ac:dyDescent="0.25">
      <c r="A11" s="38" t="s">
        <v>204</v>
      </c>
      <c r="B11" s="40">
        <v>0</v>
      </c>
      <c r="C11" s="40">
        <v>9134588.8900000006</v>
      </c>
      <c r="D11" s="40">
        <f t="shared" si="0"/>
        <v>-9134588.8900000006</v>
      </c>
    </row>
    <row r="12" spans="1:4" ht="13.5" x14ac:dyDescent="0.25">
      <c r="A12" s="38" t="s">
        <v>205</v>
      </c>
      <c r="B12" s="40">
        <v>0</v>
      </c>
      <c r="C12" s="40">
        <v>10514097.42</v>
      </c>
      <c r="D12" s="40">
        <f t="shared" si="0"/>
        <v>-10514097.42</v>
      </c>
    </row>
    <row r="13" spans="1:4" ht="13.5" x14ac:dyDescent="0.25">
      <c r="A13" s="55" t="s">
        <v>268</v>
      </c>
      <c r="B13" s="40">
        <v>1735000000</v>
      </c>
      <c r="C13" s="40">
        <v>0</v>
      </c>
      <c r="D13" s="40">
        <f t="shared" si="0"/>
        <v>1735000000</v>
      </c>
    </row>
    <row r="14" spans="1:4" ht="15" x14ac:dyDescent="0.25">
      <c r="A14" s="55" t="s">
        <v>206</v>
      </c>
      <c r="B14" s="40">
        <v>0</v>
      </c>
      <c r="C14" s="40">
        <f>66000000+74982922.37+209000000</f>
        <v>349982922.37</v>
      </c>
      <c r="D14" s="40">
        <f t="shared" si="0"/>
        <v>-349982922.37</v>
      </c>
    </row>
    <row r="15" spans="1:4" ht="15" x14ac:dyDescent="0.25">
      <c r="A15" s="55" t="s">
        <v>207</v>
      </c>
      <c r="B15" s="40">
        <v>0</v>
      </c>
      <c r="C15" s="40">
        <v>200000000</v>
      </c>
      <c r="D15" s="40">
        <f t="shared" si="0"/>
        <v>-200000000</v>
      </c>
    </row>
    <row r="16" spans="1:4" ht="15" x14ac:dyDescent="0.25">
      <c r="A16" s="55" t="s">
        <v>209</v>
      </c>
      <c r="B16" s="40">
        <v>300000000</v>
      </c>
      <c r="C16" s="40">
        <f>117891042.94+582108957.06</f>
        <v>700000000</v>
      </c>
      <c r="D16" s="40">
        <f t="shared" si="0"/>
        <v>-400000000</v>
      </c>
    </row>
    <row r="17" spans="1:4" ht="15" x14ac:dyDescent="0.25">
      <c r="A17" s="55" t="s">
        <v>225</v>
      </c>
      <c r="B17" s="40">
        <v>0</v>
      </c>
      <c r="C17" s="40">
        <v>100000000</v>
      </c>
      <c r="D17" s="40">
        <f t="shared" si="0"/>
        <v>-100000000</v>
      </c>
    </row>
    <row r="18" spans="1:4" ht="15" x14ac:dyDescent="0.25">
      <c r="A18" s="55" t="s">
        <v>208</v>
      </c>
      <c r="B18" s="40">
        <v>300000000</v>
      </c>
      <c r="C18" s="40">
        <v>31000000</v>
      </c>
      <c r="D18" s="40">
        <f t="shared" si="0"/>
        <v>269000000</v>
      </c>
    </row>
    <row r="19" spans="1:4" ht="13.5" x14ac:dyDescent="0.25">
      <c r="A19" s="56" t="s">
        <v>226</v>
      </c>
      <c r="B19" s="40">
        <f>SUM(B9:B18)</f>
        <v>2335000000</v>
      </c>
      <c r="C19" s="40">
        <f>SUM(C9:C18)</f>
        <v>1429509891.6600001</v>
      </c>
      <c r="D19" s="40">
        <f t="shared" si="0"/>
        <v>905490108.33999991</v>
      </c>
    </row>
    <row r="20" spans="1:4" x14ac:dyDescent="0.25">
      <c r="A20" s="57"/>
      <c r="B20" s="53"/>
      <c r="C20" s="53"/>
      <c r="D20" s="53"/>
    </row>
    <row r="21" spans="1:4" ht="13.5" x14ac:dyDescent="0.25">
      <c r="A21" s="29" t="s">
        <v>214</v>
      </c>
      <c r="B21" s="30"/>
      <c r="C21" s="30"/>
      <c r="D21" s="31"/>
    </row>
    <row r="22" spans="1:4" ht="13.5" x14ac:dyDescent="0.25">
      <c r="A22" s="58"/>
      <c r="B22" s="58"/>
      <c r="C22" s="58"/>
      <c r="D22" s="58"/>
    </row>
    <row r="23" spans="1:4" ht="13.5" x14ac:dyDescent="0.25">
      <c r="A23" s="38"/>
      <c r="B23" s="59"/>
      <c r="C23" s="59"/>
      <c r="D23" s="59"/>
    </row>
    <row r="24" spans="1:4" ht="13.5" x14ac:dyDescent="0.25">
      <c r="A24" s="60" t="s">
        <v>227</v>
      </c>
      <c r="B24" s="40">
        <v>0</v>
      </c>
      <c r="C24" s="40">
        <v>0</v>
      </c>
      <c r="D24" s="40">
        <v>0</v>
      </c>
    </row>
    <row r="25" spans="1:4" ht="13.5" x14ac:dyDescent="0.25">
      <c r="A25" s="61"/>
      <c r="B25" s="58"/>
      <c r="C25" s="59"/>
      <c r="D25" s="59"/>
    </row>
    <row r="26" spans="1:4" ht="13.5" x14ac:dyDescent="0.25">
      <c r="A26" s="56" t="s">
        <v>216</v>
      </c>
      <c r="B26" s="62">
        <f>B19+B24</f>
        <v>2335000000</v>
      </c>
      <c r="C26" s="62">
        <f>C19+C24</f>
        <v>1429509891.6600001</v>
      </c>
      <c r="D26" s="62">
        <f>D19+D24</f>
        <v>905490108.33999991</v>
      </c>
    </row>
    <row r="27" spans="1:4" ht="15" x14ac:dyDescent="0.25">
      <c r="A27" s="45" t="s">
        <v>217</v>
      </c>
      <c r="B27" s="63"/>
      <c r="C27" s="63"/>
      <c r="D27" s="63"/>
    </row>
    <row r="28" spans="1:4" x14ac:dyDescent="0.25">
      <c r="C28" s="64"/>
      <c r="D28" s="64"/>
    </row>
    <row r="30" spans="1:4" ht="13.5" x14ac:dyDescent="0.25">
      <c r="A30" s="19"/>
    </row>
    <row r="31" spans="1:4" ht="13.5" x14ac:dyDescent="0.25">
      <c r="A31" s="19"/>
    </row>
  </sheetData>
  <mergeCells count="6">
    <mergeCell ref="A7:D7"/>
    <mergeCell ref="A1:D1"/>
    <mergeCell ref="A2:D2"/>
    <mergeCell ref="A3:D3"/>
    <mergeCell ref="A4:D4"/>
    <mergeCell ref="A5:A6"/>
  </mergeCells>
  <pageMargins left="0.7" right="0.7" top="0.75" bottom="0.75" header="0.3" footer="0.3"/>
  <pageSetup scale="94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3"/>
  <sheetViews>
    <sheetView topLeftCell="A20" workbookViewId="0">
      <selection activeCell="I7" sqref="I7"/>
    </sheetView>
  </sheetViews>
  <sheetFormatPr baseColWidth="10" defaultColWidth="6.85546875" defaultRowHeight="13.5" x14ac:dyDescent="0.25"/>
  <cols>
    <col min="1" max="1" width="70.5703125" style="32" customWidth="1"/>
    <col min="2" max="2" width="33.85546875" style="32" customWidth="1"/>
    <col min="3" max="3" width="32.7109375" style="32" customWidth="1"/>
    <col min="4" max="4" width="10.140625" style="32" customWidth="1"/>
    <col min="5" max="5" width="8" style="32" customWidth="1"/>
    <col min="6" max="16384" width="6.85546875" style="32"/>
  </cols>
  <sheetData>
    <row r="1" spans="1:3" x14ac:dyDescent="0.25">
      <c r="A1" s="100" t="s">
        <v>3</v>
      </c>
      <c r="B1" s="100"/>
      <c r="C1" s="100"/>
    </row>
    <row r="2" spans="1:3" ht="12.75" customHeight="1" x14ac:dyDescent="0.25">
      <c r="A2" s="81" t="s">
        <v>197</v>
      </c>
      <c r="B2" s="81"/>
      <c r="C2" s="81"/>
    </row>
    <row r="3" spans="1:3" ht="12.75" customHeight="1" x14ac:dyDescent="0.25">
      <c r="A3" s="81" t="s">
        <v>198</v>
      </c>
      <c r="B3" s="81"/>
      <c r="C3" s="81"/>
    </row>
    <row r="4" spans="1:3" ht="12.75" customHeight="1" x14ac:dyDescent="0.25">
      <c r="A4" s="81"/>
      <c r="B4" s="81"/>
      <c r="C4" s="81"/>
    </row>
    <row r="5" spans="1:3" ht="12.75" customHeight="1" x14ac:dyDescent="0.25">
      <c r="A5" s="33"/>
      <c r="B5" s="33"/>
      <c r="C5" s="33"/>
    </row>
    <row r="6" spans="1:3" ht="21" customHeight="1" x14ac:dyDescent="0.25">
      <c r="A6" s="34" t="s">
        <v>199</v>
      </c>
      <c r="B6" s="34" t="s">
        <v>5</v>
      </c>
      <c r="C6" s="35" t="s">
        <v>26</v>
      </c>
    </row>
    <row r="7" spans="1:3" ht="20.25" customHeight="1" x14ac:dyDescent="0.25">
      <c r="A7" s="101" t="s">
        <v>200</v>
      </c>
      <c r="B7" s="102"/>
      <c r="C7" s="103"/>
    </row>
    <row r="8" spans="1:3" x14ac:dyDescent="0.25">
      <c r="A8" s="36"/>
      <c r="B8" s="37"/>
      <c r="C8" s="37"/>
    </row>
    <row r="9" spans="1:3" x14ac:dyDescent="0.25">
      <c r="A9" s="38"/>
      <c r="B9" s="39"/>
      <c r="C9" s="39"/>
    </row>
    <row r="10" spans="1:3" x14ac:dyDescent="0.25">
      <c r="A10" s="38" t="s">
        <v>201</v>
      </c>
      <c r="B10" s="40">
        <v>16945528.829999998</v>
      </c>
      <c r="C10" s="40">
        <v>16945528.829999998</v>
      </c>
    </row>
    <row r="11" spans="1:3" x14ac:dyDescent="0.25">
      <c r="A11" s="38" t="s">
        <v>202</v>
      </c>
      <c r="B11" s="40">
        <v>143036567.08000001</v>
      </c>
      <c r="C11" s="40">
        <v>143036567.08000001</v>
      </c>
    </row>
    <row r="12" spans="1:3" x14ac:dyDescent="0.25">
      <c r="A12" s="38" t="s">
        <v>203</v>
      </c>
      <c r="B12" s="40">
        <v>46327092.060000002</v>
      </c>
      <c r="C12" s="40">
        <v>46327092.060000002</v>
      </c>
    </row>
    <row r="13" spans="1:3" x14ac:dyDescent="0.25">
      <c r="A13" s="38" t="s">
        <v>204</v>
      </c>
      <c r="B13" s="40">
        <v>70411868.640000001</v>
      </c>
      <c r="C13" s="40">
        <v>70411868.640000001</v>
      </c>
    </row>
    <row r="14" spans="1:3" x14ac:dyDescent="0.25">
      <c r="A14" s="38" t="s">
        <v>205</v>
      </c>
      <c r="B14" s="40">
        <v>82026514.189999998</v>
      </c>
      <c r="C14" s="40">
        <v>82026514.189999998</v>
      </c>
    </row>
    <row r="15" spans="1:3" x14ac:dyDescent="0.25">
      <c r="A15" s="55" t="s">
        <v>268</v>
      </c>
      <c r="B15" s="40">
        <v>0</v>
      </c>
      <c r="C15" s="40">
        <v>0</v>
      </c>
    </row>
    <row r="16" spans="1:3" ht="15" x14ac:dyDescent="0.25">
      <c r="A16" s="38" t="s">
        <v>206</v>
      </c>
      <c r="B16" s="40">
        <f>13930554.47+2572098.94</f>
        <v>16502653.41</v>
      </c>
      <c r="C16" s="40">
        <f>13930554.47+2572098.94</f>
        <v>16502653.41</v>
      </c>
    </row>
    <row r="17" spans="1:4" ht="15" x14ac:dyDescent="0.25">
      <c r="A17" s="38" t="s">
        <v>207</v>
      </c>
      <c r="B17" s="40">
        <v>10323455.560000001</v>
      </c>
      <c r="C17" s="40">
        <v>10323455.560000001</v>
      </c>
    </row>
    <row r="18" spans="1:4" ht="15" x14ac:dyDescent="0.25">
      <c r="A18" s="38" t="s">
        <v>208</v>
      </c>
      <c r="B18" s="40">
        <v>8570712.5</v>
      </c>
      <c r="C18" s="40">
        <v>8340212.5</v>
      </c>
    </row>
    <row r="19" spans="1:4" ht="15" x14ac:dyDescent="0.25">
      <c r="A19" s="38" t="s">
        <v>209</v>
      </c>
      <c r="B19" s="40">
        <f>17278777.99+8566066.67</f>
        <v>25844844.659999996</v>
      </c>
      <c r="C19" s="40">
        <f>17278777.99+8566066.67</f>
        <v>25844844.659999996</v>
      </c>
    </row>
    <row r="20" spans="1:4" ht="15" x14ac:dyDescent="0.25">
      <c r="A20" s="38" t="s">
        <v>210</v>
      </c>
      <c r="B20" s="40">
        <v>0</v>
      </c>
      <c r="C20" s="40">
        <v>0</v>
      </c>
    </row>
    <row r="21" spans="1:4" ht="15" x14ac:dyDescent="0.25">
      <c r="A21" s="38" t="s">
        <v>211</v>
      </c>
      <c r="B21" s="40">
        <v>0</v>
      </c>
      <c r="C21" s="40">
        <v>0</v>
      </c>
    </row>
    <row r="22" spans="1:4" ht="16.5" customHeight="1" x14ac:dyDescent="0.25">
      <c r="A22" s="38" t="s">
        <v>212</v>
      </c>
      <c r="B22" s="40">
        <v>5017714.43</v>
      </c>
      <c r="C22" s="40">
        <v>5017714.43</v>
      </c>
      <c r="D22" s="42"/>
    </row>
    <row r="23" spans="1:4" x14ac:dyDescent="0.25">
      <c r="A23" s="41" t="s">
        <v>213</v>
      </c>
      <c r="B23" s="40">
        <f>SUM(B10:B22)</f>
        <v>425006951.36000007</v>
      </c>
      <c r="C23" s="40">
        <f>SUM(C10:C22)</f>
        <v>424776451.36000007</v>
      </c>
    </row>
    <row r="24" spans="1:4" ht="19.5" customHeight="1" x14ac:dyDescent="0.25">
      <c r="A24" s="36"/>
      <c r="B24" s="43"/>
      <c r="C24" s="43"/>
    </row>
    <row r="25" spans="1:4" x14ac:dyDescent="0.25">
      <c r="A25" s="101" t="s">
        <v>214</v>
      </c>
      <c r="B25" s="102"/>
      <c r="C25" s="103"/>
    </row>
    <row r="26" spans="1:4" x14ac:dyDescent="0.25">
      <c r="A26" s="36"/>
      <c r="B26" s="43"/>
      <c r="C26" s="43"/>
    </row>
    <row r="27" spans="1:4" x14ac:dyDescent="0.25">
      <c r="A27" s="38"/>
      <c r="B27" s="44"/>
      <c r="C27" s="44"/>
    </row>
    <row r="28" spans="1:4" x14ac:dyDescent="0.25">
      <c r="A28" s="36" t="s">
        <v>215</v>
      </c>
      <c r="B28" s="40">
        <v>0</v>
      </c>
      <c r="C28" s="40">
        <v>0</v>
      </c>
    </row>
    <row r="29" spans="1:4" x14ac:dyDescent="0.25">
      <c r="A29" s="36"/>
      <c r="B29" s="40"/>
      <c r="C29" s="40"/>
    </row>
    <row r="30" spans="1:4" x14ac:dyDescent="0.25">
      <c r="A30" s="41" t="s">
        <v>216</v>
      </c>
      <c r="B30" s="40">
        <f>B23+B28</f>
        <v>425006951.36000007</v>
      </c>
      <c r="C30" s="40">
        <f>C23+C28</f>
        <v>424776451.36000007</v>
      </c>
    </row>
    <row r="31" spans="1:4" ht="12.75" customHeight="1" x14ac:dyDescent="0.25">
      <c r="A31" s="45" t="s">
        <v>217</v>
      </c>
      <c r="B31" s="46"/>
      <c r="C31" s="46"/>
    </row>
    <row r="32" spans="1:4" x14ac:dyDescent="0.25">
      <c r="B32" s="42"/>
    </row>
    <row r="36" spans="1:3" s="47" customFormat="1" ht="12.75" customHeight="1" x14ac:dyDescent="0.25">
      <c r="A36" s="32"/>
      <c r="B36" s="32"/>
      <c r="C36" s="32"/>
    </row>
    <row r="37" spans="1:3" s="47" customFormat="1" ht="12.75" customHeight="1" x14ac:dyDescent="0.25"/>
    <row r="38" spans="1:3" s="47" customFormat="1" ht="12.75" customHeight="1" x14ac:dyDescent="0.25"/>
    <row r="39" spans="1:3" s="47" customFormat="1" ht="12.75" customHeight="1" x14ac:dyDescent="0.25"/>
    <row r="40" spans="1:3" s="47" customFormat="1" ht="12.75" customHeight="1" x14ac:dyDescent="0.25">
      <c r="A40" s="48"/>
      <c r="C40" s="48"/>
    </row>
    <row r="41" spans="1:3" s="47" customFormat="1" ht="12.75" customHeight="1" x14ac:dyDescent="0.25">
      <c r="A41" s="48"/>
      <c r="C41" s="48"/>
    </row>
    <row r="42" spans="1:3" s="47" customFormat="1" ht="12.75" customHeight="1" x14ac:dyDescent="0.25">
      <c r="B42" s="49"/>
    </row>
    <row r="43" spans="1:3" x14ac:dyDescent="0.25">
      <c r="A43" s="47"/>
      <c r="B43" s="47"/>
      <c r="C43" s="47"/>
    </row>
  </sheetData>
  <mergeCells count="6">
    <mergeCell ref="A25:C25"/>
    <mergeCell ref="A1:C1"/>
    <mergeCell ref="A2:C2"/>
    <mergeCell ref="A3:C3"/>
    <mergeCell ref="A4:C4"/>
    <mergeCell ref="A7:C7"/>
  </mergeCells>
  <pageMargins left="0.7" right="0.7" top="0.75" bottom="0.75" header="0.3" footer="0.3"/>
  <pageSetup scale="8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Análitico Ingresos</vt:lpstr>
      <vt:lpstr>Clasif Admtva Dependencias</vt:lpstr>
      <vt:lpstr>Clasif Admtva Poderes</vt:lpstr>
      <vt:lpstr>Clasif Admtva Entidades</vt:lpstr>
      <vt:lpstr>Clasificación Económica</vt:lpstr>
      <vt:lpstr>Objeto del Gasto</vt:lpstr>
      <vt:lpstr>Clasificación Funcional</vt:lpstr>
      <vt:lpstr>Endeudamiento Neto</vt:lpstr>
      <vt:lpstr>Intereses de la Deuda</vt:lpstr>
      <vt:lpstr>Categoría Programática</vt:lpstr>
      <vt:lpstr>Postura Fiscal</vt:lpstr>
      <vt:lpstr>Hoja1</vt:lpstr>
      <vt:lpstr>'Objeto del Gasto'!Títulos_a_imprimir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V. Pacheco Cardeña</dc:creator>
  <cp:lastModifiedBy>Laura V. Pacheco Cardeña</cp:lastModifiedBy>
  <cp:lastPrinted>2022-10-31T03:22:45Z</cp:lastPrinted>
  <dcterms:created xsi:type="dcterms:W3CDTF">2022-10-27T21:20:32Z</dcterms:created>
  <dcterms:modified xsi:type="dcterms:W3CDTF">2022-10-31T03:23:13Z</dcterms:modified>
</cp:coreProperties>
</file>