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C16" i="4" l="1"/>
  <c r="B16" i="4"/>
  <c r="C14" i="4"/>
  <c r="D20" i="4"/>
  <c r="D18" i="4"/>
  <c r="D19" i="4"/>
  <c r="C19" i="4"/>
  <c r="D13" i="4"/>
  <c r="D14" i="4"/>
  <c r="C13" i="4"/>
  <c r="C18" i="4" s="1"/>
  <c r="C20" i="4" s="1"/>
  <c r="B13" i="4"/>
  <c r="B14" i="4"/>
  <c r="D16" i="4"/>
  <c r="B24" i="4"/>
  <c r="B18" i="4"/>
  <c r="B20" i="4" s="1"/>
  <c r="B19" i="4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G15" i="8"/>
  <c r="G14" i="8"/>
  <c r="G13" i="8"/>
  <c r="G12" i="8"/>
  <c r="G11" i="8"/>
  <c r="G10" i="8"/>
  <c r="D15" i="8"/>
  <c r="D14" i="8"/>
  <c r="D13" i="8"/>
  <c r="D12" i="8"/>
  <c r="D11" i="8"/>
  <c r="D10" i="8"/>
  <c r="D10" i="9"/>
  <c r="G11" i="9"/>
  <c r="G10" i="9"/>
  <c r="D11" i="9"/>
  <c r="F10" i="9"/>
  <c r="E10" i="9"/>
  <c r="C10" i="9" l="1"/>
</calcChain>
</file>

<file path=xl/sharedStrings.xml><?xml version="1.0" encoding="utf-8"?>
<sst xmlns="http://schemas.openxmlformats.org/spreadsheetml/2006/main" count="305" uniqueCount="208">
  <si>
    <t>Cuenta Pública 2018</t>
  </si>
  <si>
    <t>Estado Analítico del Ejercicio del Presupuesto de Egresos</t>
  </si>
  <si>
    <t>Indicadores de Postura Fiscal</t>
  </si>
  <si>
    <t>Del  1o. de Enero al 30 de Septiembre de 2018</t>
  </si>
  <si>
    <t>(Pesos)</t>
  </si>
  <si>
    <t>TOMO II PODER EJECUTIVO</t>
  </si>
  <si>
    <t>Estimado/Aprobado</t>
  </si>
  <si>
    <t>Devengado</t>
  </si>
  <si>
    <t>Recaudado/Pagado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</si>
  <si>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</si>
  <si>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</si>
  <si>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</si>
  <si>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</si>
  <si>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</si>
  <si>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</si>
  <si>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</si>
  <si>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</si>
  <si>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</si>
  <si>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>Estimado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</si>
  <si>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</si>
  <si>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</si>
  <si>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</si>
  <si>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</si>
  <si>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</si>
  <si>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</si>
  <si>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</si>
  <si>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</si>
  <si>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</si>
  <si>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</si>
  <si>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</si>
  <si>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Pagado</t>
  </si>
  <si>
    <t>Subejercicio</t>
  </si>
  <si>
    <t>3 = (1 + 2)</t>
  </si>
  <si>
    <t>6 = (3 - 4)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</si>
  <si>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</si>
  <si>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</si>
  <si>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</si>
  <si>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</si>
  <si>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</si>
  <si>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</si>
  <si>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</si>
  <si>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</si>
  <si>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</si>
  <si>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</si>
  <si>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</si>
  <si>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</si>
  <si>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</si>
  <si>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</si>
  <si>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</si>
  <si>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</si>
  <si>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</si>
  <si>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</si>
  <si>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</si>
  <si>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</si>
  <si>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</si>
  <si>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</si>
  <si>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</si>
  <si>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</si>
  <si>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</si>
  <si>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</si>
  <si>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           Participaciones a Entidades Federativas y Municipios</t>
  </si>
  <si>
    <t xml:space="preserve">               Costo Financiero, Deuda o Apoyos a Deudores y Ahorradores de la Banca</t>
  </si>
  <si>
    <t xml:space="preserve">           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</si>
  <si>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</si>
  <si>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</si>
  <si>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</si>
  <si>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</si>
  <si>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</si>
  <si>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</si>
  <si>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</si>
  <si>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</si>
  <si>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</si>
  <si>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</si>
  <si>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</si>
  <si>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</si>
  <si>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</si>
  <si>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</si>
  <si>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</si>
  <si>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</si>
  <si>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</si>
  <si>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</si>
  <si>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</si>
  <si>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</si>
  <si>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</si>
  <si>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</si>
  <si>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</si>
  <si>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</si>
  <si>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</si>
  <si>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</si>
  <si>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</si>
  <si>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</si>
  <si>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</si>
  <si>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</si>
  <si>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</si>
  <si>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</si>
  <si>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</si>
  <si>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</si>
  <si>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</si>
  <si>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</si>
  <si>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</si>
  <si>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</si>
  <si>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</si>
  <si>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</si>
  <si>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</si>
  <si>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</si>
  <si>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</si>
  <si>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</si>
  <si>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</si>
  <si>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</si>
  <si>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</si>
  <si>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</si>
  <si>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</si>
  <si>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</si>
  <si>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</si>
  <si>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</si>
  <si>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</si>
  <si>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</si>
  <si>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</si>
  <si>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</si>
  <si>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</si>
  <si>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</si>
  <si>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</si>
  <si>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</si>
  <si>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</si>
  <si>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</si>
  <si>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</si>
  <si>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</si>
  <si>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</si>
  <si>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</si>
  <si>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</si>
  <si>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</si>
  <si>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</si>
  <si>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</si>
  <si>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</si>
  <si>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</si>
  <si>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</si>
  <si>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</si>
  <si>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</si>
  <si>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</si>
  <si>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</si>
  <si>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</si>
  <si>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</si>
  <si>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</si>
  <si>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</si>
  <si>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</si>
  <si>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</si>
  <si>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</si>
  <si>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</si>
  <si>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</si>
  <si>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</si>
  <si>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</si>
  <si>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</si>
  <si>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</si>
  <si>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</si>
  <si>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</si>
  <si>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</si>
  <si>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</si>
  <si>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</si>
  <si>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</si>
  <si>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</si>
  <si>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</si>
  <si>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</si>
  <si>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</si>
  <si>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</si>
  <si>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</si>
  <si>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</si>
  <si>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</si>
  <si>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</si>
  <si>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</si>
  <si>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</si>
  <si>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</si>
  <si>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</si>
  <si>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</si>
  <si>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</si>
  <si>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PODER EJECUTIVO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</si>
  <si>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</si>
  <si>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</si>
  <si>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</si>
  <si>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</si>
  <si>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</si>
  <si>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</si>
  <si>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</si>
  <si>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</si>
  <si>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</si>
  <si>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</si>
  <si>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</si>
  <si>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           Corriente</t>
  </si>
  <si>
    <t xml:space="preserve">               Capital</t>
  </si>
  <si>
    <t xml:space="preserve">    Aprovechamientos</t>
  </si>
  <si>
    <t xml:space="preserve">    Ingresos por Ventas de Bienes y Servicios</t>
  </si>
  <si>
    <t xml:space="preserve">    Ingresos Derivados de Financiamientos</t>
  </si>
  <si>
    <t xml:space="preserve"> Total</t>
  </si>
  <si>
    <t xml:space="preserve">    Ingresos del Gobierno</t>
  </si>
  <si>
    <t xml:space="preserve">               Impuestos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</si>
  <si>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</si>
  <si>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</si>
  <si>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</si>
  <si>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       Corriente</t>
  </si>
  <si>
    <t xml:space="preserve">                      Capital</t>
  </si>
  <si>
    <t xml:space="preserve">               Aprovechamientos</t>
  </si>
  <si>
    <t xml:space="preserve">               Participaciones y Aportaciones</t>
  </si>
  <si>
    <t xml:space="preserve">               Transferencias, Asignaciones, Subsidios y Otras Ayudas</t>
  </si>
  <si>
    <t xml:space="preserve">    Ingresos de Organismos y Empresas</t>
  </si>
  <si>
    <t xml:space="preserve">               Cuotas y Aportaciones de Seguridad Social</t>
  </si>
  <si>
    <t xml:space="preserve">               Ingresos por Ventas de Bienes y Servicios</t>
  </si>
  <si>
    <t xml:space="preserve">    Ingresos Derivados de Financiamiento</t>
  </si>
  <si>
    <t xml:space="preserve">               Ingresos Derivados de Financiamientos</t>
  </si>
  <si>
    <t>PODER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</si>
</sst>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activeCell="A6" sqref="A6"/>
    </sheetView>
  </sheetViews>
  <sheetFormatPr baseColWidth="10" defaultRowHeight="15" x14ac:dyDescent="0.25"/>
  <cols>
    <col min="1" max="1" width="64.7109375" customWidth="1"/>
    <col min="2" max="2" width="20.5703125" customWidth="1"/>
    <col min="3" max="3" width="20.7109375" customWidth="1"/>
    <col min="4" max="4" width="19.5703125" customWidth="1"/>
    <col min="5" max="5" width="20" customWidth="1"/>
    <col min="6" max="6" width="19.140625" customWidth="1"/>
    <col min="7" max="7" width="19.85546875" customWidth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207</v>
      </c>
      <c r="B2" s="36"/>
      <c r="C2" s="36"/>
      <c r="D2" s="36"/>
      <c r="E2" s="36"/>
      <c r="F2" s="36"/>
      <c r="G2" s="36"/>
    </row>
    <row r="3" spans="1:7" x14ac:dyDescent="0.25">
      <c r="A3" s="36" t="s">
        <v>175</v>
      </c>
      <c r="B3" s="36"/>
      <c r="C3" s="36"/>
      <c r="D3" s="36"/>
      <c r="E3" s="36"/>
      <c r="F3" s="36"/>
      <c r="G3" s="36"/>
    </row>
    <row r="4" spans="1:7" x14ac:dyDescent="0.25">
      <c r="A4" s="36" t="s">
        <v>3</v>
      </c>
      <c r="B4" s="36"/>
      <c r="C4" s="36"/>
      <c r="D4" s="36"/>
      <c r="E4" s="36"/>
      <c r="F4" s="36"/>
      <c r="G4" s="36"/>
    </row>
    <row r="5" spans="1:7" x14ac:dyDescent="0.25">
      <c r="A5" s="36" t="s">
        <v>4</v>
      </c>
      <c r="B5" s="36"/>
      <c r="C5" s="36"/>
      <c r="D5" s="36"/>
      <c r="E5" s="36"/>
      <c r="F5" s="36"/>
      <c r="G5" s="36"/>
    </row>
    <row r="6" spans="1:7" x14ac:dyDescent="0.25">
      <c r="A6" s="2"/>
      <c r="B6" s="2"/>
      <c r="C6" s="2"/>
      <c r="D6" s="2"/>
      <c r="E6" s="2"/>
      <c r="F6" s="2"/>
      <c r="G6" s="2"/>
    </row>
    <row r="7" spans="1:7" ht="25.5" x14ac:dyDescent="0.25">
      <c r="A7" s="6" t="s">
        <v>180</v>
      </c>
      <c r="B7" s="4" t="s">
        <v>18</v>
      </c>
      <c r="C7" s="4" t="s">
        <v>176</v>
      </c>
      <c r="D7" s="4" t="s">
        <v>29</v>
      </c>
      <c r="E7" s="4" t="s">
        <v>7</v>
      </c>
      <c r="F7" s="4" t="s">
        <v>177</v>
      </c>
      <c r="G7" s="7" t="s">
        <v>178</v>
      </c>
    </row>
    <row r="8" spans="1:7" x14ac:dyDescent="0.25">
      <c r="A8" s="8"/>
      <c r="B8" s="9">
        <v>1</v>
      </c>
      <c r="C8" s="9">
        <v>2</v>
      </c>
      <c r="D8" s="9" t="s">
        <v>32</v>
      </c>
      <c r="E8" s="9">
        <v>4</v>
      </c>
      <c r="F8" s="9">
        <v>5</v>
      </c>
      <c r="G8" s="10" t="s">
        <v>179</v>
      </c>
    </row>
    <row r="9" spans="1:7" x14ac:dyDescent="0.25">
      <c r="A9" s="14" t="s">
        <v>181</v>
      </c>
      <c r="B9" s="15">
        <v>1891007550</v>
      </c>
      <c r="C9" s="15">
        <v>0</v>
      </c>
      <c r="D9" s="15">
        <v>1891007550</v>
      </c>
      <c r="E9" s="15">
        <v>1456804138.3399999</v>
      </c>
      <c r="F9" s="15">
        <v>1456804138.3399999</v>
      </c>
      <c r="G9" s="16">
        <v>-434203411.66000003</v>
      </c>
    </row>
    <row r="10" spans="1:7" x14ac:dyDescent="0.25">
      <c r="A10" s="14" t="s">
        <v>182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6">
        <v>0</v>
      </c>
    </row>
    <row r="11" spans="1:7" x14ac:dyDescent="0.25">
      <c r="A11" s="14" t="s">
        <v>183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7" x14ac:dyDescent="0.25">
      <c r="A12" s="14" t="s">
        <v>184</v>
      </c>
      <c r="B12" s="15">
        <v>913790281</v>
      </c>
      <c r="C12" s="15">
        <v>0</v>
      </c>
      <c r="D12" s="15">
        <v>913790281</v>
      </c>
      <c r="E12" s="15">
        <v>768461417.97000003</v>
      </c>
      <c r="F12" s="15">
        <v>768461417.97000003</v>
      </c>
      <c r="G12" s="16">
        <v>-145328863.03</v>
      </c>
    </row>
    <row r="13" spans="1:7" x14ac:dyDescent="0.25">
      <c r="A13" s="14" t="s">
        <v>185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6">
        <v>0</v>
      </c>
    </row>
    <row r="14" spans="1:7" x14ac:dyDescent="0.25">
      <c r="A14" s="14" t="s">
        <v>186</v>
      </c>
      <c r="B14" s="15">
        <v>153748899</v>
      </c>
      <c r="C14" s="15">
        <v>0</v>
      </c>
      <c r="D14" s="15">
        <v>153748899</v>
      </c>
      <c r="E14" s="15">
        <v>692872036.67999995</v>
      </c>
      <c r="F14" s="15">
        <v>692872036.67999995</v>
      </c>
      <c r="G14" s="16">
        <v>539123137.67999995</v>
      </c>
    </row>
    <row r="15" spans="1:7" x14ac:dyDescent="0.25">
      <c r="A15" s="14" t="s">
        <v>187</v>
      </c>
      <c r="B15" s="15">
        <v>66607872</v>
      </c>
      <c r="C15" s="15">
        <v>0</v>
      </c>
      <c r="D15" s="15">
        <v>66607872</v>
      </c>
      <c r="E15" s="15">
        <v>88079252.579999998</v>
      </c>
      <c r="F15" s="15">
        <v>88079252.579999998</v>
      </c>
      <c r="G15" s="16">
        <v>21471380.579999998</v>
      </c>
    </row>
    <row r="16" spans="1:7" x14ac:dyDescent="0.25">
      <c r="A16" s="14" t="s">
        <v>188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6">
        <v>0</v>
      </c>
    </row>
    <row r="17" spans="1:8" x14ac:dyDescent="0.25">
      <c r="A17" s="14" t="s">
        <v>186</v>
      </c>
      <c r="B17" s="15">
        <v>845620982</v>
      </c>
      <c r="C17" s="15">
        <v>0</v>
      </c>
      <c r="D17" s="15">
        <v>845620982</v>
      </c>
      <c r="E17" s="15">
        <v>490131786.39999998</v>
      </c>
      <c r="F17" s="15">
        <v>490131786.39999998</v>
      </c>
      <c r="G17" s="16">
        <v>-355489195.60000002</v>
      </c>
    </row>
    <row r="18" spans="1:8" x14ac:dyDescent="0.25">
      <c r="A18" s="14" t="s">
        <v>187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6">
        <v>0</v>
      </c>
    </row>
    <row r="19" spans="1:8" x14ac:dyDescent="0.25">
      <c r="A19" s="14" t="s">
        <v>189</v>
      </c>
      <c r="B19" s="15">
        <v>3126559657</v>
      </c>
      <c r="C19" s="15">
        <v>0</v>
      </c>
      <c r="D19" s="15">
        <v>3126559657</v>
      </c>
      <c r="E19" s="15">
        <v>0</v>
      </c>
      <c r="F19" s="15">
        <v>0</v>
      </c>
      <c r="G19" s="16">
        <v>-3126559657</v>
      </c>
    </row>
    <row r="20" spans="1:8" x14ac:dyDescent="0.25">
      <c r="A20" s="14" t="s">
        <v>155</v>
      </c>
      <c r="B20" s="15">
        <v>31917099860.77</v>
      </c>
      <c r="C20" s="15">
        <v>0</v>
      </c>
      <c r="D20" s="15">
        <v>31917099860.77</v>
      </c>
      <c r="E20" s="15">
        <v>24598978842.139999</v>
      </c>
      <c r="F20" s="15">
        <v>24598978842.139999</v>
      </c>
      <c r="G20" s="16">
        <v>-7318121018.6300001</v>
      </c>
    </row>
    <row r="21" spans="1:8" x14ac:dyDescent="0.25">
      <c r="A21" s="14" t="s">
        <v>124</v>
      </c>
      <c r="B21" s="15">
        <v>1898757773</v>
      </c>
      <c r="C21" s="15">
        <v>0</v>
      </c>
      <c r="D21" s="15">
        <v>1898757773</v>
      </c>
      <c r="E21" s="15">
        <v>1453644988</v>
      </c>
      <c r="F21" s="15">
        <v>1453644988</v>
      </c>
      <c r="G21" s="16">
        <v>-445112785</v>
      </c>
    </row>
    <row r="22" spans="1:8" x14ac:dyDescent="0.25">
      <c r="A22" s="14" t="s">
        <v>190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8" x14ac:dyDescent="0.25">
      <c r="A23" s="11" t="s">
        <v>191</v>
      </c>
      <c r="B23" s="12">
        <v>40813192874.769997</v>
      </c>
      <c r="C23" s="12">
        <v>0</v>
      </c>
      <c r="D23" s="12">
        <v>40813192874.769997</v>
      </c>
      <c r="E23" s="12">
        <v>29548972462.110001</v>
      </c>
      <c r="F23" s="12">
        <v>29548972462.110001</v>
      </c>
      <c r="G23" s="13">
        <v>-11264220412.66</v>
      </c>
      <c r="H23" s="1"/>
    </row>
    <row r="24" spans="1:8" x14ac:dyDescent="0.25">
      <c r="A24" s="11" t="s">
        <v>192</v>
      </c>
      <c r="B24" s="12">
        <v>37686633217.769997</v>
      </c>
      <c r="C24" s="12">
        <v>0</v>
      </c>
      <c r="D24" s="12">
        <v>37686633217.769997</v>
      </c>
      <c r="E24" s="12">
        <v>29548972462.110001</v>
      </c>
      <c r="F24" s="12">
        <v>29548972462.110001</v>
      </c>
      <c r="G24" s="13">
        <v>-8137660755.6599998</v>
      </c>
      <c r="H24" s="1"/>
    </row>
    <row r="25" spans="1:8" x14ac:dyDescent="0.25">
      <c r="A25" s="14" t="s">
        <v>193</v>
      </c>
      <c r="B25" s="15">
        <v>1891007550</v>
      </c>
      <c r="C25" s="15">
        <v>0</v>
      </c>
      <c r="D25" s="15">
        <v>1891007550</v>
      </c>
      <c r="E25" s="15">
        <v>1456804138.3399999</v>
      </c>
      <c r="F25" s="15">
        <v>1456804138.3399999</v>
      </c>
      <c r="G25" s="16">
        <v>-434203411.66000003</v>
      </c>
    </row>
    <row r="26" spans="1:8" x14ac:dyDescent="0.25">
      <c r="A26" s="14" t="s">
        <v>194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6">
        <v>0</v>
      </c>
    </row>
    <row r="27" spans="1:8" x14ac:dyDescent="0.25">
      <c r="A27" s="14" t="s">
        <v>195</v>
      </c>
      <c r="B27" s="15">
        <v>913790281</v>
      </c>
      <c r="C27" s="15">
        <v>0</v>
      </c>
      <c r="D27" s="15">
        <v>913790281</v>
      </c>
      <c r="E27" s="15">
        <v>768461417.97000003</v>
      </c>
      <c r="F27" s="15">
        <v>768461417.97000003</v>
      </c>
      <c r="G27" s="16">
        <v>-145328863.03</v>
      </c>
    </row>
    <row r="28" spans="1:8" x14ac:dyDescent="0.25">
      <c r="A28" s="14" t="s">
        <v>196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6">
        <v>0</v>
      </c>
    </row>
    <row r="29" spans="1:8" x14ac:dyDescent="0.25">
      <c r="A29" s="14" t="s">
        <v>197</v>
      </c>
      <c r="B29" s="15">
        <v>153748899</v>
      </c>
      <c r="C29" s="15">
        <v>0</v>
      </c>
      <c r="D29" s="15">
        <v>153748899</v>
      </c>
      <c r="E29" s="15">
        <v>692872036.67999995</v>
      </c>
      <c r="F29" s="15">
        <v>692872036.67999995</v>
      </c>
      <c r="G29" s="16">
        <v>539123137.67999995</v>
      </c>
    </row>
    <row r="30" spans="1:8" x14ac:dyDescent="0.25">
      <c r="A30" s="14" t="s">
        <v>198</v>
      </c>
      <c r="B30" s="15">
        <v>66607872</v>
      </c>
      <c r="C30" s="15">
        <v>0</v>
      </c>
      <c r="D30" s="15">
        <v>66607872</v>
      </c>
      <c r="E30" s="15">
        <v>88079252.579999998</v>
      </c>
      <c r="F30" s="15">
        <v>88079252.579999998</v>
      </c>
      <c r="G30" s="16">
        <v>21471380.579999998</v>
      </c>
    </row>
    <row r="31" spans="1:8" x14ac:dyDescent="0.25">
      <c r="A31" s="14" t="s">
        <v>199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6">
        <v>0</v>
      </c>
    </row>
    <row r="32" spans="1:8" x14ac:dyDescent="0.25">
      <c r="A32" s="14" t="s">
        <v>197</v>
      </c>
      <c r="B32" s="15">
        <v>845620982</v>
      </c>
      <c r="C32" s="15">
        <v>0</v>
      </c>
      <c r="D32" s="15">
        <v>845620982</v>
      </c>
      <c r="E32" s="15">
        <v>490131786.39999998</v>
      </c>
      <c r="F32" s="15">
        <v>490131786.39999998</v>
      </c>
      <c r="G32" s="16">
        <v>-355489195.60000002</v>
      </c>
    </row>
    <row r="33" spans="1:8" x14ac:dyDescent="0.25">
      <c r="A33" s="14" t="s">
        <v>198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6">
        <v>0</v>
      </c>
    </row>
    <row r="34" spans="1:8" x14ac:dyDescent="0.25">
      <c r="A34" s="14" t="s">
        <v>200</v>
      </c>
      <c r="B34" s="15">
        <v>31917099860.77</v>
      </c>
      <c r="C34" s="15">
        <v>0</v>
      </c>
      <c r="D34" s="15">
        <v>31917099860.77</v>
      </c>
      <c r="E34" s="15">
        <v>24598978842.139999</v>
      </c>
      <c r="F34" s="15">
        <v>24598978842.139999</v>
      </c>
      <c r="G34" s="16">
        <v>-7318121018.6300001</v>
      </c>
    </row>
    <row r="35" spans="1:8" x14ac:dyDescent="0.25">
      <c r="A35" s="14" t="s">
        <v>201</v>
      </c>
      <c r="B35" s="15">
        <v>1898757773</v>
      </c>
      <c r="C35" s="15">
        <v>0</v>
      </c>
      <c r="D35" s="15">
        <v>1898757773</v>
      </c>
      <c r="E35" s="15">
        <v>1453644988</v>
      </c>
      <c r="F35" s="15">
        <v>1453644988</v>
      </c>
      <c r="G35" s="16">
        <v>-445112785</v>
      </c>
    </row>
    <row r="36" spans="1:8" x14ac:dyDescent="0.25">
      <c r="A36" s="11" t="s">
        <v>202</v>
      </c>
      <c r="B36" s="12">
        <v>3126559657</v>
      </c>
      <c r="C36" s="12">
        <v>0</v>
      </c>
      <c r="D36" s="12">
        <v>3126559657</v>
      </c>
      <c r="E36" s="12">
        <v>0</v>
      </c>
      <c r="F36" s="12">
        <v>0</v>
      </c>
      <c r="G36" s="13">
        <v>-3126559657</v>
      </c>
      <c r="H36" s="1"/>
    </row>
    <row r="37" spans="1:8" x14ac:dyDescent="0.25">
      <c r="A37" s="14" t="s">
        <v>203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6">
        <v>0</v>
      </c>
    </row>
    <row r="38" spans="1:8" x14ac:dyDescent="0.25">
      <c r="A38" s="14" t="s">
        <v>204</v>
      </c>
      <c r="B38" s="15">
        <v>3126559657</v>
      </c>
      <c r="C38" s="15">
        <v>0</v>
      </c>
      <c r="D38" s="15">
        <v>3126559657</v>
      </c>
      <c r="E38" s="15">
        <v>0</v>
      </c>
      <c r="F38" s="15">
        <v>0</v>
      </c>
      <c r="G38" s="16">
        <v>-3126559657</v>
      </c>
    </row>
    <row r="39" spans="1:8" x14ac:dyDescent="0.25">
      <c r="A39" s="14" t="s">
        <v>201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6">
        <v>0</v>
      </c>
    </row>
    <row r="40" spans="1:8" x14ac:dyDescent="0.25">
      <c r="A40" s="11" t="s">
        <v>205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3">
        <v>0</v>
      </c>
      <c r="H40" s="1"/>
    </row>
    <row r="41" spans="1:8" x14ac:dyDescent="0.25">
      <c r="A41" s="14" t="s">
        <v>206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6">
        <v>0</v>
      </c>
    </row>
    <row r="42" spans="1:8" x14ac:dyDescent="0.25">
      <c r="A42" s="11" t="s">
        <v>191</v>
      </c>
      <c r="B42" s="12">
        <v>40813192874.769997</v>
      </c>
      <c r="C42" s="12">
        <v>0</v>
      </c>
      <c r="D42" s="12">
        <v>40813192874.769997</v>
      </c>
      <c r="E42" s="12">
        <v>29548972462.110001</v>
      </c>
      <c r="F42" s="12">
        <v>29548972462.110001</v>
      </c>
      <c r="G42" s="13">
        <v>-11264220412.66</v>
      </c>
      <c r="H42" s="1"/>
    </row>
    <row r="43" spans="1:8" x14ac:dyDescent="0.25">
      <c r="A43" s="17"/>
      <c r="B43" s="18"/>
      <c r="C43" s="18"/>
      <c r="D43" s="18"/>
      <c r="E43" s="18"/>
      <c r="F43" s="18"/>
      <c r="G43" s="19"/>
    </row>
    <row r="44" spans="1:8" x14ac:dyDescent="0.25">
      <c r="A44" s="5"/>
      <c r="B44" s="5"/>
      <c r="C44" s="5"/>
      <c r="D44" s="5"/>
      <c r="E44" s="5"/>
      <c r="F44" s="5"/>
      <c r="G44" s="5"/>
    </row>
    <row r="45" spans="1:8" x14ac:dyDescent="0.25">
      <c r="A45" t="s">
        <v>25</v>
      </c>
    </row>
  </sheetData>
  <mergeCells count="5"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workbookViewId="0">
      <selection activeCell="G10" sqref="G10"/>
    </sheetView>
  </sheetViews>
  <sheetFormatPr baseColWidth="10" defaultRowHeight="15" x14ac:dyDescent="0.25"/>
  <cols>
    <col min="1" max="1" width="32.7109375" customWidth="1"/>
    <col min="2" max="2" width="23.28515625" customWidth="1"/>
    <col min="3" max="3" width="20.7109375" customWidth="1"/>
    <col min="4" max="4" width="19.5703125" customWidth="1"/>
    <col min="5" max="5" width="20" customWidth="1"/>
    <col min="6" max="6" width="19.140625" customWidth="1"/>
    <col min="7" max="7" width="19.85546875" customWidth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207</v>
      </c>
      <c r="B2" s="36"/>
      <c r="C2" s="36"/>
      <c r="D2" s="36"/>
      <c r="E2" s="36"/>
      <c r="F2" s="36"/>
      <c r="G2" s="36"/>
    </row>
    <row r="3" spans="1:7" x14ac:dyDescent="0.25">
      <c r="A3" s="36" t="s">
        <v>1</v>
      </c>
      <c r="B3" s="36"/>
      <c r="C3" s="36"/>
      <c r="D3" s="36"/>
      <c r="E3" s="36"/>
      <c r="F3" s="36"/>
      <c r="G3" s="36"/>
    </row>
    <row r="4" spans="1:7" x14ac:dyDescent="0.25">
      <c r="A4" s="36" t="s">
        <v>173</v>
      </c>
      <c r="B4" s="36"/>
      <c r="C4" s="36"/>
      <c r="D4" s="36"/>
      <c r="E4" s="36"/>
      <c r="F4" s="36"/>
      <c r="G4" s="36"/>
    </row>
    <row r="5" spans="1:7" x14ac:dyDescent="0.25">
      <c r="A5" s="36" t="s">
        <v>3</v>
      </c>
      <c r="B5" s="36"/>
      <c r="C5" s="36"/>
      <c r="D5" s="36"/>
      <c r="E5" s="36"/>
      <c r="F5" s="36"/>
      <c r="G5" s="36"/>
    </row>
    <row r="6" spans="1:7" x14ac:dyDescent="0.25">
      <c r="A6" s="36" t="s">
        <v>4</v>
      </c>
      <c r="B6" s="36"/>
      <c r="C6" s="36"/>
      <c r="D6" s="36"/>
      <c r="E6" s="36"/>
      <c r="F6" s="36"/>
      <c r="G6" s="36"/>
    </row>
    <row r="7" spans="1:7" x14ac:dyDescent="0.25">
      <c r="A7" s="2"/>
      <c r="B7" s="2"/>
      <c r="C7" s="2"/>
      <c r="D7" s="2"/>
      <c r="E7" s="2"/>
      <c r="F7" s="2"/>
      <c r="G7" s="2"/>
    </row>
    <row r="8" spans="1:7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7" x14ac:dyDescent="0.25">
      <c r="A9" s="20"/>
      <c r="B9" s="21">
        <v>1</v>
      </c>
      <c r="C9" s="21">
        <v>2</v>
      </c>
      <c r="D9" s="21" t="s">
        <v>32</v>
      </c>
      <c r="E9" s="21">
        <v>4</v>
      </c>
      <c r="F9" s="21">
        <v>5</v>
      </c>
      <c r="G9" s="22" t="s">
        <v>33</v>
      </c>
    </row>
    <row r="10" spans="1:7" x14ac:dyDescent="0.25">
      <c r="A10" s="11" t="s">
        <v>5</v>
      </c>
      <c r="B10" s="23">
        <v>40813192875</v>
      </c>
      <c r="C10" s="23">
        <f>SUM(C11:C21)</f>
        <v>4050630953.3800001</v>
      </c>
      <c r="D10" s="23">
        <f>+B10+C10</f>
        <v>44863823828.379997</v>
      </c>
      <c r="E10" s="23">
        <f>SUM(E11:E21)</f>
        <v>29714612138.720001</v>
      </c>
      <c r="F10" s="23">
        <f>SUM(F11:F21)</f>
        <v>29333902963.84</v>
      </c>
      <c r="G10" s="13">
        <f>+D10-E10</f>
        <v>15149211689.659996</v>
      </c>
    </row>
    <row r="11" spans="1:7" x14ac:dyDescent="0.25">
      <c r="A11" s="14" t="s">
        <v>174</v>
      </c>
      <c r="B11" s="23">
        <v>40813192875</v>
      </c>
      <c r="C11" s="23">
        <v>4050630953.3800001</v>
      </c>
      <c r="D11" s="23">
        <f>+B11+C11</f>
        <v>44863823828.379997</v>
      </c>
      <c r="E11" s="23">
        <v>29714612138.720001</v>
      </c>
      <c r="F11" s="23">
        <v>29333902963.84</v>
      </c>
      <c r="G11" s="13">
        <f>+D11-E11</f>
        <v>15149211689.659996</v>
      </c>
    </row>
    <row r="12" spans="1:7" x14ac:dyDescent="0.25">
      <c r="A12" s="17"/>
      <c r="B12" s="18"/>
      <c r="C12" s="18"/>
      <c r="D12" s="18"/>
      <c r="E12" s="18"/>
      <c r="F12" s="18"/>
      <c r="G12" s="19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t="s">
        <v>25</v>
      </c>
    </row>
    <row r="17" spans="2:4" x14ac:dyDescent="0.25">
      <c r="D17" s="3"/>
    </row>
    <row r="18" spans="2:4" x14ac:dyDescent="0.25">
      <c r="B18" s="1"/>
      <c r="C18" s="3"/>
    </row>
    <row r="19" spans="2:4" x14ac:dyDescent="0.25">
      <c r="B19" s="1"/>
      <c r="C19" s="3"/>
      <c r="D19" s="3"/>
    </row>
    <row r="20" spans="2:4" x14ac:dyDescent="0.25">
      <c r="B20" s="1"/>
      <c r="C20" s="3"/>
      <c r="D20" s="3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opLeftCell="B1" workbookViewId="0">
      <selection activeCell="G13" sqref="G13"/>
    </sheetView>
  </sheetViews>
  <sheetFormatPr baseColWidth="10" defaultRowHeight="15" x14ac:dyDescent="0.25"/>
  <cols>
    <col min="1" max="1" width="64.7109375" customWidth="1"/>
    <col min="2" max="2" width="20.5703125" customWidth="1"/>
    <col min="3" max="3" width="20.7109375" customWidth="1"/>
    <col min="4" max="4" width="19.5703125" customWidth="1"/>
    <col min="5" max="5" width="20" customWidth="1"/>
    <col min="6" max="6" width="19.140625" customWidth="1"/>
    <col min="7" max="7" width="19.85546875" customWidth="1"/>
  </cols>
  <sheetData>
    <row r="1" spans="1:8" x14ac:dyDescent="0.25">
      <c r="A1" s="36" t="s">
        <v>0</v>
      </c>
      <c r="B1" s="36"/>
      <c r="C1" s="36"/>
      <c r="D1" s="36"/>
      <c r="E1" s="36"/>
      <c r="F1" s="36"/>
      <c r="G1" s="36"/>
    </row>
    <row r="2" spans="1:8" x14ac:dyDescent="0.25">
      <c r="A2" s="36" t="s">
        <v>207</v>
      </c>
      <c r="B2" s="36"/>
      <c r="C2" s="36"/>
      <c r="D2" s="36"/>
      <c r="E2" s="36"/>
      <c r="F2" s="36"/>
      <c r="G2" s="36"/>
    </row>
    <row r="3" spans="1:8" x14ac:dyDescent="0.25">
      <c r="A3" s="36" t="s">
        <v>1</v>
      </c>
      <c r="B3" s="36"/>
      <c r="C3" s="36"/>
      <c r="D3" s="36"/>
      <c r="E3" s="36"/>
      <c r="F3" s="36"/>
      <c r="G3" s="36"/>
    </row>
    <row r="4" spans="1:8" x14ac:dyDescent="0.25">
      <c r="A4" s="36" t="s">
        <v>167</v>
      </c>
      <c r="B4" s="36"/>
      <c r="C4" s="36"/>
      <c r="D4" s="36"/>
      <c r="E4" s="36"/>
      <c r="F4" s="36"/>
      <c r="G4" s="36"/>
    </row>
    <row r="5" spans="1:8" x14ac:dyDescent="0.25">
      <c r="A5" s="36" t="s">
        <v>3</v>
      </c>
      <c r="B5" s="36"/>
      <c r="C5" s="36"/>
      <c r="D5" s="36"/>
      <c r="E5" s="36"/>
      <c r="F5" s="36"/>
      <c r="G5" s="36"/>
    </row>
    <row r="6" spans="1:8" x14ac:dyDescent="0.25">
      <c r="A6" s="36" t="s">
        <v>4</v>
      </c>
      <c r="B6" s="36"/>
      <c r="C6" s="36"/>
      <c r="D6" s="36"/>
      <c r="E6" s="36"/>
      <c r="F6" s="36"/>
      <c r="G6" s="36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8" x14ac:dyDescent="0.25">
      <c r="A9" s="8"/>
      <c r="B9" s="9">
        <v>1</v>
      </c>
      <c r="C9" s="9">
        <v>2</v>
      </c>
      <c r="D9" s="9" t="s">
        <v>32</v>
      </c>
      <c r="E9" s="9">
        <v>4</v>
      </c>
      <c r="F9" s="9">
        <v>5</v>
      </c>
      <c r="G9" s="10" t="s">
        <v>33</v>
      </c>
    </row>
    <row r="10" spans="1:8" x14ac:dyDescent="0.25">
      <c r="A10" s="14" t="s">
        <v>168</v>
      </c>
      <c r="B10" s="25">
        <v>29935649232</v>
      </c>
      <c r="C10" s="15">
        <v>2808609507.1500001</v>
      </c>
      <c r="D10" s="24">
        <f>+B10+C10</f>
        <v>32744258739.150002</v>
      </c>
      <c r="E10" s="15">
        <v>21835322024.700001</v>
      </c>
      <c r="F10" s="15">
        <v>21504675169.169998</v>
      </c>
      <c r="G10" s="13">
        <f>+D10-E10</f>
        <v>10908936714.450001</v>
      </c>
    </row>
    <row r="11" spans="1:8" x14ac:dyDescent="0.25">
      <c r="A11" s="14" t="s">
        <v>169</v>
      </c>
      <c r="B11" s="25">
        <v>2974616496</v>
      </c>
      <c r="C11" s="15">
        <v>590235383.08000004</v>
      </c>
      <c r="D11" s="24">
        <f t="shared" ref="D11:D15" si="0">+B11+C11</f>
        <v>3564851879.0799999</v>
      </c>
      <c r="E11" s="15">
        <v>1640075001.25</v>
      </c>
      <c r="F11" s="15">
        <v>1595783062.5</v>
      </c>
      <c r="G11" s="13">
        <f t="shared" ref="G11:G15" si="1">+D11-E11</f>
        <v>1924776877.8299999</v>
      </c>
    </row>
    <row r="12" spans="1:8" x14ac:dyDescent="0.25">
      <c r="A12" s="14" t="s">
        <v>170</v>
      </c>
      <c r="B12" s="25">
        <v>447233979</v>
      </c>
      <c r="C12" s="15">
        <v>279779461.35000002</v>
      </c>
      <c r="D12" s="24">
        <f t="shared" si="0"/>
        <v>727013440.35000002</v>
      </c>
      <c r="E12" s="15">
        <v>575484753.72000003</v>
      </c>
      <c r="F12" s="15">
        <v>575484753.72000003</v>
      </c>
      <c r="G12" s="13">
        <f t="shared" si="1"/>
        <v>151528686.63</v>
      </c>
    </row>
    <row r="13" spans="1:8" x14ac:dyDescent="0.25">
      <c r="A13" s="14" t="s">
        <v>171</v>
      </c>
      <c r="B13" s="25">
        <v>1249119026</v>
      </c>
      <c r="C13" s="15">
        <v>-11502697.4</v>
      </c>
      <c r="D13" s="24">
        <f t="shared" si="0"/>
        <v>1237616328.5999999</v>
      </c>
      <c r="E13" s="15">
        <v>491770779.42000002</v>
      </c>
      <c r="F13" s="15">
        <v>486000398.81999999</v>
      </c>
      <c r="G13" s="13">
        <f t="shared" si="1"/>
        <v>745845549.17999983</v>
      </c>
    </row>
    <row r="14" spans="1:8" x14ac:dyDescent="0.25">
      <c r="A14" s="14" t="s">
        <v>172</v>
      </c>
      <c r="B14" s="25">
        <v>6206574142</v>
      </c>
      <c r="C14" s="15">
        <v>383509299.19999999</v>
      </c>
      <c r="D14" s="24">
        <f t="shared" si="0"/>
        <v>6590083441.1999998</v>
      </c>
      <c r="E14" s="15">
        <v>5171959579.6300001</v>
      </c>
      <c r="F14" s="15">
        <v>5171959579.6300001</v>
      </c>
      <c r="G14" s="13">
        <f t="shared" si="1"/>
        <v>1418123861.5699997</v>
      </c>
    </row>
    <row r="15" spans="1:8" x14ac:dyDescent="0.25">
      <c r="A15" s="11" t="s">
        <v>63</v>
      </c>
      <c r="B15" s="24">
        <v>40813192875</v>
      </c>
      <c r="C15" s="12">
        <v>4050630953.3800001</v>
      </c>
      <c r="D15" s="24">
        <f t="shared" si="0"/>
        <v>44863823828.379997</v>
      </c>
      <c r="E15" s="12">
        <v>29714612138.720001</v>
      </c>
      <c r="F15" s="12">
        <v>29333902963.84</v>
      </c>
      <c r="G15" s="13">
        <f t="shared" si="1"/>
        <v>15149211689.659996</v>
      </c>
      <c r="H15" s="1"/>
    </row>
    <row r="16" spans="1:8" x14ac:dyDescent="0.25">
      <c r="A16" s="17"/>
      <c r="B16" s="18"/>
      <c r="C16" s="18"/>
      <c r="D16" s="18"/>
      <c r="E16" s="18"/>
      <c r="F16" s="18"/>
      <c r="G16" s="19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t="s">
        <v>25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opLeftCell="A61" workbookViewId="0">
      <selection activeCell="G84" sqref="G84"/>
    </sheetView>
  </sheetViews>
  <sheetFormatPr baseColWidth="10" defaultRowHeight="15" x14ac:dyDescent="0.25"/>
  <cols>
    <col min="1" max="1" width="64.7109375" customWidth="1"/>
    <col min="2" max="2" width="20.5703125" customWidth="1"/>
    <col min="3" max="3" width="20.7109375" customWidth="1"/>
    <col min="4" max="4" width="19.5703125" customWidth="1"/>
    <col min="5" max="5" width="20" customWidth="1"/>
    <col min="6" max="6" width="19.140625" customWidth="1"/>
    <col min="7" max="7" width="19.85546875" customWidth="1"/>
  </cols>
  <sheetData>
    <row r="1" spans="1:8" x14ac:dyDescent="0.25">
      <c r="A1" s="36" t="s">
        <v>0</v>
      </c>
      <c r="B1" s="36"/>
      <c r="C1" s="36"/>
      <c r="D1" s="36"/>
      <c r="E1" s="36"/>
      <c r="F1" s="36"/>
      <c r="G1" s="36"/>
    </row>
    <row r="2" spans="1:8" x14ac:dyDescent="0.25">
      <c r="A2" s="36" t="s">
        <v>207</v>
      </c>
      <c r="B2" s="36"/>
      <c r="C2" s="36"/>
      <c r="D2" s="36"/>
      <c r="E2" s="36"/>
      <c r="F2" s="36"/>
      <c r="G2" s="36"/>
    </row>
    <row r="3" spans="1:8" x14ac:dyDescent="0.25">
      <c r="A3" s="36" t="s">
        <v>1</v>
      </c>
      <c r="B3" s="36"/>
      <c r="C3" s="36"/>
      <c r="D3" s="36"/>
      <c r="E3" s="36"/>
      <c r="F3" s="36"/>
      <c r="G3" s="36"/>
    </row>
    <row r="4" spans="1:8" x14ac:dyDescent="0.25">
      <c r="A4" s="36" t="s">
        <v>96</v>
      </c>
      <c r="B4" s="36"/>
      <c r="C4" s="36"/>
      <c r="D4" s="36"/>
      <c r="E4" s="36"/>
      <c r="F4" s="36"/>
      <c r="G4" s="36"/>
    </row>
    <row r="5" spans="1:8" x14ac:dyDescent="0.25">
      <c r="A5" s="36" t="s">
        <v>3</v>
      </c>
      <c r="B5" s="36"/>
      <c r="C5" s="36"/>
      <c r="D5" s="36"/>
      <c r="E5" s="36"/>
      <c r="F5" s="36"/>
      <c r="G5" s="36"/>
    </row>
    <row r="6" spans="1:8" x14ac:dyDescent="0.25">
      <c r="A6" s="36" t="s">
        <v>4</v>
      </c>
      <c r="B6" s="36"/>
      <c r="C6" s="36"/>
      <c r="D6" s="36"/>
      <c r="E6" s="36"/>
      <c r="F6" s="36"/>
      <c r="G6" s="36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8" x14ac:dyDescent="0.25">
      <c r="A9" s="8"/>
      <c r="B9" s="9">
        <v>1</v>
      </c>
      <c r="C9" s="9">
        <v>2</v>
      </c>
      <c r="D9" s="9" t="s">
        <v>32</v>
      </c>
      <c r="E9" s="9">
        <v>4</v>
      </c>
      <c r="F9" s="9">
        <v>5</v>
      </c>
      <c r="G9" s="10" t="s">
        <v>33</v>
      </c>
    </row>
    <row r="10" spans="1:8" x14ac:dyDescent="0.25">
      <c r="A10" s="11" t="s">
        <v>97</v>
      </c>
      <c r="B10" s="26">
        <v>11568137099</v>
      </c>
      <c r="C10" s="12">
        <v>-141847469.50999999</v>
      </c>
      <c r="D10" s="12">
        <f>+B10+C10</f>
        <v>11426289629.49</v>
      </c>
      <c r="E10" s="12">
        <v>7555285840.4700003</v>
      </c>
      <c r="F10" s="12">
        <v>7470466583.3800001</v>
      </c>
      <c r="G10" s="13">
        <f>+D10-E10</f>
        <v>3871003789.0199995</v>
      </c>
      <c r="H10" s="1"/>
    </row>
    <row r="11" spans="1:8" x14ac:dyDescent="0.25">
      <c r="A11" s="14" t="s">
        <v>98</v>
      </c>
      <c r="B11" s="27">
        <v>6388493486</v>
      </c>
      <c r="C11" s="15">
        <v>-238371545.69999999</v>
      </c>
      <c r="D11" s="26">
        <f t="shared" ref="D11:D74" si="0">+B11+C11</f>
        <v>6150121940.3000002</v>
      </c>
      <c r="E11" s="15">
        <v>4314145495.7700005</v>
      </c>
      <c r="F11" s="15">
        <v>4314145495.7700005</v>
      </c>
      <c r="G11" s="13">
        <f t="shared" ref="G11:G74" si="1">+D11-E11</f>
        <v>1835976444.5299997</v>
      </c>
    </row>
    <row r="12" spans="1:8" x14ac:dyDescent="0.25">
      <c r="A12" s="14" t="s">
        <v>99</v>
      </c>
      <c r="B12" s="27">
        <v>618112006</v>
      </c>
      <c r="C12" s="15">
        <v>190722649.94</v>
      </c>
      <c r="D12" s="26">
        <f t="shared" si="0"/>
        <v>808834655.94000006</v>
      </c>
      <c r="E12" s="15">
        <v>543637543.47000003</v>
      </c>
      <c r="F12" s="15">
        <v>543637543.25999999</v>
      </c>
      <c r="G12" s="13">
        <f t="shared" si="1"/>
        <v>265197112.47000003</v>
      </c>
    </row>
    <row r="13" spans="1:8" x14ac:dyDescent="0.25">
      <c r="A13" s="14" t="s">
        <v>100</v>
      </c>
      <c r="B13" s="27">
        <v>1973040520</v>
      </c>
      <c r="C13" s="15">
        <v>-337351977.75</v>
      </c>
      <c r="D13" s="26">
        <f t="shared" si="0"/>
        <v>1635688542.25</v>
      </c>
      <c r="E13" s="15">
        <v>848794867.21000004</v>
      </c>
      <c r="F13" s="15">
        <v>848794867.21000004</v>
      </c>
      <c r="G13" s="13">
        <f t="shared" si="1"/>
        <v>786893675.03999996</v>
      </c>
    </row>
    <row r="14" spans="1:8" x14ac:dyDescent="0.25">
      <c r="A14" s="14" t="s">
        <v>101</v>
      </c>
      <c r="B14" s="27">
        <v>918611489</v>
      </c>
      <c r="C14" s="15">
        <v>278893637.99000001</v>
      </c>
      <c r="D14" s="26">
        <f t="shared" si="0"/>
        <v>1197505126.99</v>
      </c>
      <c r="E14" s="15">
        <v>719655344.52999997</v>
      </c>
      <c r="F14" s="15">
        <v>655242027.64999998</v>
      </c>
      <c r="G14" s="13">
        <f t="shared" si="1"/>
        <v>477849782.46000004</v>
      </c>
    </row>
    <row r="15" spans="1:8" x14ac:dyDescent="0.25">
      <c r="A15" s="14" t="s">
        <v>102</v>
      </c>
      <c r="B15" s="27">
        <v>685094448</v>
      </c>
      <c r="C15" s="15">
        <v>118062674.54000001</v>
      </c>
      <c r="D15" s="26">
        <f t="shared" si="0"/>
        <v>803157122.53999996</v>
      </c>
      <c r="E15" s="15">
        <v>560202278.52999997</v>
      </c>
      <c r="F15" s="15">
        <v>539796338.52999997</v>
      </c>
      <c r="G15" s="13">
        <f t="shared" si="1"/>
        <v>242954844.00999999</v>
      </c>
    </row>
    <row r="16" spans="1:8" x14ac:dyDescent="0.25">
      <c r="A16" s="14" t="s">
        <v>103</v>
      </c>
      <c r="B16" s="27">
        <v>110593368</v>
      </c>
      <c r="C16" s="15">
        <v>-110593368</v>
      </c>
      <c r="D16" s="26">
        <f t="shared" si="0"/>
        <v>0</v>
      </c>
      <c r="E16" s="15">
        <v>0</v>
      </c>
      <c r="F16" s="15">
        <v>0</v>
      </c>
      <c r="G16" s="13">
        <f t="shared" si="1"/>
        <v>0</v>
      </c>
    </row>
    <row r="17" spans="1:8" x14ac:dyDescent="0.25">
      <c r="A17" s="14" t="s">
        <v>104</v>
      </c>
      <c r="B17" s="27">
        <v>874191782</v>
      </c>
      <c r="C17" s="15">
        <v>-43209540.530000001</v>
      </c>
      <c r="D17" s="26">
        <f t="shared" si="0"/>
        <v>830982241.47000003</v>
      </c>
      <c r="E17" s="15">
        <v>568850310.96000004</v>
      </c>
      <c r="F17" s="15">
        <v>568850310.96000004</v>
      </c>
      <c r="G17" s="13">
        <f t="shared" si="1"/>
        <v>262131930.50999999</v>
      </c>
    </row>
    <row r="18" spans="1:8" x14ac:dyDescent="0.25">
      <c r="A18" s="11" t="s">
        <v>105</v>
      </c>
      <c r="B18" s="26">
        <v>846504508</v>
      </c>
      <c r="C18" s="12">
        <v>340884834.85000002</v>
      </c>
      <c r="D18" s="26">
        <f t="shared" si="0"/>
        <v>1187389342.8499999</v>
      </c>
      <c r="E18" s="12">
        <v>988106419.97000003</v>
      </c>
      <c r="F18" s="12">
        <v>938718642.15999997</v>
      </c>
      <c r="G18" s="13">
        <f t="shared" si="1"/>
        <v>199282922.87999988</v>
      </c>
      <c r="H18" s="1"/>
    </row>
    <row r="19" spans="1:8" ht="26.25" x14ac:dyDescent="0.25">
      <c r="A19" s="14" t="s">
        <v>106</v>
      </c>
      <c r="B19" s="27">
        <v>192713670</v>
      </c>
      <c r="C19" s="15">
        <v>118718984.95999999</v>
      </c>
      <c r="D19" s="26">
        <f t="shared" si="0"/>
        <v>311432654.95999998</v>
      </c>
      <c r="E19" s="15">
        <v>272719527.92000002</v>
      </c>
      <c r="F19" s="15">
        <v>267342950.75</v>
      </c>
      <c r="G19" s="13">
        <f t="shared" si="1"/>
        <v>38713127.039999962</v>
      </c>
    </row>
    <row r="20" spans="1:8" x14ac:dyDescent="0.25">
      <c r="A20" s="14" t="s">
        <v>107</v>
      </c>
      <c r="B20" s="27">
        <v>135884709</v>
      </c>
      <c r="C20" s="15">
        <v>71177028.629999995</v>
      </c>
      <c r="D20" s="26">
        <f t="shared" si="0"/>
        <v>207061737.63</v>
      </c>
      <c r="E20" s="15">
        <v>175799920.41999999</v>
      </c>
      <c r="F20" s="15">
        <v>173363873.41</v>
      </c>
      <c r="G20" s="13">
        <f t="shared" si="1"/>
        <v>31261817.210000008</v>
      </c>
    </row>
    <row r="21" spans="1:8" x14ac:dyDescent="0.25">
      <c r="A21" s="14" t="s">
        <v>108</v>
      </c>
      <c r="B21" s="27">
        <v>24000</v>
      </c>
      <c r="C21" s="15">
        <v>-13411</v>
      </c>
      <c r="D21" s="26">
        <f t="shared" si="0"/>
        <v>10589</v>
      </c>
      <c r="E21" s="15">
        <v>4587.45</v>
      </c>
      <c r="F21" s="15">
        <v>4587.45</v>
      </c>
      <c r="G21" s="13">
        <f t="shared" si="1"/>
        <v>6001.55</v>
      </c>
    </row>
    <row r="22" spans="1:8" x14ac:dyDescent="0.25">
      <c r="A22" s="14" t="s">
        <v>109</v>
      </c>
      <c r="B22" s="27">
        <v>28767207</v>
      </c>
      <c r="C22" s="15">
        <v>11718881.66</v>
      </c>
      <c r="D22" s="26">
        <f t="shared" si="0"/>
        <v>40486088.659999996</v>
      </c>
      <c r="E22" s="15">
        <v>26800997.059999999</v>
      </c>
      <c r="F22" s="15">
        <v>25423292.489999998</v>
      </c>
      <c r="G22" s="13">
        <f t="shared" si="1"/>
        <v>13685091.599999998</v>
      </c>
    </row>
    <row r="23" spans="1:8" x14ac:dyDescent="0.25">
      <c r="A23" s="14" t="s">
        <v>110</v>
      </c>
      <c r="B23" s="27">
        <v>16946340</v>
      </c>
      <c r="C23" s="15">
        <v>2888271.84</v>
      </c>
      <c r="D23" s="26">
        <f t="shared" si="0"/>
        <v>19834611.84</v>
      </c>
      <c r="E23" s="15">
        <v>15801559.48</v>
      </c>
      <c r="F23" s="15">
        <v>14584663.82</v>
      </c>
      <c r="G23" s="13">
        <f t="shared" si="1"/>
        <v>4033052.3599999994</v>
      </c>
    </row>
    <row r="24" spans="1:8" x14ac:dyDescent="0.25">
      <c r="A24" s="14" t="s">
        <v>111</v>
      </c>
      <c r="B24" s="27">
        <v>277428868</v>
      </c>
      <c r="C24" s="15">
        <v>76561596.390000001</v>
      </c>
      <c r="D24" s="26">
        <f t="shared" si="0"/>
        <v>353990464.38999999</v>
      </c>
      <c r="E24" s="15">
        <v>281860759.57999998</v>
      </c>
      <c r="F24" s="15">
        <v>276140417.50999999</v>
      </c>
      <c r="G24" s="13">
        <f t="shared" si="1"/>
        <v>72129704.810000002</v>
      </c>
    </row>
    <row r="25" spans="1:8" x14ac:dyDescent="0.25">
      <c r="A25" s="14" t="s">
        <v>112</v>
      </c>
      <c r="B25" s="27">
        <v>70656741</v>
      </c>
      <c r="C25" s="15">
        <v>59000929.100000001</v>
      </c>
      <c r="D25" s="26">
        <f t="shared" si="0"/>
        <v>129657670.09999999</v>
      </c>
      <c r="E25" s="15">
        <v>114819907.18000001</v>
      </c>
      <c r="F25" s="15">
        <v>109338903.42</v>
      </c>
      <c r="G25" s="13">
        <f t="shared" si="1"/>
        <v>14837762.919999987</v>
      </c>
    </row>
    <row r="26" spans="1:8" x14ac:dyDescent="0.25">
      <c r="A26" s="14" t="s">
        <v>113</v>
      </c>
      <c r="B26" s="27">
        <v>9972458</v>
      </c>
      <c r="C26" s="15">
        <v>20175476.129999999</v>
      </c>
      <c r="D26" s="26">
        <f t="shared" si="0"/>
        <v>30147934.129999999</v>
      </c>
      <c r="E26" s="15">
        <v>28731388.879999999</v>
      </c>
      <c r="F26" s="15">
        <v>13978505.76</v>
      </c>
      <c r="G26" s="13">
        <f t="shared" si="1"/>
        <v>1416545.25</v>
      </c>
    </row>
    <row r="27" spans="1:8" x14ac:dyDescent="0.25">
      <c r="A27" s="14" t="s">
        <v>114</v>
      </c>
      <c r="B27" s="27">
        <v>114110515</v>
      </c>
      <c r="C27" s="15">
        <v>-19342922.859999999</v>
      </c>
      <c r="D27" s="26">
        <f t="shared" si="0"/>
        <v>94767592.140000001</v>
      </c>
      <c r="E27" s="15">
        <v>71567772</v>
      </c>
      <c r="F27" s="15">
        <v>58541447.549999997</v>
      </c>
      <c r="G27" s="13">
        <f t="shared" si="1"/>
        <v>23199820.140000001</v>
      </c>
    </row>
    <row r="28" spans="1:8" x14ac:dyDescent="0.25">
      <c r="A28" s="11" t="s">
        <v>115</v>
      </c>
      <c r="B28" s="26">
        <v>2524414105</v>
      </c>
      <c r="C28" s="12">
        <v>225593500.03</v>
      </c>
      <c r="D28" s="26">
        <f t="shared" si="0"/>
        <v>2750007605.0300002</v>
      </c>
      <c r="E28" s="12">
        <v>2228205264.2800002</v>
      </c>
      <c r="F28" s="12">
        <v>2100203969.4400001</v>
      </c>
      <c r="G28" s="13">
        <f t="shared" si="1"/>
        <v>521802340.75</v>
      </c>
      <c r="H28" s="1"/>
    </row>
    <row r="29" spans="1:8" x14ac:dyDescent="0.25">
      <c r="A29" s="14" t="s">
        <v>116</v>
      </c>
      <c r="B29" s="27">
        <v>259872067</v>
      </c>
      <c r="C29" s="15">
        <v>-57250029.710000001</v>
      </c>
      <c r="D29" s="26">
        <f t="shared" si="0"/>
        <v>202622037.28999999</v>
      </c>
      <c r="E29" s="15">
        <v>140492701.5</v>
      </c>
      <c r="F29" s="15">
        <v>138192679.11000001</v>
      </c>
      <c r="G29" s="13">
        <f t="shared" si="1"/>
        <v>62129335.789999992</v>
      </c>
    </row>
    <row r="30" spans="1:8" x14ac:dyDescent="0.25">
      <c r="A30" s="14" t="s">
        <v>117</v>
      </c>
      <c r="B30" s="27">
        <v>305701292</v>
      </c>
      <c r="C30" s="15">
        <v>-23415287.120000001</v>
      </c>
      <c r="D30" s="26">
        <f t="shared" si="0"/>
        <v>282286004.88</v>
      </c>
      <c r="E30" s="15">
        <v>197600830.75999999</v>
      </c>
      <c r="F30" s="15">
        <v>193650923.33000001</v>
      </c>
      <c r="G30" s="13">
        <f t="shared" si="1"/>
        <v>84685174.120000005</v>
      </c>
    </row>
    <row r="31" spans="1:8" x14ac:dyDescent="0.25">
      <c r="A31" s="14" t="s">
        <v>118</v>
      </c>
      <c r="B31" s="27">
        <v>423065437</v>
      </c>
      <c r="C31" s="15">
        <v>104039008.04000001</v>
      </c>
      <c r="D31" s="26">
        <f t="shared" si="0"/>
        <v>527104445.04000002</v>
      </c>
      <c r="E31" s="15">
        <v>440007480.85000002</v>
      </c>
      <c r="F31" s="15">
        <v>388707795.5</v>
      </c>
      <c r="G31" s="13">
        <f t="shared" si="1"/>
        <v>87096964.189999998</v>
      </c>
    </row>
    <row r="32" spans="1:8" x14ac:dyDescent="0.25">
      <c r="A32" s="14" t="s">
        <v>119</v>
      </c>
      <c r="B32" s="27">
        <v>123102347</v>
      </c>
      <c r="C32" s="15">
        <v>18571472.440000001</v>
      </c>
      <c r="D32" s="26">
        <f t="shared" si="0"/>
        <v>141673819.44</v>
      </c>
      <c r="E32" s="15">
        <v>123712488.23999999</v>
      </c>
      <c r="F32" s="15">
        <v>122353127.19</v>
      </c>
      <c r="G32" s="13">
        <f t="shared" si="1"/>
        <v>17961331.200000003</v>
      </c>
    </row>
    <row r="33" spans="1:8" x14ac:dyDescent="0.25">
      <c r="A33" s="14" t="s">
        <v>120</v>
      </c>
      <c r="B33" s="27">
        <v>367947187</v>
      </c>
      <c r="C33" s="15">
        <v>69666773.859999999</v>
      </c>
      <c r="D33" s="26">
        <f t="shared" si="0"/>
        <v>437613960.86000001</v>
      </c>
      <c r="E33" s="15">
        <v>344882918.98000002</v>
      </c>
      <c r="F33" s="15">
        <v>286544698.55000001</v>
      </c>
      <c r="G33" s="13">
        <f t="shared" si="1"/>
        <v>92731041.879999995</v>
      </c>
    </row>
    <row r="34" spans="1:8" x14ac:dyDescent="0.25">
      <c r="A34" s="14" t="s">
        <v>121</v>
      </c>
      <c r="B34" s="27">
        <v>337471142</v>
      </c>
      <c r="C34" s="15">
        <v>-128880794.67</v>
      </c>
      <c r="D34" s="26">
        <f t="shared" si="0"/>
        <v>208590347.32999998</v>
      </c>
      <c r="E34" s="15">
        <v>204849924.46000001</v>
      </c>
      <c r="F34" s="15">
        <v>204704719.25999999</v>
      </c>
      <c r="G34" s="13">
        <f t="shared" si="1"/>
        <v>3740422.869999975</v>
      </c>
    </row>
    <row r="35" spans="1:8" x14ac:dyDescent="0.25">
      <c r="A35" s="14" t="s">
        <v>122</v>
      </c>
      <c r="B35" s="27">
        <v>67288538</v>
      </c>
      <c r="C35" s="15">
        <v>-23667067.460000001</v>
      </c>
      <c r="D35" s="26">
        <f t="shared" si="0"/>
        <v>43621470.539999999</v>
      </c>
      <c r="E35" s="15">
        <v>29103205.25</v>
      </c>
      <c r="F35" s="15">
        <v>28380166.800000001</v>
      </c>
      <c r="G35" s="13">
        <f t="shared" si="1"/>
        <v>14518265.289999999</v>
      </c>
    </row>
    <row r="36" spans="1:8" x14ac:dyDescent="0.25">
      <c r="A36" s="14" t="s">
        <v>123</v>
      </c>
      <c r="B36" s="27">
        <v>158775135</v>
      </c>
      <c r="C36" s="15">
        <v>195280863.74000001</v>
      </c>
      <c r="D36" s="26">
        <f t="shared" si="0"/>
        <v>354055998.74000001</v>
      </c>
      <c r="E36" s="15">
        <v>328591785.88999999</v>
      </c>
      <c r="F36" s="15">
        <v>326013191.88999999</v>
      </c>
      <c r="G36" s="13">
        <f t="shared" si="1"/>
        <v>25464212.850000024</v>
      </c>
    </row>
    <row r="37" spans="1:8" x14ac:dyDescent="0.25">
      <c r="A37" s="14" t="s">
        <v>73</v>
      </c>
      <c r="B37" s="27">
        <v>481190960</v>
      </c>
      <c r="C37" s="15">
        <v>71248560.909999996</v>
      </c>
      <c r="D37" s="26">
        <f t="shared" si="0"/>
        <v>552439520.90999997</v>
      </c>
      <c r="E37" s="15">
        <v>418963928.35000002</v>
      </c>
      <c r="F37" s="15">
        <v>411656667.81</v>
      </c>
      <c r="G37" s="13">
        <f t="shared" si="1"/>
        <v>133475592.55999994</v>
      </c>
    </row>
    <row r="38" spans="1:8" x14ac:dyDescent="0.25">
      <c r="A38" s="11" t="s">
        <v>124</v>
      </c>
      <c r="B38" s="26">
        <v>18469797787</v>
      </c>
      <c r="C38" s="12">
        <v>2947921956.6500001</v>
      </c>
      <c r="D38" s="26">
        <f t="shared" si="0"/>
        <v>21417719743.650002</v>
      </c>
      <c r="E38" s="12">
        <v>12881880779.01</v>
      </c>
      <c r="F38" s="12">
        <v>12783351533.07</v>
      </c>
      <c r="G38" s="13">
        <f t="shared" si="1"/>
        <v>8535838964.6400013</v>
      </c>
      <c r="H38" s="1"/>
    </row>
    <row r="39" spans="1:8" x14ac:dyDescent="0.25">
      <c r="A39" s="14" t="s">
        <v>125</v>
      </c>
      <c r="B39" s="27">
        <v>14205500281</v>
      </c>
      <c r="C39" s="15">
        <v>1943245805.3199999</v>
      </c>
      <c r="D39" s="26">
        <f t="shared" si="0"/>
        <v>16148746086.32</v>
      </c>
      <c r="E39" s="15">
        <v>9810998429.9699993</v>
      </c>
      <c r="F39" s="15">
        <v>9754885604.5699997</v>
      </c>
      <c r="G39" s="13">
        <f t="shared" si="1"/>
        <v>6337747656.3500004</v>
      </c>
    </row>
    <row r="40" spans="1:8" x14ac:dyDescent="0.25">
      <c r="A40" s="14" t="s">
        <v>126</v>
      </c>
      <c r="B40" s="27">
        <v>3115000</v>
      </c>
      <c r="C40" s="15">
        <v>57870254</v>
      </c>
      <c r="D40" s="26">
        <f t="shared" si="0"/>
        <v>60985254</v>
      </c>
      <c r="E40" s="15">
        <v>60231504</v>
      </c>
      <c r="F40" s="15">
        <v>60231504</v>
      </c>
      <c r="G40" s="13">
        <f t="shared" si="1"/>
        <v>753750</v>
      </c>
    </row>
    <row r="41" spans="1:8" x14ac:dyDescent="0.25">
      <c r="A41" s="14" t="s">
        <v>127</v>
      </c>
      <c r="B41" s="27">
        <v>1734364489</v>
      </c>
      <c r="C41" s="15">
        <v>931409925.64999998</v>
      </c>
      <c r="D41" s="26">
        <f t="shared" si="0"/>
        <v>2665774414.6500001</v>
      </c>
      <c r="E41" s="15">
        <v>1883788297.05</v>
      </c>
      <c r="F41" s="15">
        <v>1883157464.3900001</v>
      </c>
      <c r="G41" s="13">
        <f t="shared" si="1"/>
        <v>781986117.60000014</v>
      </c>
    </row>
    <row r="42" spans="1:8" x14ac:dyDescent="0.25">
      <c r="A42" s="14" t="s">
        <v>128</v>
      </c>
      <c r="B42" s="27">
        <v>620901450</v>
      </c>
      <c r="C42" s="15">
        <v>62519356.079999998</v>
      </c>
      <c r="D42" s="26">
        <f t="shared" si="0"/>
        <v>683420806.08000004</v>
      </c>
      <c r="E42" s="15">
        <v>587538104.57000005</v>
      </c>
      <c r="F42" s="15">
        <v>552356230.28999996</v>
      </c>
      <c r="G42" s="13">
        <f t="shared" si="1"/>
        <v>95882701.50999999</v>
      </c>
    </row>
    <row r="43" spans="1:8" x14ac:dyDescent="0.25">
      <c r="A43" s="14" t="s">
        <v>54</v>
      </c>
      <c r="B43" s="27">
        <v>1253519026</v>
      </c>
      <c r="C43" s="15">
        <v>-11502697.4</v>
      </c>
      <c r="D43" s="26">
        <f t="shared" si="0"/>
        <v>1242016328.5999999</v>
      </c>
      <c r="E43" s="15">
        <v>491770779.42000002</v>
      </c>
      <c r="F43" s="15">
        <v>486000398.81999999</v>
      </c>
      <c r="G43" s="13">
        <f t="shared" si="1"/>
        <v>750245549.17999983</v>
      </c>
    </row>
    <row r="44" spans="1:8" x14ac:dyDescent="0.25">
      <c r="A44" s="14" t="s">
        <v>129</v>
      </c>
      <c r="B44" s="27">
        <v>27316961</v>
      </c>
      <c r="C44" s="15">
        <v>-13150000</v>
      </c>
      <c r="D44" s="26">
        <f t="shared" si="0"/>
        <v>14166961</v>
      </c>
      <c r="E44" s="15">
        <v>12350000</v>
      </c>
      <c r="F44" s="15">
        <v>12350000</v>
      </c>
      <c r="G44" s="13">
        <f t="shared" si="1"/>
        <v>1816961</v>
      </c>
    </row>
    <row r="45" spans="1:8" x14ac:dyDescent="0.25">
      <c r="A45" s="14" t="s">
        <v>130</v>
      </c>
      <c r="B45" s="27">
        <v>558790000</v>
      </c>
      <c r="C45" s="15">
        <v>0</v>
      </c>
      <c r="D45" s="26">
        <f t="shared" si="0"/>
        <v>558790000</v>
      </c>
      <c r="E45" s="15">
        <v>0</v>
      </c>
      <c r="F45" s="15">
        <v>0</v>
      </c>
      <c r="G45" s="13">
        <f t="shared" si="1"/>
        <v>558790000</v>
      </c>
    </row>
    <row r="46" spans="1:8" x14ac:dyDescent="0.25">
      <c r="A46" s="14" t="s">
        <v>131</v>
      </c>
      <c r="B46" s="27">
        <v>66290580</v>
      </c>
      <c r="C46" s="15">
        <v>-22470687</v>
      </c>
      <c r="D46" s="26">
        <f t="shared" si="0"/>
        <v>43819893</v>
      </c>
      <c r="E46" s="15">
        <v>35203664</v>
      </c>
      <c r="F46" s="15">
        <v>34370331</v>
      </c>
      <c r="G46" s="13">
        <f t="shared" si="1"/>
        <v>8616229</v>
      </c>
    </row>
    <row r="47" spans="1:8" x14ac:dyDescent="0.25">
      <c r="A47" s="14" t="s">
        <v>132</v>
      </c>
      <c r="B47" s="27">
        <v>0</v>
      </c>
      <c r="C47" s="15">
        <v>0</v>
      </c>
      <c r="D47" s="26">
        <f t="shared" si="0"/>
        <v>0</v>
      </c>
      <c r="E47" s="15">
        <v>0</v>
      </c>
      <c r="F47" s="15">
        <v>0</v>
      </c>
      <c r="G47" s="13">
        <f t="shared" si="1"/>
        <v>0</v>
      </c>
    </row>
    <row r="48" spans="1:8" x14ac:dyDescent="0.25">
      <c r="A48" s="11" t="s">
        <v>133</v>
      </c>
      <c r="B48" s="26">
        <v>78031192</v>
      </c>
      <c r="C48" s="12">
        <v>87132770.019999996</v>
      </c>
      <c r="D48" s="26">
        <f t="shared" si="0"/>
        <v>165163962.01999998</v>
      </c>
      <c r="E48" s="12">
        <v>127893284.25</v>
      </c>
      <c r="F48" s="12">
        <v>118131096.79000001</v>
      </c>
      <c r="G48" s="13">
        <f t="shared" si="1"/>
        <v>37270677.769999981</v>
      </c>
      <c r="H48" s="1"/>
    </row>
    <row r="49" spans="1:8" x14ac:dyDescent="0.25">
      <c r="A49" s="14" t="s">
        <v>134</v>
      </c>
      <c r="B49" s="27">
        <v>10794905</v>
      </c>
      <c r="C49" s="15">
        <v>23663693.420000002</v>
      </c>
      <c r="D49" s="26">
        <f t="shared" si="0"/>
        <v>34458598.420000002</v>
      </c>
      <c r="E49" s="15">
        <v>27942238.27</v>
      </c>
      <c r="F49" s="15">
        <v>24830339.059999999</v>
      </c>
      <c r="G49" s="13">
        <f t="shared" si="1"/>
        <v>6516360.1500000022</v>
      </c>
    </row>
    <row r="50" spans="1:8" x14ac:dyDescent="0.25">
      <c r="A50" s="14" t="s">
        <v>135</v>
      </c>
      <c r="B50" s="27">
        <v>17524760</v>
      </c>
      <c r="C50" s="15">
        <v>33966559.119999997</v>
      </c>
      <c r="D50" s="26">
        <f t="shared" si="0"/>
        <v>51491319.119999997</v>
      </c>
      <c r="E50" s="15">
        <v>39830733.810000002</v>
      </c>
      <c r="F50" s="15">
        <v>39830733.799999997</v>
      </c>
      <c r="G50" s="13">
        <f t="shared" si="1"/>
        <v>11660585.309999995</v>
      </c>
    </row>
    <row r="51" spans="1:8" x14ac:dyDescent="0.25">
      <c r="A51" s="14" t="s">
        <v>136</v>
      </c>
      <c r="B51" s="27">
        <v>8000</v>
      </c>
      <c r="C51" s="15">
        <v>337161.73</v>
      </c>
      <c r="D51" s="26">
        <f t="shared" si="0"/>
        <v>345161.73</v>
      </c>
      <c r="E51" s="15">
        <v>345160.89</v>
      </c>
      <c r="F51" s="15">
        <v>345160.89</v>
      </c>
      <c r="G51" s="13">
        <f t="shared" si="1"/>
        <v>0.83999999996740371</v>
      </c>
    </row>
    <row r="52" spans="1:8" x14ac:dyDescent="0.25">
      <c r="A52" s="14" t="s">
        <v>137</v>
      </c>
      <c r="B52" s="27">
        <v>9230900</v>
      </c>
      <c r="C52" s="15">
        <v>309865</v>
      </c>
      <c r="D52" s="26">
        <f t="shared" si="0"/>
        <v>9540765</v>
      </c>
      <c r="E52" s="15">
        <v>355424</v>
      </c>
      <c r="F52" s="15">
        <v>355424</v>
      </c>
      <c r="G52" s="13">
        <f t="shared" si="1"/>
        <v>9185341</v>
      </c>
    </row>
    <row r="53" spans="1:8" x14ac:dyDescent="0.25">
      <c r="A53" s="14" t="s">
        <v>138</v>
      </c>
      <c r="B53" s="27">
        <v>1537530</v>
      </c>
      <c r="C53" s="15">
        <v>6153088.4900000002</v>
      </c>
      <c r="D53" s="26">
        <f t="shared" si="0"/>
        <v>7690618.4900000002</v>
      </c>
      <c r="E53" s="15">
        <v>293741.61</v>
      </c>
      <c r="F53" s="15">
        <v>293741.61</v>
      </c>
      <c r="G53" s="13">
        <f t="shared" si="1"/>
        <v>7396876.8799999999</v>
      </c>
    </row>
    <row r="54" spans="1:8" x14ac:dyDescent="0.25">
      <c r="A54" s="14" t="s">
        <v>139</v>
      </c>
      <c r="B54" s="27">
        <v>1254074</v>
      </c>
      <c r="C54" s="15">
        <v>16554891.539999999</v>
      </c>
      <c r="D54" s="26">
        <f t="shared" si="0"/>
        <v>17808965.539999999</v>
      </c>
      <c r="E54" s="15">
        <v>15297451.949999999</v>
      </c>
      <c r="F54" s="15">
        <v>14647163.710000001</v>
      </c>
      <c r="G54" s="13">
        <f t="shared" si="1"/>
        <v>2511513.59</v>
      </c>
    </row>
    <row r="55" spans="1:8" x14ac:dyDescent="0.25">
      <c r="A55" s="14" t="s">
        <v>140</v>
      </c>
      <c r="B55" s="27">
        <v>0</v>
      </c>
      <c r="C55" s="15">
        <v>0</v>
      </c>
      <c r="D55" s="26">
        <f t="shared" si="0"/>
        <v>0</v>
      </c>
      <c r="E55" s="15">
        <v>0</v>
      </c>
      <c r="F55" s="15">
        <v>0</v>
      </c>
      <c r="G55" s="13">
        <f t="shared" si="1"/>
        <v>0</v>
      </c>
    </row>
    <row r="56" spans="1:8" x14ac:dyDescent="0.25">
      <c r="A56" s="14" t="s">
        <v>141</v>
      </c>
      <c r="B56" s="27">
        <v>24000000</v>
      </c>
      <c r="C56" s="15">
        <v>18044860.59</v>
      </c>
      <c r="D56" s="26">
        <f t="shared" si="0"/>
        <v>42044860.590000004</v>
      </c>
      <c r="E56" s="15">
        <v>42044860.590000004</v>
      </c>
      <c r="F56" s="15">
        <v>36044860.590000004</v>
      </c>
      <c r="G56" s="13">
        <f t="shared" si="1"/>
        <v>0</v>
      </c>
    </row>
    <row r="57" spans="1:8" x14ac:dyDescent="0.25">
      <c r="A57" s="14" t="s">
        <v>142</v>
      </c>
      <c r="B57" s="27">
        <v>13681023</v>
      </c>
      <c r="C57" s="15">
        <v>-11897349.869999999</v>
      </c>
      <c r="D57" s="26">
        <f t="shared" si="0"/>
        <v>1783673.1300000008</v>
      </c>
      <c r="E57" s="15">
        <v>1783673.13</v>
      </c>
      <c r="F57" s="15">
        <v>1783673.13</v>
      </c>
      <c r="G57" s="13">
        <f t="shared" si="1"/>
        <v>0</v>
      </c>
    </row>
    <row r="58" spans="1:8" x14ac:dyDescent="0.25">
      <c r="A58" s="11" t="s">
        <v>143</v>
      </c>
      <c r="B58" s="26">
        <v>766764271</v>
      </c>
      <c r="C58" s="12">
        <v>215178262.97</v>
      </c>
      <c r="D58" s="26">
        <f t="shared" si="0"/>
        <v>981942533.97000003</v>
      </c>
      <c r="E58" s="12">
        <v>354006680</v>
      </c>
      <c r="F58" s="12">
        <v>343797268.25999999</v>
      </c>
      <c r="G58" s="13">
        <f t="shared" si="1"/>
        <v>627935853.97000003</v>
      </c>
      <c r="H58" s="1"/>
    </row>
    <row r="59" spans="1:8" x14ac:dyDescent="0.25">
      <c r="A59" s="14" t="s">
        <v>144</v>
      </c>
      <c r="B59" s="27">
        <v>304265259</v>
      </c>
      <c r="C59" s="15">
        <v>-123763599.44</v>
      </c>
      <c r="D59" s="26">
        <f t="shared" si="0"/>
        <v>180501659.56</v>
      </c>
      <c r="E59" s="15">
        <v>29622085.420000002</v>
      </c>
      <c r="F59" s="15">
        <v>25067210.859999999</v>
      </c>
      <c r="G59" s="13">
        <f t="shared" si="1"/>
        <v>150879574.13999999</v>
      </c>
    </row>
    <row r="60" spans="1:8" x14ac:dyDescent="0.25">
      <c r="A60" s="14" t="s">
        <v>145</v>
      </c>
      <c r="B60" s="27">
        <v>462499012</v>
      </c>
      <c r="C60" s="15">
        <v>338941862.41000003</v>
      </c>
      <c r="D60" s="26">
        <f t="shared" si="0"/>
        <v>801440874.41000009</v>
      </c>
      <c r="E60" s="15">
        <v>324384594.57999998</v>
      </c>
      <c r="F60" s="15">
        <v>318730057.39999998</v>
      </c>
      <c r="G60" s="13">
        <f t="shared" si="1"/>
        <v>477056279.8300001</v>
      </c>
    </row>
    <row r="61" spans="1:8" x14ac:dyDescent="0.25">
      <c r="A61" s="14" t="s">
        <v>146</v>
      </c>
      <c r="B61" s="27">
        <v>0</v>
      </c>
      <c r="C61" s="15">
        <v>0</v>
      </c>
      <c r="D61" s="26">
        <f t="shared" si="0"/>
        <v>0</v>
      </c>
      <c r="E61" s="15">
        <v>0</v>
      </c>
      <c r="F61" s="15">
        <v>0</v>
      </c>
      <c r="G61" s="13">
        <f t="shared" si="1"/>
        <v>0</v>
      </c>
    </row>
    <row r="62" spans="1:8" x14ac:dyDescent="0.25">
      <c r="A62" s="11" t="s">
        <v>147</v>
      </c>
      <c r="B62" s="26">
        <v>49735792</v>
      </c>
      <c r="C62" s="12">
        <v>-40290183</v>
      </c>
      <c r="D62" s="26">
        <f t="shared" si="0"/>
        <v>9445609</v>
      </c>
      <c r="E62" s="12">
        <v>9445609</v>
      </c>
      <c r="F62" s="12">
        <v>9445609</v>
      </c>
      <c r="G62" s="13">
        <f t="shared" si="1"/>
        <v>0</v>
      </c>
      <c r="H62" s="1"/>
    </row>
    <row r="63" spans="1:8" x14ac:dyDescent="0.25">
      <c r="A63" s="14" t="s">
        <v>148</v>
      </c>
      <c r="B63" s="27">
        <v>19400000</v>
      </c>
      <c r="C63" s="15">
        <v>-19400000</v>
      </c>
      <c r="D63" s="26">
        <f t="shared" si="0"/>
        <v>0</v>
      </c>
      <c r="E63" s="15">
        <v>0</v>
      </c>
      <c r="F63" s="15">
        <v>0</v>
      </c>
      <c r="G63" s="13">
        <f t="shared" si="1"/>
        <v>0</v>
      </c>
    </row>
    <row r="64" spans="1:8" x14ac:dyDescent="0.25">
      <c r="A64" s="14" t="s">
        <v>149</v>
      </c>
      <c r="B64" s="27">
        <v>1800000</v>
      </c>
      <c r="C64" s="15">
        <v>6700484</v>
      </c>
      <c r="D64" s="26">
        <f t="shared" si="0"/>
        <v>8500484</v>
      </c>
      <c r="E64" s="15">
        <v>8500484</v>
      </c>
      <c r="F64" s="15">
        <v>8500484</v>
      </c>
      <c r="G64" s="13">
        <f t="shared" si="1"/>
        <v>0</v>
      </c>
    </row>
    <row r="65" spans="1:8" x14ac:dyDescent="0.25">
      <c r="A65" s="14" t="s">
        <v>150</v>
      </c>
      <c r="B65" s="27">
        <v>0</v>
      </c>
      <c r="C65" s="15">
        <v>0</v>
      </c>
      <c r="D65" s="26">
        <f t="shared" si="0"/>
        <v>0</v>
      </c>
      <c r="E65" s="15">
        <v>0</v>
      </c>
      <c r="F65" s="15">
        <v>0</v>
      </c>
      <c r="G65" s="13">
        <f t="shared" si="1"/>
        <v>0</v>
      </c>
    </row>
    <row r="66" spans="1:8" x14ac:dyDescent="0.25">
      <c r="A66" s="14" t="s">
        <v>151</v>
      </c>
      <c r="B66" s="27">
        <v>0</v>
      </c>
      <c r="C66" s="15">
        <v>0</v>
      </c>
      <c r="D66" s="26">
        <f t="shared" si="0"/>
        <v>0</v>
      </c>
      <c r="E66" s="15">
        <v>0</v>
      </c>
      <c r="F66" s="15">
        <v>0</v>
      </c>
      <c r="G66" s="13">
        <f t="shared" si="1"/>
        <v>0</v>
      </c>
    </row>
    <row r="67" spans="1:8" x14ac:dyDescent="0.25">
      <c r="A67" s="14" t="s">
        <v>152</v>
      </c>
      <c r="B67" s="27">
        <v>0</v>
      </c>
      <c r="C67" s="15">
        <v>945125</v>
      </c>
      <c r="D67" s="26">
        <f t="shared" si="0"/>
        <v>945125</v>
      </c>
      <c r="E67" s="15">
        <v>945125</v>
      </c>
      <c r="F67" s="15">
        <v>945125</v>
      </c>
      <c r="G67" s="13">
        <f t="shared" si="1"/>
        <v>0</v>
      </c>
    </row>
    <row r="68" spans="1:8" x14ac:dyDescent="0.25">
      <c r="A68" s="14" t="s">
        <v>153</v>
      </c>
      <c r="B68" s="27">
        <v>0</v>
      </c>
      <c r="C68" s="15">
        <v>0</v>
      </c>
      <c r="D68" s="26">
        <f t="shared" si="0"/>
        <v>0</v>
      </c>
      <c r="E68" s="15">
        <v>0</v>
      </c>
      <c r="F68" s="15">
        <v>0</v>
      </c>
      <c r="G68" s="13">
        <f t="shared" si="1"/>
        <v>0</v>
      </c>
    </row>
    <row r="69" spans="1:8" x14ac:dyDescent="0.25">
      <c r="A69" s="14" t="s">
        <v>154</v>
      </c>
      <c r="B69" s="27">
        <v>28535792</v>
      </c>
      <c r="C69" s="15">
        <v>-28535792</v>
      </c>
      <c r="D69" s="26">
        <f t="shared" si="0"/>
        <v>0</v>
      </c>
      <c r="E69" s="15">
        <v>0</v>
      </c>
      <c r="F69" s="15">
        <v>0</v>
      </c>
      <c r="G69" s="13">
        <f t="shared" si="1"/>
        <v>0</v>
      </c>
    </row>
    <row r="70" spans="1:8" x14ac:dyDescent="0.25">
      <c r="A70" s="11" t="s">
        <v>155</v>
      </c>
      <c r="B70" s="26">
        <v>6062574142</v>
      </c>
      <c r="C70" s="12">
        <v>136277820.02000001</v>
      </c>
      <c r="D70" s="26">
        <f t="shared" si="0"/>
        <v>6198851962.0200005</v>
      </c>
      <c r="E70" s="12">
        <v>4994303508.0200005</v>
      </c>
      <c r="F70" s="12">
        <v>4994303508.0200005</v>
      </c>
      <c r="G70" s="13">
        <f t="shared" si="1"/>
        <v>1204548454</v>
      </c>
      <c r="H70" s="1"/>
    </row>
    <row r="71" spans="1:8" x14ac:dyDescent="0.25">
      <c r="A71" s="14" t="s">
        <v>156</v>
      </c>
      <c r="B71" s="27">
        <v>3089579819</v>
      </c>
      <c r="C71" s="15">
        <v>129791530.15000001</v>
      </c>
      <c r="D71" s="26">
        <f t="shared" si="0"/>
        <v>3219371349.1500001</v>
      </c>
      <c r="E71" s="15">
        <v>2564351617.1500001</v>
      </c>
      <c r="F71" s="15">
        <v>2564351617.1500001</v>
      </c>
      <c r="G71" s="13">
        <f t="shared" si="1"/>
        <v>655019732</v>
      </c>
    </row>
    <row r="72" spans="1:8" x14ac:dyDescent="0.25">
      <c r="A72" s="14" t="s">
        <v>157</v>
      </c>
      <c r="B72" s="27">
        <v>2769371077</v>
      </c>
      <c r="C72" s="15">
        <v>1489473.32</v>
      </c>
      <c r="D72" s="26">
        <f t="shared" si="0"/>
        <v>2770860550.3200002</v>
      </c>
      <c r="E72" s="15">
        <v>2270833115.3200002</v>
      </c>
      <c r="F72" s="15">
        <v>2270833115.3200002</v>
      </c>
      <c r="G72" s="13">
        <f t="shared" si="1"/>
        <v>500027435</v>
      </c>
    </row>
    <row r="73" spans="1:8" x14ac:dyDescent="0.25">
      <c r="A73" s="14" t="s">
        <v>158</v>
      </c>
      <c r="B73" s="27">
        <v>203623246</v>
      </c>
      <c r="C73" s="15">
        <v>4996816.55</v>
      </c>
      <c r="D73" s="26">
        <f t="shared" si="0"/>
        <v>208620062.55000001</v>
      </c>
      <c r="E73" s="15">
        <v>159118775.55000001</v>
      </c>
      <c r="F73" s="15">
        <v>159118775.55000001</v>
      </c>
      <c r="G73" s="13">
        <f t="shared" si="1"/>
        <v>49501287</v>
      </c>
    </row>
    <row r="74" spans="1:8" x14ac:dyDescent="0.25">
      <c r="A74" s="11" t="s">
        <v>159</v>
      </c>
      <c r="B74" s="26">
        <v>447233979</v>
      </c>
      <c r="C74" s="12">
        <v>279779461.35000002</v>
      </c>
      <c r="D74" s="26">
        <f t="shared" si="0"/>
        <v>727013440.35000002</v>
      </c>
      <c r="E74" s="12">
        <v>575484753.72000003</v>
      </c>
      <c r="F74" s="12">
        <v>575484753.72000003</v>
      </c>
      <c r="G74" s="13">
        <f t="shared" si="1"/>
        <v>151528686.63</v>
      </c>
      <c r="H74" s="1"/>
    </row>
    <row r="75" spans="1:8" x14ac:dyDescent="0.25">
      <c r="A75" s="14" t="s">
        <v>160</v>
      </c>
      <c r="B75" s="27">
        <v>96434564</v>
      </c>
      <c r="C75" s="15">
        <v>263716699.09999999</v>
      </c>
      <c r="D75" s="26">
        <f t="shared" ref="D75:D82" si="2">+B75+C75</f>
        <v>360151263.10000002</v>
      </c>
      <c r="E75" s="15">
        <v>325479535.87</v>
      </c>
      <c r="F75" s="15">
        <v>325479535.87</v>
      </c>
      <c r="G75" s="13">
        <f t="shared" ref="G75:G82" si="3">+D75-E75</f>
        <v>34671727.230000019</v>
      </c>
    </row>
    <row r="76" spans="1:8" x14ac:dyDescent="0.25">
      <c r="A76" s="14" t="s">
        <v>161</v>
      </c>
      <c r="B76" s="27">
        <v>332968349</v>
      </c>
      <c r="C76" s="15">
        <v>18828412.25</v>
      </c>
      <c r="D76" s="26">
        <f t="shared" si="2"/>
        <v>351796761.25</v>
      </c>
      <c r="E76" s="15">
        <v>247408792.93000001</v>
      </c>
      <c r="F76" s="15">
        <v>247408792.93000001</v>
      </c>
      <c r="G76" s="13">
        <f t="shared" si="3"/>
        <v>104387968.31999999</v>
      </c>
    </row>
    <row r="77" spans="1:8" x14ac:dyDescent="0.25">
      <c r="A77" s="14" t="s">
        <v>162</v>
      </c>
      <c r="B77" s="27">
        <v>0</v>
      </c>
      <c r="C77" s="15">
        <v>0</v>
      </c>
      <c r="D77" s="26">
        <f t="shared" si="2"/>
        <v>0</v>
      </c>
      <c r="E77" s="15">
        <v>0</v>
      </c>
      <c r="F77" s="15">
        <v>0</v>
      </c>
      <c r="G77" s="13">
        <f t="shared" si="3"/>
        <v>0</v>
      </c>
    </row>
    <row r="78" spans="1:8" x14ac:dyDescent="0.25">
      <c r="A78" s="14" t="s">
        <v>163</v>
      </c>
      <c r="B78" s="27">
        <v>0</v>
      </c>
      <c r="C78" s="15">
        <v>0</v>
      </c>
      <c r="D78" s="26">
        <f t="shared" si="2"/>
        <v>0</v>
      </c>
      <c r="E78" s="15">
        <v>0</v>
      </c>
      <c r="F78" s="15">
        <v>0</v>
      </c>
      <c r="G78" s="13">
        <f t="shared" si="3"/>
        <v>0</v>
      </c>
    </row>
    <row r="79" spans="1:8" x14ac:dyDescent="0.25">
      <c r="A79" s="14" t="s">
        <v>164</v>
      </c>
      <c r="B79" s="27">
        <v>17831066</v>
      </c>
      <c r="C79" s="15">
        <v>-2765650</v>
      </c>
      <c r="D79" s="26">
        <f t="shared" si="2"/>
        <v>15065416</v>
      </c>
      <c r="E79" s="15">
        <v>2596424.92</v>
      </c>
      <c r="F79" s="15">
        <v>2596424.92</v>
      </c>
      <c r="G79" s="13">
        <f t="shared" si="3"/>
        <v>12468991.08</v>
      </c>
    </row>
    <row r="80" spans="1:8" x14ac:dyDescent="0.25">
      <c r="A80" s="14" t="s">
        <v>165</v>
      </c>
      <c r="B80" s="27">
        <v>0</v>
      </c>
      <c r="C80" s="15">
        <v>0</v>
      </c>
      <c r="D80" s="26">
        <f t="shared" si="2"/>
        <v>0</v>
      </c>
      <c r="E80" s="15">
        <v>0</v>
      </c>
      <c r="F80" s="15">
        <v>0</v>
      </c>
      <c r="G80" s="13">
        <f t="shared" si="3"/>
        <v>0</v>
      </c>
    </row>
    <row r="81" spans="1:8" x14ac:dyDescent="0.25">
      <c r="A81" s="14" t="s">
        <v>166</v>
      </c>
      <c r="B81" s="27">
        <v>0</v>
      </c>
      <c r="C81" s="15">
        <v>0</v>
      </c>
      <c r="D81" s="26">
        <f t="shared" si="2"/>
        <v>0</v>
      </c>
      <c r="E81" s="15">
        <v>0</v>
      </c>
      <c r="F81" s="15">
        <v>0</v>
      </c>
      <c r="G81" s="13">
        <f t="shared" si="3"/>
        <v>0</v>
      </c>
    </row>
    <row r="82" spans="1:8" x14ac:dyDescent="0.25">
      <c r="A82" s="11" t="s">
        <v>63</v>
      </c>
      <c r="B82" s="26">
        <v>40813192875</v>
      </c>
      <c r="C82" s="12">
        <v>4050630953.3800001</v>
      </c>
      <c r="D82" s="26">
        <f t="shared" si="2"/>
        <v>44863823828.379997</v>
      </c>
      <c r="E82" s="12">
        <v>29714612138.720001</v>
      </c>
      <c r="F82" s="12">
        <v>29333902963.84</v>
      </c>
      <c r="G82" s="13">
        <f t="shared" si="3"/>
        <v>15149211689.659996</v>
      </c>
      <c r="H82" s="1"/>
    </row>
    <row r="83" spans="1:8" x14ac:dyDescent="0.25">
      <c r="A83" s="17"/>
      <c r="B83" s="18"/>
      <c r="C83" s="18"/>
      <c r="D83" s="18"/>
      <c r="E83" s="18"/>
      <c r="F83" s="18"/>
      <c r="G83" s="19"/>
    </row>
    <row r="84" spans="1:8" x14ac:dyDescent="0.25">
      <c r="A84" s="5"/>
      <c r="B84" s="5"/>
      <c r="C84" s="5"/>
      <c r="D84" s="5"/>
      <c r="E84" s="5"/>
      <c r="F84" s="5"/>
      <c r="G84" s="5"/>
    </row>
    <row r="85" spans="1:8" x14ac:dyDescent="0.25">
      <c r="A85" t="s">
        <v>25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opLeftCell="A20" workbookViewId="0">
      <selection activeCell="G42" sqref="G42"/>
    </sheetView>
  </sheetViews>
  <sheetFormatPr baseColWidth="10" defaultRowHeight="15" x14ac:dyDescent="0.25"/>
  <cols>
    <col min="1" max="1" width="64.7109375" customWidth="1"/>
    <col min="2" max="2" width="20.5703125" customWidth="1"/>
    <col min="3" max="3" width="20.7109375" customWidth="1"/>
    <col min="4" max="4" width="19.5703125" customWidth="1"/>
    <col min="5" max="5" width="20" customWidth="1"/>
    <col min="6" max="6" width="19.140625" customWidth="1"/>
    <col min="7" max="7" width="19.85546875" customWidth="1"/>
  </cols>
  <sheetData>
    <row r="1" spans="1:8" x14ac:dyDescent="0.25">
      <c r="A1" s="36" t="s">
        <v>0</v>
      </c>
      <c r="B1" s="36"/>
      <c r="C1" s="36"/>
      <c r="D1" s="36"/>
      <c r="E1" s="36"/>
      <c r="F1" s="36"/>
      <c r="G1" s="36"/>
    </row>
    <row r="2" spans="1:8" x14ac:dyDescent="0.25">
      <c r="A2" s="36" t="s">
        <v>207</v>
      </c>
      <c r="B2" s="36"/>
      <c r="C2" s="36"/>
      <c r="D2" s="36"/>
      <c r="E2" s="36"/>
      <c r="F2" s="36"/>
      <c r="G2" s="36"/>
    </row>
    <row r="3" spans="1:8" x14ac:dyDescent="0.25">
      <c r="A3" s="36" t="s">
        <v>1</v>
      </c>
      <c r="B3" s="36"/>
      <c r="C3" s="36"/>
      <c r="D3" s="36"/>
      <c r="E3" s="36"/>
      <c r="F3" s="36"/>
      <c r="G3" s="36"/>
    </row>
    <row r="4" spans="1:8" x14ac:dyDescent="0.25">
      <c r="A4" s="36" t="s">
        <v>64</v>
      </c>
      <c r="B4" s="36"/>
      <c r="C4" s="36"/>
      <c r="D4" s="36"/>
      <c r="E4" s="36"/>
      <c r="F4" s="36"/>
      <c r="G4" s="36"/>
    </row>
    <row r="5" spans="1:8" x14ac:dyDescent="0.25">
      <c r="A5" s="36" t="s">
        <v>3</v>
      </c>
      <c r="B5" s="36"/>
      <c r="C5" s="36"/>
      <c r="D5" s="36"/>
      <c r="E5" s="36"/>
      <c r="F5" s="36"/>
      <c r="G5" s="36"/>
    </row>
    <row r="6" spans="1:8" x14ac:dyDescent="0.25">
      <c r="A6" s="36" t="s">
        <v>4</v>
      </c>
      <c r="B6" s="36"/>
      <c r="C6" s="36"/>
      <c r="D6" s="36"/>
      <c r="E6" s="36"/>
      <c r="F6" s="36"/>
      <c r="G6" s="36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8" x14ac:dyDescent="0.25">
      <c r="A9" s="8"/>
      <c r="B9" s="9">
        <v>1</v>
      </c>
      <c r="C9" s="9">
        <v>2</v>
      </c>
      <c r="D9" s="9" t="s">
        <v>32</v>
      </c>
      <c r="E9" s="9">
        <v>4</v>
      </c>
      <c r="F9" s="9">
        <v>5</v>
      </c>
      <c r="G9" s="10" t="s">
        <v>33</v>
      </c>
    </row>
    <row r="10" spans="1:8" x14ac:dyDescent="0.25">
      <c r="A10" s="11" t="s">
        <v>65</v>
      </c>
      <c r="B10" s="28">
        <v>6112510970</v>
      </c>
      <c r="C10" s="12">
        <v>709064221.36000001</v>
      </c>
      <c r="D10" s="12">
        <f>+B10+C10</f>
        <v>6821575191.3599997</v>
      </c>
      <c r="E10" s="12">
        <v>4971424233.0900002</v>
      </c>
      <c r="F10" s="12">
        <v>4720014618.1499996</v>
      </c>
      <c r="G10" s="13">
        <f>+D10-E10</f>
        <v>1850150958.2699995</v>
      </c>
      <c r="H10" s="1"/>
    </row>
    <row r="11" spans="1:8" x14ac:dyDescent="0.25">
      <c r="A11" s="14" t="s">
        <v>66</v>
      </c>
      <c r="B11" s="29">
        <v>177829927</v>
      </c>
      <c r="C11" s="15">
        <v>39555135.909999996</v>
      </c>
      <c r="D11" s="28">
        <f t="shared" ref="D11:D42" si="0">+B11+C11</f>
        <v>217385062.91</v>
      </c>
      <c r="E11" s="15">
        <v>147558212.36000001</v>
      </c>
      <c r="F11" s="15">
        <v>141661813</v>
      </c>
      <c r="G11" s="13">
        <f t="shared" ref="G11:G42" si="1">+D11-E11</f>
        <v>69826850.549999982</v>
      </c>
    </row>
    <row r="12" spans="1:8" x14ac:dyDescent="0.25">
      <c r="A12" s="14" t="s">
        <v>67</v>
      </c>
      <c r="B12" s="29">
        <v>1361034101</v>
      </c>
      <c r="C12" s="15">
        <v>309099464.41000003</v>
      </c>
      <c r="D12" s="28">
        <f t="shared" si="0"/>
        <v>1670133565.4100001</v>
      </c>
      <c r="E12" s="15">
        <v>1154913950.5999999</v>
      </c>
      <c r="F12" s="15">
        <v>1106046935.45</v>
      </c>
      <c r="G12" s="13">
        <f t="shared" si="1"/>
        <v>515219614.81000018</v>
      </c>
    </row>
    <row r="13" spans="1:8" x14ac:dyDescent="0.25">
      <c r="A13" s="14" t="s">
        <v>68</v>
      </c>
      <c r="B13" s="29">
        <v>865041297</v>
      </c>
      <c r="C13" s="15">
        <v>51691393.57</v>
      </c>
      <c r="D13" s="28">
        <f t="shared" si="0"/>
        <v>916732690.57000005</v>
      </c>
      <c r="E13" s="15">
        <v>688453131.91999996</v>
      </c>
      <c r="F13" s="15">
        <v>668326465.97000003</v>
      </c>
      <c r="G13" s="13">
        <f t="shared" si="1"/>
        <v>228279558.6500001</v>
      </c>
    </row>
    <row r="14" spans="1:8" x14ac:dyDescent="0.25">
      <c r="A14" s="14" t="s">
        <v>69</v>
      </c>
      <c r="B14" s="29">
        <v>0</v>
      </c>
      <c r="C14" s="15">
        <v>0</v>
      </c>
      <c r="D14" s="28">
        <f t="shared" si="0"/>
        <v>0</v>
      </c>
      <c r="E14" s="15">
        <v>0</v>
      </c>
      <c r="F14" s="15">
        <v>0</v>
      </c>
      <c r="G14" s="13">
        <f t="shared" si="1"/>
        <v>0</v>
      </c>
    </row>
    <row r="15" spans="1:8" x14ac:dyDescent="0.25">
      <c r="A15" s="14" t="s">
        <v>70</v>
      </c>
      <c r="B15" s="29">
        <v>883644072</v>
      </c>
      <c r="C15" s="15">
        <v>197704314.47</v>
      </c>
      <c r="D15" s="28">
        <f t="shared" si="0"/>
        <v>1081348386.47</v>
      </c>
      <c r="E15" s="15">
        <v>889116906.55999994</v>
      </c>
      <c r="F15" s="15">
        <v>807554193.49000001</v>
      </c>
      <c r="G15" s="13">
        <f t="shared" si="1"/>
        <v>192231479.91000009</v>
      </c>
    </row>
    <row r="16" spans="1:8" x14ac:dyDescent="0.25">
      <c r="A16" s="14" t="s">
        <v>71</v>
      </c>
      <c r="B16" s="29">
        <v>0</v>
      </c>
      <c r="C16" s="15">
        <v>0</v>
      </c>
      <c r="D16" s="28">
        <f t="shared" si="0"/>
        <v>0</v>
      </c>
      <c r="E16" s="15">
        <v>0</v>
      </c>
      <c r="F16" s="15">
        <v>0</v>
      </c>
      <c r="G16" s="13">
        <f t="shared" si="1"/>
        <v>0</v>
      </c>
    </row>
    <row r="17" spans="1:8" x14ac:dyDescent="0.25">
      <c r="A17" s="14" t="s">
        <v>72</v>
      </c>
      <c r="B17" s="29">
        <v>2446107237</v>
      </c>
      <c r="C17" s="15">
        <v>20976557.27</v>
      </c>
      <c r="D17" s="28">
        <f t="shared" si="0"/>
        <v>2467083794.27</v>
      </c>
      <c r="E17" s="15">
        <v>1717010917.28</v>
      </c>
      <c r="F17" s="15">
        <v>1624340949.8699999</v>
      </c>
      <c r="G17" s="13">
        <f t="shared" si="1"/>
        <v>750072876.99000001</v>
      </c>
    </row>
    <row r="18" spans="1:8" x14ac:dyDescent="0.25">
      <c r="A18" s="14" t="s">
        <v>73</v>
      </c>
      <c r="B18" s="29">
        <v>378854336</v>
      </c>
      <c r="C18" s="15">
        <v>90037355.730000004</v>
      </c>
      <c r="D18" s="28">
        <f t="shared" si="0"/>
        <v>468891691.73000002</v>
      </c>
      <c r="E18" s="15">
        <v>374371114.37</v>
      </c>
      <c r="F18" s="15">
        <v>372084260.37</v>
      </c>
      <c r="G18" s="13">
        <f t="shared" si="1"/>
        <v>94520577.360000014</v>
      </c>
    </row>
    <row r="19" spans="1:8" x14ac:dyDescent="0.25">
      <c r="A19" s="11" t="s">
        <v>74</v>
      </c>
      <c r="B19" s="28">
        <v>25401288477</v>
      </c>
      <c r="C19" s="12">
        <v>1584246400.8399999</v>
      </c>
      <c r="D19" s="28">
        <f t="shared" si="0"/>
        <v>26985534877.84</v>
      </c>
      <c r="E19" s="12">
        <v>16244303088.360001</v>
      </c>
      <c r="F19" s="12">
        <v>16138633066.799999</v>
      </c>
      <c r="G19" s="13">
        <f t="shared" si="1"/>
        <v>10741231789.48</v>
      </c>
      <c r="H19" s="1"/>
    </row>
    <row r="20" spans="1:8" x14ac:dyDescent="0.25">
      <c r="A20" s="14" t="s">
        <v>75</v>
      </c>
      <c r="B20" s="29">
        <v>496326629</v>
      </c>
      <c r="C20" s="15">
        <v>-57855424.460000001</v>
      </c>
      <c r="D20" s="28">
        <f t="shared" si="0"/>
        <v>438471204.54000002</v>
      </c>
      <c r="E20" s="15">
        <v>54511208.270000003</v>
      </c>
      <c r="F20" s="15">
        <v>48897090.859999999</v>
      </c>
      <c r="G20" s="13">
        <f t="shared" si="1"/>
        <v>383959996.27000004</v>
      </c>
    </row>
    <row r="21" spans="1:8" x14ac:dyDescent="0.25">
      <c r="A21" s="14" t="s">
        <v>76</v>
      </c>
      <c r="B21" s="29">
        <v>1119527913</v>
      </c>
      <c r="C21" s="15">
        <v>187391412.87</v>
      </c>
      <c r="D21" s="28">
        <f t="shared" si="0"/>
        <v>1306919325.8699999</v>
      </c>
      <c r="E21" s="15">
        <v>618905896.38</v>
      </c>
      <c r="F21" s="15">
        <v>613682554.72000003</v>
      </c>
      <c r="G21" s="13">
        <f t="shared" si="1"/>
        <v>688013429.48999989</v>
      </c>
    </row>
    <row r="22" spans="1:8" x14ac:dyDescent="0.25">
      <c r="A22" s="14" t="s">
        <v>77</v>
      </c>
      <c r="B22" s="29">
        <v>5130512569</v>
      </c>
      <c r="C22" s="15">
        <v>811890211.42999995</v>
      </c>
      <c r="D22" s="28">
        <f t="shared" si="0"/>
        <v>5942402780.4300003</v>
      </c>
      <c r="E22" s="15">
        <v>3930115563.4400001</v>
      </c>
      <c r="F22" s="15">
        <v>3930115327.48</v>
      </c>
      <c r="G22" s="13">
        <f t="shared" si="1"/>
        <v>2012287216.9900002</v>
      </c>
    </row>
    <row r="23" spans="1:8" x14ac:dyDescent="0.25">
      <c r="A23" s="14" t="s">
        <v>78</v>
      </c>
      <c r="B23" s="29">
        <v>930745380</v>
      </c>
      <c r="C23" s="15">
        <v>82484061.5</v>
      </c>
      <c r="D23" s="28">
        <f t="shared" si="0"/>
        <v>1013229441.5</v>
      </c>
      <c r="E23" s="15">
        <v>690696319.63999999</v>
      </c>
      <c r="F23" s="15">
        <v>682369599.28999996</v>
      </c>
      <c r="G23" s="13">
        <f t="shared" si="1"/>
        <v>322533121.86000001</v>
      </c>
    </row>
    <row r="24" spans="1:8" x14ac:dyDescent="0.25">
      <c r="A24" s="14" t="s">
        <v>79</v>
      </c>
      <c r="B24" s="29">
        <v>14058619844</v>
      </c>
      <c r="C24" s="15">
        <v>467339922.42000002</v>
      </c>
      <c r="D24" s="28">
        <f t="shared" si="0"/>
        <v>14525959766.42</v>
      </c>
      <c r="E24" s="15">
        <v>9476373129.5699997</v>
      </c>
      <c r="F24" s="15">
        <v>9415215996.5400009</v>
      </c>
      <c r="G24" s="13">
        <f t="shared" si="1"/>
        <v>5049586636.8500004</v>
      </c>
    </row>
    <row r="25" spans="1:8" x14ac:dyDescent="0.25">
      <c r="A25" s="14" t="s">
        <v>80</v>
      </c>
      <c r="B25" s="29">
        <v>3636652973</v>
      </c>
      <c r="C25" s="15">
        <v>91606089.700000003</v>
      </c>
      <c r="D25" s="28">
        <f t="shared" si="0"/>
        <v>3728259062.6999998</v>
      </c>
      <c r="E25" s="15">
        <v>1450196609.6800001</v>
      </c>
      <c r="F25" s="15">
        <v>1424848136.53</v>
      </c>
      <c r="G25" s="13">
        <f t="shared" si="1"/>
        <v>2278062453.0199995</v>
      </c>
    </row>
    <row r="26" spans="1:8" x14ac:dyDescent="0.25">
      <c r="A26" s="14" t="s">
        <v>81</v>
      </c>
      <c r="B26" s="29">
        <v>28903169</v>
      </c>
      <c r="C26" s="15">
        <v>1390127.38</v>
      </c>
      <c r="D26" s="28">
        <f t="shared" si="0"/>
        <v>30293296.379999999</v>
      </c>
      <c r="E26" s="15">
        <v>23504361.379999999</v>
      </c>
      <c r="F26" s="15">
        <v>23504361.379999999</v>
      </c>
      <c r="G26" s="13">
        <f t="shared" si="1"/>
        <v>6788935</v>
      </c>
    </row>
    <row r="27" spans="1:8" x14ac:dyDescent="0.25">
      <c r="A27" s="11" t="s">
        <v>82</v>
      </c>
      <c r="B27" s="28">
        <v>2645585307</v>
      </c>
      <c r="C27" s="12">
        <v>1094031570.6300001</v>
      </c>
      <c r="D27" s="28">
        <f t="shared" si="0"/>
        <v>3739616877.6300001</v>
      </c>
      <c r="E27" s="12">
        <v>2751440483.9200001</v>
      </c>
      <c r="F27" s="12">
        <v>2727810945.54</v>
      </c>
      <c r="G27" s="13">
        <f t="shared" si="1"/>
        <v>988176393.71000004</v>
      </c>
      <c r="H27" s="1"/>
    </row>
    <row r="28" spans="1:8" x14ac:dyDescent="0.25">
      <c r="A28" s="14" t="s">
        <v>83</v>
      </c>
      <c r="B28" s="29">
        <v>633949869</v>
      </c>
      <c r="C28" s="15">
        <v>492877035.76999998</v>
      </c>
      <c r="D28" s="28">
        <f t="shared" si="0"/>
        <v>1126826904.77</v>
      </c>
      <c r="E28" s="15">
        <v>968541611.85000002</v>
      </c>
      <c r="F28" s="15">
        <v>966182699.98000002</v>
      </c>
      <c r="G28" s="13">
        <f t="shared" si="1"/>
        <v>158285292.91999996</v>
      </c>
    </row>
    <row r="29" spans="1:8" x14ac:dyDescent="0.25">
      <c r="A29" s="14" t="s">
        <v>84</v>
      </c>
      <c r="B29" s="29">
        <v>643885868</v>
      </c>
      <c r="C29" s="15">
        <v>270781073.33999997</v>
      </c>
      <c r="D29" s="28">
        <f t="shared" si="0"/>
        <v>914666941.33999991</v>
      </c>
      <c r="E29" s="15">
        <v>668427025.82000005</v>
      </c>
      <c r="F29" s="15">
        <v>662523490.71000004</v>
      </c>
      <c r="G29" s="13">
        <f t="shared" si="1"/>
        <v>246239915.51999986</v>
      </c>
    </row>
    <row r="30" spans="1:8" x14ac:dyDescent="0.25">
      <c r="A30" s="14" t="s">
        <v>85</v>
      </c>
      <c r="B30" s="29">
        <v>0</v>
      </c>
      <c r="C30" s="15">
        <v>0</v>
      </c>
      <c r="D30" s="28">
        <f t="shared" si="0"/>
        <v>0</v>
      </c>
      <c r="E30" s="15">
        <v>0</v>
      </c>
      <c r="F30" s="15">
        <v>0</v>
      </c>
      <c r="G30" s="13">
        <f t="shared" si="1"/>
        <v>0</v>
      </c>
    </row>
    <row r="31" spans="1:8" x14ac:dyDescent="0.25">
      <c r="A31" s="14" t="s">
        <v>86</v>
      </c>
      <c r="B31" s="29">
        <v>0</v>
      </c>
      <c r="C31" s="15">
        <v>0</v>
      </c>
      <c r="D31" s="28">
        <f t="shared" si="0"/>
        <v>0</v>
      </c>
      <c r="E31" s="15">
        <v>0</v>
      </c>
      <c r="F31" s="15">
        <v>0</v>
      </c>
      <c r="G31" s="13">
        <f t="shared" si="1"/>
        <v>0</v>
      </c>
    </row>
    <row r="32" spans="1:8" x14ac:dyDescent="0.25">
      <c r="A32" s="14" t="s">
        <v>87</v>
      </c>
      <c r="B32" s="29">
        <v>564339073</v>
      </c>
      <c r="C32" s="15">
        <v>169222338.00999999</v>
      </c>
      <c r="D32" s="28">
        <f t="shared" si="0"/>
        <v>733561411.00999999</v>
      </c>
      <c r="E32" s="15">
        <v>502879000.43000001</v>
      </c>
      <c r="F32" s="15">
        <v>500138478.98000002</v>
      </c>
      <c r="G32" s="13">
        <f t="shared" si="1"/>
        <v>230682410.57999998</v>
      </c>
    </row>
    <row r="33" spans="1:8" x14ac:dyDescent="0.25">
      <c r="A33" s="14" t="s">
        <v>88</v>
      </c>
      <c r="B33" s="29">
        <v>0</v>
      </c>
      <c r="C33" s="15">
        <v>0</v>
      </c>
      <c r="D33" s="28">
        <f t="shared" si="0"/>
        <v>0</v>
      </c>
      <c r="E33" s="15">
        <v>0</v>
      </c>
      <c r="F33" s="15">
        <v>0</v>
      </c>
      <c r="G33" s="13">
        <f t="shared" si="1"/>
        <v>0</v>
      </c>
    </row>
    <row r="34" spans="1:8" x14ac:dyDescent="0.25">
      <c r="A34" s="14" t="s">
        <v>89</v>
      </c>
      <c r="B34" s="29">
        <v>608063853</v>
      </c>
      <c r="C34" s="15">
        <v>209929322.11000001</v>
      </c>
      <c r="D34" s="28">
        <f t="shared" si="0"/>
        <v>817993175.11000001</v>
      </c>
      <c r="E34" s="15">
        <v>517826339.00999999</v>
      </c>
      <c r="F34" s="15">
        <v>512303968.74000001</v>
      </c>
      <c r="G34" s="13">
        <f t="shared" si="1"/>
        <v>300166836.10000002</v>
      </c>
    </row>
    <row r="35" spans="1:8" x14ac:dyDescent="0.25">
      <c r="A35" s="14" t="s">
        <v>90</v>
      </c>
      <c r="B35" s="29">
        <v>195346644</v>
      </c>
      <c r="C35" s="15">
        <v>-48778198.600000001</v>
      </c>
      <c r="D35" s="28">
        <f t="shared" si="0"/>
        <v>146568445.40000001</v>
      </c>
      <c r="E35" s="15">
        <v>93766506.810000002</v>
      </c>
      <c r="F35" s="15">
        <v>86662307.129999995</v>
      </c>
      <c r="G35" s="13">
        <f t="shared" si="1"/>
        <v>52801938.590000004</v>
      </c>
    </row>
    <row r="36" spans="1:8" x14ac:dyDescent="0.25">
      <c r="A36" s="14" t="s">
        <v>91</v>
      </c>
      <c r="B36" s="29">
        <v>0</v>
      </c>
      <c r="C36" s="15">
        <v>0</v>
      </c>
      <c r="D36" s="28">
        <f t="shared" si="0"/>
        <v>0</v>
      </c>
      <c r="E36" s="15">
        <v>0</v>
      </c>
      <c r="F36" s="15">
        <v>0</v>
      </c>
      <c r="G36" s="13">
        <f t="shared" si="1"/>
        <v>0</v>
      </c>
    </row>
    <row r="37" spans="1:8" x14ac:dyDescent="0.25">
      <c r="A37" s="11" t="s">
        <v>92</v>
      </c>
      <c r="B37" s="28">
        <v>6653808121</v>
      </c>
      <c r="C37" s="12">
        <v>663288760.54999995</v>
      </c>
      <c r="D37" s="28">
        <f t="shared" si="0"/>
        <v>7317096881.5500002</v>
      </c>
      <c r="E37" s="12">
        <v>5747444333.3500004</v>
      </c>
      <c r="F37" s="12">
        <v>5747444333.3500004</v>
      </c>
      <c r="G37" s="13">
        <f t="shared" si="1"/>
        <v>1569652548.1999998</v>
      </c>
      <c r="H37" s="1"/>
    </row>
    <row r="38" spans="1:8" x14ac:dyDescent="0.25">
      <c r="A38" s="14" t="s">
        <v>93</v>
      </c>
      <c r="B38" s="29">
        <v>447233979</v>
      </c>
      <c r="C38" s="15">
        <v>279779461.35000002</v>
      </c>
      <c r="D38" s="28">
        <f t="shared" si="0"/>
        <v>727013440.35000002</v>
      </c>
      <c r="E38" s="15">
        <v>575484753.72000003</v>
      </c>
      <c r="F38" s="15">
        <v>575484753.72000003</v>
      </c>
      <c r="G38" s="13">
        <f t="shared" si="1"/>
        <v>151528686.63</v>
      </c>
    </row>
    <row r="39" spans="1:8" ht="26.25" x14ac:dyDescent="0.25">
      <c r="A39" s="14" t="s">
        <v>94</v>
      </c>
      <c r="B39" s="29">
        <v>6206574142</v>
      </c>
      <c r="C39" s="15">
        <v>383509299.19999999</v>
      </c>
      <c r="D39" s="28">
        <f t="shared" si="0"/>
        <v>6590083441.1999998</v>
      </c>
      <c r="E39" s="15">
        <v>5171959579.6300001</v>
      </c>
      <c r="F39" s="15">
        <v>5171959579.6300001</v>
      </c>
      <c r="G39" s="13">
        <f t="shared" si="1"/>
        <v>1418123861.5699997</v>
      </c>
    </row>
    <row r="40" spans="1:8" x14ac:dyDescent="0.25">
      <c r="A40" s="14" t="s">
        <v>95</v>
      </c>
      <c r="B40" s="29">
        <v>0</v>
      </c>
      <c r="C40" s="15">
        <v>0</v>
      </c>
      <c r="D40" s="28">
        <f t="shared" si="0"/>
        <v>0</v>
      </c>
      <c r="E40" s="15">
        <v>0</v>
      </c>
      <c r="F40" s="15">
        <v>0</v>
      </c>
      <c r="G40" s="13">
        <f t="shared" si="1"/>
        <v>0</v>
      </c>
    </row>
    <row r="41" spans="1:8" x14ac:dyDescent="0.25">
      <c r="A41" s="14" t="s">
        <v>62</v>
      </c>
      <c r="B41" s="29">
        <v>0</v>
      </c>
      <c r="C41" s="15">
        <v>0</v>
      </c>
      <c r="D41" s="28">
        <f t="shared" si="0"/>
        <v>0</v>
      </c>
      <c r="E41" s="15">
        <v>0</v>
      </c>
      <c r="F41" s="15">
        <v>0</v>
      </c>
      <c r="G41" s="13">
        <f t="shared" si="1"/>
        <v>0</v>
      </c>
    </row>
    <row r="42" spans="1:8" x14ac:dyDescent="0.25">
      <c r="A42" s="11" t="s">
        <v>63</v>
      </c>
      <c r="B42" s="28">
        <v>40813192875</v>
      </c>
      <c r="C42" s="12">
        <v>4050630953.3800001</v>
      </c>
      <c r="D42" s="28">
        <f t="shared" si="0"/>
        <v>44863823828.379997</v>
      </c>
      <c r="E42" s="12">
        <v>29714612138.720001</v>
      </c>
      <c r="F42" s="12">
        <v>29333902963.84</v>
      </c>
      <c r="G42" s="13">
        <f t="shared" si="1"/>
        <v>15149211689.659996</v>
      </c>
      <c r="H42" s="1"/>
    </row>
    <row r="43" spans="1:8" x14ac:dyDescent="0.25">
      <c r="A43" s="17"/>
      <c r="B43" s="18"/>
      <c r="C43" s="18"/>
      <c r="D43" s="18"/>
      <c r="E43" s="18"/>
      <c r="F43" s="18"/>
      <c r="G43" s="19"/>
    </row>
    <row r="44" spans="1:8" x14ac:dyDescent="0.25">
      <c r="A44" s="5"/>
      <c r="B44" s="5"/>
      <c r="C44" s="5"/>
      <c r="D44" s="5"/>
      <c r="E44" s="5"/>
      <c r="F44" s="5"/>
      <c r="G44" s="5"/>
    </row>
    <row r="45" spans="1:8" x14ac:dyDescent="0.25">
      <c r="A45" t="s">
        <v>25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opLeftCell="A21" workbookViewId="0">
      <selection activeCell="G42" sqref="G42"/>
    </sheetView>
  </sheetViews>
  <sheetFormatPr baseColWidth="10" defaultRowHeight="15" x14ac:dyDescent="0.25"/>
  <cols>
    <col min="1" max="1" width="64.7109375" customWidth="1"/>
    <col min="2" max="2" width="20.5703125" customWidth="1"/>
    <col min="3" max="3" width="20.7109375" customWidth="1"/>
    <col min="4" max="4" width="19.5703125" customWidth="1"/>
    <col min="5" max="5" width="20" customWidth="1"/>
    <col min="6" max="6" width="19.140625" customWidth="1"/>
    <col min="7" max="7" width="19.85546875" customWidth="1"/>
  </cols>
  <sheetData>
    <row r="1" spans="1:8" x14ac:dyDescent="0.25">
      <c r="A1" s="36" t="s">
        <v>0</v>
      </c>
      <c r="B1" s="36"/>
      <c r="C1" s="36"/>
      <c r="D1" s="36"/>
      <c r="E1" s="36"/>
      <c r="F1" s="36"/>
      <c r="G1" s="36"/>
    </row>
    <row r="2" spans="1:8" x14ac:dyDescent="0.25">
      <c r="A2" s="36" t="s">
        <v>207</v>
      </c>
      <c r="B2" s="36"/>
      <c r="C2" s="36"/>
      <c r="D2" s="36"/>
      <c r="E2" s="36"/>
      <c r="F2" s="36"/>
      <c r="G2" s="36"/>
    </row>
    <row r="3" spans="1:8" x14ac:dyDescent="0.25">
      <c r="A3" s="36" t="s">
        <v>1</v>
      </c>
      <c r="B3" s="36"/>
      <c r="C3" s="36"/>
      <c r="D3" s="36"/>
      <c r="E3" s="36"/>
      <c r="F3" s="36"/>
      <c r="G3" s="36"/>
    </row>
    <row r="4" spans="1:8" x14ac:dyDescent="0.25">
      <c r="A4" s="36" t="s">
        <v>26</v>
      </c>
      <c r="B4" s="36"/>
      <c r="C4" s="36"/>
      <c r="D4" s="36"/>
      <c r="E4" s="36"/>
      <c r="F4" s="36"/>
      <c r="G4" s="36"/>
    </row>
    <row r="5" spans="1:8" x14ac:dyDescent="0.25">
      <c r="A5" s="36" t="s">
        <v>3</v>
      </c>
      <c r="B5" s="36"/>
      <c r="C5" s="36"/>
      <c r="D5" s="36"/>
      <c r="E5" s="36"/>
      <c r="F5" s="36"/>
      <c r="G5" s="36"/>
    </row>
    <row r="6" spans="1:8" x14ac:dyDescent="0.25">
      <c r="A6" s="36" t="s">
        <v>4</v>
      </c>
      <c r="B6" s="36"/>
      <c r="C6" s="36"/>
      <c r="D6" s="36"/>
      <c r="E6" s="36"/>
      <c r="F6" s="36"/>
      <c r="G6" s="36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8" x14ac:dyDescent="0.25">
      <c r="A9" s="8"/>
      <c r="B9" s="9">
        <v>1</v>
      </c>
      <c r="C9" s="9">
        <v>2</v>
      </c>
      <c r="D9" s="9" t="s">
        <v>32</v>
      </c>
      <c r="E9" s="9">
        <v>4</v>
      </c>
      <c r="F9" s="9">
        <v>5</v>
      </c>
      <c r="G9" s="10" t="s">
        <v>33</v>
      </c>
    </row>
    <row r="10" spans="1:8" x14ac:dyDescent="0.25">
      <c r="A10" s="11" t="s">
        <v>34</v>
      </c>
      <c r="B10" s="30">
        <v>2534599710</v>
      </c>
      <c r="C10" s="12">
        <v>1316269400.97</v>
      </c>
      <c r="D10" s="12">
        <f>+B10+C10</f>
        <v>3850869110.9700003</v>
      </c>
      <c r="E10" s="12">
        <v>2983528578.3400002</v>
      </c>
      <c r="F10" s="12">
        <v>2961902904.1799998</v>
      </c>
      <c r="G10" s="13">
        <f>+D10-E10</f>
        <v>867340532.63000011</v>
      </c>
      <c r="H10" s="1"/>
    </row>
    <row r="11" spans="1:8" x14ac:dyDescent="0.25">
      <c r="A11" s="14" t="s">
        <v>35</v>
      </c>
      <c r="B11" s="31">
        <v>2357191728</v>
      </c>
      <c r="C11" s="15">
        <v>817637257.82000005</v>
      </c>
      <c r="D11" s="30">
        <f t="shared" ref="D11:D39" si="0">+B11+C11</f>
        <v>3174828985.8200002</v>
      </c>
      <c r="E11" s="15">
        <v>2365652827.8899999</v>
      </c>
      <c r="F11" s="15">
        <v>2344027389.6900001</v>
      </c>
      <c r="G11" s="13">
        <f t="shared" ref="G11:G39" si="1">+D11-E11</f>
        <v>809176157.93000031</v>
      </c>
    </row>
    <row r="12" spans="1:8" x14ac:dyDescent="0.25">
      <c r="A12" s="14" t="s">
        <v>36</v>
      </c>
      <c r="B12" s="31">
        <v>177407982</v>
      </c>
      <c r="C12" s="15">
        <v>498632143.14999998</v>
      </c>
      <c r="D12" s="30">
        <f t="shared" si="0"/>
        <v>676040125.14999998</v>
      </c>
      <c r="E12" s="15">
        <v>617875750.45000005</v>
      </c>
      <c r="F12" s="15">
        <v>617875514.49000001</v>
      </c>
      <c r="G12" s="13">
        <f t="shared" si="1"/>
        <v>58164374.699999928</v>
      </c>
    </row>
    <row r="13" spans="1:8" x14ac:dyDescent="0.25">
      <c r="A13" s="11" t="s">
        <v>37</v>
      </c>
      <c r="B13" s="30">
        <v>23634071849</v>
      </c>
      <c r="C13" s="12">
        <v>1122385137.29</v>
      </c>
      <c r="D13" s="30">
        <f t="shared" si="0"/>
        <v>24756456986.290001</v>
      </c>
      <c r="E13" s="12">
        <v>14994820042.27</v>
      </c>
      <c r="F13" s="12">
        <v>14791246150.26</v>
      </c>
      <c r="G13" s="13">
        <f t="shared" si="1"/>
        <v>9761636944.0200005</v>
      </c>
      <c r="H13" s="1"/>
    </row>
    <row r="14" spans="1:8" x14ac:dyDescent="0.25">
      <c r="A14" s="14" t="s">
        <v>38</v>
      </c>
      <c r="B14" s="31">
        <v>18234032742</v>
      </c>
      <c r="C14" s="15">
        <v>916035652.73000002</v>
      </c>
      <c r="D14" s="30">
        <f t="shared" si="0"/>
        <v>19150068394.73</v>
      </c>
      <c r="E14" s="15">
        <v>11638893179.83</v>
      </c>
      <c r="F14" s="15">
        <v>11536966050.190001</v>
      </c>
      <c r="G14" s="13">
        <f t="shared" si="1"/>
        <v>7511175214.8999996</v>
      </c>
    </row>
    <row r="15" spans="1:8" x14ac:dyDescent="0.25">
      <c r="A15" s="14" t="s">
        <v>39</v>
      </c>
      <c r="B15" s="31">
        <v>10545428</v>
      </c>
      <c r="C15" s="15">
        <v>14931967.92</v>
      </c>
      <c r="D15" s="30">
        <f t="shared" si="0"/>
        <v>25477395.920000002</v>
      </c>
      <c r="E15" s="15">
        <v>23918392.890000001</v>
      </c>
      <c r="F15" s="15">
        <v>19275000.73</v>
      </c>
      <c r="G15" s="13">
        <f t="shared" si="1"/>
        <v>1559003.0300000012</v>
      </c>
    </row>
    <row r="16" spans="1:8" x14ac:dyDescent="0.25">
      <c r="A16" s="14" t="s">
        <v>40</v>
      </c>
      <c r="B16" s="31">
        <v>145874138</v>
      </c>
      <c r="C16" s="15">
        <v>675638.45</v>
      </c>
      <c r="D16" s="30">
        <f t="shared" si="0"/>
        <v>146549776.44999999</v>
      </c>
      <c r="E16" s="15">
        <v>85785772.560000002</v>
      </c>
      <c r="F16" s="15">
        <v>82120198.189999998</v>
      </c>
      <c r="G16" s="13">
        <f t="shared" si="1"/>
        <v>60764003.889999986</v>
      </c>
    </row>
    <row r="17" spans="1:8" x14ac:dyDescent="0.25">
      <c r="A17" s="14" t="s">
        <v>41</v>
      </c>
      <c r="B17" s="31">
        <v>583526903</v>
      </c>
      <c r="C17" s="15">
        <v>-96938925.140000001</v>
      </c>
      <c r="D17" s="30">
        <f t="shared" si="0"/>
        <v>486587977.86000001</v>
      </c>
      <c r="E17" s="15">
        <v>345912726.54000002</v>
      </c>
      <c r="F17" s="15">
        <v>340138471.24000001</v>
      </c>
      <c r="G17" s="13">
        <f t="shared" si="1"/>
        <v>140675251.31999999</v>
      </c>
    </row>
    <row r="18" spans="1:8" x14ac:dyDescent="0.25">
      <c r="A18" s="14" t="s">
        <v>42</v>
      </c>
      <c r="B18" s="31">
        <v>280483625</v>
      </c>
      <c r="C18" s="15">
        <v>-10630005.76</v>
      </c>
      <c r="D18" s="30">
        <f t="shared" si="0"/>
        <v>269853619.24000001</v>
      </c>
      <c r="E18" s="15">
        <v>124502222.88</v>
      </c>
      <c r="F18" s="15">
        <v>121356890.8</v>
      </c>
      <c r="G18" s="13">
        <f t="shared" si="1"/>
        <v>145351396.36000001</v>
      </c>
    </row>
    <row r="19" spans="1:8" x14ac:dyDescent="0.25">
      <c r="A19" s="14" t="s">
        <v>43</v>
      </c>
      <c r="B19" s="31">
        <v>0</v>
      </c>
      <c r="C19" s="15">
        <v>0</v>
      </c>
      <c r="D19" s="30">
        <f t="shared" si="0"/>
        <v>0</v>
      </c>
      <c r="E19" s="15">
        <v>0</v>
      </c>
      <c r="F19" s="15">
        <v>0</v>
      </c>
      <c r="G19" s="13">
        <f t="shared" si="1"/>
        <v>0</v>
      </c>
    </row>
    <row r="20" spans="1:8" x14ac:dyDescent="0.25">
      <c r="A20" s="14" t="s">
        <v>44</v>
      </c>
      <c r="B20" s="31">
        <v>2564580610</v>
      </c>
      <c r="C20" s="15">
        <v>95635936.629999995</v>
      </c>
      <c r="D20" s="30">
        <f t="shared" si="0"/>
        <v>2660216546.6300001</v>
      </c>
      <c r="E20" s="15">
        <v>1857141635.1600001</v>
      </c>
      <c r="F20" s="15">
        <v>1778233243.7</v>
      </c>
      <c r="G20" s="13">
        <f t="shared" si="1"/>
        <v>803074911.47000003</v>
      </c>
    </row>
    <row r="21" spans="1:8" x14ac:dyDescent="0.25">
      <c r="A21" s="14" t="s">
        <v>45</v>
      </c>
      <c r="B21" s="31">
        <v>1815028403</v>
      </c>
      <c r="C21" s="15">
        <v>202674872.46000001</v>
      </c>
      <c r="D21" s="30">
        <f t="shared" si="0"/>
        <v>2017703275.46</v>
      </c>
      <c r="E21" s="15">
        <v>918666112.40999997</v>
      </c>
      <c r="F21" s="15">
        <v>913156295.40999997</v>
      </c>
      <c r="G21" s="13">
        <f t="shared" si="1"/>
        <v>1099037163.0500002</v>
      </c>
    </row>
    <row r="22" spans="1:8" x14ac:dyDescent="0.25">
      <c r="A22" s="11" t="s">
        <v>46</v>
      </c>
      <c r="B22" s="30">
        <v>7281149072</v>
      </c>
      <c r="C22" s="12">
        <v>965173471.82000005</v>
      </c>
      <c r="D22" s="30">
        <f t="shared" si="0"/>
        <v>8246322543.8199997</v>
      </c>
      <c r="E22" s="12">
        <v>5494191714.1899996</v>
      </c>
      <c r="F22" s="12">
        <v>5344452486.0799999</v>
      </c>
      <c r="G22" s="13">
        <f t="shared" si="1"/>
        <v>2752130829.6300001</v>
      </c>
      <c r="H22" s="1"/>
    </row>
    <row r="23" spans="1:8" ht="26.25" x14ac:dyDescent="0.25">
      <c r="A23" s="14" t="s">
        <v>47</v>
      </c>
      <c r="B23" s="31">
        <v>6960372283</v>
      </c>
      <c r="C23" s="15">
        <v>933224940</v>
      </c>
      <c r="D23" s="30">
        <f t="shared" si="0"/>
        <v>7893597223</v>
      </c>
      <c r="E23" s="15">
        <v>5362052911.0500002</v>
      </c>
      <c r="F23" s="15">
        <v>5221825169.8999996</v>
      </c>
      <c r="G23" s="13">
        <f t="shared" si="1"/>
        <v>2531544311.9499998</v>
      </c>
    </row>
    <row r="24" spans="1:8" x14ac:dyDescent="0.25">
      <c r="A24" s="14" t="s">
        <v>48</v>
      </c>
      <c r="B24" s="31">
        <v>320776789</v>
      </c>
      <c r="C24" s="15">
        <v>31948531.82</v>
      </c>
      <c r="D24" s="30">
        <f t="shared" si="0"/>
        <v>352725320.81999999</v>
      </c>
      <c r="E24" s="15">
        <v>132138803.14</v>
      </c>
      <c r="F24" s="15">
        <v>122627316.18000001</v>
      </c>
      <c r="G24" s="13">
        <f t="shared" si="1"/>
        <v>220586517.68000001</v>
      </c>
    </row>
    <row r="25" spans="1:8" x14ac:dyDescent="0.25">
      <c r="A25" s="14" t="s">
        <v>49</v>
      </c>
      <c r="B25" s="31">
        <v>0</v>
      </c>
      <c r="C25" s="15">
        <v>0</v>
      </c>
      <c r="D25" s="30">
        <f t="shared" si="0"/>
        <v>0</v>
      </c>
      <c r="E25" s="15">
        <v>0</v>
      </c>
      <c r="F25" s="15">
        <v>0</v>
      </c>
      <c r="G25" s="13">
        <f t="shared" si="1"/>
        <v>0</v>
      </c>
    </row>
    <row r="26" spans="1:8" x14ac:dyDescent="0.25">
      <c r="A26" s="11" t="s">
        <v>50</v>
      </c>
      <c r="B26" s="30">
        <v>0</v>
      </c>
      <c r="C26" s="12">
        <v>0</v>
      </c>
      <c r="D26" s="30">
        <f t="shared" si="0"/>
        <v>0</v>
      </c>
      <c r="E26" s="12">
        <v>0</v>
      </c>
      <c r="F26" s="12">
        <v>0</v>
      </c>
      <c r="G26" s="13">
        <f t="shared" si="1"/>
        <v>0</v>
      </c>
      <c r="H26" s="1"/>
    </row>
    <row r="27" spans="1:8" x14ac:dyDescent="0.25">
      <c r="A27" s="14" t="s">
        <v>51</v>
      </c>
      <c r="B27" s="31">
        <v>0</v>
      </c>
      <c r="C27" s="15">
        <v>0</v>
      </c>
      <c r="D27" s="30">
        <f t="shared" si="0"/>
        <v>0</v>
      </c>
      <c r="E27" s="15">
        <v>0</v>
      </c>
      <c r="F27" s="15">
        <v>0</v>
      </c>
      <c r="G27" s="13">
        <f t="shared" si="1"/>
        <v>0</v>
      </c>
    </row>
    <row r="28" spans="1:8" x14ac:dyDescent="0.25">
      <c r="A28" s="14" t="s">
        <v>52</v>
      </c>
      <c r="B28" s="31">
        <v>0</v>
      </c>
      <c r="C28" s="15">
        <v>0</v>
      </c>
      <c r="D28" s="30">
        <f t="shared" si="0"/>
        <v>0</v>
      </c>
      <c r="E28" s="15">
        <v>0</v>
      </c>
      <c r="F28" s="15">
        <v>0</v>
      </c>
      <c r="G28" s="13">
        <f t="shared" si="1"/>
        <v>0</v>
      </c>
    </row>
    <row r="29" spans="1:8" x14ac:dyDescent="0.25">
      <c r="A29" s="11" t="s">
        <v>53</v>
      </c>
      <c r="B29" s="30">
        <v>709564123</v>
      </c>
      <c r="C29" s="12">
        <v>-16485817.25</v>
      </c>
      <c r="D29" s="30">
        <f t="shared" si="0"/>
        <v>693078305.75</v>
      </c>
      <c r="E29" s="12">
        <v>494627470.56999999</v>
      </c>
      <c r="F29" s="12">
        <v>488857089.97000003</v>
      </c>
      <c r="G29" s="13">
        <f t="shared" si="1"/>
        <v>198450835.18000001</v>
      </c>
      <c r="H29" s="1"/>
    </row>
    <row r="30" spans="1:8" x14ac:dyDescent="0.25">
      <c r="A30" s="14" t="s">
        <v>54</v>
      </c>
      <c r="B30" s="31">
        <v>709564123</v>
      </c>
      <c r="C30" s="15">
        <v>-16485817.25</v>
      </c>
      <c r="D30" s="30">
        <f t="shared" si="0"/>
        <v>693078305.75</v>
      </c>
      <c r="E30" s="15">
        <v>494627470.56999999</v>
      </c>
      <c r="F30" s="15">
        <v>488857089.97000003</v>
      </c>
      <c r="G30" s="13">
        <f t="shared" si="1"/>
        <v>198450835.18000001</v>
      </c>
    </row>
    <row r="31" spans="1:8" x14ac:dyDescent="0.25">
      <c r="A31" s="14" t="s">
        <v>55</v>
      </c>
      <c r="B31" s="31">
        <v>0</v>
      </c>
      <c r="C31" s="15">
        <v>0</v>
      </c>
      <c r="D31" s="30">
        <f t="shared" si="0"/>
        <v>0</v>
      </c>
      <c r="E31" s="15">
        <v>0</v>
      </c>
      <c r="F31" s="15">
        <v>0</v>
      </c>
      <c r="G31" s="13">
        <f t="shared" si="1"/>
        <v>0</v>
      </c>
    </row>
    <row r="32" spans="1:8" x14ac:dyDescent="0.25">
      <c r="A32" s="14" t="s">
        <v>56</v>
      </c>
      <c r="B32" s="31">
        <v>0</v>
      </c>
      <c r="C32" s="15">
        <v>0</v>
      </c>
      <c r="D32" s="30">
        <f t="shared" si="0"/>
        <v>0</v>
      </c>
      <c r="E32" s="15">
        <v>0</v>
      </c>
      <c r="F32" s="15">
        <v>0</v>
      </c>
      <c r="G32" s="13">
        <f t="shared" si="1"/>
        <v>0</v>
      </c>
    </row>
    <row r="33" spans="1:8" x14ac:dyDescent="0.25">
      <c r="A33" s="14" t="s">
        <v>57</v>
      </c>
      <c r="B33" s="31">
        <v>0</v>
      </c>
      <c r="C33" s="15">
        <v>0</v>
      </c>
      <c r="D33" s="30">
        <f t="shared" si="0"/>
        <v>0</v>
      </c>
      <c r="E33" s="15">
        <v>0</v>
      </c>
      <c r="F33" s="15">
        <v>0</v>
      </c>
      <c r="G33" s="13">
        <f t="shared" si="1"/>
        <v>0</v>
      </c>
    </row>
    <row r="34" spans="1:8" x14ac:dyDescent="0.25">
      <c r="A34" s="11" t="s">
        <v>58</v>
      </c>
      <c r="B34" s="30">
        <v>6653808121</v>
      </c>
      <c r="C34" s="12">
        <v>663288760.54999995</v>
      </c>
      <c r="D34" s="30">
        <f t="shared" si="0"/>
        <v>7317096881.5500002</v>
      </c>
      <c r="E34" s="12">
        <v>5747444333.3500004</v>
      </c>
      <c r="F34" s="12">
        <v>5747444333.3500004</v>
      </c>
      <c r="G34" s="13">
        <f t="shared" si="1"/>
        <v>1569652548.1999998</v>
      </c>
      <c r="H34" s="1"/>
    </row>
    <row r="35" spans="1:8" x14ac:dyDescent="0.25">
      <c r="A35" s="14" t="s">
        <v>59</v>
      </c>
      <c r="B35" s="31">
        <v>2913371077</v>
      </c>
      <c r="C35" s="15">
        <v>248720952.5</v>
      </c>
      <c r="D35" s="30">
        <f t="shared" si="0"/>
        <v>3162092029.5</v>
      </c>
      <c r="E35" s="15">
        <v>2448489186.9299998</v>
      </c>
      <c r="F35" s="15">
        <v>2448489186.9299998</v>
      </c>
      <c r="G35" s="13">
        <f t="shared" si="1"/>
        <v>713602842.57000017</v>
      </c>
    </row>
    <row r="36" spans="1:8" x14ac:dyDescent="0.25">
      <c r="A36" s="14" t="s">
        <v>60</v>
      </c>
      <c r="B36" s="31">
        <v>3293203065</v>
      </c>
      <c r="C36" s="15">
        <v>134788346.69999999</v>
      </c>
      <c r="D36" s="30">
        <f t="shared" si="0"/>
        <v>3427991411.6999998</v>
      </c>
      <c r="E36" s="15">
        <v>2723470392.6999998</v>
      </c>
      <c r="F36" s="15">
        <v>2723470392.6999998</v>
      </c>
      <c r="G36" s="13">
        <f t="shared" si="1"/>
        <v>704521019</v>
      </c>
    </row>
    <row r="37" spans="1:8" ht="26.25" x14ac:dyDescent="0.25">
      <c r="A37" s="14" t="s">
        <v>61</v>
      </c>
      <c r="B37" s="31">
        <v>447233979</v>
      </c>
      <c r="C37" s="15">
        <v>279779461.35000002</v>
      </c>
      <c r="D37" s="30">
        <f t="shared" si="0"/>
        <v>727013440.35000002</v>
      </c>
      <c r="E37" s="15">
        <v>575484753.72000003</v>
      </c>
      <c r="F37" s="15">
        <v>575484753.72000003</v>
      </c>
      <c r="G37" s="13">
        <f t="shared" si="1"/>
        <v>151528686.63</v>
      </c>
    </row>
    <row r="38" spans="1:8" x14ac:dyDescent="0.25">
      <c r="A38" s="14" t="s">
        <v>62</v>
      </c>
      <c r="B38" s="31">
        <v>0</v>
      </c>
      <c r="C38" s="15">
        <v>0</v>
      </c>
      <c r="D38" s="30">
        <f t="shared" si="0"/>
        <v>0</v>
      </c>
      <c r="E38" s="15">
        <v>0</v>
      </c>
      <c r="F38" s="15">
        <v>0</v>
      </c>
      <c r="G38" s="13">
        <f t="shared" si="1"/>
        <v>0</v>
      </c>
    </row>
    <row r="39" spans="1:8" x14ac:dyDescent="0.25">
      <c r="A39" s="11" t="s">
        <v>63</v>
      </c>
      <c r="B39" s="30">
        <v>40813192875</v>
      </c>
      <c r="C39" s="12">
        <v>4050630953.3800001</v>
      </c>
      <c r="D39" s="30">
        <f t="shared" si="0"/>
        <v>44863823828.379997</v>
      </c>
      <c r="E39" s="12">
        <v>29714612138.720001</v>
      </c>
      <c r="F39" s="12">
        <v>29333902963.84</v>
      </c>
      <c r="G39" s="13">
        <f t="shared" si="1"/>
        <v>15149211689.659996</v>
      </c>
      <c r="H39" s="1"/>
    </row>
    <row r="40" spans="1:8" x14ac:dyDescent="0.25">
      <c r="A40" s="17"/>
      <c r="B40" s="18"/>
      <c r="C40" s="18"/>
      <c r="D40" s="18"/>
      <c r="E40" s="18"/>
      <c r="F40" s="18"/>
      <c r="G40" s="19"/>
    </row>
    <row r="41" spans="1:8" x14ac:dyDescent="0.25">
      <c r="A41" s="5"/>
      <c r="B41" s="5"/>
      <c r="C41" s="5"/>
      <c r="D41" s="5"/>
      <c r="E41" s="5"/>
      <c r="F41" s="5"/>
      <c r="G41" s="5"/>
    </row>
    <row r="42" spans="1:8" x14ac:dyDescent="0.25">
      <c r="A42" t="s">
        <v>25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opLeftCell="A9" workbookViewId="0">
      <selection activeCell="B30" sqref="B30:D32"/>
    </sheetView>
  </sheetViews>
  <sheetFormatPr baseColWidth="10" defaultRowHeight="15" x14ac:dyDescent="0.25"/>
  <cols>
    <col min="1" max="1" width="64.7109375" customWidth="1"/>
    <col min="2" max="2" width="20.5703125" customWidth="1"/>
    <col min="3" max="3" width="20.7109375" customWidth="1"/>
    <col min="4" max="4" width="19.5703125" customWidth="1"/>
  </cols>
  <sheetData>
    <row r="1" spans="1:4" x14ac:dyDescent="0.25">
      <c r="A1" s="36" t="s">
        <v>0</v>
      </c>
      <c r="B1" s="36"/>
      <c r="C1" s="36"/>
      <c r="D1" s="36"/>
    </row>
    <row r="2" spans="1:4" x14ac:dyDescent="0.25">
      <c r="A2" s="36" t="s">
        <v>207</v>
      </c>
      <c r="B2" s="36"/>
      <c r="C2" s="36"/>
      <c r="D2" s="36"/>
    </row>
    <row r="3" spans="1:4" x14ac:dyDescent="0.25">
      <c r="A3" s="36" t="s">
        <v>1</v>
      </c>
      <c r="B3" s="36"/>
      <c r="C3" s="36"/>
      <c r="D3" s="36"/>
    </row>
    <row r="4" spans="1:4" x14ac:dyDescent="0.25">
      <c r="A4" s="36" t="s">
        <v>2</v>
      </c>
      <c r="B4" s="36"/>
      <c r="C4" s="36"/>
      <c r="D4" s="36"/>
    </row>
    <row r="5" spans="1:4" x14ac:dyDescent="0.25">
      <c r="A5" s="36" t="s">
        <v>3</v>
      </c>
      <c r="B5" s="36"/>
      <c r="C5" s="36"/>
      <c r="D5" s="36"/>
    </row>
    <row r="6" spans="1:4" x14ac:dyDescent="0.25">
      <c r="A6" s="36" t="s">
        <v>4</v>
      </c>
      <c r="B6" s="36"/>
      <c r="C6" s="36"/>
      <c r="D6" s="36"/>
    </row>
    <row r="7" spans="1:4" x14ac:dyDescent="0.25">
      <c r="A7" s="2"/>
      <c r="B7" s="2"/>
      <c r="C7" s="2"/>
      <c r="D7" s="2"/>
    </row>
    <row r="8" spans="1:4" x14ac:dyDescent="0.25">
      <c r="A8" s="6" t="s">
        <v>9</v>
      </c>
      <c r="B8" s="4" t="s">
        <v>6</v>
      </c>
      <c r="C8" s="4" t="s">
        <v>7</v>
      </c>
      <c r="D8" s="7" t="s">
        <v>8</v>
      </c>
    </row>
    <row r="9" spans="1:4" x14ac:dyDescent="0.25">
      <c r="A9" s="8"/>
      <c r="B9" s="9"/>
      <c r="C9" s="9"/>
      <c r="D9" s="10"/>
    </row>
    <row r="10" spans="1:4" x14ac:dyDescent="0.25">
      <c r="A10" s="11" t="s">
        <v>10</v>
      </c>
      <c r="B10" s="30">
        <v>40813192874.769997</v>
      </c>
      <c r="C10" s="12">
        <v>29548972462.110001</v>
      </c>
      <c r="D10" s="13">
        <v>29548972462.110001</v>
      </c>
    </row>
    <row r="11" spans="1:4" x14ac:dyDescent="0.25">
      <c r="A11" s="14" t="s">
        <v>11</v>
      </c>
      <c r="B11" s="31">
        <v>40813192874.769997</v>
      </c>
      <c r="C11" s="15">
        <v>29548972462.110001</v>
      </c>
      <c r="D11" s="16">
        <v>29548972462.110001</v>
      </c>
    </row>
    <row r="12" spans="1:4" x14ac:dyDescent="0.25">
      <c r="A12" s="14" t="s">
        <v>12</v>
      </c>
      <c r="B12" s="31">
        <v>0</v>
      </c>
      <c r="C12" s="15">
        <v>0</v>
      </c>
      <c r="D12" s="16">
        <v>0</v>
      </c>
    </row>
    <row r="13" spans="1:4" x14ac:dyDescent="0.25">
      <c r="A13" s="11" t="s">
        <v>13</v>
      </c>
      <c r="B13" s="32">
        <f>+B14</f>
        <v>40551854032.769997</v>
      </c>
      <c r="C13" s="12">
        <f>+C14</f>
        <v>29464606920.870003</v>
      </c>
      <c r="D13" s="13">
        <f>+D14</f>
        <v>29083897745.990002</v>
      </c>
    </row>
    <row r="14" spans="1:4" x14ac:dyDescent="0.25">
      <c r="A14" s="14" t="s">
        <v>14</v>
      </c>
      <c r="B14" s="33">
        <f>40813192874.77-253177765-8161077</f>
        <v>40551854032.769997</v>
      </c>
      <c r="C14" s="15">
        <f>29714612138.72-247408792.93-2596424.92</f>
        <v>29464606920.870003</v>
      </c>
      <c r="D14" s="16">
        <f>29333902963.84-247408792.93-2596424.92</f>
        <v>29083897745.990002</v>
      </c>
    </row>
    <row r="15" spans="1:4" x14ac:dyDescent="0.25">
      <c r="A15" s="14" t="s">
        <v>15</v>
      </c>
      <c r="B15" s="31">
        <v>0</v>
      </c>
      <c r="C15" s="15">
        <v>0</v>
      </c>
      <c r="D15" s="16">
        <v>0</v>
      </c>
    </row>
    <row r="16" spans="1:4" x14ac:dyDescent="0.25">
      <c r="A16" s="11" t="s">
        <v>16</v>
      </c>
      <c r="B16" s="30">
        <f>+B10-B13</f>
        <v>261338842</v>
      </c>
      <c r="C16" s="12">
        <f>+C10-C13</f>
        <v>84365541.239997864</v>
      </c>
      <c r="D16" s="34">
        <f>+D10-D13</f>
        <v>465074716.11999893</v>
      </c>
    </row>
    <row r="17" spans="1:4" x14ac:dyDescent="0.25">
      <c r="A17" s="8" t="s">
        <v>17</v>
      </c>
      <c r="B17" s="9" t="s">
        <v>18</v>
      </c>
      <c r="C17" s="9" t="s">
        <v>7</v>
      </c>
      <c r="D17" s="10" t="s">
        <v>30</v>
      </c>
    </row>
    <row r="18" spans="1:4" x14ac:dyDescent="0.25">
      <c r="A18" s="11" t="s">
        <v>19</v>
      </c>
      <c r="B18" s="30">
        <f>+B16</f>
        <v>261338842</v>
      </c>
      <c r="C18" s="12">
        <f>+C16</f>
        <v>84365541.239997864</v>
      </c>
      <c r="D18" s="13">
        <f>+D16</f>
        <v>465074716.11999893</v>
      </c>
    </row>
    <row r="19" spans="1:4" x14ac:dyDescent="0.25">
      <c r="A19" s="14" t="s">
        <v>20</v>
      </c>
      <c r="B19" s="31">
        <f>253177765+8161077</f>
        <v>261338842</v>
      </c>
      <c r="C19" s="15">
        <f>247408792.93+2596424.92</f>
        <v>250005217.84999999</v>
      </c>
      <c r="D19" s="16">
        <f>247408792.93+2596424.92</f>
        <v>250005217.84999999</v>
      </c>
    </row>
    <row r="20" spans="1:4" x14ac:dyDescent="0.25">
      <c r="A20" s="11" t="s">
        <v>21</v>
      </c>
      <c r="B20" s="30">
        <f>+B18-B19</f>
        <v>0</v>
      </c>
      <c r="C20" s="12">
        <f>+C18-C19</f>
        <v>-165639676.61000213</v>
      </c>
      <c r="D20" s="13">
        <f>+D18-D19</f>
        <v>215069498.26999894</v>
      </c>
    </row>
    <row r="21" spans="1:4" x14ac:dyDescent="0.25">
      <c r="A21" s="8" t="s">
        <v>17</v>
      </c>
      <c r="B21" s="9" t="s">
        <v>18</v>
      </c>
      <c r="C21" s="9" t="s">
        <v>7</v>
      </c>
      <c r="D21" s="10" t="s">
        <v>30</v>
      </c>
    </row>
    <row r="22" spans="1:4" x14ac:dyDescent="0.25">
      <c r="A22" s="14" t="s">
        <v>22</v>
      </c>
      <c r="B22" s="31">
        <v>0</v>
      </c>
      <c r="C22" s="15">
        <v>0</v>
      </c>
      <c r="D22" s="16">
        <v>0</v>
      </c>
    </row>
    <row r="23" spans="1:4" x14ac:dyDescent="0.25">
      <c r="A23" s="14" t="s">
        <v>23</v>
      </c>
      <c r="B23" s="35">
        <v>71848251</v>
      </c>
      <c r="C23" s="15">
        <v>325479535.87</v>
      </c>
      <c r="D23" s="16">
        <v>325479535.87</v>
      </c>
    </row>
    <row r="24" spans="1:4" x14ac:dyDescent="0.25">
      <c r="A24" s="11" t="s">
        <v>24</v>
      </c>
      <c r="B24" s="30">
        <f>+B22-B23</f>
        <v>-71848251</v>
      </c>
      <c r="C24" s="12">
        <v>-325479535.87</v>
      </c>
      <c r="D24" s="13">
        <v>-325479535.87</v>
      </c>
    </row>
    <row r="25" spans="1:4" x14ac:dyDescent="0.25">
      <c r="A25" s="17"/>
      <c r="B25" s="18"/>
      <c r="C25" s="18"/>
      <c r="D25" s="19"/>
    </row>
    <row r="26" spans="1:4" x14ac:dyDescent="0.25">
      <c r="A26" s="5"/>
      <c r="B26" s="5"/>
      <c r="C26" s="5"/>
      <c r="D26" s="5"/>
    </row>
    <row r="27" spans="1:4" x14ac:dyDescent="0.25">
      <c r="A27" t="s">
        <v>25</v>
      </c>
    </row>
    <row r="30" spans="1:4" x14ac:dyDescent="0.25">
      <c r="B30" s="3"/>
      <c r="C30" s="3"/>
      <c r="D30" s="3"/>
    </row>
    <row r="31" spans="1:4" x14ac:dyDescent="0.25">
      <c r="B31" s="3"/>
      <c r="C31" s="3"/>
      <c r="D31" s="3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2018-10-30T23:04:17Z</cp:lastPrinted>
  <dcterms:created xsi:type="dcterms:W3CDTF">2018-10-30T20:47:54Z</dcterms:created>
  <dcterms:modified xsi:type="dcterms:W3CDTF">2018-10-31T22:44:35Z</dcterms:modified>
</cp:coreProperties>
</file>