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035" firstSheet="2" activeTab="6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calcPr calcId="145621"/>
</workbook>
</file>

<file path=xl/calcChain.xml><?xml version="1.0" encoding="utf-8"?>
<calcChain xmlns="http://schemas.openxmlformats.org/spreadsheetml/2006/main">
  <c r="D14" i="4" l="1"/>
  <c r="D13" i="4" s="1"/>
  <c r="D19" i="4"/>
  <c r="C19" i="4"/>
  <c r="C14" i="4"/>
  <c r="C13" i="4" s="1"/>
  <c r="C16" i="4" s="1"/>
  <c r="B14" i="4"/>
  <c r="B13" i="4" s="1"/>
  <c r="B16" i="4" s="1"/>
  <c r="B19" i="4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G15" i="8"/>
  <c r="G14" i="8"/>
  <c r="G13" i="8"/>
  <c r="G12" i="8"/>
  <c r="G11" i="8"/>
  <c r="G10" i="8"/>
  <c r="D15" i="8"/>
  <c r="D14" i="8"/>
  <c r="D13" i="8"/>
  <c r="D12" i="8"/>
  <c r="D11" i="8"/>
  <c r="D10" i="8"/>
  <c r="G11" i="9"/>
  <c r="G10" i="9"/>
  <c r="D11" i="9"/>
  <c r="D10" i="9"/>
  <c r="F10" i="9"/>
  <c r="E10" i="9"/>
  <c r="C10" i="9"/>
  <c r="D16" i="4" l="1"/>
</calcChain>
</file>

<file path=xl/sharedStrings.xml><?xml version="1.0" encoding="utf-8"?>
<sst xmlns="http://schemas.openxmlformats.org/spreadsheetml/2006/main" count="305" uniqueCount="209">
  <si>
    <t>Cuenta Pública 2018</t>
  </si>
  <si>
    <t>Estado Analítico del Ejercicio del Presupuesto de Egresos</t>
  </si>
  <si>
    <t>Indicadores de Postura Fiscal</t>
  </si>
  <si>
    <t>Del  1o. de Enero al 30 de Junio de 2018</t>
  </si>
  <si>
    <t>(Pesos)</t>
  </si>
  <si>
    <t>TOMO II PODER EJECUTIVO</t>
  </si>
  <si>
    <t>Estimado/Aprobado</t>
  </si>
  <si>
    <t>Devengado</t>
  </si>
  <si>
    <t>Recaudado/Pagado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</si>
  <si>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</si>
  <si>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</si>
  <si>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</si>
  <si>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</si>
  <si>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</si>
  <si>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</si>
  <si>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</si>
  <si>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</si>
  <si>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</si>
  <si>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>Estimado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</si>
  <si>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</si>
  <si>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</si>
  <si>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</si>
  <si>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</si>
  <si>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</si>
  <si>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</si>
  <si>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</si>
  <si>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</si>
  <si>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</si>
  <si>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</si>
  <si>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</si>
  <si>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Pagado</t>
  </si>
  <si>
    <t>Subejercicio</t>
  </si>
  <si>
    <t>3 = (1 + 2)</t>
  </si>
  <si>
    <t>6 = (3 - 4)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</si>
  <si>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</si>
  <si>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</si>
  <si>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</si>
  <si>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</si>
  <si>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</si>
  <si>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</si>
  <si>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</si>
  <si>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</si>
  <si>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</si>
  <si>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</si>
  <si>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</si>
  <si>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</si>
  <si>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</si>
  <si>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</si>
  <si>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</si>
  <si>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</si>
  <si>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</si>
  <si>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</si>
  <si>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</si>
  <si>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</si>
  <si>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</si>
  <si>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</si>
  <si>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</si>
  <si>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</si>
  <si>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</si>
  <si>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</si>
  <si>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           Participaciones a Entidades Federativas y Municipios</t>
  </si>
  <si>
    <t xml:space="preserve">               Costo Financiero, Deuda o Apoyos a Deudores y Ahorradores de la Banca</t>
  </si>
  <si>
    <t xml:space="preserve">           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</si>
  <si>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</si>
  <si>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</si>
  <si>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</si>
  <si>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</si>
  <si>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</si>
  <si>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</si>
  <si>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</si>
  <si>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</si>
  <si>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</si>
  <si>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</si>
  <si>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</si>
  <si>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</si>
  <si>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</si>
  <si>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</si>
  <si>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</si>
  <si>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</si>
  <si>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</si>
  <si>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</si>
  <si>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</si>
  <si>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</si>
  <si>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</si>
  <si>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</si>
  <si>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</si>
  <si>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</si>
  <si>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</si>
  <si>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</si>
  <si>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</si>
  <si>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</si>
  <si>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</si>
  <si>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</si>
  <si>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</si>
  <si>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</si>
  <si>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</si>
  <si>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</si>
  <si>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</si>
  <si>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</si>
  <si>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</si>
  <si>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</si>
  <si>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</si>
  <si>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</si>
  <si>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</si>
  <si>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</si>
  <si>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</si>
  <si>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</si>
  <si>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</si>
  <si>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</si>
  <si>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</si>
  <si>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</si>
  <si>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</si>
  <si>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</si>
  <si>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</si>
  <si>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</si>
  <si>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</si>
  <si>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</si>
  <si>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</si>
  <si>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</si>
  <si>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</si>
  <si>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</si>
  <si>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</si>
  <si>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</si>
  <si>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</si>
  <si>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</si>
  <si>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</si>
  <si>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</si>
  <si>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</si>
  <si>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</si>
  <si>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</si>
  <si>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</si>
  <si>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</si>
  <si>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</si>
  <si>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</si>
  <si>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</si>
  <si>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</si>
  <si>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</si>
  <si>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</si>
  <si>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</si>
  <si>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</si>
  <si>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</si>
  <si>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</si>
  <si>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</si>
  <si>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</si>
  <si>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</si>
  <si>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</si>
  <si>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</si>
  <si>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</si>
  <si>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</si>
  <si>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</si>
  <si>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</si>
  <si>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</si>
  <si>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</si>
  <si>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</si>
  <si>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</si>
  <si>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</si>
  <si>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</si>
  <si>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</si>
  <si>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</si>
  <si>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</si>
  <si>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</si>
  <si>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</si>
  <si>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</si>
  <si>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</si>
  <si>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</si>
  <si>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</si>
  <si>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</si>
  <si>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</si>
  <si>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</si>
  <si>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</si>
  <si>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</si>
  <si>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</si>
  <si>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</si>
  <si>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</si>
  <si>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PODER EJECUTIVO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</si>
  <si>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</si>
  <si>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</si>
  <si>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</si>
  <si>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</si>
  <si>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</si>
  <si>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</si>
  <si>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</si>
  <si>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</si>
  <si>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</si>
  <si>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</si>
  <si>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</si>
  <si>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</si>
  <si>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</si>
  <si>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</si>
  <si>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</si>
  <si>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</si>
  <si>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</si>
  <si>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</si>
  <si>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</si>
  <si>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</si>
  <si>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</si>
  <si>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</si>
  <si>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</si>
  <si>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</si>
  <si>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</si>
  <si>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           Participaciones y Aportaciones</t>
  </si>
  <si>
    <t xml:space="preserve">               Transferencias, Asignaciones, Subsidios y Otras Ayudas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</si>
  <si>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</si>
  <si>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</si>
  <si>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</si>
  <si>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</si>
  <si>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</si>
  <si>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PODER EJECUTIVO</t>
  </si>
  <si>
    <t xml:space="preserve">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</si>
</sst>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6" width="16.85546875" bestFit="1" customWidth="1"/>
    <col min="7" max="7" width="17.42578125" bestFit="1" customWidth="1"/>
  </cols>
  <sheetData>
    <row r="1" spans="1:7" x14ac:dyDescent="0.25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23" t="s">
        <v>207</v>
      </c>
      <c r="B2" s="23"/>
      <c r="C2" s="23"/>
      <c r="D2" s="23"/>
      <c r="E2" s="23"/>
      <c r="F2" s="23"/>
      <c r="G2" s="2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3" t="s">
        <v>175</v>
      </c>
      <c r="B4" s="23"/>
      <c r="C4" s="23"/>
      <c r="D4" s="23"/>
      <c r="E4" s="23"/>
      <c r="F4" s="23"/>
      <c r="G4" s="23"/>
    </row>
    <row r="5" spans="1:7" x14ac:dyDescent="0.25">
      <c r="A5" s="23" t="s">
        <v>3</v>
      </c>
      <c r="B5" s="23"/>
      <c r="C5" s="23"/>
      <c r="D5" s="23"/>
      <c r="E5" s="23"/>
      <c r="F5" s="23"/>
      <c r="G5" s="23"/>
    </row>
    <row r="6" spans="1:7" x14ac:dyDescent="0.25">
      <c r="A6" s="23" t="s">
        <v>4</v>
      </c>
      <c r="B6" s="23"/>
      <c r="C6" s="23"/>
      <c r="D6" s="23"/>
      <c r="E6" s="23"/>
      <c r="F6" s="23"/>
      <c r="G6" s="23"/>
    </row>
    <row r="7" spans="1:7" x14ac:dyDescent="0.25">
      <c r="A7" s="2"/>
      <c r="B7" s="2"/>
      <c r="C7" s="2"/>
      <c r="D7" s="2"/>
      <c r="E7" s="2"/>
      <c r="F7" s="2"/>
      <c r="G7" s="2"/>
    </row>
    <row r="8" spans="1:7" ht="25.5" x14ac:dyDescent="0.25">
      <c r="A8" s="6" t="s">
        <v>180</v>
      </c>
      <c r="B8" s="4" t="s">
        <v>18</v>
      </c>
      <c r="C8" s="4" t="s">
        <v>176</v>
      </c>
      <c r="D8" s="4" t="s">
        <v>29</v>
      </c>
      <c r="E8" s="4" t="s">
        <v>7</v>
      </c>
      <c r="F8" s="4" t="s">
        <v>177</v>
      </c>
      <c r="G8" s="7" t="s">
        <v>178</v>
      </c>
    </row>
    <row r="9" spans="1:7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179</v>
      </c>
    </row>
    <row r="10" spans="1:7" x14ac:dyDescent="0.25">
      <c r="A10" s="14" t="s">
        <v>181</v>
      </c>
      <c r="B10" s="15">
        <v>1891007550</v>
      </c>
      <c r="C10" s="15">
        <v>0</v>
      </c>
      <c r="D10" s="15">
        <v>1891007550</v>
      </c>
      <c r="E10" s="15">
        <v>964936007.88999999</v>
      </c>
      <c r="F10" s="15">
        <v>964936007.88999999</v>
      </c>
      <c r="G10" s="16">
        <v>-926071542.11000001</v>
      </c>
    </row>
    <row r="11" spans="1:7" x14ac:dyDescent="0.25">
      <c r="A11" s="14" t="s">
        <v>182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7" x14ac:dyDescent="0.25">
      <c r="A12" s="14" t="s">
        <v>183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7" x14ac:dyDescent="0.25">
      <c r="A13" s="14" t="s">
        <v>184</v>
      </c>
      <c r="B13" s="15">
        <v>913790281</v>
      </c>
      <c r="C13" s="15">
        <v>0</v>
      </c>
      <c r="D13" s="15">
        <v>913790281</v>
      </c>
      <c r="E13" s="15">
        <v>528513588.73000002</v>
      </c>
      <c r="F13" s="15">
        <v>528513588.73000002</v>
      </c>
      <c r="G13" s="16">
        <v>-385276692.26999998</v>
      </c>
    </row>
    <row r="14" spans="1:7" x14ac:dyDescent="0.25">
      <c r="A14" s="14" t="s">
        <v>185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6">
        <v>0</v>
      </c>
    </row>
    <row r="15" spans="1:7" x14ac:dyDescent="0.25">
      <c r="A15" s="14" t="s">
        <v>186</v>
      </c>
      <c r="B15" s="15">
        <v>153748899</v>
      </c>
      <c r="C15" s="15">
        <v>0</v>
      </c>
      <c r="D15" s="15">
        <v>153748899</v>
      </c>
      <c r="E15" s="15">
        <v>235528605.40000001</v>
      </c>
      <c r="F15" s="15">
        <v>235528605.40000001</v>
      </c>
      <c r="G15" s="16">
        <v>81779706.400000006</v>
      </c>
    </row>
    <row r="16" spans="1:7" x14ac:dyDescent="0.25">
      <c r="A16" s="14" t="s">
        <v>187</v>
      </c>
      <c r="B16" s="15">
        <v>66607872</v>
      </c>
      <c r="C16" s="15">
        <v>0</v>
      </c>
      <c r="D16" s="15">
        <v>66607872</v>
      </c>
      <c r="E16" s="15">
        <v>51278321.649999999</v>
      </c>
      <c r="F16" s="15">
        <v>51278321.649999999</v>
      </c>
      <c r="G16" s="16">
        <v>-15329550.35</v>
      </c>
    </row>
    <row r="17" spans="1:8" x14ac:dyDescent="0.25">
      <c r="A17" s="14" t="s">
        <v>188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8" x14ac:dyDescent="0.25">
      <c r="A18" s="14" t="s">
        <v>186</v>
      </c>
      <c r="B18" s="15">
        <v>845620982</v>
      </c>
      <c r="C18" s="15">
        <v>0</v>
      </c>
      <c r="D18" s="15">
        <v>845620982</v>
      </c>
      <c r="E18" s="15">
        <v>293952167.07999998</v>
      </c>
      <c r="F18" s="15">
        <v>293952167.07999998</v>
      </c>
      <c r="G18" s="16">
        <v>-551668814.91999996</v>
      </c>
    </row>
    <row r="19" spans="1:8" x14ac:dyDescent="0.25">
      <c r="A19" s="14" t="s">
        <v>187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8" x14ac:dyDescent="0.25">
      <c r="A20" s="14" t="s">
        <v>189</v>
      </c>
      <c r="B20" s="15">
        <v>3126559657</v>
      </c>
      <c r="C20" s="15">
        <v>0</v>
      </c>
      <c r="D20" s="15">
        <v>3126559657</v>
      </c>
      <c r="E20" s="15">
        <v>0</v>
      </c>
      <c r="F20" s="15">
        <v>0</v>
      </c>
      <c r="G20" s="16">
        <v>-3126559657</v>
      </c>
    </row>
    <row r="21" spans="1:8" x14ac:dyDescent="0.25">
      <c r="A21" s="14" t="s">
        <v>155</v>
      </c>
      <c r="B21" s="15">
        <v>31917099860.77</v>
      </c>
      <c r="C21" s="15">
        <v>0</v>
      </c>
      <c r="D21" s="15">
        <v>31917099860.77</v>
      </c>
      <c r="E21" s="15">
        <v>15926314709.809999</v>
      </c>
      <c r="F21" s="15">
        <v>15926314709.809999</v>
      </c>
      <c r="G21" s="16">
        <v>-15990785150.959999</v>
      </c>
    </row>
    <row r="22" spans="1:8" x14ac:dyDescent="0.25">
      <c r="A22" s="14" t="s">
        <v>124</v>
      </c>
      <c r="B22" s="15">
        <v>1898757773</v>
      </c>
      <c r="C22" s="15">
        <v>0</v>
      </c>
      <c r="D22" s="15">
        <v>1898757773</v>
      </c>
      <c r="E22" s="15">
        <v>1041421988</v>
      </c>
      <c r="F22" s="15">
        <v>1041421988</v>
      </c>
      <c r="G22" s="16">
        <v>-857335785</v>
      </c>
    </row>
    <row r="23" spans="1:8" x14ac:dyDescent="0.25">
      <c r="A23" s="14" t="s">
        <v>190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8" x14ac:dyDescent="0.25">
      <c r="A24" s="11" t="s">
        <v>191</v>
      </c>
      <c r="B24" s="12">
        <v>40813192874.769997</v>
      </c>
      <c r="C24" s="12">
        <v>0</v>
      </c>
      <c r="D24" s="12">
        <v>40813192874.769997</v>
      </c>
      <c r="E24" s="12">
        <v>19041945388.560001</v>
      </c>
      <c r="F24" s="12">
        <v>19041945388.560001</v>
      </c>
      <c r="G24" s="13">
        <v>-21771247486.209999</v>
      </c>
      <c r="H24" s="1"/>
    </row>
    <row r="25" spans="1:8" x14ac:dyDescent="0.25">
      <c r="A25" s="11" t="s">
        <v>192</v>
      </c>
      <c r="B25" s="12">
        <v>37686633217.769997</v>
      </c>
      <c r="C25" s="12">
        <v>0</v>
      </c>
      <c r="D25" s="12">
        <v>37686633217.769997</v>
      </c>
      <c r="E25" s="12">
        <v>19041945388.560001</v>
      </c>
      <c r="F25" s="12">
        <v>19041945388.560001</v>
      </c>
      <c r="G25" s="13">
        <v>-18644687829.209999</v>
      </c>
      <c r="H25" s="1"/>
    </row>
    <row r="26" spans="1:8" x14ac:dyDescent="0.25">
      <c r="A26" s="14" t="s">
        <v>193</v>
      </c>
      <c r="B26" s="15">
        <v>1891007550</v>
      </c>
      <c r="C26" s="15">
        <v>0</v>
      </c>
      <c r="D26" s="15">
        <v>1891007550</v>
      </c>
      <c r="E26" s="15">
        <v>964936007.88999999</v>
      </c>
      <c r="F26" s="15">
        <v>964936007.88999999</v>
      </c>
      <c r="G26" s="16">
        <v>-926071542.11000001</v>
      </c>
    </row>
    <row r="27" spans="1:8" x14ac:dyDescent="0.25">
      <c r="A27" s="14" t="s">
        <v>194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6">
        <v>0</v>
      </c>
    </row>
    <row r="28" spans="1:8" x14ac:dyDescent="0.25">
      <c r="A28" s="14" t="s">
        <v>195</v>
      </c>
      <c r="B28" s="15">
        <v>913790281</v>
      </c>
      <c r="C28" s="15">
        <v>0</v>
      </c>
      <c r="D28" s="15">
        <v>913790281</v>
      </c>
      <c r="E28" s="15">
        <v>528513588.73000002</v>
      </c>
      <c r="F28" s="15">
        <v>528513588.73000002</v>
      </c>
      <c r="G28" s="16">
        <v>-385276692.26999998</v>
      </c>
    </row>
    <row r="29" spans="1:8" x14ac:dyDescent="0.25">
      <c r="A29" s="14" t="s">
        <v>196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6">
        <v>0</v>
      </c>
    </row>
    <row r="30" spans="1:8" x14ac:dyDescent="0.25">
      <c r="A30" s="14" t="s">
        <v>197</v>
      </c>
      <c r="B30" s="15">
        <v>153748899</v>
      </c>
      <c r="C30" s="15">
        <v>0</v>
      </c>
      <c r="D30" s="15">
        <v>153748899</v>
      </c>
      <c r="E30" s="15">
        <v>235528605.40000001</v>
      </c>
      <c r="F30" s="15">
        <v>235528605.40000001</v>
      </c>
      <c r="G30" s="16">
        <v>81779706.400000006</v>
      </c>
    </row>
    <row r="31" spans="1:8" x14ac:dyDescent="0.25">
      <c r="A31" s="14" t="s">
        <v>198</v>
      </c>
      <c r="B31" s="15">
        <v>66607872</v>
      </c>
      <c r="C31" s="15">
        <v>0</v>
      </c>
      <c r="D31" s="15">
        <v>66607872</v>
      </c>
      <c r="E31" s="15">
        <v>51278321.649999999</v>
      </c>
      <c r="F31" s="15">
        <v>51278321.649999999</v>
      </c>
      <c r="G31" s="16">
        <v>-15329550.35</v>
      </c>
    </row>
    <row r="32" spans="1:8" x14ac:dyDescent="0.25">
      <c r="A32" s="14" t="s">
        <v>199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6">
        <v>0</v>
      </c>
    </row>
    <row r="33" spans="1:8" x14ac:dyDescent="0.25">
      <c r="A33" s="14" t="s">
        <v>197</v>
      </c>
      <c r="B33" s="15">
        <v>845620982</v>
      </c>
      <c r="C33" s="15">
        <v>0</v>
      </c>
      <c r="D33" s="15">
        <v>845620982</v>
      </c>
      <c r="E33" s="15">
        <v>293952167.07999998</v>
      </c>
      <c r="F33" s="15">
        <v>293952167.07999998</v>
      </c>
      <c r="G33" s="16">
        <v>-551668814.91999996</v>
      </c>
    </row>
    <row r="34" spans="1:8" x14ac:dyDescent="0.25">
      <c r="A34" s="14" t="s">
        <v>198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6">
        <v>0</v>
      </c>
    </row>
    <row r="35" spans="1:8" x14ac:dyDescent="0.25">
      <c r="A35" s="14" t="s">
        <v>200</v>
      </c>
      <c r="B35" s="15">
        <v>31917099860.77</v>
      </c>
      <c r="C35" s="15">
        <v>0</v>
      </c>
      <c r="D35" s="15">
        <v>31917099860.77</v>
      </c>
      <c r="E35" s="15">
        <v>15926314709.809999</v>
      </c>
      <c r="F35" s="15">
        <v>15926314709.809999</v>
      </c>
      <c r="G35" s="16">
        <v>-15990785150.959999</v>
      </c>
    </row>
    <row r="36" spans="1:8" x14ac:dyDescent="0.25">
      <c r="A36" s="14" t="s">
        <v>201</v>
      </c>
      <c r="B36" s="15">
        <v>1898757773</v>
      </c>
      <c r="C36" s="15">
        <v>0</v>
      </c>
      <c r="D36" s="15">
        <v>1898757773</v>
      </c>
      <c r="E36" s="15">
        <v>1041421988</v>
      </c>
      <c r="F36" s="15">
        <v>1041421988</v>
      </c>
      <c r="G36" s="16">
        <v>-857335785</v>
      </c>
    </row>
    <row r="37" spans="1:8" x14ac:dyDescent="0.25">
      <c r="A37" s="11" t="s">
        <v>202</v>
      </c>
      <c r="B37" s="12">
        <v>3126559657</v>
      </c>
      <c r="C37" s="12">
        <v>0</v>
      </c>
      <c r="D37" s="12">
        <v>3126559657</v>
      </c>
      <c r="E37" s="12">
        <v>0</v>
      </c>
      <c r="F37" s="12">
        <v>0</v>
      </c>
      <c r="G37" s="13">
        <v>-3126559657</v>
      </c>
      <c r="H37" s="1"/>
    </row>
    <row r="38" spans="1:8" x14ac:dyDescent="0.25">
      <c r="A38" s="14" t="s">
        <v>203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6">
        <v>0</v>
      </c>
    </row>
    <row r="39" spans="1:8" x14ac:dyDescent="0.25">
      <c r="A39" s="14" t="s">
        <v>204</v>
      </c>
      <c r="B39" s="15">
        <v>3126559657</v>
      </c>
      <c r="C39" s="15">
        <v>0</v>
      </c>
      <c r="D39" s="15">
        <v>3126559657</v>
      </c>
      <c r="E39" s="15">
        <v>0</v>
      </c>
      <c r="F39" s="15">
        <v>0</v>
      </c>
      <c r="G39" s="16">
        <v>-3126559657</v>
      </c>
    </row>
    <row r="40" spans="1:8" x14ac:dyDescent="0.25">
      <c r="A40" s="14" t="s">
        <v>201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6">
        <v>0</v>
      </c>
    </row>
    <row r="41" spans="1:8" x14ac:dyDescent="0.25">
      <c r="A41" s="11" t="s">
        <v>205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3">
        <v>0</v>
      </c>
      <c r="H41" s="1"/>
    </row>
    <row r="42" spans="1:8" x14ac:dyDescent="0.25">
      <c r="A42" s="14" t="s">
        <v>206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6">
        <v>0</v>
      </c>
    </row>
    <row r="43" spans="1:8" x14ac:dyDescent="0.25">
      <c r="A43" s="11" t="s">
        <v>191</v>
      </c>
      <c r="B43" s="12">
        <v>40813192874.769997</v>
      </c>
      <c r="C43" s="12">
        <v>0</v>
      </c>
      <c r="D43" s="12">
        <v>40813192874.769997</v>
      </c>
      <c r="E43" s="12">
        <v>19041945388.560001</v>
      </c>
      <c r="F43" s="12">
        <v>19041945388.560001</v>
      </c>
      <c r="G43" s="13">
        <v>-21771247486.209999</v>
      </c>
      <c r="H43" s="1"/>
    </row>
    <row r="44" spans="1:8" x14ac:dyDescent="0.25">
      <c r="A44" s="17"/>
      <c r="B44" s="18"/>
      <c r="C44" s="18"/>
      <c r="D44" s="18"/>
      <c r="E44" s="18"/>
      <c r="F44" s="18"/>
      <c r="G44" s="19"/>
    </row>
    <row r="45" spans="1:8" x14ac:dyDescent="0.25">
      <c r="A45" s="5"/>
      <c r="B45" s="5"/>
      <c r="C45" s="5"/>
      <c r="D45" s="5"/>
      <c r="E45" s="5"/>
      <c r="F45" s="5"/>
      <c r="G45" s="5"/>
    </row>
    <row r="46" spans="1:8" x14ac:dyDescent="0.25">
      <c r="A46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workbookViewId="0">
      <selection activeCell="F16" sqref="F16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7" width="16.85546875" bestFit="1" customWidth="1"/>
  </cols>
  <sheetData>
    <row r="1" spans="1:7" x14ac:dyDescent="0.25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23" t="s">
        <v>207</v>
      </c>
      <c r="B2" s="23"/>
      <c r="C2" s="23"/>
      <c r="D2" s="23"/>
      <c r="E2" s="23"/>
      <c r="F2" s="23"/>
      <c r="G2" s="23"/>
    </row>
    <row r="3" spans="1:7" x14ac:dyDescent="0.25">
      <c r="A3" s="23" t="s">
        <v>1</v>
      </c>
      <c r="B3" s="23"/>
      <c r="C3" s="23"/>
      <c r="D3" s="23"/>
      <c r="E3" s="23"/>
      <c r="F3" s="23"/>
      <c r="G3" s="23"/>
    </row>
    <row r="4" spans="1:7" x14ac:dyDescent="0.25">
      <c r="A4" s="23" t="s">
        <v>173</v>
      </c>
      <c r="B4" s="23"/>
      <c r="C4" s="23"/>
      <c r="D4" s="23"/>
      <c r="E4" s="23"/>
      <c r="F4" s="23"/>
      <c r="G4" s="23"/>
    </row>
    <row r="5" spans="1:7" x14ac:dyDescent="0.25">
      <c r="A5" s="23" t="s">
        <v>3</v>
      </c>
      <c r="B5" s="23"/>
      <c r="C5" s="23"/>
      <c r="D5" s="23"/>
      <c r="E5" s="23"/>
      <c r="F5" s="23"/>
      <c r="G5" s="23"/>
    </row>
    <row r="6" spans="1:7" x14ac:dyDescent="0.25">
      <c r="A6" s="23" t="s">
        <v>4</v>
      </c>
      <c r="B6" s="23"/>
      <c r="C6" s="23"/>
      <c r="D6" s="23"/>
      <c r="E6" s="23"/>
      <c r="F6" s="23"/>
      <c r="G6" s="23"/>
    </row>
    <row r="7" spans="1:7" x14ac:dyDescent="0.25">
      <c r="A7" s="2"/>
      <c r="B7" s="2"/>
      <c r="C7" s="2"/>
      <c r="D7" s="2"/>
      <c r="E7" s="2"/>
      <c r="F7" s="2"/>
      <c r="G7" s="2"/>
    </row>
    <row r="8" spans="1:7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7" x14ac:dyDescent="0.25">
      <c r="A9" s="20"/>
      <c r="B9" s="21">
        <v>1</v>
      </c>
      <c r="C9" s="21">
        <v>2</v>
      </c>
      <c r="D9" s="21" t="s">
        <v>32</v>
      </c>
      <c r="E9" s="21">
        <v>4</v>
      </c>
      <c r="F9" s="21">
        <v>5</v>
      </c>
      <c r="G9" s="22" t="s">
        <v>33</v>
      </c>
    </row>
    <row r="10" spans="1:7" x14ac:dyDescent="0.25">
      <c r="A10" s="11" t="s">
        <v>5</v>
      </c>
      <c r="B10" s="24">
        <v>40813192875</v>
      </c>
      <c r="C10" s="24">
        <f>SUM(C11:C21)</f>
        <v>3463224546.8299999</v>
      </c>
      <c r="D10" s="12">
        <f>+B10+C10</f>
        <v>44276417421.830002</v>
      </c>
      <c r="E10" s="12">
        <f>SUM(E11:E21)</f>
        <v>18818339969.619999</v>
      </c>
      <c r="F10" s="12">
        <f>SUM(F11:F21)</f>
        <v>17751093880.09</v>
      </c>
      <c r="G10" s="13">
        <f>+D10-E10</f>
        <v>25458077452.210003</v>
      </c>
    </row>
    <row r="11" spans="1:7" x14ac:dyDescent="0.25">
      <c r="A11" s="14" t="s">
        <v>174</v>
      </c>
      <c r="B11" s="24">
        <v>40813192875</v>
      </c>
      <c r="C11" s="24">
        <v>3463224546.8299999</v>
      </c>
      <c r="D11" s="24">
        <f>+B11+C11</f>
        <v>44276417421.830002</v>
      </c>
      <c r="E11" s="24">
        <v>18818339969.619999</v>
      </c>
      <c r="F11" s="24">
        <v>17751093880.09</v>
      </c>
      <c r="G11" s="13">
        <f>+D11-E11</f>
        <v>25458077452.210003</v>
      </c>
    </row>
    <row r="12" spans="1:7" x14ac:dyDescent="0.25">
      <c r="A12" s="17"/>
      <c r="B12" s="18"/>
      <c r="C12" s="18"/>
      <c r="D12" s="18"/>
      <c r="E12" s="18"/>
      <c r="F12" s="18"/>
      <c r="G12" s="19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workbookViewId="0">
      <selection activeCell="G16" sqref="G16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7" width="16.85546875" bestFit="1" customWidth="1"/>
  </cols>
  <sheetData>
    <row r="1" spans="1:8" x14ac:dyDescent="0.25">
      <c r="A1" s="23" t="s">
        <v>0</v>
      </c>
      <c r="B1" s="23"/>
      <c r="C1" s="23"/>
      <c r="D1" s="23"/>
      <c r="E1" s="23"/>
      <c r="F1" s="23"/>
      <c r="G1" s="23"/>
    </row>
    <row r="2" spans="1:8" x14ac:dyDescent="0.25">
      <c r="A2" s="23" t="s">
        <v>207</v>
      </c>
      <c r="B2" s="23"/>
      <c r="C2" s="23"/>
      <c r="D2" s="23"/>
      <c r="E2" s="23"/>
      <c r="F2" s="23"/>
      <c r="G2" s="23"/>
    </row>
    <row r="3" spans="1:8" x14ac:dyDescent="0.25">
      <c r="A3" s="23" t="s">
        <v>1</v>
      </c>
      <c r="B3" s="23"/>
      <c r="C3" s="23"/>
      <c r="D3" s="23"/>
      <c r="E3" s="23"/>
      <c r="F3" s="23"/>
      <c r="G3" s="23"/>
    </row>
    <row r="4" spans="1:8" x14ac:dyDescent="0.25">
      <c r="A4" s="23" t="s">
        <v>167</v>
      </c>
      <c r="B4" s="23"/>
      <c r="C4" s="23"/>
      <c r="D4" s="23"/>
      <c r="E4" s="23"/>
      <c r="F4" s="23"/>
      <c r="G4" s="23"/>
    </row>
    <row r="5" spans="1:8" x14ac:dyDescent="0.25">
      <c r="A5" s="23" t="s">
        <v>3</v>
      </c>
      <c r="B5" s="23"/>
      <c r="C5" s="23"/>
      <c r="D5" s="23"/>
      <c r="E5" s="23"/>
      <c r="F5" s="23"/>
      <c r="G5" s="23"/>
    </row>
    <row r="6" spans="1:8" x14ac:dyDescent="0.25">
      <c r="A6" s="23" t="s">
        <v>4</v>
      </c>
      <c r="B6" s="23"/>
      <c r="C6" s="23"/>
      <c r="D6" s="23"/>
      <c r="E6" s="23"/>
      <c r="F6" s="23"/>
      <c r="G6" s="23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4" t="s">
        <v>168</v>
      </c>
      <c r="B10" s="26">
        <v>29935649232</v>
      </c>
      <c r="C10" s="15">
        <v>2392381380.5</v>
      </c>
      <c r="D10" s="15">
        <f>+B10+C10</f>
        <v>32328030612.5</v>
      </c>
      <c r="E10" s="15">
        <v>14243025577.799999</v>
      </c>
      <c r="F10" s="15">
        <v>13243732199.6</v>
      </c>
      <c r="G10" s="16">
        <f>+D10-E10</f>
        <v>18085005034.700001</v>
      </c>
    </row>
    <row r="11" spans="1:8" x14ac:dyDescent="0.25">
      <c r="A11" s="14" t="s">
        <v>169</v>
      </c>
      <c r="B11" s="26">
        <v>2974616496</v>
      </c>
      <c r="C11" s="15">
        <v>580854538.5</v>
      </c>
      <c r="D11" s="26">
        <f t="shared" ref="D11:D15" si="0">+B11+C11</f>
        <v>3555471034.5</v>
      </c>
      <c r="E11" s="15">
        <v>886199059.04999995</v>
      </c>
      <c r="F11" s="15">
        <v>828210780.60000002</v>
      </c>
      <c r="G11" s="16">
        <f t="shared" ref="G11:G15" si="1">+D11-E11</f>
        <v>2669271975.4499998</v>
      </c>
    </row>
    <row r="12" spans="1:8" x14ac:dyDescent="0.25">
      <c r="A12" s="14" t="s">
        <v>170</v>
      </c>
      <c r="B12" s="26">
        <v>447233979</v>
      </c>
      <c r="C12" s="15">
        <v>273809092.39999998</v>
      </c>
      <c r="D12" s="26">
        <f t="shared" si="0"/>
        <v>721043071.39999998</v>
      </c>
      <c r="E12" s="15">
        <v>462811225.85000002</v>
      </c>
      <c r="F12" s="15">
        <v>460767705.44999999</v>
      </c>
      <c r="G12" s="16">
        <f t="shared" si="1"/>
        <v>258231845.54999995</v>
      </c>
    </row>
    <row r="13" spans="1:8" x14ac:dyDescent="0.25">
      <c r="A13" s="14" t="s">
        <v>171</v>
      </c>
      <c r="B13" s="26">
        <v>1249119026</v>
      </c>
      <c r="C13" s="15">
        <v>0</v>
      </c>
      <c r="D13" s="26">
        <f t="shared" si="0"/>
        <v>1249119026</v>
      </c>
      <c r="E13" s="15">
        <v>288008575.38</v>
      </c>
      <c r="F13" s="15">
        <v>280301488.10000002</v>
      </c>
      <c r="G13" s="16">
        <f t="shared" si="1"/>
        <v>961110450.62</v>
      </c>
    </row>
    <row r="14" spans="1:8" x14ac:dyDescent="0.25">
      <c r="A14" s="14" t="s">
        <v>172</v>
      </c>
      <c r="B14" s="26">
        <v>6206574142</v>
      </c>
      <c r="C14" s="15">
        <v>216179535.43000001</v>
      </c>
      <c r="D14" s="26">
        <f t="shared" si="0"/>
        <v>6422753677.4300003</v>
      </c>
      <c r="E14" s="15">
        <v>2938295531.54</v>
      </c>
      <c r="F14" s="15">
        <v>2938081706.3400002</v>
      </c>
      <c r="G14" s="16">
        <f t="shared" si="1"/>
        <v>3484458145.8900003</v>
      </c>
    </row>
    <row r="15" spans="1:8" x14ac:dyDescent="0.25">
      <c r="A15" s="11" t="s">
        <v>63</v>
      </c>
      <c r="B15" s="25">
        <v>40813192875</v>
      </c>
      <c r="C15" s="12">
        <v>3463224546.8299999</v>
      </c>
      <c r="D15" s="25">
        <f t="shared" si="0"/>
        <v>44276417421.830002</v>
      </c>
      <c r="E15" s="12">
        <v>18818339969.619999</v>
      </c>
      <c r="F15" s="12">
        <v>17751093880.09</v>
      </c>
      <c r="G15" s="13">
        <f t="shared" si="1"/>
        <v>25458077452.210003</v>
      </c>
      <c r="H15" s="1"/>
    </row>
    <row r="16" spans="1:8" x14ac:dyDescent="0.25">
      <c r="A16" s="17"/>
      <c r="B16" s="18"/>
      <c r="C16" s="18"/>
      <c r="D16" s="18"/>
      <c r="E16" s="18"/>
      <c r="F16" s="18"/>
      <c r="G16" s="19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59" workbookViewId="0">
      <selection activeCell="B74" sqref="B74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7" width="16.85546875" bestFit="1" customWidth="1"/>
  </cols>
  <sheetData>
    <row r="1" spans="1:8" x14ac:dyDescent="0.25">
      <c r="A1" s="23" t="s">
        <v>0</v>
      </c>
      <c r="B1" s="23"/>
      <c r="C1" s="23"/>
      <c r="D1" s="23"/>
      <c r="E1" s="23"/>
      <c r="F1" s="23"/>
      <c r="G1" s="23"/>
    </row>
    <row r="2" spans="1:8" x14ac:dyDescent="0.25">
      <c r="A2" s="23" t="s">
        <v>207</v>
      </c>
      <c r="B2" s="23"/>
      <c r="C2" s="23"/>
      <c r="D2" s="23"/>
      <c r="E2" s="23"/>
      <c r="F2" s="23"/>
      <c r="G2" s="23"/>
    </row>
    <row r="3" spans="1:8" x14ac:dyDescent="0.25">
      <c r="A3" s="23" t="s">
        <v>1</v>
      </c>
      <c r="B3" s="23"/>
      <c r="C3" s="23"/>
      <c r="D3" s="23"/>
      <c r="E3" s="23"/>
      <c r="F3" s="23"/>
      <c r="G3" s="23"/>
    </row>
    <row r="4" spans="1:8" x14ac:dyDescent="0.25">
      <c r="A4" s="23" t="s">
        <v>96</v>
      </c>
      <c r="B4" s="23"/>
      <c r="C4" s="23"/>
      <c r="D4" s="23"/>
      <c r="E4" s="23"/>
      <c r="F4" s="23"/>
      <c r="G4" s="23"/>
    </row>
    <row r="5" spans="1:8" x14ac:dyDescent="0.25">
      <c r="A5" s="23" t="s">
        <v>3</v>
      </c>
      <c r="B5" s="23"/>
      <c r="C5" s="23"/>
      <c r="D5" s="23"/>
      <c r="E5" s="23"/>
      <c r="F5" s="23"/>
      <c r="G5" s="23"/>
    </row>
    <row r="6" spans="1:8" x14ac:dyDescent="0.25">
      <c r="A6" s="23" t="s">
        <v>4</v>
      </c>
      <c r="B6" s="23"/>
      <c r="C6" s="23"/>
      <c r="D6" s="23"/>
      <c r="E6" s="23"/>
      <c r="F6" s="23"/>
      <c r="G6" s="23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97</v>
      </c>
      <c r="B10" s="27">
        <v>11568137099</v>
      </c>
      <c r="C10" s="12">
        <v>195333774.91999999</v>
      </c>
      <c r="D10" s="12">
        <f>+B10+C10</f>
        <v>11763470873.92</v>
      </c>
      <c r="E10" s="12">
        <v>5109293294.1599998</v>
      </c>
      <c r="F10" s="12">
        <v>4885963979.6599998</v>
      </c>
      <c r="G10" s="13">
        <f>+D10-E10</f>
        <v>6654177579.7600002</v>
      </c>
      <c r="H10" s="1"/>
    </row>
    <row r="11" spans="1:8" x14ac:dyDescent="0.25">
      <c r="A11" s="14" t="s">
        <v>98</v>
      </c>
      <c r="B11" s="28">
        <v>6388493486</v>
      </c>
      <c r="C11" s="15">
        <v>-138819616</v>
      </c>
      <c r="D11" s="27">
        <f t="shared" ref="D11:D74" si="0">+B11+C11</f>
        <v>6249673870</v>
      </c>
      <c r="E11" s="15">
        <v>2773844132.04</v>
      </c>
      <c r="F11" s="15">
        <v>2773844132.04</v>
      </c>
      <c r="G11" s="13">
        <f t="shared" ref="G11:G74" si="1">+D11-E11</f>
        <v>3475829737.96</v>
      </c>
    </row>
    <row r="12" spans="1:8" x14ac:dyDescent="0.25">
      <c r="A12" s="14" t="s">
        <v>99</v>
      </c>
      <c r="B12" s="28">
        <v>618112006</v>
      </c>
      <c r="C12" s="15">
        <v>252470259.91</v>
      </c>
      <c r="D12" s="27">
        <f t="shared" si="0"/>
        <v>870582265.90999997</v>
      </c>
      <c r="E12" s="15">
        <v>436430781.47000003</v>
      </c>
      <c r="F12" s="15">
        <v>434229267.16000003</v>
      </c>
      <c r="G12" s="13">
        <f t="shared" si="1"/>
        <v>434151484.43999994</v>
      </c>
    </row>
    <row r="13" spans="1:8" x14ac:dyDescent="0.25">
      <c r="A13" s="14" t="s">
        <v>100</v>
      </c>
      <c r="B13" s="28">
        <v>1973040520</v>
      </c>
      <c r="C13" s="15">
        <v>-71584483.629999995</v>
      </c>
      <c r="D13" s="27">
        <f t="shared" si="0"/>
        <v>1901456036.3699999</v>
      </c>
      <c r="E13" s="15">
        <v>657110095.03999996</v>
      </c>
      <c r="F13" s="15">
        <v>657110095.03999996</v>
      </c>
      <c r="G13" s="13">
        <f t="shared" si="1"/>
        <v>1244345941.3299999</v>
      </c>
    </row>
    <row r="14" spans="1:8" x14ac:dyDescent="0.25">
      <c r="A14" s="14" t="s">
        <v>101</v>
      </c>
      <c r="B14" s="28">
        <v>918611489</v>
      </c>
      <c r="C14" s="15">
        <v>182968241.13</v>
      </c>
      <c r="D14" s="27">
        <f t="shared" si="0"/>
        <v>1101579730.1300001</v>
      </c>
      <c r="E14" s="15">
        <v>490020771.07999998</v>
      </c>
      <c r="F14" s="15">
        <v>312179850.88999999</v>
      </c>
      <c r="G14" s="13">
        <f t="shared" si="1"/>
        <v>611558959.05000019</v>
      </c>
    </row>
    <row r="15" spans="1:8" x14ac:dyDescent="0.25">
      <c r="A15" s="14" t="s">
        <v>102</v>
      </c>
      <c r="B15" s="28">
        <v>685094448</v>
      </c>
      <c r="C15" s="15">
        <v>110027217.90000001</v>
      </c>
      <c r="D15" s="27">
        <f t="shared" si="0"/>
        <v>795121665.89999998</v>
      </c>
      <c r="E15" s="15">
        <v>368513953.87</v>
      </c>
      <c r="F15" s="15">
        <v>325227073.87</v>
      </c>
      <c r="G15" s="13">
        <f t="shared" si="1"/>
        <v>426607712.02999997</v>
      </c>
    </row>
    <row r="16" spans="1:8" x14ac:dyDescent="0.25">
      <c r="A16" s="14" t="s">
        <v>103</v>
      </c>
      <c r="B16" s="28">
        <v>110593368</v>
      </c>
      <c r="C16" s="15">
        <v>-90389208</v>
      </c>
      <c r="D16" s="27">
        <f t="shared" si="0"/>
        <v>20204160</v>
      </c>
      <c r="E16" s="15">
        <v>0</v>
      </c>
      <c r="F16" s="15">
        <v>0</v>
      </c>
      <c r="G16" s="13">
        <f t="shared" si="1"/>
        <v>20204160</v>
      </c>
    </row>
    <row r="17" spans="1:8" x14ac:dyDescent="0.25">
      <c r="A17" s="14" t="s">
        <v>104</v>
      </c>
      <c r="B17" s="28">
        <v>874191782</v>
      </c>
      <c r="C17" s="15">
        <v>-49338636.390000001</v>
      </c>
      <c r="D17" s="27">
        <f t="shared" si="0"/>
        <v>824853145.61000001</v>
      </c>
      <c r="E17" s="15">
        <v>383373560.66000003</v>
      </c>
      <c r="F17" s="15">
        <v>383373560.66000003</v>
      </c>
      <c r="G17" s="13">
        <f t="shared" si="1"/>
        <v>441479584.94999999</v>
      </c>
    </row>
    <row r="18" spans="1:8" x14ac:dyDescent="0.25">
      <c r="A18" s="11" t="s">
        <v>105</v>
      </c>
      <c r="B18" s="27">
        <v>846504508</v>
      </c>
      <c r="C18" s="12">
        <v>308011359.54000002</v>
      </c>
      <c r="D18" s="27">
        <f t="shared" si="0"/>
        <v>1154515867.54</v>
      </c>
      <c r="E18" s="12">
        <v>618568741.5</v>
      </c>
      <c r="F18" s="12">
        <v>558286606.69000006</v>
      </c>
      <c r="G18" s="13">
        <f t="shared" si="1"/>
        <v>535947126.03999996</v>
      </c>
      <c r="H18" s="1"/>
    </row>
    <row r="19" spans="1:8" ht="26.25" x14ac:dyDescent="0.25">
      <c r="A19" s="14" t="s">
        <v>106</v>
      </c>
      <c r="B19" s="28">
        <v>192713670</v>
      </c>
      <c r="C19" s="15">
        <v>99010437.5</v>
      </c>
      <c r="D19" s="27">
        <f t="shared" si="0"/>
        <v>291724107.5</v>
      </c>
      <c r="E19" s="15">
        <v>163873794.46000001</v>
      </c>
      <c r="F19" s="15">
        <v>151759591</v>
      </c>
      <c r="G19" s="13">
        <f t="shared" si="1"/>
        <v>127850313.03999999</v>
      </c>
    </row>
    <row r="20" spans="1:8" x14ac:dyDescent="0.25">
      <c r="A20" s="14" t="s">
        <v>107</v>
      </c>
      <c r="B20" s="28">
        <v>135884709</v>
      </c>
      <c r="C20" s="15">
        <v>50888845.310000002</v>
      </c>
      <c r="D20" s="27">
        <f t="shared" si="0"/>
        <v>186773554.31</v>
      </c>
      <c r="E20" s="15">
        <v>107812834.98999999</v>
      </c>
      <c r="F20" s="15">
        <v>96220797.939999998</v>
      </c>
      <c r="G20" s="13">
        <f t="shared" si="1"/>
        <v>78960719.320000008</v>
      </c>
    </row>
    <row r="21" spans="1:8" x14ac:dyDescent="0.25">
      <c r="A21" s="14" t="s">
        <v>108</v>
      </c>
      <c r="B21" s="28">
        <v>24000</v>
      </c>
      <c r="C21" s="15">
        <v>0</v>
      </c>
      <c r="D21" s="27">
        <f t="shared" si="0"/>
        <v>24000</v>
      </c>
      <c r="E21" s="15">
        <v>2653.44</v>
      </c>
      <c r="F21" s="15">
        <v>2653.44</v>
      </c>
      <c r="G21" s="13">
        <f t="shared" si="1"/>
        <v>21346.560000000001</v>
      </c>
    </row>
    <row r="22" spans="1:8" x14ac:dyDescent="0.25">
      <c r="A22" s="14" t="s">
        <v>109</v>
      </c>
      <c r="B22" s="28">
        <v>28767207</v>
      </c>
      <c r="C22" s="15">
        <v>7856562.0899999999</v>
      </c>
      <c r="D22" s="27">
        <f t="shared" si="0"/>
        <v>36623769.090000004</v>
      </c>
      <c r="E22" s="15">
        <v>13917618.529999999</v>
      </c>
      <c r="F22" s="15">
        <v>9933192.9299999997</v>
      </c>
      <c r="G22" s="13">
        <f t="shared" si="1"/>
        <v>22706150.560000002</v>
      </c>
    </row>
    <row r="23" spans="1:8" x14ac:dyDescent="0.25">
      <c r="A23" s="14" t="s">
        <v>110</v>
      </c>
      <c r="B23" s="28">
        <v>16946340</v>
      </c>
      <c r="C23" s="15">
        <v>2572589.0099999998</v>
      </c>
      <c r="D23" s="27">
        <f t="shared" si="0"/>
        <v>19518929.009999998</v>
      </c>
      <c r="E23" s="15">
        <v>8862111.4100000001</v>
      </c>
      <c r="F23" s="15">
        <v>5307105.8499999996</v>
      </c>
      <c r="G23" s="13">
        <f t="shared" si="1"/>
        <v>10656817.599999998</v>
      </c>
    </row>
    <row r="24" spans="1:8" x14ac:dyDescent="0.25">
      <c r="A24" s="14" t="s">
        <v>111</v>
      </c>
      <c r="B24" s="28">
        <v>277428868</v>
      </c>
      <c r="C24" s="15">
        <v>73927864.25</v>
      </c>
      <c r="D24" s="27">
        <f t="shared" si="0"/>
        <v>351356732.25</v>
      </c>
      <c r="E24" s="15">
        <v>197187887.38</v>
      </c>
      <c r="F24" s="15">
        <v>187501466.96000001</v>
      </c>
      <c r="G24" s="13">
        <f t="shared" si="1"/>
        <v>154168844.87</v>
      </c>
    </row>
    <row r="25" spans="1:8" x14ac:dyDescent="0.25">
      <c r="A25" s="14" t="s">
        <v>112</v>
      </c>
      <c r="B25" s="28">
        <v>70656741</v>
      </c>
      <c r="C25" s="15">
        <v>70420792.920000002</v>
      </c>
      <c r="D25" s="27">
        <f t="shared" si="0"/>
        <v>141077533.92000002</v>
      </c>
      <c r="E25" s="15">
        <v>85731062.319999993</v>
      </c>
      <c r="F25" s="15">
        <v>84087946.010000005</v>
      </c>
      <c r="G25" s="13">
        <f t="shared" si="1"/>
        <v>55346471.600000024</v>
      </c>
    </row>
    <row r="26" spans="1:8" x14ac:dyDescent="0.25">
      <c r="A26" s="14" t="s">
        <v>113</v>
      </c>
      <c r="B26" s="28">
        <v>9972458</v>
      </c>
      <c r="C26" s="15">
        <v>-234378</v>
      </c>
      <c r="D26" s="27">
        <f t="shared" si="0"/>
        <v>9738080</v>
      </c>
      <c r="E26" s="15">
        <v>0</v>
      </c>
      <c r="F26" s="15">
        <v>0</v>
      </c>
      <c r="G26" s="13">
        <f t="shared" si="1"/>
        <v>9738080</v>
      </c>
    </row>
    <row r="27" spans="1:8" x14ac:dyDescent="0.25">
      <c r="A27" s="14" t="s">
        <v>114</v>
      </c>
      <c r="B27" s="28">
        <v>114110515</v>
      </c>
      <c r="C27" s="15">
        <v>3568646.46</v>
      </c>
      <c r="D27" s="27">
        <f t="shared" si="0"/>
        <v>117679161.45999999</v>
      </c>
      <c r="E27" s="15">
        <v>41180778.969999999</v>
      </c>
      <c r="F27" s="15">
        <v>23473852.559999999</v>
      </c>
      <c r="G27" s="13">
        <f t="shared" si="1"/>
        <v>76498382.489999995</v>
      </c>
    </row>
    <row r="28" spans="1:8" x14ac:dyDescent="0.25">
      <c r="A28" s="11" t="s">
        <v>115</v>
      </c>
      <c r="B28" s="27">
        <v>2524414105</v>
      </c>
      <c r="C28" s="12">
        <v>507132845.13999999</v>
      </c>
      <c r="D28" s="27">
        <f t="shared" si="0"/>
        <v>3031546950.1399999</v>
      </c>
      <c r="E28" s="12">
        <v>1289735291.25</v>
      </c>
      <c r="F28" s="12">
        <v>1028879161.78</v>
      </c>
      <c r="G28" s="13">
        <f t="shared" si="1"/>
        <v>1741811658.8899999</v>
      </c>
      <c r="H28" s="1"/>
    </row>
    <row r="29" spans="1:8" x14ac:dyDescent="0.25">
      <c r="A29" s="14" t="s">
        <v>116</v>
      </c>
      <c r="B29" s="28">
        <v>259872067</v>
      </c>
      <c r="C29" s="15">
        <v>-17940902.399999999</v>
      </c>
      <c r="D29" s="27">
        <f t="shared" si="0"/>
        <v>241931164.59999999</v>
      </c>
      <c r="E29" s="15">
        <v>77762367.689999998</v>
      </c>
      <c r="F29" s="15">
        <v>71798007.819999993</v>
      </c>
      <c r="G29" s="13">
        <f t="shared" si="1"/>
        <v>164168796.91</v>
      </c>
    </row>
    <row r="30" spans="1:8" x14ac:dyDescent="0.25">
      <c r="A30" s="14" t="s">
        <v>117</v>
      </c>
      <c r="B30" s="28">
        <v>305701292</v>
      </c>
      <c r="C30" s="15">
        <v>-903915.49</v>
      </c>
      <c r="D30" s="27">
        <f t="shared" si="0"/>
        <v>304797376.50999999</v>
      </c>
      <c r="E30" s="15">
        <v>120898458.26000001</v>
      </c>
      <c r="F30" s="15">
        <v>104546341.45</v>
      </c>
      <c r="G30" s="13">
        <f t="shared" si="1"/>
        <v>183898918.25</v>
      </c>
    </row>
    <row r="31" spans="1:8" x14ac:dyDescent="0.25">
      <c r="A31" s="14" t="s">
        <v>118</v>
      </c>
      <c r="B31" s="28">
        <v>423065437</v>
      </c>
      <c r="C31" s="15">
        <v>133862147.33</v>
      </c>
      <c r="D31" s="27">
        <f t="shared" si="0"/>
        <v>556927584.33000004</v>
      </c>
      <c r="E31" s="15">
        <v>234589882.25999999</v>
      </c>
      <c r="F31" s="15">
        <v>146994549.09999999</v>
      </c>
      <c r="G31" s="13">
        <f t="shared" si="1"/>
        <v>322337702.07000005</v>
      </c>
    </row>
    <row r="32" spans="1:8" x14ac:dyDescent="0.25">
      <c r="A32" s="14" t="s">
        <v>119</v>
      </c>
      <c r="B32" s="28">
        <v>123102347</v>
      </c>
      <c r="C32" s="15">
        <v>47636378.289999999</v>
      </c>
      <c r="D32" s="27">
        <f t="shared" si="0"/>
        <v>170738725.28999999</v>
      </c>
      <c r="E32" s="15">
        <v>110379793.64</v>
      </c>
      <c r="F32" s="15">
        <v>96740688.959999993</v>
      </c>
      <c r="G32" s="13">
        <f t="shared" si="1"/>
        <v>60358931.649999991</v>
      </c>
    </row>
    <row r="33" spans="1:8" x14ac:dyDescent="0.25">
      <c r="A33" s="14" t="s">
        <v>120</v>
      </c>
      <c r="B33" s="28">
        <v>367947187</v>
      </c>
      <c r="C33" s="15">
        <v>112603290.84999999</v>
      </c>
      <c r="D33" s="27">
        <f t="shared" si="0"/>
        <v>480550477.85000002</v>
      </c>
      <c r="E33" s="15">
        <v>178320392.00999999</v>
      </c>
      <c r="F33" s="15">
        <v>129815722</v>
      </c>
      <c r="G33" s="13">
        <f t="shared" si="1"/>
        <v>302230085.84000003</v>
      </c>
    </row>
    <row r="34" spans="1:8" x14ac:dyDescent="0.25">
      <c r="A34" s="14" t="s">
        <v>121</v>
      </c>
      <c r="B34" s="28">
        <v>337471142</v>
      </c>
      <c r="C34" s="15">
        <v>-35620769.539999999</v>
      </c>
      <c r="D34" s="27">
        <f t="shared" si="0"/>
        <v>301850372.45999998</v>
      </c>
      <c r="E34" s="15">
        <v>88637229.769999996</v>
      </c>
      <c r="F34" s="15">
        <v>54718666.740000002</v>
      </c>
      <c r="G34" s="13">
        <f t="shared" si="1"/>
        <v>213213142.69</v>
      </c>
    </row>
    <row r="35" spans="1:8" x14ac:dyDescent="0.25">
      <c r="A35" s="14" t="s">
        <v>122</v>
      </c>
      <c r="B35" s="28">
        <v>67288538</v>
      </c>
      <c r="C35" s="15">
        <v>4509813.0199999996</v>
      </c>
      <c r="D35" s="27">
        <f t="shared" si="0"/>
        <v>71798351.019999996</v>
      </c>
      <c r="E35" s="15">
        <v>22773136.870000001</v>
      </c>
      <c r="F35" s="15">
        <v>18333944.18</v>
      </c>
      <c r="G35" s="13">
        <f t="shared" si="1"/>
        <v>49025214.149999991</v>
      </c>
    </row>
    <row r="36" spans="1:8" x14ac:dyDescent="0.25">
      <c r="A36" s="14" t="s">
        <v>123</v>
      </c>
      <c r="B36" s="28">
        <v>158775135</v>
      </c>
      <c r="C36" s="15">
        <v>247496539.06999999</v>
      </c>
      <c r="D36" s="27">
        <f t="shared" si="0"/>
        <v>406271674.06999999</v>
      </c>
      <c r="E36" s="15">
        <v>272838406.75</v>
      </c>
      <c r="F36" s="15">
        <v>235376029.71000001</v>
      </c>
      <c r="G36" s="13">
        <f t="shared" si="1"/>
        <v>133433267.31999999</v>
      </c>
    </row>
    <row r="37" spans="1:8" x14ac:dyDescent="0.25">
      <c r="A37" s="14" t="s">
        <v>73</v>
      </c>
      <c r="B37" s="28">
        <v>481190960</v>
      </c>
      <c r="C37" s="15">
        <v>15490264.01</v>
      </c>
      <c r="D37" s="27">
        <f t="shared" si="0"/>
        <v>496681224.00999999</v>
      </c>
      <c r="E37" s="15">
        <v>183535624</v>
      </c>
      <c r="F37" s="15">
        <v>170555211.81999999</v>
      </c>
      <c r="G37" s="13">
        <f t="shared" si="1"/>
        <v>313145600.00999999</v>
      </c>
    </row>
    <row r="38" spans="1:8" x14ac:dyDescent="0.25">
      <c r="A38" s="11" t="s">
        <v>124</v>
      </c>
      <c r="B38" s="27">
        <v>18469797787</v>
      </c>
      <c r="C38" s="12">
        <v>1788890359.1900001</v>
      </c>
      <c r="D38" s="27">
        <f t="shared" si="0"/>
        <v>20258688146.189999</v>
      </c>
      <c r="E38" s="12">
        <v>8185422161.79</v>
      </c>
      <c r="F38" s="12">
        <v>7698044731.4300003</v>
      </c>
      <c r="G38" s="13">
        <f t="shared" si="1"/>
        <v>12073265984.399998</v>
      </c>
      <c r="H38" s="1"/>
    </row>
    <row r="39" spans="1:8" x14ac:dyDescent="0.25">
      <c r="A39" s="14" t="s">
        <v>125</v>
      </c>
      <c r="B39" s="28">
        <v>14205500281</v>
      </c>
      <c r="C39" s="15">
        <v>1075416275.4400001</v>
      </c>
      <c r="D39" s="27">
        <f t="shared" si="0"/>
        <v>15280916556.440001</v>
      </c>
      <c r="E39" s="15">
        <v>6200692589.9200001</v>
      </c>
      <c r="F39" s="15">
        <v>6051346431.1700001</v>
      </c>
      <c r="G39" s="13">
        <f t="shared" si="1"/>
        <v>9080223966.5200005</v>
      </c>
    </row>
    <row r="40" spans="1:8" x14ac:dyDescent="0.25">
      <c r="A40" s="14" t="s">
        <v>126</v>
      </c>
      <c r="B40" s="28">
        <v>3115000</v>
      </c>
      <c r="C40" s="15">
        <v>0</v>
      </c>
      <c r="D40" s="27">
        <f t="shared" si="0"/>
        <v>3115000</v>
      </c>
      <c r="E40" s="15">
        <v>1507500</v>
      </c>
      <c r="F40" s="15">
        <v>1507500</v>
      </c>
      <c r="G40" s="13">
        <f t="shared" si="1"/>
        <v>1607500</v>
      </c>
    </row>
    <row r="41" spans="1:8" x14ac:dyDescent="0.25">
      <c r="A41" s="14" t="s">
        <v>127</v>
      </c>
      <c r="B41" s="28">
        <v>1734364489</v>
      </c>
      <c r="C41" s="15">
        <v>605492428.11000001</v>
      </c>
      <c r="D41" s="27">
        <f t="shared" si="0"/>
        <v>2339856917.1100001</v>
      </c>
      <c r="E41" s="15">
        <v>1348525488.73</v>
      </c>
      <c r="F41" s="15">
        <v>1079310945.51</v>
      </c>
      <c r="G41" s="13">
        <f t="shared" si="1"/>
        <v>991331428.38000011</v>
      </c>
    </row>
    <row r="42" spans="1:8" x14ac:dyDescent="0.25">
      <c r="A42" s="14" t="s">
        <v>128</v>
      </c>
      <c r="B42" s="28">
        <v>620901450</v>
      </c>
      <c r="C42" s="15">
        <v>100678323.64</v>
      </c>
      <c r="D42" s="27">
        <f t="shared" si="0"/>
        <v>721579773.63999999</v>
      </c>
      <c r="E42" s="15">
        <v>306600700.75999999</v>
      </c>
      <c r="F42" s="15">
        <v>262539132.65000001</v>
      </c>
      <c r="G42" s="13">
        <f t="shared" si="1"/>
        <v>414979072.88</v>
      </c>
    </row>
    <row r="43" spans="1:8" x14ac:dyDescent="0.25">
      <c r="A43" s="14" t="s">
        <v>54</v>
      </c>
      <c r="B43" s="28">
        <v>1253519026</v>
      </c>
      <c r="C43" s="15">
        <v>0</v>
      </c>
      <c r="D43" s="27">
        <f t="shared" si="0"/>
        <v>1253519026</v>
      </c>
      <c r="E43" s="15">
        <v>288008575.38</v>
      </c>
      <c r="F43" s="15">
        <v>280301488.10000002</v>
      </c>
      <c r="G43" s="13">
        <f t="shared" si="1"/>
        <v>965510450.62</v>
      </c>
    </row>
    <row r="44" spans="1:8" x14ac:dyDescent="0.25">
      <c r="A44" s="14" t="s">
        <v>129</v>
      </c>
      <c r="B44" s="28">
        <v>27316961</v>
      </c>
      <c r="C44" s="15">
        <v>0</v>
      </c>
      <c r="D44" s="27">
        <f t="shared" si="0"/>
        <v>27316961</v>
      </c>
      <c r="E44" s="15">
        <v>25350000</v>
      </c>
      <c r="F44" s="15">
        <v>10350000</v>
      </c>
      <c r="G44" s="13">
        <f t="shared" si="1"/>
        <v>1966961</v>
      </c>
    </row>
    <row r="45" spans="1:8" x14ac:dyDescent="0.25">
      <c r="A45" s="14" t="s">
        <v>130</v>
      </c>
      <c r="B45" s="28">
        <v>558790000</v>
      </c>
      <c r="C45" s="15">
        <v>0</v>
      </c>
      <c r="D45" s="27">
        <f t="shared" si="0"/>
        <v>558790000</v>
      </c>
      <c r="E45" s="15">
        <v>0</v>
      </c>
      <c r="F45" s="15">
        <v>0</v>
      </c>
      <c r="G45" s="13">
        <f t="shared" si="1"/>
        <v>558790000</v>
      </c>
    </row>
    <row r="46" spans="1:8" x14ac:dyDescent="0.25">
      <c r="A46" s="14" t="s">
        <v>131</v>
      </c>
      <c r="B46" s="28">
        <v>66290580</v>
      </c>
      <c r="C46" s="15">
        <v>7303332</v>
      </c>
      <c r="D46" s="27">
        <f t="shared" si="0"/>
        <v>73593912</v>
      </c>
      <c r="E46" s="15">
        <v>14737307</v>
      </c>
      <c r="F46" s="15">
        <v>12689234</v>
      </c>
      <c r="G46" s="13">
        <f t="shared" si="1"/>
        <v>58856605</v>
      </c>
    </row>
    <row r="47" spans="1:8" x14ac:dyDescent="0.25">
      <c r="A47" s="14" t="s">
        <v>132</v>
      </c>
      <c r="B47" s="28">
        <v>0</v>
      </c>
      <c r="C47" s="15">
        <v>0</v>
      </c>
      <c r="D47" s="27">
        <f t="shared" si="0"/>
        <v>0</v>
      </c>
      <c r="E47" s="15">
        <v>0</v>
      </c>
      <c r="F47" s="15">
        <v>0</v>
      </c>
      <c r="G47" s="13">
        <f t="shared" si="1"/>
        <v>0</v>
      </c>
    </row>
    <row r="48" spans="1:8" x14ac:dyDescent="0.25">
      <c r="A48" s="11" t="s">
        <v>133</v>
      </c>
      <c r="B48" s="27">
        <v>78031192</v>
      </c>
      <c r="C48" s="12">
        <v>83397910.590000004</v>
      </c>
      <c r="D48" s="27">
        <f t="shared" si="0"/>
        <v>161429102.59</v>
      </c>
      <c r="E48" s="12">
        <v>90169347.129999995</v>
      </c>
      <c r="F48" s="12">
        <v>67730868.989999995</v>
      </c>
      <c r="G48" s="13">
        <f t="shared" si="1"/>
        <v>71259755.460000008</v>
      </c>
      <c r="H48" s="1"/>
    </row>
    <row r="49" spans="1:8" x14ac:dyDescent="0.25">
      <c r="A49" s="14" t="s">
        <v>134</v>
      </c>
      <c r="B49" s="28">
        <v>10794905</v>
      </c>
      <c r="C49" s="15">
        <v>27514970.59</v>
      </c>
      <c r="D49" s="27">
        <f t="shared" si="0"/>
        <v>38309875.590000004</v>
      </c>
      <c r="E49" s="15">
        <v>17472693.73</v>
      </c>
      <c r="F49" s="15">
        <v>10095150.48</v>
      </c>
      <c r="G49" s="13">
        <f t="shared" si="1"/>
        <v>20837181.860000003</v>
      </c>
    </row>
    <row r="50" spans="1:8" x14ac:dyDescent="0.25">
      <c r="A50" s="14" t="s">
        <v>135</v>
      </c>
      <c r="B50" s="28">
        <v>17524760</v>
      </c>
      <c r="C50" s="15">
        <v>44289536</v>
      </c>
      <c r="D50" s="27">
        <f t="shared" si="0"/>
        <v>61814296</v>
      </c>
      <c r="E50" s="15">
        <v>38585650.969999999</v>
      </c>
      <c r="F50" s="15">
        <v>37045130.619999997</v>
      </c>
      <c r="G50" s="13">
        <f t="shared" si="1"/>
        <v>23228645.030000001</v>
      </c>
    </row>
    <row r="51" spans="1:8" x14ac:dyDescent="0.25">
      <c r="A51" s="14" t="s">
        <v>136</v>
      </c>
      <c r="B51" s="28">
        <v>8000</v>
      </c>
      <c r="C51" s="15">
        <v>253828</v>
      </c>
      <c r="D51" s="27">
        <f t="shared" si="0"/>
        <v>261828</v>
      </c>
      <c r="E51" s="15">
        <v>253821.86</v>
      </c>
      <c r="F51" s="15">
        <v>223189.16</v>
      </c>
      <c r="G51" s="13">
        <f t="shared" si="1"/>
        <v>8006.140000000014</v>
      </c>
    </row>
    <row r="52" spans="1:8" x14ac:dyDescent="0.25">
      <c r="A52" s="14" t="s">
        <v>137</v>
      </c>
      <c r="B52" s="28">
        <v>9230900</v>
      </c>
      <c r="C52" s="15">
        <v>355424</v>
      </c>
      <c r="D52" s="27">
        <f t="shared" si="0"/>
        <v>9586324</v>
      </c>
      <c r="E52" s="15">
        <v>355424</v>
      </c>
      <c r="F52" s="15">
        <v>0</v>
      </c>
      <c r="G52" s="13">
        <f t="shared" si="1"/>
        <v>9230900</v>
      </c>
    </row>
    <row r="53" spans="1:8" x14ac:dyDescent="0.25">
      <c r="A53" s="14" t="s">
        <v>138</v>
      </c>
      <c r="B53" s="28">
        <v>1537530</v>
      </c>
      <c r="C53" s="15">
        <v>773018</v>
      </c>
      <c r="D53" s="27">
        <f t="shared" si="0"/>
        <v>2310548</v>
      </c>
      <c r="E53" s="15">
        <v>143515.20000000001</v>
      </c>
      <c r="F53" s="15">
        <v>0</v>
      </c>
      <c r="G53" s="13">
        <f t="shared" si="1"/>
        <v>2167032.7999999998</v>
      </c>
    </row>
    <row r="54" spans="1:8" x14ac:dyDescent="0.25">
      <c r="A54" s="14" t="s">
        <v>139</v>
      </c>
      <c r="B54" s="28">
        <v>1254074</v>
      </c>
      <c r="C54" s="15">
        <v>8694236</v>
      </c>
      <c r="D54" s="27">
        <f t="shared" si="0"/>
        <v>9948310</v>
      </c>
      <c r="E54" s="15">
        <v>7722033.5300000003</v>
      </c>
      <c r="F54" s="15">
        <v>2367398.73</v>
      </c>
      <c r="G54" s="13">
        <f t="shared" si="1"/>
        <v>2226276.4699999997</v>
      </c>
    </row>
    <row r="55" spans="1:8" x14ac:dyDescent="0.25">
      <c r="A55" s="14" t="s">
        <v>140</v>
      </c>
      <c r="B55" s="28">
        <v>0</v>
      </c>
      <c r="C55" s="15">
        <v>0</v>
      </c>
      <c r="D55" s="27">
        <f t="shared" si="0"/>
        <v>0</v>
      </c>
      <c r="E55" s="15">
        <v>0</v>
      </c>
      <c r="F55" s="15">
        <v>0</v>
      </c>
      <c r="G55" s="13">
        <f t="shared" si="1"/>
        <v>0</v>
      </c>
    </row>
    <row r="56" spans="1:8" x14ac:dyDescent="0.25">
      <c r="A56" s="14" t="s">
        <v>141</v>
      </c>
      <c r="B56" s="28">
        <v>24000000</v>
      </c>
      <c r="C56" s="15">
        <v>0</v>
      </c>
      <c r="D56" s="27">
        <f t="shared" si="0"/>
        <v>24000000</v>
      </c>
      <c r="E56" s="15">
        <v>24000000</v>
      </c>
      <c r="F56" s="15">
        <v>18000000</v>
      </c>
      <c r="G56" s="13">
        <f t="shared" si="1"/>
        <v>0</v>
      </c>
    </row>
    <row r="57" spans="1:8" x14ac:dyDescent="0.25">
      <c r="A57" s="14" t="s">
        <v>142</v>
      </c>
      <c r="B57" s="28">
        <v>13681023</v>
      </c>
      <c r="C57" s="15">
        <v>1516898</v>
      </c>
      <c r="D57" s="27">
        <f t="shared" si="0"/>
        <v>15197921</v>
      </c>
      <c r="E57" s="15">
        <v>1636207.84</v>
      </c>
      <c r="F57" s="15">
        <v>0</v>
      </c>
      <c r="G57" s="13">
        <f t="shared" si="1"/>
        <v>13561713.16</v>
      </c>
    </row>
    <row r="58" spans="1:8" x14ac:dyDescent="0.25">
      <c r="A58" s="11" t="s">
        <v>143</v>
      </c>
      <c r="B58" s="27">
        <v>766764271</v>
      </c>
      <c r="C58" s="12">
        <v>206576049.72999999</v>
      </c>
      <c r="D58" s="27">
        <f t="shared" si="0"/>
        <v>973340320.73000002</v>
      </c>
      <c r="E58" s="12">
        <v>226053161.5</v>
      </c>
      <c r="F58" s="12">
        <v>215787904.84999999</v>
      </c>
      <c r="G58" s="13">
        <f t="shared" si="1"/>
        <v>747287159.23000002</v>
      </c>
      <c r="H58" s="1"/>
    </row>
    <row r="59" spans="1:8" x14ac:dyDescent="0.25">
      <c r="A59" s="14" t="s">
        <v>144</v>
      </c>
      <c r="B59" s="28">
        <v>304265259</v>
      </c>
      <c r="C59" s="15">
        <v>-65757256</v>
      </c>
      <c r="D59" s="27">
        <f t="shared" si="0"/>
        <v>238508003</v>
      </c>
      <c r="E59" s="15">
        <v>2143917.6800000002</v>
      </c>
      <c r="F59" s="15">
        <v>149990</v>
      </c>
      <c r="G59" s="13">
        <f t="shared" si="1"/>
        <v>236364085.31999999</v>
      </c>
    </row>
    <row r="60" spans="1:8" x14ac:dyDescent="0.25">
      <c r="A60" s="14" t="s">
        <v>145</v>
      </c>
      <c r="B60" s="28">
        <v>462499012</v>
      </c>
      <c r="C60" s="15">
        <v>272333305.73000002</v>
      </c>
      <c r="D60" s="27">
        <f t="shared" si="0"/>
        <v>734832317.73000002</v>
      </c>
      <c r="E60" s="15">
        <v>223909243.81999999</v>
      </c>
      <c r="F60" s="15">
        <v>215637914.84999999</v>
      </c>
      <c r="G60" s="13">
        <f t="shared" si="1"/>
        <v>510923073.91000003</v>
      </c>
    </row>
    <row r="61" spans="1:8" x14ac:dyDescent="0.25">
      <c r="A61" s="14" t="s">
        <v>146</v>
      </c>
      <c r="B61" s="28">
        <v>0</v>
      </c>
      <c r="C61" s="15">
        <v>0</v>
      </c>
      <c r="D61" s="27">
        <f t="shared" si="0"/>
        <v>0</v>
      </c>
      <c r="E61" s="15">
        <v>0</v>
      </c>
      <c r="F61" s="15">
        <v>0</v>
      </c>
      <c r="G61" s="13">
        <f t="shared" si="1"/>
        <v>0</v>
      </c>
    </row>
    <row r="62" spans="1:8" x14ac:dyDescent="0.25">
      <c r="A62" s="11" t="s">
        <v>147</v>
      </c>
      <c r="B62" s="27">
        <v>49735792</v>
      </c>
      <c r="C62" s="12">
        <v>-7372100</v>
      </c>
      <c r="D62" s="27">
        <f t="shared" si="0"/>
        <v>42363692</v>
      </c>
      <c r="E62" s="12">
        <v>5549994</v>
      </c>
      <c r="F62" s="12">
        <v>4909994</v>
      </c>
      <c r="G62" s="13">
        <f t="shared" si="1"/>
        <v>36813698</v>
      </c>
      <c r="H62" s="1"/>
    </row>
    <row r="63" spans="1:8" x14ac:dyDescent="0.25">
      <c r="A63" s="14" t="s">
        <v>148</v>
      </c>
      <c r="B63" s="28">
        <v>19400000</v>
      </c>
      <c r="C63" s="15">
        <v>0</v>
      </c>
      <c r="D63" s="27">
        <f t="shared" si="0"/>
        <v>19400000</v>
      </c>
      <c r="E63" s="15">
        <v>0</v>
      </c>
      <c r="F63" s="15">
        <v>0</v>
      </c>
      <c r="G63" s="13">
        <f t="shared" si="1"/>
        <v>19400000</v>
      </c>
    </row>
    <row r="64" spans="1:8" x14ac:dyDescent="0.25">
      <c r="A64" s="14" t="s">
        <v>149</v>
      </c>
      <c r="B64" s="28">
        <v>1800000</v>
      </c>
      <c r="C64" s="15">
        <v>4649994</v>
      </c>
      <c r="D64" s="27">
        <f t="shared" si="0"/>
        <v>6449994</v>
      </c>
      <c r="E64" s="15">
        <v>5549994</v>
      </c>
      <c r="F64" s="15">
        <v>4909994</v>
      </c>
      <c r="G64" s="13">
        <f t="shared" si="1"/>
        <v>900000</v>
      </c>
    </row>
    <row r="65" spans="1:8" x14ac:dyDescent="0.25">
      <c r="A65" s="14" t="s">
        <v>150</v>
      </c>
      <c r="B65" s="28">
        <v>0</v>
      </c>
      <c r="C65" s="15">
        <v>0</v>
      </c>
      <c r="D65" s="27">
        <f t="shared" si="0"/>
        <v>0</v>
      </c>
      <c r="E65" s="15">
        <v>0</v>
      </c>
      <c r="F65" s="15">
        <v>0</v>
      </c>
      <c r="G65" s="13">
        <f t="shared" si="1"/>
        <v>0</v>
      </c>
    </row>
    <row r="66" spans="1:8" x14ac:dyDescent="0.25">
      <c r="A66" s="14" t="s">
        <v>151</v>
      </c>
      <c r="B66" s="28">
        <v>0</v>
      </c>
      <c r="C66" s="15">
        <v>0</v>
      </c>
      <c r="D66" s="27">
        <f t="shared" si="0"/>
        <v>0</v>
      </c>
      <c r="E66" s="15">
        <v>0</v>
      </c>
      <c r="F66" s="15">
        <v>0</v>
      </c>
      <c r="G66" s="13">
        <f t="shared" si="1"/>
        <v>0</v>
      </c>
    </row>
    <row r="67" spans="1:8" x14ac:dyDescent="0.25">
      <c r="A67" s="14" t="s">
        <v>152</v>
      </c>
      <c r="B67" s="28">
        <v>0</v>
      </c>
      <c r="C67" s="15">
        <v>0</v>
      </c>
      <c r="D67" s="27">
        <f t="shared" si="0"/>
        <v>0</v>
      </c>
      <c r="E67" s="15">
        <v>0</v>
      </c>
      <c r="F67" s="15">
        <v>0</v>
      </c>
      <c r="G67" s="13">
        <f t="shared" si="1"/>
        <v>0</v>
      </c>
    </row>
    <row r="68" spans="1:8" x14ac:dyDescent="0.25">
      <c r="A68" s="14" t="s">
        <v>153</v>
      </c>
      <c r="B68" s="28">
        <v>0</v>
      </c>
      <c r="C68" s="15">
        <v>0</v>
      </c>
      <c r="D68" s="27">
        <f t="shared" si="0"/>
        <v>0</v>
      </c>
      <c r="E68" s="15">
        <v>0</v>
      </c>
      <c r="F68" s="15">
        <v>0</v>
      </c>
      <c r="G68" s="13">
        <f t="shared" si="1"/>
        <v>0</v>
      </c>
    </row>
    <row r="69" spans="1:8" x14ac:dyDescent="0.25">
      <c r="A69" s="14" t="s">
        <v>154</v>
      </c>
      <c r="B69" s="28">
        <v>28535792</v>
      </c>
      <c r="C69" s="15">
        <v>-12022094</v>
      </c>
      <c r="D69" s="27">
        <f t="shared" si="0"/>
        <v>16513698</v>
      </c>
      <c r="E69" s="15">
        <v>0</v>
      </c>
      <c r="F69" s="15">
        <v>0</v>
      </c>
      <c r="G69" s="13">
        <f t="shared" si="1"/>
        <v>16513698</v>
      </c>
    </row>
    <row r="70" spans="1:8" x14ac:dyDescent="0.25">
      <c r="A70" s="11" t="s">
        <v>155</v>
      </c>
      <c r="B70" s="27">
        <v>6062574142</v>
      </c>
      <c r="C70" s="12">
        <v>107445255.31999999</v>
      </c>
      <c r="D70" s="27">
        <f t="shared" si="0"/>
        <v>6170019397.3199997</v>
      </c>
      <c r="E70" s="12">
        <v>2830736752.4400001</v>
      </c>
      <c r="F70" s="12">
        <v>2830722927.2399998</v>
      </c>
      <c r="G70" s="13">
        <f t="shared" si="1"/>
        <v>3339282644.8799996</v>
      </c>
      <c r="H70" s="1"/>
    </row>
    <row r="71" spans="1:8" x14ac:dyDescent="0.25">
      <c r="A71" s="14" t="s">
        <v>156</v>
      </c>
      <c r="B71" s="28">
        <v>3089579819</v>
      </c>
      <c r="C71" s="15">
        <v>113915278</v>
      </c>
      <c r="D71" s="27">
        <f t="shared" si="0"/>
        <v>3203495097</v>
      </c>
      <c r="E71" s="15">
        <v>1716970181.3900001</v>
      </c>
      <c r="F71" s="15">
        <v>1716956356.1900001</v>
      </c>
      <c r="G71" s="13">
        <f t="shared" si="1"/>
        <v>1486524915.6099999</v>
      </c>
    </row>
    <row r="72" spans="1:8" x14ac:dyDescent="0.25">
      <c r="A72" s="14" t="s">
        <v>157</v>
      </c>
      <c r="B72" s="28">
        <v>2769371077</v>
      </c>
      <c r="C72" s="15">
        <v>1489473.32</v>
      </c>
      <c r="D72" s="27">
        <f t="shared" si="0"/>
        <v>2770860550.3200002</v>
      </c>
      <c r="E72" s="15">
        <v>1009821245.3200001</v>
      </c>
      <c r="F72" s="15">
        <v>1009821245.3200001</v>
      </c>
      <c r="G72" s="13">
        <f t="shared" si="1"/>
        <v>1761039305</v>
      </c>
    </row>
    <row r="73" spans="1:8" x14ac:dyDescent="0.25">
      <c r="A73" s="14" t="s">
        <v>158</v>
      </c>
      <c r="B73" s="28">
        <v>203623246</v>
      </c>
      <c r="C73" s="15">
        <v>-7959496</v>
      </c>
      <c r="D73" s="27">
        <f t="shared" si="0"/>
        <v>195663750</v>
      </c>
      <c r="E73" s="15">
        <v>103945325.73</v>
      </c>
      <c r="F73" s="15">
        <v>103945325.73</v>
      </c>
      <c r="G73" s="13">
        <f t="shared" si="1"/>
        <v>91718424.269999996</v>
      </c>
    </row>
    <row r="74" spans="1:8" x14ac:dyDescent="0.25">
      <c r="A74" s="11" t="s">
        <v>159</v>
      </c>
      <c r="B74" s="27">
        <v>447233979</v>
      </c>
      <c r="C74" s="12">
        <v>273809092.39999998</v>
      </c>
      <c r="D74" s="27">
        <f t="shared" si="0"/>
        <v>721043071.39999998</v>
      </c>
      <c r="E74" s="12">
        <v>462811225.85000002</v>
      </c>
      <c r="F74" s="12">
        <v>460767705.44999999</v>
      </c>
      <c r="G74" s="13">
        <f t="shared" si="1"/>
        <v>258231845.54999995</v>
      </c>
      <c r="H74" s="1"/>
    </row>
    <row r="75" spans="1:8" x14ac:dyDescent="0.25">
      <c r="A75" s="14" t="s">
        <v>160</v>
      </c>
      <c r="B75" s="28">
        <v>96434564</v>
      </c>
      <c r="C75" s="15">
        <v>258441657.40000001</v>
      </c>
      <c r="D75" s="27">
        <f t="shared" ref="D75:D82" si="2">+B75+C75</f>
        <v>354876221.39999998</v>
      </c>
      <c r="E75" s="15">
        <v>300590540.47000003</v>
      </c>
      <c r="F75" s="15">
        <v>298547020.06999999</v>
      </c>
      <c r="G75" s="13">
        <f t="shared" ref="G75:G82" si="3">+D75-E75</f>
        <v>54285680.929999948</v>
      </c>
    </row>
    <row r="76" spans="1:8" x14ac:dyDescent="0.25">
      <c r="A76" s="14" t="s">
        <v>161</v>
      </c>
      <c r="B76" s="28">
        <v>332968349</v>
      </c>
      <c r="C76" s="15">
        <v>14373685</v>
      </c>
      <c r="D76" s="27">
        <f t="shared" si="2"/>
        <v>347342034</v>
      </c>
      <c r="E76" s="15">
        <v>159624260.46000001</v>
      </c>
      <c r="F76" s="15">
        <v>159624260.46000001</v>
      </c>
      <c r="G76" s="13">
        <f t="shared" si="3"/>
        <v>187717773.53999999</v>
      </c>
    </row>
    <row r="77" spans="1:8" x14ac:dyDescent="0.25">
      <c r="A77" s="14" t="s">
        <v>162</v>
      </c>
      <c r="B77" s="28">
        <v>0</v>
      </c>
      <c r="C77" s="15">
        <v>0</v>
      </c>
      <c r="D77" s="27">
        <f t="shared" si="2"/>
        <v>0</v>
      </c>
      <c r="E77" s="15">
        <v>0</v>
      </c>
      <c r="F77" s="15">
        <v>0</v>
      </c>
      <c r="G77" s="13">
        <f t="shared" si="3"/>
        <v>0</v>
      </c>
    </row>
    <row r="78" spans="1:8" x14ac:dyDescent="0.25">
      <c r="A78" s="14" t="s">
        <v>163</v>
      </c>
      <c r="B78" s="28">
        <v>0</v>
      </c>
      <c r="C78" s="15">
        <v>0</v>
      </c>
      <c r="D78" s="27">
        <f t="shared" si="2"/>
        <v>0</v>
      </c>
      <c r="E78" s="15">
        <v>0</v>
      </c>
      <c r="F78" s="15">
        <v>0</v>
      </c>
      <c r="G78" s="13">
        <f t="shared" si="3"/>
        <v>0</v>
      </c>
    </row>
    <row r="79" spans="1:8" x14ac:dyDescent="0.25">
      <c r="A79" s="14" t="s">
        <v>164</v>
      </c>
      <c r="B79" s="28">
        <v>17831066</v>
      </c>
      <c r="C79" s="15">
        <v>993750</v>
      </c>
      <c r="D79" s="27">
        <f t="shared" si="2"/>
        <v>18824816</v>
      </c>
      <c r="E79" s="15">
        <v>2596424.92</v>
      </c>
      <c r="F79" s="15">
        <v>2596424.92</v>
      </c>
      <c r="G79" s="13">
        <f t="shared" si="3"/>
        <v>16228391.08</v>
      </c>
    </row>
    <row r="80" spans="1:8" x14ac:dyDescent="0.25">
      <c r="A80" s="14" t="s">
        <v>165</v>
      </c>
      <c r="B80" s="28">
        <v>0</v>
      </c>
      <c r="C80" s="15">
        <v>0</v>
      </c>
      <c r="D80" s="27">
        <f t="shared" si="2"/>
        <v>0</v>
      </c>
      <c r="E80" s="15">
        <v>0</v>
      </c>
      <c r="F80" s="15">
        <v>0</v>
      </c>
      <c r="G80" s="13">
        <f t="shared" si="3"/>
        <v>0</v>
      </c>
    </row>
    <row r="81" spans="1:8" x14ac:dyDescent="0.25">
      <c r="A81" s="14" t="s">
        <v>166</v>
      </c>
      <c r="B81" s="28">
        <v>0</v>
      </c>
      <c r="C81" s="15">
        <v>0</v>
      </c>
      <c r="D81" s="27">
        <f t="shared" si="2"/>
        <v>0</v>
      </c>
      <c r="E81" s="15">
        <v>0</v>
      </c>
      <c r="F81" s="15">
        <v>0</v>
      </c>
      <c r="G81" s="13">
        <f t="shared" si="3"/>
        <v>0</v>
      </c>
    </row>
    <row r="82" spans="1:8" x14ac:dyDescent="0.25">
      <c r="A82" s="11" t="s">
        <v>63</v>
      </c>
      <c r="B82" s="27">
        <v>40813192875</v>
      </c>
      <c r="C82" s="12">
        <v>3463224546.8299999</v>
      </c>
      <c r="D82" s="27">
        <f t="shared" si="2"/>
        <v>44276417421.830002</v>
      </c>
      <c r="E82" s="12">
        <v>18818339969.619999</v>
      </c>
      <c r="F82" s="12">
        <v>17751093880.09</v>
      </c>
      <c r="G82" s="13">
        <f t="shared" si="3"/>
        <v>25458077452.210003</v>
      </c>
      <c r="H82" s="1"/>
    </row>
    <row r="83" spans="1:8" x14ac:dyDescent="0.25">
      <c r="A83" s="17"/>
      <c r="B83" s="18"/>
      <c r="C83" s="18"/>
      <c r="D83" s="18"/>
      <c r="E83" s="18"/>
      <c r="F83" s="18"/>
      <c r="G83" s="19"/>
    </row>
    <row r="84" spans="1:8" x14ac:dyDescent="0.25">
      <c r="A84" s="5"/>
      <c r="B84" s="5"/>
      <c r="C84" s="5"/>
      <c r="D84" s="5"/>
      <c r="E84" s="5"/>
      <c r="F84" s="5"/>
      <c r="G84" s="5"/>
    </row>
    <row r="85" spans="1:8" x14ac:dyDescent="0.25">
      <c r="A85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opLeftCell="A21" workbookViewId="0">
      <selection activeCell="B44" sqref="B44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7" width="16.85546875" bestFit="1" customWidth="1"/>
  </cols>
  <sheetData>
    <row r="1" spans="1:8" x14ac:dyDescent="0.25">
      <c r="A1" s="23" t="s">
        <v>0</v>
      </c>
      <c r="B1" s="23"/>
      <c r="C1" s="23"/>
      <c r="D1" s="23"/>
      <c r="E1" s="23"/>
      <c r="F1" s="23"/>
      <c r="G1" s="23"/>
    </row>
    <row r="2" spans="1:8" x14ac:dyDescent="0.25">
      <c r="A2" s="23" t="s">
        <v>207</v>
      </c>
      <c r="B2" s="23"/>
      <c r="C2" s="23"/>
      <c r="D2" s="23"/>
      <c r="E2" s="23"/>
      <c r="F2" s="23"/>
      <c r="G2" s="23"/>
    </row>
    <row r="3" spans="1:8" x14ac:dyDescent="0.25">
      <c r="A3" s="23" t="s">
        <v>1</v>
      </c>
      <c r="B3" s="23"/>
      <c r="C3" s="23"/>
      <c r="D3" s="23"/>
      <c r="E3" s="23"/>
      <c r="F3" s="23"/>
      <c r="G3" s="23"/>
    </row>
    <row r="4" spans="1:8" x14ac:dyDescent="0.25">
      <c r="A4" s="23" t="s">
        <v>64</v>
      </c>
      <c r="B4" s="23"/>
      <c r="C4" s="23"/>
      <c r="D4" s="23"/>
      <c r="E4" s="23"/>
      <c r="F4" s="23"/>
      <c r="G4" s="23"/>
    </row>
    <row r="5" spans="1:8" x14ac:dyDescent="0.25">
      <c r="A5" s="23" t="s">
        <v>3</v>
      </c>
      <c r="B5" s="23"/>
      <c r="C5" s="23"/>
      <c r="D5" s="23"/>
      <c r="E5" s="23"/>
      <c r="F5" s="23"/>
      <c r="G5" s="23"/>
    </row>
    <row r="6" spans="1:8" x14ac:dyDescent="0.25">
      <c r="A6" s="23" t="s">
        <v>4</v>
      </c>
      <c r="B6" s="23"/>
      <c r="C6" s="23"/>
      <c r="D6" s="23"/>
      <c r="E6" s="23"/>
      <c r="F6" s="23"/>
      <c r="G6" s="23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65</v>
      </c>
      <c r="B10" s="29">
        <v>6112510970</v>
      </c>
      <c r="C10" s="12">
        <v>530466163.19</v>
      </c>
      <c r="D10" s="12">
        <f>+B10+C10</f>
        <v>6642977133.1899996</v>
      </c>
      <c r="E10" s="12">
        <v>2989517739.0700002</v>
      </c>
      <c r="F10" s="12">
        <v>2614028359.1399999</v>
      </c>
      <c r="G10" s="13">
        <f>+D10-E10</f>
        <v>3653459394.1199994</v>
      </c>
      <c r="H10" s="1"/>
    </row>
    <row r="11" spans="1:8" x14ac:dyDescent="0.25">
      <c r="A11" s="14" t="s">
        <v>66</v>
      </c>
      <c r="B11" s="30">
        <v>177829927</v>
      </c>
      <c r="C11" s="15">
        <v>4466072</v>
      </c>
      <c r="D11" s="29">
        <f t="shared" ref="D11:D42" si="0">+B11+C11</f>
        <v>182295999</v>
      </c>
      <c r="E11" s="15">
        <v>83552885</v>
      </c>
      <c r="F11" s="15">
        <v>82972296</v>
      </c>
      <c r="G11" s="13">
        <f t="shared" ref="G11:G42" si="1">+D11-E11</f>
        <v>98743114</v>
      </c>
    </row>
    <row r="12" spans="1:8" x14ac:dyDescent="0.25">
      <c r="A12" s="14" t="s">
        <v>67</v>
      </c>
      <c r="B12" s="30">
        <v>1361034101</v>
      </c>
      <c r="C12" s="15">
        <v>164132303.84</v>
      </c>
      <c r="D12" s="29">
        <f t="shared" si="0"/>
        <v>1525166404.8399999</v>
      </c>
      <c r="E12" s="15">
        <v>683919860.22000003</v>
      </c>
      <c r="F12" s="15">
        <v>624848544.34000003</v>
      </c>
      <c r="G12" s="13">
        <f t="shared" si="1"/>
        <v>841246544.61999989</v>
      </c>
    </row>
    <row r="13" spans="1:8" x14ac:dyDescent="0.25">
      <c r="A13" s="14" t="s">
        <v>68</v>
      </c>
      <c r="B13" s="30">
        <v>865041297</v>
      </c>
      <c r="C13" s="15">
        <v>64603673.619999997</v>
      </c>
      <c r="D13" s="29">
        <f t="shared" si="0"/>
        <v>929644970.62</v>
      </c>
      <c r="E13" s="15">
        <v>481846106.31</v>
      </c>
      <c r="F13" s="15">
        <v>454900603.75999999</v>
      </c>
      <c r="G13" s="13">
        <f t="shared" si="1"/>
        <v>447798864.31</v>
      </c>
    </row>
    <row r="14" spans="1:8" x14ac:dyDescent="0.25">
      <c r="A14" s="14" t="s">
        <v>69</v>
      </c>
      <c r="B14" s="30">
        <v>0</v>
      </c>
      <c r="C14" s="15">
        <v>0</v>
      </c>
      <c r="D14" s="29">
        <f t="shared" si="0"/>
        <v>0</v>
      </c>
      <c r="E14" s="15">
        <v>0</v>
      </c>
      <c r="F14" s="15">
        <v>0</v>
      </c>
      <c r="G14" s="13">
        <f t="shared" si="1"/>
        <v>0</v>
      </c>
    </row>
    <row r="15" spans="1:8" x14ac:dyDescent="0.25">
      <c r="A15" s="14" t="s">
        <v>70</v>
      </c>
      <c r="B15" s="30">
        <v>883644072</v>
      </c>
      <c r="C15" s="15">
        <v>157591306.40000001</v>
      </c>
      <c r="D15" s="29">
        <f t="shared" si="0"/>
        <v>1041235378.4</v>
      </c>
      <c r="E15" s="15">
        <v>498595966.69999999</v>
      </c>
      <c r="F15" s="15">
        <v>396147417.19</v>
      </c>
      <c r="G15" s="13">
        <f t="shared" si="1"/>
        <v>542639411.70000005</v>
      </c>
    </row>
    <row r="16" spans="1:8" x14ac:dyDescent="0.25">
      <c r="A16" s="14" t="s">
        <v>71</v>
      </c>
      <c r="B16" s="30">
        <v>0</v>
      </c>
      <c r="C16" s="15">
        <v>0</v>
      </c>
      <c r="D16" s="29">
        <f t="shared" si="0"/>
        <v>0</v>
      </c>
      <c r="E16" s="15">
        <v>0</v>
      </c>
      <c r="F16" s="15">
        <v>0</v>
      </c>
      <c r="G16" s="13">
        <f t="shared" si="1"/>
        <v>0</v>
      </c>
    </row>
    <row r="17" spans="1:8" x14ac:dyDescent="0.25">
      <c r="A17" s="14" t="s">
        <v>72</v>
      </c>
      <c r="B17" s="30">
        <v>2446107237</v>
      </c>
      <c r="C17" s="15">
        <v>108999039.8</v>
      </c>
      <c r="D17" s="29">
        <f t="shared" si="0"/>
        <v>2555106276.8000002</v>
      </c>
      <c r="E17" s="15">
        <v>1029554739.96</v>
      </c>
      <c r="F17" s="15">
        <v>888983372.94000006</v>
      </c>
      <c r="G17" s="13">
        <f t="shared" si="1"/>
        <v>1525551536.8400002</v>
      </c>
    </row>
    <row r="18" spans="1:8" x14ac:dyDescent="0.25">
      <c r="A18" s="14" t="s">
        <v>73</v>
      </c>
      <c r="B18" s="30">
        <v>378854336</v>
      </c>
      <c r="C18" s="15">
        <v>30673767.530000001</v>
      </c>
      <c r="D18" s="29">
        <f t="shared" si="0"/>
        <v>409528103.52999997</v>
      </c>
      <c r="E18" s="15">
        <v>212048180.88</v>
      </c>
      <c r="F18" s="15">
        <v>166176124.91</v>
      </c>
      <c r="G18" s="13">
        <f t="shared" si="1"/>
        <v>197479922.64999998</v>
      </c>
    </row>
    <row r="19" spans="1:8" x14ac:dyDescent="0.25">
      <c r="A19" s="11" t="s">
        <v>74</v>
      </c>
      <c r="B19" s="29">
        <v>25401288477</v>
      </c>
      <c r="C19" s="12">
        <v>1596662018.04</v>
      </c>
      <c r="D19" s="29">
        <f t="shared" si="0"/>
        <v>26997950495.040001</v>
      </c>
      <c r="E19" s="12">
        <v>10688462704.24</v>
      </c>
      <c r="F19" s="12">
        <v>10321747572.389999</v>
      </c>
      <c r="G19" s="13">
        <f t="shared" si="1"/>
        <v>16309487790.800001</v>
      </c>
      <c r="H19" s="1"/>
    </row>
    <row r="20" spans="1:8" x14ac:dyDescent="0.25">
      <c r="A20" s="14" t="s">
        <v>75</v>
      </c>
      <c r="B20" s="30">
        <v>496326629</v>
      </c>
      <c r="C20" s="15">
        <v>-6287446.9400000004</v>
      </c>
      <c r="D20" s="29">
        <f t="shared" si="0"/>
        <v>490039182.06</v>
      </c>
      <c r="E20" s="15">
        <v>21026505.489999998</v>
      </c>
      <c r="F20" s="15">
        <v>17841355.949999999</v>
      </c>
      <c r="G20" s="13">
        <f t="shared" si="1"/>
        <v>469012676.56999999</v>
      </c>
    </row>
    <row r="21" spans="1:8" x14ac:dyDescent="0.25">
      <c r="A21" s="14" t="s">
        <v>76</v>
      </c>
      <c r="B21" s="30">
        <v>1119527913</v>
      </c>
      <c r="C21" s="15">
        <v>147264260.56</v>
      </c>
      <c r="D21" s="29">
        <f t="shared" si="0"/>
        <v>1266792173.5599999</v>
      </c>
      <c r="E21" s="15">
        <v>280205101.85000002</v>
      </c>
      <c r="F21" s="15">
        <v>259322111.03999999</v>
      </c>
      <c r="G21" s="13">
        <f t="shared" si="1"/>
        <v>986587071.70999992</v>
      </c>
    </row>
    <row r="22" spans="1:8" x14ac:dyDescent="0.25">
      <c r="A22" s="14" t="s">
        <v>77</v>
      </c>
      <c r="B22" s="30">
        <v>5130512569</v>
      </c>
      <c r="C22" s="15">
        <v>396811363.39999998</v>
      </c>
      <c r="D22" s="29">
        <f t="shared" si="0"/>
        <v>5527323932.3999996</v>
      </c>
      <c r="E22" s="15">
        <v>2514563364.1500001</v>
      </c>
      <c r="F22" s="15">
        <v>2495802287.6999998</v>
      </c>
      <c r="G22" s="13">
        <f t="shared" si="1"/>
        <v>3012760568.2499995</v>
      </c>
    </row>
    <row r="23" spans="1:8" x14ac:dyDescent="0.25">
      <c r="A23" s="14" t="s">
        <v>78</v>
      </c>
      <c r="B23" s="30">
        <v>930745380</v>
      </c>
      <c r="C23" s="15">
        <v>106673849.45</v>
      </c>
      <c r="D23" s="29">
        <f t="shared" si="0"/>
        <v>1037419229.45</v>
      </c>
      <c r="E23" s="15">
        <v>462933996.94999999</v>
      </c>
      <c r="F23" s="15">
        <v>439688590.24000001</v>
      </c>
      <c r="G23" s="13">
        <f t="shared" si="1"/>
        <v>574485232.5</v>
      </c>
    </row>
    <row r="24" spans="1:8" x14ac:dyDescent="0.25">
      <c r="A24" s="14" t="s">
        <v>79</v>
      </c>
      <c r="B24" s="30">
        <v>14058619844</v>
      </c>
      <c r="C24" s="15">
        <v>741521454.79999995</v>
      </c>
      <c r="D24" s="29">
        <f t="shared" si="0"/>
        <v>14800141298.799999</v>
      </c>
      <c r="E24" s="15">
        <v>6481474150.3100004</v>
      </c>
      <c r="F24" s="15">
        <v>6247043915.6300001</v>
      </c>
      <c r="G24" s="13">
        <f t="shared" si="1"/>
        <v>8318667148.4899988</v>
      </c>
    </row>
    <row r="25" spans="1:8" x14ac:dyDescent="0.25">
      <c r="A25" s="14" t="s">
        <v>80</v>
      </c>
      <c r="B25" s="30">
        <v>3636652973</v>
      </c>
      <c r="C25" s="15">
        <v>210486714.47</v>
      </c>
      <c r="D25" s="29">
        <f t="shared" si="0"/>
        <v>3847139687.4699998</v>
      </c>
      <c r="E25" s="15">
        <v>911273804.19000006</v>
      </c>
      <c r="F25" s="15">
        <v>845375663.52999997</v>
      </c>
      <c r="G25" s="13">
        <f t="shared" si="1"/>
        <v>2935865883.2799997</v>
      </c>
    </row>
    <row r="26" spans="1:8" x14ac:dyDescent="0.25">
      <c r="A26" s="14" t="s">
        <v>81</v>
      </c>
      <c r="B26" s="30">
        <v>28903169</v>
      </c>
      <c r="C26" s="15">
        <v>191822.3</v>
      </c>
      <c r="D26" s="29">
        <f t="shared" si="0"/>
        <v>29094991.300000001</v>
      </c>
      <c r="E26" s="15">
        <v>16985781.300000001</v>
      </c>
      <c r="F26" s="15">
        <v>16673648.300000001</v>
      </c>
      <c r="G26" s="13">
        <f t="shared" si="1"/>
        <v>12109210</v>
      </c>
    </row>
    <row r="27" spans="1:8" x14ac:dyDescent="0.25">
      <c r="A27" s="11" t="s">
        <v>82</v>
      </c>
      <c r="B27" s="29">
        <v>2645585307</v>
      </c>
      <c r="C27" s="12">
        <v>846107737.76999998</v>
      </c>
      <c r="D27" s="29">
        <f t="shared" si="0"/>
        <v>3491693044.77</v>
      </c>
      <c r="E27" s="12">
        <v>1739252768.9200001</v>
      </c>
      <c r="F27" s="12">
        <v>1416468536.77</v>
      </c>
      <c r="G27" s="13">
        <f t="shared" si="1"/>
        <v>1752440275.8499999</v>
      </c>
      <c r="H27" s="1"/>
    </row>
    <row r="28" spans="1:8" x14ac:dyDescent="0.25">
      <c r="A28" s="14" t="s">
        <v>83</v>
      </c>
      <c r="B28" s="30">
        <v>633949869</v>
      </c>
      <c r="C28" s="15">
        <v>357399593.25999999</v>
      </c>
      <c r="D28" s="29">
        <f t="shared" si="0"/>
        <v>991349462.25999999</v>
      </c>
      <c r="E28" s="15">
        <v>657738607.01999998</v>
      </c>
      <c r="F28" s="15">
        <v>458532382.72000003</v>
      </c>
      <c r="G28" s="13">
        <f t="shared" si="1"/>
        <v>333610855.24000001</v>
      </c>
    </row>
    <row r="29" spans="1:8" x14ac:dyDescent="0.25">
      <c r="A29" s="14" t="s">
        <v>84</v>
      </c>
      <c r="B29" s="30">
        <v>643885868</v>
      </c>
      <c r="C29" s="15">
        <v>196581638.03999999</v>
      </c>
      <c r="D29" s="29">
        <f t="shared" si="0"/>
        <v>840467506.03999996</v>
      </c>
      <c r="E29" s="15">
        <v>398877800.85000002</v>
      </c>
      <c r="F29" s="15">
        <v>368182127.87</v>
      </c>
      <c r="G29" s="13">
        <f t="shared" si="1"/>
        <v>441589705.18999994</v>
      </c>
    </row>
    <row r="30" spans="1:8" x14ac:dyDescent="0.25">
      <c r="A30" s="14" t="s">
        <v>85</v>
      </c>
      <c r="B30" s="30">
        <v>0</v>
      </c>
      <c r="C30" s="15">
        <v>0</v>
      </c>
      <c r="D30" s="29">
        <f t="shared" si="0"/>
        <v>0</v>
      </c>
      <c r="E30" s="15">
        <v>0</v>
      </c>
      <c r="F30" s="15">
        <v>0</v>
      </c>
      <c r="G30" s="13">
        <f t="shared" si="1"/>
        <v>0</v>
      </c>
    </row>
    <row r="31" spans="1:8" x14ac:dyDescent="0.25">
      <c r="A31" s="14" t="s">
        <v>86</v>
      </c>
      <c r="B31" s="30">
        <v>0</v>
      </c>
      <c r="C31" s="15">
        <v>0</v>
      </c>
      <c r="D31" s="29">
        <f t="shared" si="0"/>
        <v>0</v>
      </c>
      <c r="E31" s="15">
        <v>0</v>
      </c>
      <c r="F31" s="15">
        <v>0</v>
      </c>
      <c r="G31" s="13">
        <f t="shared" si="1"/>
        <v>0</v>
      </c>
    </row>
    <row r="32" spans="1:8" x14ac:dyDescent="0.25">
      <c r="A32" s="14" t="s">
        <v>87</v>
      </c>
      <c r="B32" s="30">
        <v>564339073</v>
      </c>
      <c r="C32" s="15">
        <v>96901648.349999994</v>
      </c>
      <c r="D32" s="29">
        <f t="shared" si="0"/>
        <v>661240721.35000002</v>
      </c>
      <c r="E32" s="15">
        <v>356385136.31999999</v>
      </c>
      <c r="F32" s="15">
        <v>335997126.66000003</v>
      </c>
      <c r="G32" s="13">
        <f t="shared" si="1"/>
        <v>304855585.03000003</v>
      </c>
    </row>
    <row r="33" spans="1:8" x14ac:dyDescent="0.25">
      <c r="A33" s="14" t="s">
        <v>88</v>
      </c>
      <c r="B33" s="30">
        <v>0</v>
      </c>
      <c r="C33" s="15">
        <v>0</v>
      </c>
      <c r="D33" s="29">
        <f t="shared" si="0"/>
        <v>0</v>
      </c>
      <c r="E33" s="15">
        <v>0</v>
      </c>
      <c r="F33" s="15">
        <v>0</v>
      </c>
      <c r="G33" s="13">
        <f t="shared" si="1"/>
        <v>0</v>
      </c>
    </row>
    <row r="34" spans="1:8" x14ac:dyDescent="0.25">
      <c r="A34" s="14" t="s">
        <v>89</v>
      </c>
      <c r="B34" s="30">
        <v>608063853</v>
      </c>
      <c r="C34" s="15">
        <v>201217222.25</v>
      </c>
      <c r="D34" s="29">
        <f t="shared" si="0"/>
        <v>809281075.25</v>
      </c>
      <c r="E34" s="15">
        <v>274341972.61000001</v>
      </c>
      <c r="F34" s="15">
        <v>232224504.09999999</v>
      </c>
      <c r="G34" s="13">
        <f t="shared" si="1"/>
        <v>534939102.63999999</v>
      </c>
    </row>
    <row r="35" spans="1:8" x14ac:dyDescent="0.25">
      <c r="A35" s="14" t="s">
        <v>90</v>
      </c>
      <c r="B35" s="30">
        <v>195346644</v>
      </c>
      <c r="C35" s="15">
        <v>-5992364.1299999999</v>
      </c>
      <c r="D35" s="29">
        <f t="shared" si="0"/>
        <v>189354279.87</v>
      </c>
      <c r="E35" s="15">
        <v>51909252.119999997</v>
      </c>
      <c r="F35" s="15">
        <v>21532395.420000002</v>
      </c>
      <c r="G35" s="13">
        <f t="shared" si="1"/>
        <v>137445027.75</v>
      </c>
    </row>
    <row r="36" spans="1:8" x14ac:dyDescent="0.25">
      <c r="A36" s="14" t="s">
        <v>91</v>
      </c>
      <c r="B36" s="30">
        <v>0</v>
      </c>
      <c r="C36" s="15">
        <v>0</v>
      </c>
      <c r="D36" s="29">
        <f t="shared" si="0"/>
        <v>0</v>
      </c>
      <c r="E36" s="15">
        <v>0</v>
      </c>
      <c r="F36" s="15">
        <v>0</v>
      </c>
      <c r="G36" s="13">
        <f t="shared" si="1"/>
        <v>0</v>
      </c>
    </row>
    <row r="37" spans="1:8" x14ac:dyDescent="0.25">
      <c r="A37" s="11" t="s">
        <v>92</v>
      </c>
      <c r="B37" s="29">
        <v>6653808121</v>
      </c>
      <c r="C37" s="12">
        <v>489988627.82999998</v>
      </c>
      <c r="D37" s="29">
        <f t="shared" si="0"/>
        <v>7143796748.8299999</v>
      </c>
      <c r="E37" s="12">
        <v>3401106757.3899999</v>
      </c>
      <c r="F37" s="12">
        <v>3398849411.79</v>
      </c>
      <c r="G37" s="13">
        <f t="shared" si="1"/>
        <v>3742689991.4400001</v>
      </c>
      <c r="H37" s="1"/>
    </row>
    <row r="38" spans="1:8" x14ac:dyDescent="0.25">
      <c r="A38" s="14" t="s">
        <v>93</v>
      </c>
      <c r="B38" s="30">
        <v>447233979</v>
      </c>
      <c r="C38" s="15">
        <v>273809092.39999998</v>
      </c>
      <c r="D38" s="29">
        <f t="shared" si="0"/>
        <v>721043071.39999998</v>
      </c>
      <c r="E38" s="15">
        <v>462811225.85000002</v>
      </c>
      <c r="F38" s="15">
        <v>460767705.44999999</v>
      </c>
      <c r="G38" s="13">
        <f t="shared" si="1"/>
        <v>258231845.54999995</v>
      </c>
    </row>
    <row r="39" spans="1:8" ht="26.25" x14ac:dyDescent="0.25">
      <c r="A39" s="14" t="s">
        <v>94</v>
      </c>
      <c r="B39" s="30">
        <v>6206574142</v>
      </c>
      <c r="C39" s="15">
        <v>216179535.43000001</v>
      </c>
      <c r="D39" s="29">
        <f t="shared" si="0"/>
        <v>6422753677.4300003</v>
      </c>
      <c r="E39" s="15">
        <v>2938295531.54</v>
      </c>
      <c r="F39" s="15">
        <v>2938081706.3400002</v>
      </c>
      <c r="G39" s="13">
        <f t="shared" si="1"/>
        <v>3484458145.8900003</v>
      </c>
    </row>
    <row r="40" spans="1:8" x14ac:dyDescent="0.25">
      <c r="A40" s="14" t="s">
        <v>95</v>
      </c>
      <c r="B40" s="30">
        <v>0</v>
      </c>
      <c r="C40" s="15">
        <v>0</v>
      </c>
      <c r="D40" s="29">
        <f t="shared" si="0"/>
        <v>0</v>
      </c>
      <c r="E40" s="15">
        <v>0</v>
      </c>
      <c r="F40" s="15">
        <v>0</v>
      </c>
      <c r="G40" s="13">
        <f t="shared" si="1"/>
        <v>0</v>
      </c>
    </row>
    <row r="41" spans="1:8" x14ac:dyDescent="0.25">
      <c r="A41" s="14" t="s">
        <v>62</v>
      </c>
      <c r="B41" s="30">
        <v>0</v>
      </c>
      <c r="C41" s="15">
        <v>0</v>
      </c>
      <c r="D41" s="29">
        <f t="shared" si="0"/>
        <v>0</v>
      </c>
      <c r="E41" s="15">
        <v>0</v>
      </c>
      <c r="F41" s="15">
        <v>0</v>
      </c>
      <c r="G41" s="13">
        <f t="shared" si="1"/>
        <v>0</v>
      </c>
    </row>
    <row r="42" spans="1:8" x14ac:dyDescent="0.25">
      <c r="A42" s="11" t="s">
        <v>63</v>
      </c>
      <c r="B42" s="29">
        <v>40813192875</v>
      </c>
      <c r="C42" s="12">
        <v>3463224546.8299999</v>
      </c>
      <c r="D42" s="29">
        <f t="shared" si="0"/>
        <v>44276417421.830002</v>
      </c>
      <c r="E42" s="12">
        <v>18818339969.619999</v>
      </c>
      <c r="F42" s="12">
        <v>17751093880.09</v>
      </c>
      <c r="G42" s="13">
        <f t="shared" si="1"/>
        <v>25458077452.210003</v>
      </c>
      <c r="H42" s="1"/>
    </row>
    <row r="43" spans="1:8" x14ac:dyDescent="0.25">
      <c r="A43" s="17"/>
      <c r="B43" s="18"/>
      <c r="C43" s="18"/>
      <c r="D43" s="18"/>
      <c r="E43" s="18"/>
      <c r="F43" s="18"/>
      <c r="G43" s="19"/>
    </row>
    <row r="44" spans="1:8" x14ac:dyDescent="0.25">
      <c r="A44" s="5"/>
      <c r="B44" s="5"/>
      <c r="C44" s="5"/>
      <c r="D44" s="5"/>
      <c r="E44" s="5"/>
      <c r="F44" s="5"/>
      <c r="G44" s="5"/>
    </row>
    <row r="45" spans="1:8" x14ac:dyDescent="0.25">
      <c r="A45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opLeftCell="A17" workbookViewId="0">
      <selection activeCell="G39" sqref="G39"/>
    </sheetView>
  </sheetViews>
  <sheetFormatPr baseColWidth="10" defaultRowHeight="15" x14ac:dyDescent="0.25"/>
  <cols>
    <col min="1" max="1" width="64.7109375" customWidth="1"/>
    <col min="2" max="2" width="16.85546875" bestFit="1" customWidth="1"/>
    <col min="3" max="3" width="16" customWidth="1"/>
    <col min="4" max="7" width="16.85546875" bestFit="1" customWidth="1"/>
  </cols>
  <sheetData>
    <row r="1" spans="1:8" x14ac:dyDescent="0.25">
      <c r="A1" s="23" t="s">
        <v>0</v>
      </c>
      <c r="B1" s="23"/>
      <c r="C1" s="23"/>
      <c r="D1" s="23"/>
      <c r="E1" s="23"/>
      <c r="F1" s="23"/>
      <c r="G1" s="23"/>
    </row>
    <row r="2" spans="1:8" x14ac:dyDescent="0.25">
      <c r="A2" s="23" t="s">
        <v>207</v>
      </c>
      <c r="B2" s="23"/>
      <c r="C2" s="23"/>
      <c r="D2" s="23"/>
      <c r="E2" s="23"/>
      <c r="F2" s="23"/>
      <c r="G2" s="23"/>
    </row>
    <row r="3" spans="1:8" x14ac:dyDescent="0.25">
      <c r="A3" s="23" t="s">
        <v>1</v>
      </c>
      <c r="B3" s="23"/>
      <c r="C3" s="23"/>
      <c r="D3" s="23"/>
      <c r="E3" s="23"/>
      <c r="F3" s="23"/>
      <c r="G3" s="23"/>
    </row>
    <row r="4" spans="1:8" x14ac:dyDescent="0.25">
      <c r="A4" s="23" t="s">
        <v>26</v>
      </c>
      <c r="B4" s="23"/>
      <c r="C4" s="23"/>
      <c r="D4" s="23"/>
      <c r="E4" s="23"/>
      <c r="F4" s="23"/>
      <c r="G4" s="23"/>
    </row>
    <row r="5" spans="1:8" x14ac:dyDescent="0.25">
      <c r="A5" s="23" t="s">
        <v>3</v>
      </c>
      <c r="B5" s="23"/>
      <c r="C5" s="23"/>
      <c r="D5" s="23"/>
      <c r="E5" s="23"/>
      <c r="F5" s="23"/>
      <c r="G5" s="23"/>
    </row>
    <row r="6" spans="1:8" x14ac:dyDescent="0.25">
      <c r="A6" s="23" t="s">
        <v>4</v>
      </c>
      <c r="B6" s="23"/>
      <c r="C6" s="23"/>
      <c r="D6" s="23"/>
      <c r="E6" s="23"/>
      <c r="F6" s="23"/>
      <c r="G6" s="23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6" t="s">
        <v>9</v>
      </c>
      <c r="B8" s="4" t="s">
        <v>27</v>
      </c>
      <c r="C8" s="4" t="s">
        <v>28</v>
      </c>
      <c r="D8" s="4" t="s">
        <v>29</v>
      </c>
      <c r="E8" s="4" t="s">
        <v>7</v>
      </c>
      <c r="F8" s="4" t="s">
        <v>30</v>
      </c>
      <c r="G8" s="7" t="s">
        <v>31</v>
      </c>
    </row>
    <row r="9" spans="1:8" x14ac:dyDescent="0.25">
      <c r="A9" s="8"/>
      <c r="B9" s="9">
        <v>1</v>
      </c>
      <c r="C9" s="9">
        <v>2</v>
      </c>
      <c r="D9" s="9" t="s">
        <v>32</v>
      </c>
      <c r="E9" s="9">
        <v>4</v>
      </c>
      <c r="F9" s="9">
        <v>5</v>
      </c>
      <c r="G9" s="10" t="s">
        <v>33</v>
      </c>
    </row>
    <row r="10" spans="1:8" x14ac:dyDescent="0.25">
      <c r="A10" s="11" t="s">
        <v>34</v>
      </c>
      <c r="B10" s="31">
        <v>2534599710</v>
      </c>
      <c r="C10" s="12">
        <v>1097306030.1500001</v>
      </c>
      <c r="D10" s="12">
        <f>+B10+C10</f>
        <v>3631905740.1500001</v>
      </c>
      <c r="E10" s="12">
        <v>1999155466.26</v>
      </c>
      <c r="F10" s="12">
        <v>1685779197.7</v>
      </c>
      <c r="G10" s="13">
        <f>+D10-E10</f>
        <v>1632750273.8900001</v>
      </c>
      <c r="H10" s="1"/>
    </row>
    <row r="11" spans="1:8" x14ac:dyDescent="0.25">
      <c r="A11" s="14" t="s">
        <v>35</v>
      </c>
      <c r="B11" s="32">
        <v>2357191728</v>
      </c>
      <c r="C11" s="15">
        <v>760709451.09000003</v>
      </c>
      <c r="D11" s="31">
        <f t="shared" ref="D11:D39" si="0">+B11+C11</f>
        <v>3117901179.0900002</v>
      </c>
      <c r="E11" s="15">
        <v>1587713335.9400001</v>
      </c>
      <c r="F11" s="15">
        <v>1278337303.3399999</v>
      </c>
      <c r="G11" s="13">
        <f t="shared" ref="G11:G39" si="1">+D11-E11</f>
        <v>1530187843.1500001</v>
      </c>
    </row>
    <row r="12" spans="1:8" x14ac:dyDescent="0.25">
      <c r="A12" s="14" t="s">
        <v>36</v>
      </c>
      <c r="B12" s="32">
        <v>177407982</v>
      </c>
      <c r="C12" s="15">
        <v>336596579.06</v>
      </c>
      <c r="D12" s="31">
        <f t="shared" si="0"/>
        <v>514004561.06</v>
      </c>
      <c r="E12" s="15">
        <v>411442130.31999999</v>
      </c>
      <c r="F12" s="15">
        <v>407441894.36000001</v>
      </c>
      <c r="G12" s="13">
        <f t="shared" si="1"/>
        <v>102562430.74000001</v>
      </c>
    </row>
    <row r="13" spans="1:8" x14ac:dyDescent="0.25">
      <c r="A13" s="11" t="s">
        <v>37</v>
      </c>
      <c r="B13" s="31">
        <v>23634071849</v>
      </c>
      <c r="C13" s="12">
        <v>961247224.20000005</v>
      </c>
      <c r="D13" s="31">
        <f t="shared" si="0"/>
        <v>24595319073.200001</v>
      </c>
      <c r="E13" s="12">
        <v>9624335459.3799992</v>
      </c>
      <c r="F13" s="12">
        <v>9211235601.4500008</v>
      </c>
      <c r="G13" s="13">
        <f t="shared" si="1"/>
        <v>14970983613.820002</v>
      </c>
      <c r="H13" s="1"/>
    </row>
    <row r="14" spans="1:8" x14ac:dyDescent="0.25">
      <c r="A14" s="14" t="s">
        <v>38</v>
      </c>
      <c r="B14" s="32">
        <v>18234032742</v>
      </c>
      <c r="C14" s="15">
        <v>540277028.94000006</v>
      </c>
      <c r="D14" s="31">
        <f t="shared" si="0"/>
        <v>18774309770.939999</v>
      </c>
      <c r="E14" s="15">
        <v>7676158524.5299997</v>
      </c>
      <c r="F14" s="15">
        <v>7469063668.6300001</v>
      </c>
      <c r="G14" s="13">
        <f t="shared" si="1"/>
        <v>11098151246.41</v>
      </c>
    </row>
    <row r="15" spans="1:8" x14ac:dyDescent="0.25">
      <c r="A15" s="14" t="s">
        <v>39</v>
      </c>
      <c r="B15" s="32">
        <v>10545428</v>
      </c>
      <c r="C15" s="15">
        <v>232545.72</v>
      </c>
      <c r="D15" s="31">
        <f t="shared" si="0"/>
        <v>10777973.720000001</v>
      </c>
      <c r="E15" s="15">
        <v>1923485.55</v>
      </c>
      <c r="F15" s="15">
        <v>1752070.46</v>
      </c>
      <c r="G15" s="13">
        <f t="shared" si="1"/>
        <v>8854488.1699999999</v>
      </c>
    </row>
    <row r="16" spans="1:8" x14ac:dyDescent="0.25">
      <c r="A16" s="14" t="s">
        <v>40</v>
      </c>
      <c r="B16" s="32">
        <v>145874138</v>
      </c>
      <c r="C16" s="15">
        <v>10225492.390000001</v>
      </c>
      <c r="D16" s="31">
        <f t="shared" si="0"/>
        <v>156099630.38999999</v>
      </c>
      <c r="E16" s="15">
        <v>55918136.350000001</v>
      </c>
      <c r="F16" s="15">
        <v>51735446.299999997</v>
      </c>
      <c r="G16" s="13">
        <f t="shared" si="1"/>
        <v>100181494.03999999</v>
      </c>
    </row>
    <row r="17" spans="1:8" x14ac:dyDescent="0.25">
      <c r="A17" s="14" t="s">
        <v>41</v>
      </c>
      <c r="B17" s="32">
        <v>583526903</v>
      </c>
      <c r="C17" s="15">
        <v>-16501432.560000001</v>
      </c>
      <c r="D17" s="31">
        <f t="shared" si="0"/>
        <v>567025470.44000006</v>
      </c>
      <c r="E17" s="15">
        <v>185215033.59</v>
      </c>
      <c r="F17" s="15">
        <v>117077641.54000001</v>
      </c>
      <c r="G17" s="13">
        <f t="shared" si="1"/>
        <v>381810436.85000002</v>
      </c>
    </row>
    <row r="18" spans="1:8" x14ac:dyDescent="0.25">
      <c r="A18" s="14" t="s">
        <v>42</v>
      </c>
      <c r="B18" s="32">
        <v>280483625</v>
      </c>
      <c r="C18" s="15">
        <v>1898894.77</v>
      </c>
      <c r="D18" s="31">
        <f t="shared" si="0"/>
        <v>282382519.76999998</v>
      </c>
      <c r="E18" s="15">
        <v>82227552.909999996</v>
      </c>
      <c r="F18" s="15">
        <v>79578359.010000005</v>
      </c>
      <c r="G18" s="13">
        <f t="shared" si="1"/>
        <v>200154966.85999998</v>
      </c>
    </row>
    <row r="19" spans="1:8" x14ac:dyDescent="0.25">
      <c r="A19" s="14" t="s">
        <v>43</v>
      </c>
      <c r="B19" s="32">
        <v>0</v>
      </c>
      <c r="C19" s="15">
        <v>0</v>
      </c>
      <c r="D19" s="31">
        <f t="shared" si="0"/>
        <v>0</v>
      </c>
      <c r="E19" s="15">
        <v>0</v>
      </c>
      <c r="F19" s="15">
        <v>0</v>
      </c>
      <c r="G19" s="13">
        <f t="shared" si="1"/>
        <v>0</v>
      </c>
    </row>
    <row r="20" spans="1:8" x14ac:dyDescent="0.25">
      <c r="A20" s="14" t="s">
        <v>44</v>
      </c>
      <c r="B20" s="32">
        <v>2564580610</v>
      </c>
      <c r="C20" s="15">
        <v>177476143.18000001</v>
      </c>
      <c r="D20" s="31">
        <f t="shared" si="0"/>
        <v>2742056753.1799998</v>
      </c>
      <c r="E20" s="15">
        <v>1156659483.3900001</v>
      </c>
      <c r="F20" s="15">
        <v>1048644110.8099999</v>
      </c>
      <c r="G20" s="13">
        <f t="shared" si="1"/>
        <v>1585397269.7899997</v>
      </c>
    </row>
    <row r="21" spans="1:8" x14ac:dyDescent="0.25">
      <c r="A21" s="14" t="s">
        <v>45</v>
      </c>
      <c r="B21" s="32">
        <v>1815028403</v>
      </c>
      <c r="C21" s="15">
        <v>247638551.75999999</v>
      </c>
      <c r="D21" s="31">
        <f t="shared" si="0"/>
        <v>2062666954.76</v>
      </c>
      <c r="E21" s="15">
        <v>466233243.06</v>
      </c>
      <c r="F21" s="15">
        <v>443384304.69999999</v>
      </c>
      <c r="G21" s="13">
        <f t="shared" si="1"/>
        <v>1596433711.7</v>
      </c>
    </row>
    <row r="22" spans="1:8" x14ac:dyDescent="0.25">
      <c r="A22" s="11" t="s">
        <v>46</v>
      </c>
      <c r="B22" s="31">
        <v>7281149072</v>
      </c>
      <c r="C22" s="12">
        <v>914682664.64999998</v>
      </c>
      <c r="D22" s="31">
        <f t="shared" si="0"/>
        <v>8195831736.6499996</v>
      </c>
      <c r="E22" s="12">
        <v>3503816260.1500001</v>
      </c>
      <c r="F22" s="12">
        <v>3173118332.2199998</v>
      </c>
      <c r="G22" s="13">
        <f t="shared" si="1"/>
        <v>4692015476.5</v>
      </c>
      <c r="H22" s="1"/>
    </row>
    <row r="23" spans="1:8" ht="26.25" x14ac:dyDescent="0.25">
      <c r="A23" s="14" t="s">
        <v>47</v>
      </c>
      <c r="B23" s="32">
        <v>6960372283</v>
      </c>
      <c r="C23" s="15">
        <v>900189899.00999999</v>
      </c>
      <c r="D23" s="31">
        <f t="shared" si="0"/>
        <v>7860562182.0100002</v>
      </c>
      <c r="E23" s="15">
        <v>3429818173.8099999</v>
      </c>
      <c r="F23" s="15">
        <v>3106317584.8499999</v>
      </c>
      <c r="G23" s="13">
        <f t="shared" si="1"/>
        <v>4430744008.2000008</v>
      </c>
    </row>
    <row r="24" spans="1:8" x14ac:dyDescent="0.25">
      <c r="A24" s="14" t="s">
        <v>48</v>
      </c>
      <c r="B24" s="32">
        <v>320776789</v>
      </c>
      <c r="C24" s="15">
        <v>14492765.640000001</v>
      </c>
      <c r="D24" s="31">
        <f t="shared" si="0"/>
        <v>335269554.63999999</v>
      </c>
      <c r="E24" s="15">
        <v>73998086.340000004</v>
      </c>
      <c r="F24" s="15">
        <v>66800747.369999997</v>
      </c>
      <c r="G24" s="13">
        <f t="shared" si="1"/>
        <v>261271468.29999998</v>
      </c>
    </row>
    <row r="25" spans="1:8" x14ac:dyDescent="0.25">
      <c r="A25" s="14" t="s">
        <v>49</v>
      </c>
      <c r="B25" s="32">
        <v>0</v>
      </c>
      <c r="C25" s="15">
        <v>0</v>
      </c>
      <c r="D25" s="31">
        <f t="shared" si="0"/>
        <v>0</v>
      </c>
      <c r="E25" s="15">
        <v>0</v>
      </c>
      <c r="F25" s="15">
        <v>0</v>
      </c>
      <c r="G25" s="13">
        <f t="shared" si="1"/>
        <v>0</v>
      </c>
    </row>
    <row r="26" spans="1:8" x14ac:dyDescent="0.25">
      <c r="A26" s="11" t="s">
        <v>50</v>
      </c>
      <c r="B26" s="31">
        <v>0</v>
      </c>
      <c r="C26" s="12">
        <v>0</v>
      </c>
      <c r="D26" s="31">
        <f t="shared" si="0"/>
        <v>0</v>
      </c>
      <c r="E26" s="12">
        <v>0</v>
      </c>
      <c r="F26" s="12">
        <v>0</v>
      </c>
      <c r="G26" s="13">
        <f t="shared" si="1"/>
        <v>0</v>
      </c>
      <c r="H26" s="1"/>
    </row>
    <row r="27" spans="1:8" x14ac:dyDescent="0.25">
      <c r="A27" s="14" t="s">
        <v>51</v>
      </c>
      <c r="B27" s="32">
        <v>0</v>
      </c>
      <c r="C27" s="15">
        <v>0</v>
      </c>
      <c r="D27" s="31">
        <f t="shared" si="0"/>
        <v>0</v>
      </c>
      <c r="E27" s="15">
        <v>0</v>
      </c>
      <c r="F27" s="15">
        <v>0</v>
      </c>
      <c r="G27" s="13">
        <f t="shared" si="1"/>
        <v>0</v>
      </c>
    </row>
    <row r="28" spans="1:8" x14ac:dyDescent="0.25">
      <c r="A28" s="14" t="s">
        <v>52</v>
      </c>
      <c r="B28" s="32">
        <v>0</v>
      </c>
      <c r="C28" s="15">
        <v>0</v>
      </c>
      <c r="D28" s="31">
        <f t="shared" si="0"/>
        <v>0</v>
      </c>
      <c r="E28" s="15">
        <v>0</v>
      </c>
      <c r="F28" s="15">
        <v>0</v>
      </c>
      <c r="G28" s="13">
        <f t="shared" si="1"/>
        <v>0</v>
      </c>
    </row>
    <row r="29" spans="1:8" x14ac:dyDescent="0.25">
      <c r="A29" s="11" t="s">
        <v>53</v>
      </c>
      <c r="B29" s="31">
        <v>709564123</v>
      </c>
      <c r="C29" s="12">
        <v>0</v>
      </c>
      <c r="D29" s="31">
        <f t="shared" si="0"/>
        <v>709564123</v>
      </c>
      <c r="E29" s="12">
        <v>289926026.44</v>
      </c>
      <c r="F29" s="12">
        <v>282111336.93000001</v>
      </c>
      <c r="G29" s="13">
        <f t="shared" si="1"/>
        <v>419638096.56</v>
      </c>
      <c r="H29" s="1"/>
    </row>
    <row r="30" spans="1:8" x14ac:dyDescent="0.25">
      <c r="A30" s="14" t="s">
        <v>54</v>
      </c>
      <c r="B30" s="32">
        <v>709564123</v>
      </c>
      <c r="C30" s="15">
        <v>0</v>
      </c>
      <c r="D30" s="31">
        <f t="shared" si="0"/>
        <v>709564123</v>
      </c>
      <c r="E30" s="15">
        <v>289926026.44</v>
      </c>
      <c r="F30" s="15">
        <v>282111336.93000001</v>
      </c>
      <c r="G30" s="13">
        <f t="shared" si="1"/>
        <v>419638096.56</v>
      </c>
    </row>
    <row r="31" spans="1:8" x14ac:dyDescent="0.25">
      <c r="A31" s="14" t="s">
        <v>55</v>
      </c>
      <c r="B31" s="32">
        <v>0</v>
      </c>
      <c r="C31" s="15">
        <v>0</v>
      </c>
      <c r="D31" s="31">
        <f t="shared" si="0"/>
        <v>0</v>
      </c>
      <c r="E31" s="15">
        <v>0</v>
      </c>
      <c r="F31" s="15">
        <v>0</v>
      </c>
      <c r="G31" s="13">
        <f t="shared" si="1"/>
        <v>0</v>
      </c>
    </row>
    <row r="32" spans="1:8" x14ac:dyDescent="0.25">
      <c r="A32" s="14" t="s">
        <v>56</v>
      </c>
      <c r="B32" s="32">
        <v>0</v>
      </c>
      <c r="C32" s="15">
        <v>0</v>
      </c>
      <c r="D32" s="31">
        <f t="shared" si="0"/>
        <v>0</v>
      </c>
      <c r="E32" s="15">
        <v>0</v>
      </c>
      <c r="F32" s="15">
        <v>0</v>
      </c>
      <c r="G32" s="13">
        <f t="shared" si="1"/>
        <v>0</v>
      </c>
    </row>
    <row r="33" spans="1:8" x14ac:dyDescent="0.25">
      <c r="A33" s="14" t="s">
        <v>57</v>
      </c>
      <c r="B33" s="32">
        <v>0</v>
      </c>
      <c r="C33" s="15">
        <v>0</v>
      </c>
      <c r="D33" s="31">
        <f t="shared" si="0"/>
        <v>0</v>
      </c>
      <c r="E33" s="15">
        <v>0</v>
      </c>
      <c r="F33" s="15">
        <v>0</v>
      </c>
      <c r="G33" s="13">
        <f t="shared" si="1"/>
        <v>0</v>
      </c>
    </row>
    <row r="34" spans="1:8" x14ac:dyDescent="0.25">
      <c r="A34" s="11" t="s">
        <v>58</v>
      </c>
      <c r="B34" s="31">
        <v>6653808121</v>
      </c>
      <c r="C34" s="12">
        <v>489988627.82999998</v>
      </c>
      <c r="D34" s="31">
        <f t="shared" si="0"/>
        <v>7143796748.8299999</v>
      </c>
      <c r="E34" s="12">
        <v>3401106757.3899999</v>
      </c>
      <c r="F34" s="12">
        <v>3398849411.79</v>
      </c>
      <c r="G34" s="13">
        <f t="shared" si="1"/>
        <v>3742689991.4400001</v>
      </c>
      <c r="H34" s="1"/>
    </row>
    <row r="35" spans="1:8" x14ac:dyDescent="0.25">
      <c r="A35" s="14" t="s">
        <v>59</v>
      </c>
      <c r="B35" s="32">
        <v>2913371077</v>
      </c>
      <c r="C35" s="15">
        <v>110223753.43000001</v>
      </c>
      <c r="D35" s="31">
        <f t="shared" si="0"/>
        <v>3023594830.4299998</v>
      </c>
      <c r="E35" s="15">
        <v>1117380024.4200001</v>
      </c>
      <c r="F35" s="15">
        <v>1117180024.4200001</v>
      </c>
      <c r="G35" s="13">
        <f t="shared" si="1"/>
        <v>1906214806.0099998</v>
      </c>
    </row>
    <row r="36" spans="1:8" x14ac:dyDescent="0.25">
      <c r="A36" s="14" t="s">
        <v>60</v>
      </c>
      <c r="B36" s="32">
        <v>3293203065</v>
      </c>
      <c r="C36" s="15">
        <v>105955782</v>
      </c>
      <c r="D36" s="31">
        <f t="shared" si="0"/>
        <v>3399158847</v>
      </c>
      <c r="E36" s="15">
        <v>1820915507.1199999</v>
      </c>
      <c r="F36" s="15">
        <v>1820901681.9200001</v>
      </c>
      <c r="G36" s="13">
        <f t="shared" si="1"/>
        <v>1578243339.8800001</v>
      </c>
    </row>
    <row r="37" spans="1:8" ht="26.25" x14ac:dyDescent="0.25">
      <c r="A37" s="14" t="s">
        <v>61</v>
      </c>
      <c r="B37" s="32">
        <v>447233979</v>
      </c>
      <c r="C37" s="15">
        <v>273809092.39999998</v>
      </c>
      <c r="D37" s="31">
        <f t="shared" si="0"/>
        <v>721043071.39999998</v>
      </c>
      <c r="E37" s="15">
        <v>462811225.85000002</v>
      </c>
      <c r="F37" s="15">
        <v>460767705.44999999</v>
      </c>
      <c r="G37" s="13">
        <f t="shared" si="1"/>
        <v>258231845.54999995</v>
      </c>
    </row>
    <row r="38" spans="1:8" x14ac:dyDescent="0.25">
      <c r="A38" s="14" t="s">
        <v>62</v>
      </c>
      <c r="B38" s="32">
        <v>0</v>
      </c>
      <c r="C38" s="15">
        <v>0</v>
      </c>
      <c r="D38" s="31">
        <f t="shared" si="0"/>
        <v>0</v>
      </c>
      <c r="E38" s="15">
        <v>0</v>
      </c>
      <c r="F38" s="15">
        <v>0</v>
      </c>
      <c r="G38" s="13">
        <f t="shared" si="1"/>
        <v>0</v>
      </c>
    </row>
    <row r="39" spans="1:8" x14ac:dyDescent="0.25">
      <c r="A39" s="11" t="s">
        <v>63</v>
      </c>
      <c r="B39" s="31">
        <v>40813192875</v>
      </c>
      <c r="C39" s="12">
        <v>3463224546.8299999</v>
      </c>
      <c r="D39" s="31">
        <f t="shared" si="0"/>
        <v>44276417421.830002</v>
      </c>
      <c r="E39" s="12">
        <v>18818339969.619999</v>
      </c>
      <c r="F39" s="12">
        <v>17751093880.09</v>
      </c>
      <c r="G39" s="13">
        <f t="shared" si="1"/>
        <v>25458077452.210003</v>
      </c>
      <c r="H39" s="1"/>
    </row>
    <row r="40" spans="1:8" x14ac:dyDescent="0.25">
      <c r="A40" s="17"/>
      <c r="B40" s="18"/>
      <c r="C40" s="18"/>
      <c r="D40" s="18"/>
      <c r="E40" s="18"/>
      <c r="F40" s="18"/>
      <c r="G40" s="19"/>
    </row>
    <row r="41" spans="1:8" x14ac:dyDescent="0.25">
      <c r="A41" s="5"/>
      <c r="B41" s="5"/>
      <c r="C41" s="5"/>
      <c r="D41" s="5"/>
      <c r="E41" s="5"/>
      <c r="F41" s="5"/>
      <c r="G41" s="5"/>
    </row>
    <row r="42" spans="1:8" x14ac:dyDescent="0.25">
      <c r="A42" t="s">
        <v>25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topLeftCell="A5" workbookViewId="0">
      <selection activeCell="D9" sqref="D9"/>
    </sheetView>
  </sheetViews>
  <sheetFormatPr baseColWidth="10" defaultRowHeight="15" x14ac:dyDescent="0.25"/>
  <cols>
    <col min="1" max="1" width="64.7109375" customWidth="1"/>
    <col min="2" max="4" width="17.42578125" bestFit="1" customWidth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207</v>
      </c>
      <c r="B2" s="23"/>
      <c r="C2" s="23"/>
      <c r="D2" s="23"/>
    </row>
    <row r="3" spans="1:4" x14ac:dyDescent="0.25">
      <c r="A3" s="23" t="s">
        <v>1</v>
      </c>
      <c r="B3" s="23"/>
      <c r="C3" s="23"/>
      <c r="D3" s="23"/>
    </row>
    <row r="4" spans="1:4" x14ac:dyDescent="0.25">
      <c r="A4" s="23" t="s">
        <v>2</v>
      </c>
      <c r="B4" s="23"/>
      <c r="C4" s="23"/>
      <c r="D4" s="23"/>
    </row>
    <row r="5" spans="1:4" x14ac:dyDescent="0.25">
      <c r="A5" s="23" t="s">
        <v>3</v>
      </c>
      <c r="B5" s="23"/>
      <c r="C5" s="23"/>
      <c r="D5" s="23"/>
    </row>
    <row r="6" spans="1:4" x14ac:dyDescent="0.25">
      <c r="A6" s="23" t="s">
        <v>4</v>
      </c>
      <c r="B6" s="23"/>
      <c r="C6" s="23"/>
      <c r="D6" s="23"/>
    </row>
    <row r="7" spans="1:4" x14ac:dyDescent="0.25">
      <c r="A7" s="2"/>
      <c r="B7" s="2"/>
      <c r="C7" s="2"/>
      <c r="D7" s="2"/>
    </row>
    <row r="8" spans="1:4" x14ac:dyDescent="0.25">
      <c r="A8" s="6" t="s">
        <v>9</v>
      </c>
      <c r="B8" s="4" t="s">
        <v>6</v>
      </c>
      <c r="C8" s="4" t="s">
        <v>7</v>
      </c>
      <c r="D8" s="7" t="s">
        <v>8</v>
      </c>
    </row>
    <row r="9" spans="1:4" x14ac:dyDescent="0.25">
      <c r="A9" s="8"/>
      <c r="B9" s="9"/>
      <c r="C9" s="9"/>
      <c r="D9" s="10"/>
    </row>
    <row r="10" spans="1:4" x14ac:dyDescent="0.25">
      <c r="A10" s="11" t="s">
        <v>10</v>
      </c>
      <c r="B10" s="12">
        <v>40813192874.769997</v>
      </c>
      <c r="C10" s="12">
        <v>19041945388.560001</v>
      </c>
      <c r="D10" s="13">
        <v>19041945388.560001</v>
      </c>
    </row>
    <row r="11" spans="1:4" x14ac:dyDescent="0.25">
      <c r="A11" s="14" t="s">
        <v>11</v>
      </c>
      <c r="B11" s="15">
        <v>40813192874.769997</v>
      </c>
      <c r="C11" s="15">
        <v>19041945388.560001</v>
      </c>
      <c r="D11" s="16">
        <v>19041945388.560001</v>
      </c>
    </row>
    <row r="12" spans="1:4" x14ac:dyDescent="0.25">
      <c r="A12" s="14" t="s">
        <v>12</v>
      </c>
      <c r="B12" s="15">
        <v>0</v>
      </c>
      <c r="C12" s="15">
        <v>0</v>
      </c>
      <c r="D12" s="16">
        <v>0</v>
      </c>
    </row>
    <row r="13" spans="1:4" x14ac:dyDescent="0.25">
      <c r="A13" s="11" t="s">
        <v>13</v>
      </c>
      <c r="B13" s="12">
        <f>+B14</f>
        <v>40365958896</v>
      </c>
      <c r="C13" s="12">
        <f>+C14</f>
        <v>18355528743.77</v>
      </c>
      <c r="D13" s="13">
        <f>+D14</f>
        <v>17290326174.639999</v>
      </c>
    </row>
    <row r="14" spans="1:4" x14ac:dyDescent="0.25">
      <c r="A14" s="14" t="s">
        <v>14</v>
      </c>
      <c r="B14" s="15">
        <f>40813192875-447233979</f>
        <v>40365958896</v>
      </c>
      <c r="C14" s="15">
        <f>18818339969.62-462811225.85</f>
        <v>18355528743.77</v>
      </c>
      <c r="D14" s="16">
        <f>17751093880.09-460767705.45</f>
        <v>17290326174.639999</v>
      </c>
    </row>
    <row r="15" spans="1:4" x14ac:dyDescent="0.25">
      <c r="A15" s="14" t="s">
        <v>15</v>
      </c>
      <c r="B15" s="15">
        <v>0</v>
      </c>
      <c r="C15" s="15">
        <v>0</v>
      </c>
      <c r="D15" s="16">
        <v>0</v>
      </c>
    </row>
    <row r="16" spans="1:4" x14ac:dyDescent="0.25">
      <c r="A16" s="11" t="s">
        <v>16</v>
      </c>
      <c r="B16" s="12">
        <f>+B10-B13</f>
        <v>447233978.76999664</v>
      </c>
      <c r="C16" s="12">
        <f>+C10-C13</f>
        <v>686416644.79000092</v>
      </c>
      <c r="D16" s="13">
        <f>+D10-D13</f>
        <v>1751619213.920002</v>
      </c>
    </row>
    <row r="17" spans="1:4" x14ac:dyDescent="0.25">
      <c r="A17" s="8" t="s">
        <v>17</v>
      </c>
      <c r="B17" s="9" t="s">
        <v>18</v>
      </c>
      <c r="C17" s="9" t="s">
        <v>7</v>
      </c>
      <c r="D17" s="10" t="s">
        <v>208</v>
      </c>
    </row>
    <row r="18" spans="1:4" x14ac:dyDescent="0.25">
      <c r="A18" s="11" t="s">
        <v>19</v>
      </c>
      <c r="B18" s="12">
        <v>19174313804.77</v>
      </c>
      <c r="C18" s="12">
        <v>223605418.94</v>
      </c>
      <c r="D18" s="13">
        <v>1290851508.47</v>
      </c>
    </row>
    <row r="19" spans="1:4" x14ac:dyDescent="0.25">
      <c r="A19" s="14" t="s">
        <v>20</v>
      </c>
      <c r="B19" s="15">
        <f>332968349+17831066</f>
        <v>350799415</v>
      </c>
      <c r="C19" s="15">
        <f>159624260.46+2596424.92</f>
        <v>162220685.38</v>
      </c>
      <c r="D19" s="16">
        <f>159624260.46+2596424.92</f>
        <v>162220685.38</v>
      </c>
    </row>
    <row r="20" spans="1:4" x14ac:dyDescent="0.25">
      <c r="A20" s="11" t="s">
        <v>21</v>
      </c>
      <c r="B20" s="12">
        <v>19003077755.77</v>
      </c>
      <c r="C20" s="12">
        <v>63981158.479999997</v>
      </c>
      <c r="D20" s="13">
        <v>1131227248.01</v>
      </c>
    </row>
    <row r="21" spans="1:4" x14ac:dyDescent="0.25">
      <c r="A21" s="8" t="s">
        <v>17</v>
      </c>
      <c r="B21" s="9" t="s">
        <v>18</v>
      </c>
      <c r="C21" s="9" t="s">
        <v>7</v>
      </c>
      <c r="D21" s="10" t="s">
        <v>208</v>
      </c>
    </row>
    <row r="22" spans="1:4" x14ac:dyDescent="0.25">
      <c r="A22" s="14" t="s">
        <v>22</v>
      </c>
      <c r="B22" s="15">
        <v>0</v>
      </c>
      <c r="C22" s="15">
        <v>0</v>
      </c>
      <c r="D22" s="16">
        <v>0</v>
      </c>
    </row>
    <row r="23" spans="1:4" x14ac:dyDescent="0.25">
      <c r="A23" s="14" t="s">
        <v>23</v>
      </c>
      <c r="B23" s="15">
        <v>96434564</v>
      </c>
      <c r="C23" s="15">
        <v>300590540.47000003</v>
      </c>
      <c r="D23" s="16">
        <v>298547020.06999999</v>
      </c>
    </row>
    <row r="24" spans="1:4" x14ac:dyDescent="0.25">
      <c r="A24" s="11" t="s">
        <v>24</v>
      </c>
      <c r="B24" s="12">
        <v>-47729834</v>
      </c>
      <c r="C24" s="12">
        <v>-300590540.47000003</v>
      </c>
      <c r="D24" s="13">
        <v>-298547020.06999999</v>
      </c>
    </row>
    <row r="25" spans="1:4" x14ac:dyDescent="0.25">
      <c r="A25" s="17"/>
      <c r="B25" s="18"/>
      <c r="C25" s="18"/>
      <c r="D25" s="19"/>
    </row>
    <row r="26" spans="1:4" x14ac:dyDescent="0.25">
      <c r="A26" s="5"/>
      <c r="B26" s="5"/>
      <c r="C26" s="5"/>
      <c r="D26" s="5"/>
    </row>
    <row r="27" spans="1:4" x14ac:dyDescent="0.25">
      <c r="A27" t="s">
        <v>25</v>
      </c>
    </row>
    <row r="29" spans="1:4" x14ac:dyDescent="0.25">
      <c r="B29" s="3"/>
      <c r="C29" s="33"/>
      <c r="D29" s="33"/>
    </row>
    <row r="31" spans="1:4" x14ac:dyDescent="0.25">
      <c r="B31" s="3"/>
      <c r="C31" s="33"/>
      <c r="D31" s="33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Rita A. Hernandez Cruz</cp:lastModifiedBy>
  <cp:lastPrinted>2018-07-26T15:42:13Z</cp:lastPrinted>
  <dcterms:created xsi:type="dcterms:W3CDTF">2018-07-26T14:47:46Z</dcterms:created>
  <dcterms:modified xsi:type="dcterms:W3CDTF">2018-07-26T15:44:55Z</dcterms:modified>
</cp:coreProperties>
</file>