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abriel.cauich\Downloads\"/>
    </mc:Choice>
  </mc:AlternateContent>
  <xr:revisionPtr revIDLastSave="0" documentId="13_ncr:1_{64F6A37A-8411-461D-B0D0-343C8D04E701}" xr6:coauthVersionLast="46" xr6:coauthVersionMax="46" xr10:uidLastSave="{00000000-0000-0000-0000-000000000000}"/>
  <bookViews>
    <workbookView xWindow="-120" yWindow="-120" windowWidth="29040" windowHeight="16440" xr2:uid="{00000000-000D-0000-FFFF-FFFF00000000}"/>
  </bookViews>
  <sheets>
    <sheet name="FISMDF" sheetId="1" r:id="rId1"/>
    <sheet name="Calendario FISMDF" sheetId="8" r:id="rId2"/>
    <sheet name="Calendario FORTAMUN" sheetId="11" r:id="rId3"/>
    <sheet name="Calendario" sheetId="10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11" i="11" l="1"/>
  <c r="O111" i="11"/>
  <c r="N111" i="11"/>
  <c r="M111" i="11"/>
  <c r="L111" i="11"/>
  <c r="K111" i="11"/>
  <c r="J111" i="11"/>
  <c r="I111" i="11"/>
  <c r="H111" i="11"/>
  <c r="G111" i="11"/>
  <c r="F111" i="11"/>
  <c r="E111" i="11"/>
  <c r="C111" i="11"/>
  <c r="L109" i="8" l="1"/>
  <c r="K109" i="8"/>
  <c r="J109" i="8"/>
  <c r="I109" i="8"/>
  <c r="H109" i="8"/>
  <c r="G109" i="8"/>
  <c r="F109" i="8"/>
  <c r="E109" i="8"/>
  <c r="D109" i="8"/>
  <c r="C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3" i="8"/>
  <c r="B109" i="8" l="1"/>
  <c r="N17" i="1" l="1"/>
  <c r="L17" i="1"/>
  <c r="H15" i="1" l="1"/>
  <c r="J17" i="1" s="1"/>
  <c r="L28" i="1"/>
  <c r="N28" i="1"/>
  <c r="L29" i="1"/>
  <c r="N29" i="1"/>
  <c r="L30" i="1"/>
  <c r="N30" i="1"/>
  <c r="L31" i="1"/>
  <c r="N31" i="1"/>
  <c r="L32" i="1"/>
  <c r="N32" i="1"/>
  <c r="L33" i="1"/>
  <c r="N33" i="1"/>
  <c r="L34" i="1"/>
  <c r="N34" i="1"/>
  <c r="L35" i="1"/>
  <c r="N35" i="1"/>
  <c r="L36" i="1"/>
  <c r="N36" i="1"/>
  <c r="L37" i="1"/>
  <c r="N37" i="1"/>
  <c r="L38" i="1"/>
  <c r="N38" i="1"/>
  <c r="L39" i="1"/>
  <c r="N39" i="1"/>
  <c r="L40" i="1"/>
  <c r="N40" i="1"/>
  <c r="L41" i="1"/>
  <c r="N41" i="1"/>
  <c r="L42" i="1"/>
  <c r="N42" i="1"/>
  <c r="L43" i="1"/>
  <c r="N43" i="1"/>
  <c r="L44" i="1"/>
  <c r="N44" i="1"/>
  <c r="L45" i="1"/>
  <c r="N45" i="1"/>
  <c r="L46" i="1"/>
  <c r="N46" i="1"/>
  <c r="L47" i="1"/>
  <c r="N47" i="1"/>
  <c r="L48" i="1"/>
  <c r="N48" i="1"/>
  <c r="L49" i="1"/>
  <c r="N49" i="1"/>
  <c r="L50" i="1"/>
  <c r="N50" i="1"/>
  <c r="L51" i="1"/>
  <c r="N51" i="1"/>
  <c r="L52" i="1"/>
  <c r="N52" i="1"/>
  <c r="L53" i="1"/>
  <c r="N53" i="1"/>
  <c r="L54" i="1"/>
  <c r="N54" i="1"/>
  <c r="L55" i="1"/>
  <c r="N55" i="1"/>
  <c r="L56" i="1"/>
  <c r="N56" i="1"/>
  <c r="L57" i="1"/>
  <c r="N57" i="1"/>
  <c r="L58" i="1"/>
  <c r="N58" i="1"/>
  <c r="L59" i="1"/>
  <c r="N59" i="1"/>
  <c r="L60" i="1"/>
  <c r="N60" i="1"/>
  <c r="L61" i="1"/>
  <c r="N61" i="1"/>
  <c r="L62" i="1"/>
  <c r="N62" i="1"/>
  <c r="L63" i="1"/>
  <c r="N63" i="1"/>
  <c r="L64" i="1"/>
  <c r="N64" i="1"/>
  <c r="L65" i="1"/>
  <c r="N65" i="1"/>
  <c r="L66" i="1"/>
  <c r="N66" i="1"/>
  <c r="L67" i="1"/>
  <c r="N67" i="1"/>
  <c r="L68" i="1"/>
  <c r="N68" i="1"/>
  <c r="L69" i="1"/>
  <c r="N69" i="1"/>
  <c r="L70" i="1"/>
  <c r="N70" i="1"/>
  <c r="L71" i="1"/>
  <c r="N71" i="1"/>
  <c r="L72" i="1"/>
  <c r="N72" i="1"/>
  <c r="L73" i="1"/>
  <c r="N73" i="1"/>
  <c r="L74" i="1"/>
  <c r="N74" i="1"/>
  <c r="L75" i="1"/>
  <c r="N75" i="1"/>
  <c r="L76" i="1"/>
  <c r="N76" i="1"/>
  <c r="L77" i="1"/>
  <c r="N77" i="1"/>
  <c r="L78" i="1"/>
  <c r="N78" i="1"/>
  <c r="L79" i="1"/>
  <c r="N79" i="1"/>
  <c r="L80" i="1"/>
  <c r="N80" i="1"/>
  <c r="L81" i="1"/>
  <c r="N81" i="1"/>
  <c r="L82" i="1"/>
  <c r="N82" i="1"/>
  <c r="L83" i="1"/>
  <c r="N83" i="1"/>
  <c r="L84" i="1"/>
  <c r="N84" i="1"/>
  <c r="L85" i="1"/>
  <c r="N85" i="1"/>
  <c r="L86" i="1"/>
  <c r="N86" i="1"/>
  <c r="L87" i="1"/>
  <c r="N87" i="1"/>
  <c r="L88" i="1"/>
  <c r="N88" i="1"/>
  <c r="L89" i="1"/>
  <c r="N89" i="1"/>
  <c r="L90" i="1"/>
  <c r="N90" i="1"/>
  <c r="L91" i="1"/>
  <c r="N91" i="1"/>
  <c r="L92" i="1"/>
  <c r="N92" i="1"/>
  <c r="L93" i="1"/>
  <c r="N93" i="1"/>
  <c r="L94" i="1"/>
  <c r="N94" i="1"/>
  <c r="L95" i="1"/>
  <c r="N95" i="1"/>
  <c r="L96" i="1"/>
  <c r="N96" i="1"/>
  <c r="L97" i="1"/>
  <c r="N97" i="1"/>
  <c r="L98" i="1"/>
  <c r="N98" i="1"/>
  <c r="L99" i="1"/>
  <c r="N99" i="1"/>
  <c r="L100" i="1"/>
  <c r="N100" i="1"/>
  <c r="L101" i="1"/>
  <c r="N101" i="1"/>
  <c r="L102" i="1"/>
  <c r="N102" i="1"/>
  <c r="L103" i="1"/>
  <c r="N103" i="1"/>
  <c r="L104" i="1"/>
  <c r="N104" i="1"/>
  <c r="L105" i="1"/>
  <c r="N105" i="1"/>
  <c r="L106" i="1"/>
  <c r="N106" i="1"/>
  <c r="L107" i="1"/>
  <c r="N107" i="1"/>
  <c r="L108" i="1"/>
  <c r="N108" i="1"/>
  <c r="L109" i="1"/>
  <c r="N109" i="1"/>
  <c r="L110" i="1"/>
  <c r="N110" i="1"/>
  <c r="L111" i="1"/>
  <c r="N111" i="1"/>
  <c r="L112" i="1"/>
  <c r="N112" i="1"/>
  <c r="L113" i="1"/>
  <c r="N113" i="1"/>
  <c r="L114" i="1"/>
  <c r="N114" i="1"/>
  <c r="L115" i="1"/>
  <c r="N115" i="1"/>
  <c r="L116" i="1"/>
  <c r="N116" i="1"/>
  <c r="L117" i="1"/>
  <c r="N117" i="1"/>
  <c r="L118" i="1"/>
  <c r="N118" i="1"/>
  <c r="L119" i="1"/>
  <c r="N119" i="1"/>
  <c r="L120" i="1"/>
  <c r="N120" i="1"/>
  <c r="L121" i="1"/>
  <c r="N121" i="1"/>
  <c r="L122" i="1"/>
  <c r="N122" i="1"/>
  <c r="N27" i="1" l="1"/>
  <c r="L27" i="1"/>
  <c r="N26" i="1"/>
  <c r="L26" i="1"/>
  <c r="N25" i="1"/>
  <c r="L25" i="1"/>
  <c r="N24" i="1"/>
  <c r="L24" i="1"/>
  <c r="N23" i="1"/>
  <c r="G15" i="1"/>
  <c r="N22" i="1"/>
  <c r="L22" i="1"/>
  <c r="N21" i="1"/>
  <c r="L21" i="1"/>
  <c r="N20" i="1"/>
  <c r="L20" i="1"/>
  <c r="N19" i="1"/>
  <c r="L19" i="1"/>
  <c r="N18" i="1"/>
  <c r="L18" i="1"/>
  <c r="I15" i="1"/>
  <c r="J26" i="1"/>
  <c r="F15" i="1"/>
  <c r="J2" i="1" s="1"/>
  <c r="D7" i="1"/>
  <c r="D4" i="1"/>
  <c r="I2" i="1"/>
  <c r="J20" i="1"/>
  <c r="J22" i="1" l="1"/>
  <c r="J21" i="1"/>
  <c r="J18" i="1"/>
  <c r="J24" i="1"/>
  <c r="J25" i="1"/>
  <c r="J35" i="1"/>
  <c r="J43" i="1"/>
  <c r="J51" i="1"/>
  <c r="J59" i="1"/>
  <c r="J67" i="1"/>
  <c r="J75" i="1"/>
  <c r="J28" i="1"/>
  <c r="J36" i="1"/>
  <c r="J44" i="1"/>
  <c r="J52" i="1"/>
  <c r="J60" i="1"/>
  <c r="J68" i="1"/>
  <c r="J76" i="1"/>
  <c r="J29" i="1"/>
  <c r="J37" i="1"/>
  <c r="J45" i="1"/>
  <c r="J53" i="1"/>
  <c r="J61" i="1"/>
  <c r="J69" i="1"/>
  <c r="J77" i="1"/>
  <c r="J31" i="1"/>
  <c r="J39" i="1"/>
  <c r="J47" i="1"/>
  <c r="J55" i="1"/>
  <c r="J63" i="1"/>
  <c r="J71" i="1"/>
  <c r="J79" i="1"/>
  <c r="J87" i="1"/>
  <c r="J32" i="1"/>
  <c r="J40" i="1"/>
  <c r="J48" i="1"/>
  <c r="J56" i="1"/>
  <c r="J64" i="1"/>
  <c r="J72" i="1"/>
  <c r="J80" i="1"/>
  <c r="J88" i="1"/>
  <c r="J96" i="1"/>
  <c r="J104" i="1"/>
  <c r="J112" i="1"/>
  <c r="J120" i="1"/>
  <c r="J34" i="1"/>
  <c r="J42" i="1"/>
  <c r="J50" i="1"/>
  <c r="J90" i="1"/>
  <c r="J117" i="1"/>
  <c r="J118" i="1"/>
  <c r="J119" i="1"/>
  <c r="J121" i="1"/>
  <c r="J122" i="1"/>
  <c r="J30" i="1"/>
  <c r="J78" i="1"/>
  <c r="J82" i="1"/>
  <c r="J89" i="1"/>
  <c r="J38" i="1"/>
  <c r="J46" i="1"/>
  <c r="J70" i="1"/>
  <c r="J86" i="1"/>
  <c r="J58" i="1"/>
  <c r="J65" i="1"/>
  <c r="J85" i="1"/>
  <c r="J95" i="1"/>
  <c r="J97" i="1"/>
  <c r="J98" i="1"/>
  <c r="J99" i="1"/>
  <c r="J100" i="1"/>
  <c r="J33" i="1"/>
  <c r="J57" i="1"/>
  <c r="J74" i="1"/>
  <c r="J94" i="1"/>
  <c r="J115" i="1"/>
  <c r="J62" i="1"/>
  <c r="J84" i="1"/>
  <c r="J91" i="1"/>
  <c r="J81" i="1"/>
  <c r="J93" i="1"/>
  <c r="J108" i="1"/>
  <c r="J114" i="1"/>
  <c r="J73" i="1"/>
  <c r="J102" i="1"/>
  <c r="J107" i="1"/>
  <c r="J111" i="1"/>
  <c r="J83" i="1"/>
  <c r="J101" i="1"/>
  <c r="J106" i="1"/>
  <c r="J116" i="1"/>
  <c r="J49" i="1"/>
  <c r="J92" i="1"/>
  <c r="J103" i="1"/>
  <c r="J105" i="1"/>
  <c r="J113" i="1"/>
  <c r="J41" i="1"/>
  <c r="J109" i="1"/>
  <c r="J110" i="1"/>
  <c r="J66" i="1"/>
  <c r="J54" i="1"/>
  <c r="J27" i="1"/>
  <c r="J23" i="1"/>
  <c r="H2" i="1"/>
  <c r="H3" i="1" s="1"/>
  <c r="N15" i="1"/>
  <c r="L23" i="1"/>
  <c r="J19" i="1"/>
  <c r="J15" i="1" l="1"/>
  <c r="L15" i="1"/>
  <c r="M17" i="1" s="1"/>
  <c r="K65" i="1" l="1"/>
  <c r="O65" i="1" s="1"/>
  <c r="K17" i="1"/>
  <c r="O17" i="1" s="1"/>
  <c r="K86" i="1"/>
  <c r="O86" i="1" s="1"/>
  <c r="K66" i="1"/>
  <c r="O66" i="1" s="1"/>
  <c r="K71" i="1"/>
  <c r="O71" i="1" s="1"/>
  <c r="K70" i="1"/>
  <c r="O70" i="1" s="1"/>
  <c r="K55" i="1"/>
  <c r="O55" i="1" s="1"/>
  <c r="K64" i="1"/>
  <c r="O64" i="1" s="1"/>
  <c r="K114" i="1"/>
  <c r="O114" i="1" s="1"/>
  <c r="K58" i="1"/>
  <c r="O58" i="1" s="1"/>
  <c r="K59" i="1"/>
  <c r="O59" i="1" s="1"/>
  <c r="K85" i="1"/>
  <c r="O85" i="1" s="1"/>
  <c r="K105" i="1"/>
  <c r="O105" i="1" s="1"/>
  <c r="K118" i="1"/>
  <c r="O118" i="1" s="1"/>
  <c r="K106" i="1"/>
  <c r="O106" i="1" s="1"/>
  <c r="K28" i="1"/>
  <c r="O28" i="1" s="1"/>
  <c r="K98" i="1"/>
  <c r="O98" i="1" s="1"/>
  <c r="K62" i="1"/>
  <c r="O62" i="1" s="1"/>
  <c r="K54" i="1"/>
  <c r="O54" i="1" s="1"/>
  <c r="K56" i="1"/>
  <c r="O56" i="1" s="1"/>
  <c r="K108" i="1"/>
  <c r="O108" i="1" s="1"/>
  <c r="K34" i="1"/>
  <c r="O34" i="1" s="1"/>
  <c r="K107" i="1"/>
  <c r="O107" i="1" s="1"/>
  <c r="K51" i="1"/>
  <c r="O51" i="1" s="1"/>
  <c r="K68" i="1"/>
  <c r="O68" i="1" s="1"/>
  <c r="K33" i="1"/>
  <c r="O33" i="1" s="1"/>
  <c r="K109" i="1"/>
  <c r="O109" i="1" s="1"/>
  <c r="K67" i="1"/>
  <c r="O67" i="1" s="1"/>
  <c r="K95" i="1"/>
  <c r="O95" i="1" s="1"/>
  <c r="K111" i="1"/>
  <c r="O111" i="1" s="1"/>
  <c r="K78" i="1"/>
  <c r="O78" i="1" s="1"/>
  <c r="K37" i="1"/>
  <c r="O37" i="1" s="1"/>
  <c r="K94" i="1"/>
  <c r="O94" i="1" s="1"/>
  <c r="K120" i="1"/>
  <c r="O120" i="1" s="1"/>
  <c r="K102" i="1"/>
  <c r="O102" i="1" s="1"/>
  <c r="K122" i="1"/>
  <c r="O122" i="1" s="1"/>
  <c r="K69" i="1"/>
  <c r="O69" i="1" s="1"/>
  <c r="K47" i="1"/>
  <c r="O47" i="1" s="1"/>
  <c r="K121" i="1"/>
  <c r="O121" i="1" s="1"/>
  <c r="K38" i="1"/>
  <c r="O38" i="1" s="1"/>
  <c r="K79" i="1"/>
  <c r="O79" i="1" s="1"/>
  <c r="K77" i="1"/>
  <c r="O77" i="1" s="1"/>
  <c r="K57" i="1"/>
  <c r="O57" i="1" s="1"/>
  <c r="K87" i="1"/>
  <c r="O87" i="1" s="1"/>
  <c r="K31" i="1"/>
  <c r="O31" i="1" s="1"/>
  <c r="K75" i="1"/>
  <c r="O75" i="1" s="1"/>
  <c r="K97" i="1"/>
  <c r="O97" i="1" s="1"/>
  <c r="K113" i="1"/>
  <c r="O113" i="1" s="1"/>
  <c r="K60" i="1"/>
  <c r="O60" i="1" s="1"/>
  <c r="K48" i="1"/>
  <c r="O48" i="1" s="1"/>
  <c r="K93" i="1"/>
  <c r="O93" i="1" s="1"/>
  <c r="K89" i="1"/>
  <c r="O89" i="1" s="1"/>
  <c r="K35" i="1"/>
  <c r="O35" i="1" s="1"/>
  <c r="K49" i="1"/>
  <c r="O49" i="1" s="1"/>
  <c r="K92" i="1"/>
  <c r="O92" i="1" s="1"/>
  <c r="K80" i="1"/>
  <c r="O80" i="1" s="1"/>
  <c r="K91" i="1"/>
  <c r="O91" i="1" s="1"/>
  <c r="K43" i="1"/>
  <c r="O43" i="1" s="1"/>
  <c r="K112" i="1"/>
  <c r="O112" i="1" s="1"/>
  <c r="K73" i="1"/>
  <c r="O73" i="1" s="1"/>
  <c r="K61" i="1"/>
  <c r="O61" i="1" s="1"/>
  <c r="K41" i="1"/>
  <c r="O41" i="1" s="1"/>
  <c r="K44" i="1"/>
  <c r="O44" i="1" s="1"/>
  <c r="K100" i="1"/>
  <c r="O100" i="1" s="1"/>
  <c r="K52" i="1"/>
  <c r="O52" i="1" s="1"/>
  <c r="K50" i="1"/>
  <c r="O50" i="1" s="1"/>
  <c r="K30" i="1"/>
  <c r="O30" i="1" s="1"/>
  <c r="K104" i="1"/>
  <c r="O104" i="1" s="1"/>
  <c r="K103" i="1"/>
  <c r="O103" i="1" s="1"/>
  <c r="K76" i="1"/>
  <c r="O76" i="1" s="1"/>
  <c r="K84" i="1"/>
  <c r="O84" i="1" s="1"/>
  <c r="K88" i="1"/>
  <c r="O88" i="1" s="1"/>
  <c r="K32" i="1"/>
  <c r="O32" i="1" s="1"/>
  <c r="K110" i="1"/>
  <c r="O110" i="1" s="1"/>
  <c r="K29" i="1"/>
  <c r="O29" i="1" s="1"/>
  <c r="K74" i="1"/>
  <c r="O74" i="1" s="1"/>
  <c r="M23" i="1"/>
  <c r="P23" i="1" s="1"/>
  <c r="M57" i="1"/>
  <c r="P57" i="1" s="1"/>
  <c r="M102" i="1"/>
  <c r="P102" i="1" s="1"/>
  <c r="M59" i="1"/>
  <c r="P59" i="1" s="1"/>
  <c r="M30" i="1"/>
  <c r="P30" i="1" s="1"/>
  <c r="M38" i="1"/>
  <c r="P38" i="1" s="1"/>
  <c r="M46" i="1"/>
  <c r="P46" i="1" s="1"/>
  <c r="M54" i="1"/>
  <c r="P54" i="1" s="1"/>
  <c r="M80" i="1"/>
  <c r="P80" i="1" s="1"/>
  <c r="M106" i="1"/>
  <c r="P106" i="1" s="1"/>
  <c r="M94" i="1"/>
  <c r="P94" i="1" s="1"/>
  <c r="M105" i="1"/>
  <c r="P105" i="1" s="1"/>
  <c r="M67" i="1"/>
  <c r="P67" i="1" s="1"/>
  <c r="M43" i="1"/>
  <c r="P43" i="1" s="1"/>
  <c r="M51" i="1"/>
  <c r="P51" i="1" s="1"/>
  <c r="M35" i="1"/>
  <c r="P35" i="1" s="1"/>
  <c r="M108" i="1"/>
  <c r="P108" i="1" s="1"/>
  <c r="M107" i="1"/>
  <c r="P107" i="1" s="1"/>
  <c r="M78" i="1"/>
  <c r="P78" i="1" s="1"/>
  <c r="M96" i="1"/>
  <c r="P96" i="1" s="1"/>
  <c r="M112" i="1"/>
  <c r="P112" i="1" s="1"/>
  <c r="M121" i="1"/>
  <c r="P121" i="1" s="1"/>
  <c r="M118" i="1"/>
  <c r="P118" i="1" s="1"/>
  <c r="M122" i="1"/>
  <c r="P122" i="1" s="1"/>
  <c r="M90" i="1"/>
  <c r="P90" i="1" s="1"/>
  <c r="M114" i="1"/>
  <c r="P114" i="1" s="1"/>
  <c r="M87" i="1"/>
  <c r="P87" i="1" s="1"/>
  <c r="M68" i="1"/>
  <c r="P68" i="1" s="1"/>
  <c r="M70" i="1"/>
  <c r="P70" i="1" s="1"/>
  <c r="M84" i="1"/>
  <c r="P84" i="1" s="1"/>
  <c r="M58" i="1"/>
  <c r="P58" i="1" s="1"/>
  <c r="M40" i="1"/>
  <c r="P40" i="1" s="1"/>
  <c r="M76" i="1"/>
  <c r="P76" i="1" s="1"/>
  <c r="M115" i="1"/>
  <c r="P115" i="1" s="1"/>
  <c r="M63" i="1"/>
  <c r="P63" i="1" s="1"/>
  <c r="M75" i="1"/>
  <c r="P75" i="1" s="1"/>
  <c r="M109" i="1"/>
  <c r="P109" i="1" s="1"/>
  <c r="M79" i="1"/>
  <c r="P79" i="1" s="1"/>
  <c r="M37" i="1"/>
  <c r="P37" i="1" s="1"/>
  <c r="M60" i="1"/>
  <c r="P60" i="1" s="1"/>
  <c r="M82" i="1"/>
  <c r="P82" i="1" s="1"/>
  <c r="M72" i="1"/>
  <c r="P72" i="1" s="1"/>
  <c r="M73" i="1"/>
  <c r="P73" i="1" s="1"/>
  <c r="M116" i="1"/>
  <c r="P116" i="1" s="1"/>
  <c r="M74" i="1"/>
  <c r="P74" i="1" s="1"/>
  <c r="M95" i="1"/>
  <c r="P95" i="1" s="1"/>
  <c r="M52" i="1"/>
  <c r="P52" i="1" s="1"/>
  <c r="M61" i="1"/>
  <c r="P61" i="1" s="1"/>
  <c r="M98" i="1"/>
  <c r="P98" i="1" s="1"/>
  <c r="M29" i="1"/>
  <c r="P29" i="1" s="1"/>
  <c r="M53" i="1"/>
  <c r="P53" i="1" s="1"/>
  <c r="M100" i="1"/>
  <c r="P100" i="1" s="1"/>
  <c r="M32" i="1"/>
  <c r="P32" i="1" s="1"/>
  <c r="M86" i="1"/>
  <c r="P86" i="1" s="1"/>
  <c r="M101" i="1"/>
  <c r="P101" i="1" s="1"/>
  <c r="M119" i="1"/>
  <c r="P119" i="1" s="1"/>
  <c r="M41" i="1"/>
  <c r="P41" i="1" s="1"/>
  <c r="M92" i="1"/>
  <c r="P92" i="1" s="1"/>
  <c r="M49" i="1"/>
  <c r="P49" i="1" s="1"/>
  <c r="M56" i="1"/>
  <c r="P56" i="1" s="1"/>
  <c r="M45" i="1"/>
  <c r="P45" i="1" s="1"/>
  <c r="M55" i="1"/>
  <c r="P55" i="1" s="1"/>
  <c r="M85" i="1"/>
  <c r="P85" i="1" s="1"/>
  <c r="M44" i="1"/>
  <c r="P44" i="1" s="1"/>
  <c r="M66" i="1"/>
  <c r="P66" i="1" s="1"/>
  <c r="M91" i="1"/>
  <c r="P91" i="1" s="1"/>
  <c r="M88" i="1"/>
  <c r="P88" i="1" s="1"/>
  <c r="M50" i="1"/>
  <c r="P50" i="1" s="1"/>
  <c r="M69" i="1"/>
  <c r="P69" i="1" s="1"/>
  <c r="M77" i="1"/>
  <c r="P77" i="1" s="1"/>
  <c r="M42" i="1"/>
  <c r="P42" i="1" s="1"/>
  <c r="M64" i="1"/>
  <c r="P64" i="1" s="1"/>
  <c r="M120" i="1"/>
  <c r="P120" i="1" s="1"/>
  <c r="M81" i="1"/>
  <c r="P81" i="1" s="1"/>
  <c r="M89" i="1"/>
  <c r="P89" i="1" s="1"/>
  <c r="M65" i="1"/>
  <c r="P65" i="1" s="1"/>
  <c r="M34" i="1"/>
  <c r="P34" i="1" s="1"/>
  <c r="M113" i="1"/>
  <c r="P113" i="1" s="1"/>
  <c r="M111" i="1"/>
  <c r="P111" i="1" s="1"/>
  <c r="M71" i="1"/>
  <c r="P71" i="1" s="1"/>
  <c r="M104" i="1"/>
  <c r="P104" i="1" s="1"/>
  <c r="M47" i="1"/>
  <c r="P47" i="1" s="1"/>
  <c r="M33" i="1"/>
  <c r="P33" i="1" s="1"/>
  <c r="M99" i="1"/>
  <c r="P99" i="1" s="1"/>
  <c r="M117" i="1"/>
  <c r="P117" i="1" s="1"/>
  <c r="M83" i="1"/>
  <c r="P83" i="1" s="1"/>
  <c r="M103" i="1"/>
  <c r="P103" i="1" s="1"/>
  <c r="M93" i="1"/>
  <c r="P93" i="1" s="1"/>
  <c r="M39" i="1"/>
  <c r="P39" i="1" s="1"/>
  <c r="M36" i="1"/>
  <c r="P36" i="1" s="1"/>
  <c r="M110" i="1"/>
  <c r="P110" i="1" s="1"/>
  <c r="M97" i="1"/>
  <c r="P97" i="1" s="1"/>
  <c r="M31" i="1"/>
  <c r="P31" i="1" s="1"/>
  <c r="M62" i="1"/>
  <c r="P62" i="1" s="1"/>
  <c r="M48" i="1"/>
  <c r="P48" i="1" s="1"/>
  <c r="M28" i="1"/>
  <c r="P28" i="1" s="1"/>
  <c r="K90" i="1"/>
  <c r="O90" i="1" s="1"/>
  <c r="K83" i="1"/>
  <c r="O83" i="1" s="1"/>
  <c r="K96" i="1"/>
  <c r="O96" i="1" s="1"/>
  <c r="K42" i="1"/>
  <c r="O42" i="1" s="1"/>
  <c r="K39" i="1"/>
  <c r="O39" i="1" s="1"/>
  <c r="K119" i="1"/>
  <c r="O119" i="1" s="1"/>
  <c r="K116" i="1"/>
  <c r="O116" i="1" s="1"/>
  <c r="K36" i="1"/>
  <c r="O36" i="1" s="1"/>
  <c r="K99" i="1"/>
  <c r="O99" i="1" s="1"/>
  <c r="K53" i="1"/>
  <c r="O53" i="1" s="1"/>
  <c r="K72" i="1"/>
  <c r="O72" i="1" s="1"/>
  <c r="Q72" i="1" s="1"/>
  <c r="K117" i="1"/>
  <c r="O117" i="1" s="1"/>
  <c r="K101" i="1"/>
  <c r="O101" i="1" s="1"/>
  <c r="K46" i="1"/>
  <c r="O46" i="1" s="1"/>
  <c r="K40" i="1"/>
  <c r="O40" i="1" s="1"/>
  <c r="K81" i="1"/>
  <c r="O81" i="1" s="1"/>
  <c r="K82" i="1"/>
  <c r="O82" i="1" s="1"/>
  <c r="K45" i="1"/>
  <c r="O45" i="1" s="1"/>
  <c r="K115" i="1"/>
  <c r="O115" i="1" s="1"/>
  <c r="Q115" i="1" s="1"/>
  <c r="K63" i="1"/>
  <c r="O63" i="1" s="1"/>
  <c r="M27" i="1"/>
  <c r="P27" i="1" s="1"/>
  <c r="M19" i="1"/>
  <c r="P19" i="1" s="1"/>
  <c r="M18" i="1"/>
  <c r="P18" i="1" s="1"/>
  <c r="M20" i="1"/>
  <c r="P20" i="1" s="1"/>
  <c r="M26" i="1"/>
  <c r="P26" i="1" s="1"/>
  <c r="M22" i="1"/>
  <c r="P22" i="1" s="1"/>
  <c r="M21" i="1"/>
  <c r="P21" i="1" s="1"/>
  <c r="M25" i="1"/>
  <c r="P25" i="1" s="1"/>
  <c r="M24" i="1"/>
  <c r="P24" i="1" s="1"/>
  <c r="K18" i="1"/>
  <c r="O18" i="1" s="1"/>
  <c r="K27" i="1"/>
  <c r="O27" i="1" s="1"/>
  <c r="K24" i="1"/>
  <c r="O24" i="1" s="1"/>
  <c r="K20" i="1"/>
  <c r="O20" i="1" s="1"/>
  <c r="K26" i="1"/>
  <c r="O26" i="1" s="1"/>
  <c r="K22" i="1"/>
  <c r="O22" i="1" s="1"/>
  <c r="K23" i="1"/>
  <c r="O23" i="1" s="1"/>
  <c r="K25" i="1"/>
  <c r="O25" i="1" s="1"/>
  <c r="K21" i="1"/>
  <c r="O21" i="1" s="1"/>
  <c r="K19" i="1"/>
  <c r="O19" i="1" s="1"/>
  <c r="Q46" i="1" l="1"/>
  <c r="Q65" i="1"/>
  <c r="Q96" i="1"/>
  <c r="Q117" i="1"/>
  <c r="Q53" i="1"/>
  <c r="Q19" i="1"/>
  <c r="Q24" i="1"/>
  <c r="Q101" i="1"/>
  <c r="Q30" i="1"/>
  <c r="Q27" i="1"/>
  <c r="Q25" i="1"/>
  <c r="Q116" i="1"/>
  <c r="Q39" i="1"/>
  <c r="Q99" i="1"/>
  <c r="Q81" i="1"/>
  <c r="Q36" i="1"/>
  <c r="Q74" i="1"/>
  <c r="Q50" i="1"/>
  <c r="Q67" i="1"/>
  <c r="Q59" i="1"/>
  <c r="Q73" i="1"/>
  <c r="Q20" i="1"/>
  <c r="Q82" i="1"/>
  <c r="Q42" i="1"/>
  <c r="Q90" i="1"/>
  <c r="Q32" i="1"/>
  <c r="Q103" i="1"/>
  <c r="Q100" i="1"/>
  <c r="Q112" i="1"/>
  <c r="Q75" i="1"/>
  <c r="Q51" i="1"/>
  <c r="Q106" i="1"/>
  <c r="Q114" i="1"/>
  <c r="Q66" i="1"/>
  <c r="Q88" i="1"/>
  <c r="Q44" i="1"/>
  <c r="Q89" i="1"/>
  <c r="Q87" i="1"/>
  <c r="Q107" i="1"/>
  <c r="Q118" i="1"/>
  <c r="Q76" i="1"/>
  <c r="Q104" i="1"/>
  <c r="Q43" i="1"/>
  <c r="Q38" i="1"/>
  <c r="Q80" i="1"/>
  <c r="Q113" i="1"/>
  <c r="Q77" i="1"/>
  <c r="Q111" i="1"/>
  <c r="Q33" i="1"/>
  <c r="Q54" i="1"/>
  <c r="Q70" i="1"/>
  <c r="Q40" i="1"/>
  <c r="Q83" i="1"/>
  <c r="Q29" i="1"/>
  <c r="Q49" i="1"/>
  <c r="Q97" i="1"/>
  <c r="Q68" i="1"/>
  <c r="Q62" i="1"/>
  <c r="Q110" i="1"/>
  <c r="Q92" i="1"/>
  <c r="Q57" i="1"/>
  <c r="Q78" i="1"/>
  <c r="Q34" i="1"/>
  <c r="Q108" i="1"/>
  <c r="Q98" i="1"/>
  <c r="Q55" i="1"/>
  <c r="Q61" i="1"/>
  <c r="Q45" i="1"/>
  <c r="Q48" i="1"/>
  <c r="Q69" i="1"/>
  <c r="Q52" i="1"/>
  <c r="Q91" i="1"/>
  <c r="Q60" i="1"/>
  <c r="Q31" i="1"/>
  <c r="Q121" i="1"/>
  <c r="Q47" i="1"/>
  <c r="Q122" i="1"/>
  <c r="Q102" i="1"/>
  <c r="Q94" i="1"/>
  <c r="Q56" i="1"/>
  <c r="Q28" i="1"/>
  <c r="Q58" i="1"/>
  <c r="Q86" i="1"/>
  <c r="Q35" i="1"/>
  <c r="Q23" i="1"/>
  <c r="Q84" i="1"/>
  <c r="Q120" i="1"/>
  <c r="Q37" i="1"/>
  <c r="Q105" i="1"/>
  <c r="Q63" i="1"/>
  <c r="Q93" i="1"/>
  <c r="Q79" i="1"/>
  <c r="Q64" i="1"/>
  <c r="Q71" i="1"/>
  <c r="Q119" i="1"/>
  <c r="Q41" i="1"/>
  <c r="Q95" i="1"/>
  <c r="Q109" i="1"/>
  <c r="Q85" i="1"/>
  <c r="Q21" i="1"/>
  <c r="Q18" i="1"/>
  <c r="K15" i="1"/>
  <c r="M15" i="1"/>
  <c r="P17" i="1"/>
  <c r="P15" i="1" s="1"/>
  <c r="Q22" i="1"/>
  <c r="O15" i="1"/>
  <c r="Q26" i="1"/>
  <c r="Q17" i="1" l="1"/>
  <c r="Q15" i="1" s="1"/>
</calcChain>
</file>

<file path=xl/sharedStrings.xml><?xml version="1.0" encoding="utf-8"?>
<sst xmlns="http://schemas.openxmlformats.org/spreadsheetml/2006/main" count="511" uniqueCount="391">
  <si>
    <t>Información Inicial</t>
  </si>
  <si>
    <t>Validación FISMDF 2013</t>
  </si>
  <si>
    <t>FISM PEF 2013</t>
  </si>
  <si>
    <t>Suma FISM 2013 Municipios</t>
  </si>
  <si>
    <t>Factor (Z)</t>
  </si>
  <si>
    <t>Factor (e )</t>
  </si>
  <si>
    <t>FISM 2013</t>
  </si>
  <si>
    <t>Verificar que este valor es correcto. Usar como fuente de información el PEF 2013</t>
  </si>
  <si>
    <t>Incremento FISMDF</t>
  </si>
  <si>
    <t>Clave
Mun</t>
  </si>
  <si>
    <t>Municipio</t>
  </si>
  <si>
    <t>Información de Pobreza</t>
  </si>
  <si>
    <t>Coeficiente pobreza</t>
  </si>
  <si>
    <t>Coeficiente eficacia</t>
  </si>
  <si>
    <t>Fórmula</t>
  </si>
  <si>
    <t>Pobreza Extrema 2010</t>
  </si>
  <si>
    <t>(4)
Factor xi
[(2)/Total(2)]*(3)</t>
  </si>
  <si>
    <t>(5)
Factor zi
(4)/Total(4)</t>
  </si>
  <si>
    <t>Factor ei</t>
  </si>
  <si>
    <t>(8)
Componente 2013
=FISM 2013</t>
  </si>
  <si>
    <t>(1)
Personas
Miles</t>
  </si>
  <si>
    <t>(2)
Personas
Miles</t>
  </si>
  <si>
    <t>(3)
Carencias Promedio</t>
  </si>
  <si>
    <t>(6)
Numerador
(1) / (2)</t>
  </si>
  <si>
    <t>(7)
Resultado
(6)/ Total(6)</t>
  </si>
  <si>
    <t>(9)
Monto Z
1.0*(5)*(inc_FAIS)</t>
  </si>
  <si>
    <t>(10)
Monto E
0.0*(7)*(inc_FISMDF)</t>
  </si>
  <si>
    <t>TOTAL</t>
  </si>
  <si>
    <t>Pobreza Extrema 2015</t>
  </si>
  <si>
    <t>cve_mun</t>
  </si>
  <si>
    <t>001</t>
  </si>
  <si>
    <t>Abalá</t>
  </si>
  <si>
    <t>002</t>
  </si>
  <si>
    <t>Acanceh</t>
  </si>
  <si>
    <t>003</t>
  </si>
  <si>
    <t>Akil</t>
  </si>
  <si>
    <t>004</t>
  </si>
  <si>
    <t>Baca</t>
  </si>
  <si>
    <t>005</t>
  </si>
  <si>
    <t>Bokobá</t>
  </si>
  <si>
    <t>006</t>
  </si>
  <si>
    <t>Buctzotz</t>
  </si>
  <si>
    <t>007</t>
  </si>
  <si>
    <t>Cacalchén</t>
  </si>
  <si>
    <t>008</t>
  </si>
  <si>
    <t>Calotmul</t>
  </si>
  <si>
    <t>009</t>
  </si>
  <si>
    <t>Cansahcab</t>
  </si>
  <si>
    <t>010</t>
  </si>
  <si>
    <t>Cantamayec</t>
  </si>
  <si>
    <t>011</t>
  </si>
  <si>
    <t>Celestún</t>
  </si>
  <si>
    <t>012</t>
  </si>
  <si>
    <t>Cenotillo</t>
  </si>
  <si>
    <t>013</t>
  </si>
  <si>
    <t>Conkal</t>
  </si>
  <si>
    <t>014</t>
  </si>
  <si>
    <t>Cuncunul</t>
  </si>
  <si>
    <t>015</t>
  </si>
  <si>
    <t>Cuzamá</t>
  </si>
  <si>
    <t>016</t>
  </si>
  <si>
    <t>Chacsinkín</t>
  </si>
  <si>
    <t>017</t>
  </si>
  <si>
    <t>Chankom</t>
  </si>
  <si>
    <t>018</t>
  </si>
  <si>
    <t>Chapab</t>
  </si>
  <si>
    <t>019</t>
  </si>
  <si>
    <t>Chemax</t>
  </si>
  <si>
    <t>020</t>
  </si>
  <si>
    <t>Chicxulub Pueblo</t>
  </si>
  <si>
    <t>021</t>
  </si>
  <si>
    <t>Chichimilá</t>
  </si>
  <si>
    <t>022</t>
  </si>
  <si>
    <t>Chikindzonot</t>
  </si>
  <si>
    <t>023</t>
  </si>
  <si>
    <t>Chocholá</t>
  </si>
  <si>
    <t>024</t>
  </si>
  <si>
    <t>Chumayel</t>
  </si>
  <si>
    <t>025</t>
  </si>
  <si>
    <t>Dzán</t>
  </si>
  <si>
    <t>026</t>
  </si>
  <si>
    <t>Dzemul</t>
  </si>
  <si>
    <t>027</t>
  </si>
  <si>
    <t>Dzidzantún</t>
  </si>
  <si>
    <t>028</t>
  </si>
  <si>
    <t>Dzilam de Bravo</t>
  </si>
  <si>
    <t>029</t>
  </si>
  <si>
    <t>Dzilam González</t>
  </si>
  <si>
    <t>030</t>
  </si>
  <si>
    <t>Dzitás</t>
  </si>
  <si>
    <t>031</t>
  </si>
  <si>
    <t>Dzoncauich</t>
  </si>
  <si>
    <t>032</t>
  </si>
  <si>
    <t>Espita</t>
  </si>
  <si>
    <t>033</t>
  </si>
  <si>
    <t>Halachó</t>
  </si>
  <si>
    <t>034</t>
  </si>
  <si>
    <t>Hocabá</t>
  </si>
  <si>
    <t>035</t>
  </si>
  <si>
    <t>Hoctún</t>
  </si>
  <si>
    <t>036</t>
  </si>
  <si>
    <t>Homún</t>
  </si>
  <si>
    <t>037</t>
  </si>
  <si>
    <t>Huhí</t>
  </si>
  <si>
    <t>038</t>
  </si>
  <si>
    <t>Hunucmá</t>
  </si>
  <si>
    <t>039</t>
  </si>
  <si>
    <t>Ixil</t>
  </si>
  <si>
    <t>040</t>
  </si>
  <si>
    <t>Izamal</t>
  </si>
  <si>
    <t>041</t>
  </si>
  <si>
    <t>Kanasín</t>
  </si>
  <si>
    <t>042</t>
  </si>
  <si>
    <t>Kantunil</t>
  </si>
  <si>
    <t>043</t>
  </si>
  <si>
    <t>Kaua</t>
  </si>
  <si>
    <t>044</t>
  </si>
  <si>
    <t>Kinchil</t>
  </si>
  <si>
    <t>045</t>
  </si>
  <si>
    <t>Kopomá</t>
  </si>
  <si>
    <t>046</t>
  </si>
  <si>
    <t>Mama</t>
  </si>
  <si>
    <t>047</t>
  </si>
  <si>
    <t>Maní</t>
  </si>
  <si>
    <t>048</t>
  </si>
  <si>
    <t>Maxcanú</t>
  </si>
  <si>
    <t>049</t>
  </si>
  <si>
    <t>Mayapán</t>
  </si>
  <si>
    <t>050</t>
  </si>
  <si>
    <t>Mérida</t>
  </si>
  <si>
    <t>051</t>
  </si>
  <si>
    <t>Mocochá</t>
  </si>
  <si>
    <t>052</t>
  </si>
  <si>
    <t>Motul</t>
  </si>
  <si>
    <t>053</t>
  </si>
  <si>
    <t>Muna</t>
  </si>
  <si>
    <t>054</t>
  </si>
  <si>
    <t>Muxupip</t>
  </si>
  <si>
    <t>055</t>
  </si>
  <si>
    <t>Opichén</t>
  </si>
  <si>
    <t>056</t>
  </si>
  <si>
    <t>Oxkutzcab</t>
  </si>
  <si>
    <t>057</t>
  </si>
  <si>
    <t>Panabá</t>
  </si>
  <si>
    <t>058</t>
  </si>
  <si>
    <t>Peto</t>
  </si>
  <si>
    <t>059</t>
  </si>
  <si>
    <t>Progreso</t>
  </si>
  <si>
    <t>060</t>
  </si>
  <si>
    <t>Quintana Roo</t>
  </si>
  <si>
    <t>061</t>
  </si>
  <si>
    <t>Río Lagartos</t>
  </si>
  <si>
    <t>062</t>
  </si>
  <si>
    <t>Sacalum</t>
  </si>
  <si>
    <t>063</t>
  </si>
  <si>
    <t>Samahil</t>
  </si>
  <si>
    <t>064</t>
  </si>
  <si>
    <t>Sanahcat</t>
  </si>
  <si>
    <t>065</t>
  </si>
  <si>
    <t>San Felipe</t>
  </si>
  <si>
    <t>066</t>
  </si>
  <si>
    <t>Santa Elena</t>
  </si>
  <si>
    <t>067</t>
  </si>
  <si>
    <t>Seyé</t>
  </si>
  <si>
    <t>068</t>
  </si>
  <si>
    <t>Sinanché</t>
  </si>
  <si>
    <t>069</t>
  </si>
  <si>
    <t>Sotuta</t>
  </si>
  <si>
    <t>070</t>
  </si>
  <si>
    <t>Sucilá</t>
  </si>
  <si>
    <t>071</t>
  </si>
  <si>
    <t>Sudzal</t>
  </si>
  <si>
    <t>072</t>
  </si>
  <si>
    <t>Suma</t>
  </si>
  <si>
    <t>073</t>
  </si>
  <si>
    <t>Tahdziú</t>
  </si>
  <si>
    <t>074</t>
  </si>
  <si>
    <t>Tahmek</t>
  </si>
  <si>
    <t>075</t>
  </si>
  <si>
    <t>Teabo</t>
  </si>
  <si>
    <t>076</t>
  </si>
  <si>
    <t>Tecoh</t>
  </si>
  <si>
    <t>077</t>
  </si>
  <si>
    <t>Tekal de Venegas</t>
  </si>
  <si>
    <t>078</t>
  </si>
  <si>
    <t>Tekantó</t>
  </si>
  <si>
    <t>079</t>
  </si>
  <si>
    <t>Tekax</t>
  </si>
  <si>
    <t>080</t>
  </si>
  <si>
    <t>Tekit</t>
  </si>
  <si>
    <t>081</t>
  </si>
  <si>
    <t>Tekom</t>
  </si>
  <si>
    <t>082</t>
  </si>
  <si>
    <t>Telchac Pueblo</t>
  </si>
  <si>
    <t>083</t>
  </si>
  <si>
    <t>Telchac Puerto</t>
  </si>
  <si>
    <t>084</t>
  </si>
  <si>
    <t>Temax</t>
  </si>
  <si>
    <t>085</t>
  </si>
  <si>
    <t>Temozón</t>
  </si>
  <si>
    <t>086</t>
  </si>
  <si>
    <t>Tepakán</t>
  </si>
  <si>
    <t>087</t>
  </si>
  <si>
    <t>Tetiz</t>
  </si>
  <si>
    <t>088</t>
  </si>
  <si>
    <t>Teya</t>
  </si>
  <si>
    <t>089</t>
  </si>
  <si>
    <t>Ticul</t>
  </si>
  <si>
    <t>090</t>
  </si>
  <si>
    <t>Timucuy</t>
  </si>
  <si>
    <t>091</t>
  </si>
  <si>
    <t>Tinum</t>
  </si>
  <si>
    <t>092</t>
  </si>
  <si>
    <t>Tixcacalcupul</t>
  </si>
  <si>
    <t>093</t>
  </si>
  <si>
    <t>Tixkokob</t>
  </si>
  <si>
    <t>094</t>
  </si>
  <si>
    <t>Tixmehuac</t>
  </si>
  <si>
    <t>095</t>
  </si>
  <si>
    <t>Tixpéhual</t>
  </si>
  <si>
    <t>096</t>
  </si>
  <si>
    <t>Tizimín</t>
  </si>
  <si>
    <t>097</t>
  </si>
  <si>
    <t>Tunkás</t>
  </si>
  <si>
    <t>098</t>
  </si>
  <si>
    <t>Tzucacab</t>
  </si>
  <si>
    <t>099</t>
  </si>
  <si>
    <t>Uayma</t>
  </si>
  <si>
    <t>100</t>
  </si>
  <si>
    <t>Ucú</t>
  </si>
  <si>
    <t>101</t>
  </si>
  <si>
    <t>Umán</t>
  </si>
  <si>
    <t>102</t>
  </si>
  <si>
    <t>Valladolid</t>
  </si>
  <si>
    <t>103</t>
  </si>
  <si>
    <t>Xocchel</t>
  </si>
  <si>
    <t>104</t>
  </si>
  <si>
    <t>Yaxcabá</t>
  </si>
  <si>
    <t>105</t>
  </si>
  <si>
    <t>Yaxkukul</t>
  </si>
  <si>
    <t>106</t>
  </si>
  <si>
    <t>Yobaín</t>
  </si>
  <si>
    <t>FISMDF 2019</t>
  </si>
  <si>
    <t>Verificar que este valor es correcto. Usar como fuente de información el PEF 2019</t>
  </si>
  <si>
    <t>Distribución del FISMDF 2019
YUCATÁN</t>
  </si>
  <si>
    <t>Componente Incremento FISMDF 2019</t>
  </si>
  <si>
    <t>Monto FISMDF 2019
(8) + (9) + (10)</t>
  </si>
  <si>
    <t>CLAVE Y NOMBRE DEL MUNICIPIO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</si>
  <si>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</si>
  <si>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</si>
  <si>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</si>
  <si>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</si>
  <si>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</si>
  <si>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</si>
  <si>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</si>
  <si>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</si>
  <si>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</si>
  <si>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</si>
  <si>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001 Abalá</t>
  </si>
  <si>
    <t>002 Acanceh</t>
  </si>
  <si>
    <t>003 Akil</t>
  </si>
  <si>
    <t>004 Baca</t>
  </si>
  <si>
    <t>005 Bokobá</t>
  </si>
  <si>
    <t>006 Buctzotz</t>
  </si>
  <si>
    <t>007 Cacalchén</t>
  </si>
  <si>
    <t>008 Calotmul</t>
  </si>
  <si>
    <t>009 Cansahcab</t>
  </si>
  <si>
    <t>010 Cantamayec</t>
  </si>
  <si>
    <t>011 Celestún</t>
  </si>
  <si>
    <t>012 Cenotillo</t>
  </si>
  <si>
    <t>013 Conkal</t>
  </si>
  <si>
    <t>014 Cuncunul</t>
  </si>
  <si>
    <t>015 Cuzamá</t>
  </si>
  <si>
    <t>016 Chacsinkín</t>
  </si>
  <si>
    <t>017 Chankom</t>
  </si>
  <si>
    <t>018 Chapab</t>
  </si>
  <si>
    <t>019 Chemax</t>
  </si>
  <si>
    <t>020 Chicxulub Pueblo</t>
  </si>
  <si>
    <t>021 Chichimilá</t>
  </si>
  <si>
    <t>022 Chikindzonot</t>
  </si>
  <si>
    <t>023 Chocholá</t>
  </si>
  <si>
    <t>024 Chumayel</t>
  </si>
  <si>
    <t>025 Dzán</t>
  </si>
  <si>
    <t>026 Dzemul</t>
  </si>
  <si>
    <t>027 Dzidzantún</t>
  </si>
  <si>
    <t>028 Dzilam de Bravo</t>
  </si>
  <si>
    <t>029 Dzilam González</t>
  </si>
  <si>
    <t>030 Dzitás</t>
  </si>
  <si>
    <t>031 Dzoncauich</t>
  </si>
  <si>
    <t>032 Espita</t>
  </si>
  <si>
    <t>033 Halachó</t>
  </si>
  <si>
    <t>034 Hocabá</t>
  </si>
  <si>
    <t>035 Hoctún</t>
  </si>
  <si>
    <t>036 Homún</t>
  </si>
  <si>
    <t>037 Huhí</t>
  </si>
  <si>
    <t>038 Hunucmá</t>
  </si>
  <si>
    <t>039 Ixil</t>
  </si>
  <si>
    <t>040 Izamal</t>
  </si>
  <si>
    <t>041 Kanasín</t>
  </si>
  <si>
    <t>042 Kantunil</t>
  </si>
  <si>
    <t>043 Kaua</t>
  </si>
  <si>
    <t>044 Kinchil</t>
  </si>
  <si>
    <t>045 Kopomá</t>
  </si>
  <si>
    <t>046 Mama</t>
  </si>
  <si>
    <t>047 Maní</t>
  </si>
  <si>
    <t>048 Maxcanú</t>
  </si>
  <si>
    <t>049 Mayapán</t>
  </si>
  <si>
    <t>050 Mérida</t>
  </si>
  <si>
    <t>051 Mocochá</t>
  </si>
  <si>
    <t>052 Motul</t>
  </si>
  <si>
    <t>053 Muna</t>
  </si>
  <si>
    <t>054 Muxupip</t>
  </si>
  <si>
    <t>055 Opichén</t>
  </si>
  <si>
    <t>056 Oxkutzcab</t>
  </si>
  <si>
    <t>057 Panabá</t>
  </si>
  <si>
    <t>058 Peto</t>
  </si>
  <si>
    <t>059 Progreso</t>
  </si>
  <si>
    <t>060 Quintana Roo</t>
  </si>
  <si>
    <t>061 Río Lagartos</t>
  </si>
  <si>
    <t>062 Sacalum</t>
  </si>
  <si>
    <t>063 Samahil</t>
  </si>
  <si>
    <t>064 Sanahcat</t>
  </si>
  <si>
    <t>065 San Felipe</t>
  </si>
  <si>
    <t>066 Santa Elena</t>
  </si>
  <si>
    <t>067 Seyé</t>
  </si>
  <si>
    <t>068 Sinanché</t>
  </si>
  <si>
    <t>069 Sotuta</t>
  </si>
  <si>
    <t>070 Sucilá</t>
  </si>
  <si>
    <t>071 Sudzal</t>
  </si>
  <si>
    <t>072 Suma</t>
  </si>
  <si>
    <t>073 Tahdziú</t>
  </si>
  <si>
    <t>074 Tahmek</t>
  </si>
  <si>
    <t>075 Teabo</t>
  </si>
  <si>
    <t>076 Tecoh</t>
  </si>
  <si>
    <t>077 Tekal de Venegas</t>
  </si>
  <si>
    <t>078 Tekantó</t>
  </si>
  <si>
    <t>079 Tekax</t>
  </si>
  <si>
    <t>080 Tekit</t>
  </si>
  <si>
    <t>081 Tekom</t>
  </si>
  <si>
    <t>082 Telchac Pueblo</t>
  </si>
  <si>
    <t>083 Telchac Puerto</t>
  </si>
  <si>
    <t>084 Temax</t>
  </si>
  <si>
    <t>085 Temozón</t>
  </si>
  <si>
    <t>086 Tepakán</t>
  </si>
  <si>
    <t>087 Tetiz</t>
  </si>
  <si>
    <t>088 Teya</t>
  </si>
  <si>
    <t>089 Ticul</t>
  </si>
  <si>
    <t>090 Timucuy</t>
  </si>
  <si>
    <t>091 Tinum</t>
  </si>
  <si>
    <t>092 Tixcacalcupul</t>
  </si>
  <si>
    <t>093 Tixkokob</t>
  </si>
  <si>
    <t>094 Tixmehuac</t>
  </si>
  <si>
    <t>095 Tixpéhual</t>
  </si>
  <si>
    <t>096 Tizimín</t>
  </si>
  <si>
    <t>097 Tunkás</t>
  </si>
  <si>
    <t>098 Tzucacab</t>
  </si>
  <si>
    <t>099 Uayma</t>
  </si>
  <si>
    <t>100 Ucú</t>
  </si>
  <si>
    <t>101 Umán</t>
  </si>
  <si>
    <t>102 Valladolid</t>
  </si>
  <si>
    <t>103 Xocchel</t>
  </si>
  <si>
    <t>104 Yaxcabá</t>
  </si>
  <si>
    <t>105 Yaxkukul</t>
  </si>
  <si>
    <t>106 Yobaín</t>
  </si>
  <si>
    <t>ASIGNADO POR MUNICIPIO</t>
  </si>
  <si>
    <t>FORTAMUN 2019</t>
  </si>
  <si>
    <t>CLAVE DEL MUNICIPIO</t>
  </si>
  <si>
    <t>MONTO FORTAMUN 2019</t>
  </si>
  <si>
    <t>NOVIEMBRE</t>
  </si>
  <si>
    <t>DICIEMBRE</t>
  </si>
  <si>
    <t>Fortamun-DF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</si>
  <si>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</si>
  <si>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</si>
  <si>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</si>
  <si>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</si>
  <si>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</si>
  <si>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</si>
  <si>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</si>
  <si>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</si>
  <si>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</si>
  <si>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</si>
  <si>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</si>
  <si>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</si>
  <si>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Mes</t>
  </si>
  <si>
    <t xml:space="preserve">Calendario de fechas de pago 2019 del Fondo de Infraestrutura Social Municipal (FISM-DF) y </t>
  </si>
  <si>
    <t>Fondo de Aportaciones para el Fortalecimiento de los Municipios (Fortamun-DF)</t>
  </si>
  <si>
    <t>Fecha de radiación del FAIS</t>
  </si>
  <si>
    <t>Radicación al Municipio</t>
  </si>
  <si>
    <t>Radiación al Estado</t>
  </si>
  <si>
    <t>POBLACIÓN CONTEO INTERCENSAL INEGI 2015</t>
  </si>
  <si>
    <t>http://transparenciafiscal.edomex.gob.mx/sites/transparenciafiscal.edomex.gob.mx/files/files/pdf/marco-programatico-presupuestal/Anexo-Metodologico-FORTAMUNDF-2018.pdf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</si>
</sst>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_-* #,##0.0000_-;\-* #,##0.0000_-;_-* &quot;-&quot;??_-;_-@_-"/>
    <numFmt numFmtId="166" formatCode="_-&quot;$&quot;* #,##0_-;\-&quot;$&quot;* #,##0_-;_-&quot;$&quot;* &quot;-&quot;??_-;_-@_-"/>
    <numFmt numFmtId="167" formatCode="#,##0_ ;\-#,##0\ "/>
    <numFmt numFmtId="168" formatCode="0.0000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2"/>
      <color rgb="FFFFFFFF"/>
      <name val="Calibri"/>
      <family val="2"/>
      <scheme val="minor"/>
    </font>
    <font>
      <sz val="10"/>
      <color rgb="FF333333"/>
      <name val="Helvetica Neue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FF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6" fillId="0" borderId="0"/>
    <xf numFmtId="44" fontId="1" fillId="0" borderId="0" applyFont="0" applyFill="0" applyBorder="0" applyAlignment="0" applyProtection="0"/>
  </cellStyleXfs>
  <cellXfs count="136">
    <xf numFmtId="0" fontId="0" fillId="0" borderId="0" xfId="0"/>
    <xf numFmtId="0" fontId="0" fillId="0" borderId="0" xfId="0" applyFont="1"/>
    <xf numFmtId="0" fontId="2" fillId="0" borderId="0" xfId="0" applyNumberFormat="1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164" fontId="0" fillId="0" borderId="0" xfId="1" applyNumberFormat="1" applyFont="1"/>
    <xf numFmtId="0" fontId="0" fillId="0" borderId="0" xfId="0" applyFont="1" applyAlignment="1">
      <alignment horizontal="center"/>
    </xf>
    <xf numFmtId="43" fontId="0" fillId="0" borderId="0" xfId="1" applyFont="1"/>
    <xf numFmtId="49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/>
    </xf>
    <xf numFmtId="164" fontId="0" fillId="0" borderId="0" xfId="1" applyNumberFormat="1" applyFont="1" applyFill="1" applyBorder="1" applyAlignment="1">
      <alignment horizontal="center" vertical="center" wrapText="1"/>
    </xf>
    <xf numFmtId="0" fontId="0" fillId="0" borderId="0" xfId="1" applyNumberFormat="1" applyFont="1" applyFill="1" applyBorder="1" applyAlignment="1">
      <alignment horizontal="left" vertical="center" wrapText="1"/>
    </xf>
    <xf numFmtId="164" fontId="0" fillId="0" borderId="7" xfId="1" applyNumberFormat="1" applyFont="1" applyFill="1" applyBorder="1" applyAlignment="1">
      <alignment horizontal="center" vertical="center" wrapText="1"/>
    </xf>
    <xf numFmtId="164" fontId="0" fillId="0" borderId="8" xfId="1" applyNumberFormat="1" applyFont="1" applyFill="1" applyBorder="1" applyAlignment="1">
      <alignment horizontal="center" vertical="center" wrapText="1"/>
    </xf>
    <xf numFmtId="164" fontId="0" fillId="0" borderId="9" xfId="1" applyNumberFormat="1" applyFont="1" applyFill="1" applyBorder="1" applyAlignment="1">
      <alignment horizontal="center" vertical="center" wrapText="1"/>
    </xf>
    <xf numFmtId="0" fontId="0" fillId="0" borderId="0" xfId="1" applyNumberFormat="1" applyFont="1" applyFill="1" applyBorder="1" applyAlignment="1">
      <alignment horizontal="left"/>
    </xf>
    <xf numFmtId="43" fontId="0" fillId="0" borderId="0" xfId="1" applyNumberFormat="1" applyFont="1" applyFill="1" applyBorder="1" applyAlignment="1"/>
    <xf numFmtId="0" fontId="3" fillId="0" borderId="0" xfId="1" applyNumberFormat="1" applyFont="1" applyFill="1" applyBorder="1" applyAlignment="1">
      <alignment horizontal="left"/>
    </xf>
    <xf numFmtId="164" fontId="0" fillId="0" borderId="0" xfId="1" applyNumberFormat="1" applyFont="1" applyFill="1" applyBorder="1" applyAlignment="1"/>
    <xf numFmtId="3" fontId="0" fillId="0" borderId="0" xfId="0" applyNumberFormat="1" applyFont="1" applyFill="1" applyBorder="1"/>
    <xf numFmtId="49" fontId="0" fillId="0" borderId="0" xfId="0" applyNumberFormat="1" applyFont="1" applyAlignment="1">
      <alignment horizontal="center"/>
    </xf>
    <xf numFmtId="0" fontId="0" fillId="0" borderId="0" xfId="0" applyFont="1" applyAlignment="1">
      <alignment horizontal="left"/>
    </xf>
    <xf numFmtId="164" fontId="0" fillId="0" borderId="0" xfId="1" applyNumberFormat="1" applyFont="1" applyFill="1"/>
    <xf numFmtId="0" fontId="0" fillId="0" borderId="0" xfId="1" applyNumberFormat="1" applyFont="1" applyFill="1" applyAlignment="1">
      <alignment horizontal="left"/>
    </xf>
    <xf numFmtId="43" fontId="2" fillId="5" borderId="26" xfId="1" applyNumberFormat="1" applyFont="1" applyFill="1" applyBorder="1" applyAlignment="1">
      <alignment horizontal="center" vertical="center" wrapText="1"/>
    </xf>
    <xf numFmtId="43" fontId="2" fillId="5" borderId="36" xfId="1" applyNumberFormat="1" applyFont="1" applyFill="1" applyBorder="1" applyAlignment="1">
      <alignment horizontal="center" vertical="center" wrapText="1"/>
    </xf>
    <xf numFmtId="43" fontId="2" fillId="7" borderId="36" xfId="1" applyNumberFormat="1" applyFont="1" applyFill="1" applyBorder="1" applyAlignment="1">
      <alignment horizontal="center" vertical="center" wrapText="1"/>
    </xf>
    <xf numFmtId="43" fontId="3" fillId="8" borderId="36" xfId="1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3" fontId="2" fillId="0" borderId="0" xfId="1" applyNumberFormat="1" applyFont="1" applyFill="1" applyBorder="1" applyAlignment="1">
      <alignment horizontal="center" vertical="center" wrapText="1"/>
    </xf>
    <xf numFmtId="43" fontId="3" fillId="0" borderId="0" xfId="1" applyNumberFormat="1" applyFont="1" applyFill="1" applyBorder="1" applyAlignment="1">
      <alignment horizontal="center" vertical="center" wrapText="1"/>
    </xf>
    <xf numFmtId="43" fontId="2" fillId="2" borderId="38" xfId="1" applyNumberFormat="1" applyFont="1" applyFill="1" applyBorder="1" applyAlignment="1">
      <alignment horizontal="center" vertical="center" wrapText="1"/>
    </xf>
    <xf numFmtId="43" fontId="2" fillId="2" borderId="40" xfId="1" applyNumberFormat="1" applyFont="1" applyFill="1" applyBorder="1" applyAlignment="1">
      <alignment horizontal="center" vertical="center" wrapText="1"/>
    </xf>
    <xf numFmtId="165" fontId="0" fillId="0" borderId="11" xfId="1" applyNumberFormat="1" applyFont="1" applyBorder="1"/>
    <xf numFmtId="165" fontId="5" fillId="11" borderId="11" xfId="1" applyNumberFormat="1" applyFont="1" applyFill="1" applyBorder="1" applyAlignment="1">
      <alignment horizontal="left" vertical="center" wrapText="1" indent="1"/>
    </xf>
    <xf numFmtId="43" fontId="0" fillId="0" borderId="11" xfId="1" applyNumberFormat="1" applyFont="1" applyBorder="1"/>
    <xf numFmtId="0" fontId="2" fillId="2" borderId="39" xfId="0" applyFont="1" applyFill="1" applyBorder="1" applyAlignment="1">
      <alignment horizontal="center" vertical="center" wrapText="1"/>
    </xf>
    <xf numFmtId="0" fontId="0" fillId="4" borderId="11" xfId="0" applyFont="1" applyFill="1" applyBorder="1" applyAlignment="1">
      <alignment horizontal="center"/>
    </xf>
    <xf numFmtId="164" fontId="0" fillId="10" borderId="11" xfId="1" applyNumberFormat="1" applyFont="1" applyFill="1" applyBorder="1"/>
    <xf numFmtId="164" fontId="0" fillId="0" borderId="11" xfId="1" applyNumberFormat="1" applyFont="1" applyBorder="1"/>
    <xf numFmtId="164" fontId="0" fillId="4" borderId="11" xfId="1" applyNumberFormat="1" applyFont="1" applyFill="1" applyBorder="1"/>
    <xf numFmtId="0" fontId="0" fillId="4" borderId="11" xfId="0" applyFont="1" applyFill="1" applyBorder="1"/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0" fontId="0" fillId="0" borderId="11" xfId="0" applyBorder="1"/>
    <xf numFmtId="164" fontId="0" fillId="0" borderId="0" xfId="0" applyNumberFormat="1" applyFont="1" applyAlignment="1">
      <alignment horizontal="center"/>
    </xf>
    <xf numFmtId="3" fontId="0" fillId="0" borderId="0" xfId="0" applyNumberFormat="1" applyFont="1" applyAlignment="1">
      <alignment horizontal="center"/>
    </xf>
    <xf numFmtId="49" fontId="3" fillId="0" borderId="11" xfId="0" applyNumberFormat="1" applyFont="1" applyBorder="1" applyAlignment="1">
      <alignment horizontal="center" wrapText="1"/>
    </xf>
    <xf numFmtId="4" fontId="0" fillId="0" borderId="0" xfId="0" applyNumberFormat="1"/>
    <xf numFmtId="3" fontId="0" fillId="0" borderId="0" xfId="0" applyNumberFormat="1"/>
    <xf numFmtId="0" fontId="7" fillId="12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3" fontId="0" fillId="0" borderId="0" xfId="3" applyNumberFormat="1" applyFont="1" applyAlignment="1">
      <alignment horizontal="center"/>
    </xf>
    <xf numFmtId="3" fontId="8" fillId="0" borderId="0" xfId="0" applyNumberFormat="1" applyFont="1"/>
    <xf numFmtId="167" fontId="0" fillId="0" borderId="11" xfId="3" applyNumberFormat="1" applyFont="1" applyFill="1" applyBorder="1"/>
    <xf numFmtId="167" fontId="0" fillId="0" borderId="0" xfId="0" applyNumberFormat="1"/>
    <xf numFmtId="166" fontId="3" fillId="0" borderId="0" xfId="0" applyNumberFormat="1" applyFont="1"/>
    <xf numFmtId="166" fontId="0" fillId="0" borderId="0" xfId="0" applyNumberFormat="1"/>
    <xf numFmtId="167" fontId="0" fillId="0" borderId="0" xfId="3" applyNumberFormat="1" applyFont="1"/>
    <xf numFmtId="167" fontId="3" fillId="0" borderId="0" xfId="3" applyNumberFormat="1" applyFont="1"/>
    <xf numFmtId="0" fontId="9" fillId="0" borderId="43" xfId="0" applyFont="1" applyBorder="1" applyAlignment="1">
      <alignment horizontal="justify" vertical="center" wrapText="1"/>
    </xf>
    <xf numFmtId="0" fontId="9" fillId="0" borderId="44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13" borderId="44" xfId="0" applyFont="1" applyFill="1" applyBorder="1" applyAlignment="1">
      <alignment horizontal="center" vertical="center" wrapText="1"/>
    </xf>
    <xf numFmtId="17" fontId="9" fillId="0" borderId="44" xfId="0" applyNumberFormat="1" applyFont="1" applyBorder="1" applyAlignment="1">
      <alignment horizontal="center" vertical="center" wrapText="1"/>
    </xf>
    <xf numFmtId="167" fontId="3" fillId="0" borderId="0" xfId="0" applyNumberFormat="1" applyFont="1"/>
    <xf numFmtId="168" fontId="0" fillId="0" borderId="0" xfId="0" applyNumberFormat="1"/>
    <xf numFmtId="0" fontId="0" fillId="4" borderId="11" xfId="0" applyFont="1" applyFill="1" applyBorder="1" applyAlignment="1">
      <alignment horizontal="left"/>
    </xf>
    <xf numFmtId="43" fontId="3" fillId="8" borderId="27" xfId="1" applyNumberFormat="1" applyFont="1" applyFill="1" applyBorder="1" applyAlignment="1">
      <alignment horizontal="center" vertical="center" wrapText="1"/>
    </xf>
    <xf numFmtId="43" fontId="3" fillId="8" borderId="28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9" fontId="2" fillId="5" borderId="13" xfId="0" applyNumberFormat="1" applyFont="1" applyFill="1" applyBorder="1" applyAlignment="1">
      <alignment horizontal="center" vertical="center" wrapText="1"/>
    </xf>
    <xf numFmtId="49" fontId="2" fillId="5" borderId="22" xfId="0" applyNumberFormat="1" applyFont="1" applyFill="1" applyBorder="1" applyAlignment="1">
      <alignment horizontal="center" vertical="center" wrapText="1"/>
    </xf>
    <xf numFmtId="49" fontId="2" fillId="5" borderId="31" xfId="0" applyNumberFormat="1" applyFont="1" applyFill="1" applyBorder="1" applyAlignment="1">
      <alignment horizontal="center" vertical="center" wrapText="1"/>
    </xf>
    <xf numFmtId="43" fontId="2" fillId="5" borderId="14" xfId="1" applyNumberFormat="1" applyFont="1" applyFill="1" applyBorder="1" applyAlignment="1">
      <alignment horizontal="center" vertical="center" wrapText="1"/>
    </xf>
    <xf numFmtId="43" fontId="2" fillId="5" borderId="15" xfId="1" applyNumberFormat="1" applyFont="1" applyFill="1" applyBorder="1" applyAlignment="1">
      <alignment horizontal="center" vertical="center" wrapText="1"/>
    </xf>
    <xf numFmtId="43" fontId="2" fillId="5" borderId="16" xfId="1" applyNumberFormat="1" applyFont="1" applyFill="1" applyBorder="1" applyAlignment="1">
      <alignment horizontal="center" vertical="center" wrapText="1"/>
    </xf>
    <xf numFmtId="43" fontId="2" fillId="5" borderId="23" xfId="1" applyNumberFormat="1" applyFont="1" applyFill="1" applyBorder="1" applyAlignment="1">
      <alignment horizontal="center" vertical="center" wrapText="1"/>
    </xf>
    <xf numFmtId="43" fontId="2" fillId="5" borderId="0" xfId="1" applyNumberFormat="1" applyFont="1" applyFill="1" applyBorder="1" applyAlignment="1">
      <alignment horizontal="center" vertical="center" wrapText="1"/>
    </xf>
    <xf numFmtId="43" fontId="2" fillId="5" borderId="24" xfId="1" applyNumberFormat="1" applyFont="1" applyFill="1" applyBorder="1" applyAlignment="1">
      <alignment horizontal="center" vertical="center" wrapText="1"/>
    </xf>
    <xf numFmtId="43" fontId="2" fillId="5" borderId="32" xfId="1" applyNumberFormat="1" applyFont="1" applyFill="1" applyBorder="1" applyAlignment="1">
      <alignment horizontal="center" vertical="center" wrapText="1"/>
    </xf>
    <xf numFmtId="43" fontId="2" fillId="5" borderId="33" xfId="1" applyNumberFormat="1" applyFont="1" applyFill="1" applyBorder="1" applyAlignment="1">
      <alignment horizontal="center" vertical="center" wrapText="1"/>
    </xf>
    <xf numFmtId="43" fontId="2" fillId="5" borderId="34" xfId="1" applyNumberFormat="1" applyFont="1" applyFill="1" applyBorder="1" applyAlignment="1">
      <alignment horizontal="center" vertical="center" wrapText="1"/>
    </xf>
    <xf numFmtId="43" fontId="2" fillId="5" borderId="17" xfId="1" applyNumberFormat="1" applyFont="1" applyFill="1" applyBorder="1" applyAlignment="1">
      <alignment horizontal="center" vertical="center" wrapText="1"/>
    </xf>
    <xf numFmtId="43" fontId="2" fillId="5" borderId="25" xfId="1" applyNumberFormat="1" applyFont="1" applyFill="1" applyBorder="1" applyAlignment="1">
      <alignment horizontal="center" vertical="center" wrapText="1"/>
    </xf>
    <xf numFmtId="43" fontId="2" fillId="5" borderId="35" xfId="1" applyNumberFormat="1" applyFont="1" applyFill="1" applyBorder="1" applyAlignment="1">
      <alignment horizontal="center" vertical="center" wrapText="1"/>
    </xf>
    <xf numFmtId="0" fontId="2" fillId="5" borderId="18" xfId="0" applyFont="1" applyFill="1" applyBorder="1" applyAlignment="1">
      <alignment horizontal="center" vertical="center" wrapText="1"/>
    </xf>
    <xf numFmtId="0" fontId="2" fillId="5" borderId="19" xfId="0" applyFont="1" applyFill="1" applyBorder="1" applyAlignment="1">
      <alignment horizontal="center" vertical="center" wrapText="1"/>
    </xf>
    <xf numFmtId="0" fontId="2" fillId="5" borderId="20" xfId="0" applyFont="1" applyFill="1" applyBorder="1" applyAlignment="1">
      <alignment horizontal="center" vertical="center" wrapText="1"/>
    </xf>
    <xf numFmtId="0" fontId="2" fillId="6" borderId="18" xfId="0" applyFont="1" applyFill="1" applyBorder="1" applyAlignment="1">
      <alignment horizontal="center" vertical="center" wrapText="1"/>
    </xf>
    <xf numFmtId="0" fontId="2" fillId="6" borderId="20" xfId="0" applyFont="1" applyFill="1" applyBorder="1" applyAlignment="1">
      <alignment horizontal="center" vertical="center" wrapText="1"/>
    </xf>
    <xf numFmtId="0" fontId="2" fillId="7" borderId="18" xfId="0" applyFont="1" applyFill="1" applyBorder="1" applyAlignment="1">
      <alignment horizontal="center" vertical="center" wrapText="1"/>
    </xf>
    <xf numFmtId="0" fontId="2" fillId="7" borderId="20" xfId="0" applyFont="1" applyFill="1" applyBorder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20" xfId="0" applyFont="1" applyFill="1" applyBorder="1" applyAlignment="1">
      <alignment horizontal="center" vertical="center" wrapText="1"/>
    </xf>
    <xf numFmtId="43" fontId="3" fillId="9" borderId="21" xfId="1" applyNumberFormat="1" applyFont="1" applyFill="1" applyBorder="1" applyAlignment="1">
      <alignment horizontal="center" vertical="center" wrapText="1"/>
    </xf>
    <xf numFmtId="43" fontId="3" fillId="9" borderId="30" xfId="1" applyNumberFormat="1" applyFont="1" applyFill="1" applyBorder="1" applyAlignment="1">
      <alignment horizontal="center" vertical="center" wrapText="1"/>
    </xf>
    <xf numFmtId="43" fontId="3" fillId="9" borderId="37" xfId="1" applyNumberFormat="1" applyFont="1" applyFill="1" applyBorder="1" applyAlignment="1">
      <alignment horizontal="center" vertical="center" wrapText="1"/>
    </xf>
    <xf numFmtId="43" fontId="2" fillId="5" borderId="27" xfId="1" applyNumberFormat="1" applyFont="1" applyFill="1" applyBorder="1" applyAlignment="1">
      <alignment horizontal="center" vertical="center" wrapText="1"/>
    </xf>
    <xf numFmtId="43" fontId="2" fillId="5" borderId="28" xfId="1" applyNumberFormat="1" applyFont="1" applyFill="1" applyBorder="1" applyAlignment="1">
      <alignment horizontal="center" vertical="center" wrapText="1"/>
    </xf>
    <xf numFmtId="43" fontId="2" fillId="6" borderId="29" xfId="1" applyNumberFormat="1" applyFont="1" applyFill="1" applyBorder="1" applyAlignment="1">
      <alignment horizontal="center" vertical="center" wrapText="1"/>
    </xf>
    <xf numFmtId="43" fontId="2" fillId="6" borderId="35" xfId="1" applyNumberFormat="1" applyFont="1" applyFill="1" applyBorder="1" applyAlignment="1">
      <alignment horizontal="center" vertical="center" wrapText="1"/>
    </xf>
    <xf numFmtId="43" fontId="2" fillId="7" borderId="27" xfId="1" applyNumberFormat="1" applyFont="1" applyFill="1" applyBorder="1" applyAlignment="1">
      <alignment horizontal="center" vertical="center" wrapText="1"/>
    </xf>
    <xf numFmtId="43" fontId="2" fillId="7" borderId="28" xfId="1" applyNumberFormat="1" applyFont="1" applyFill="1" applyBorder="1" applyAlignment="1">
      <alignment horizontal="center" vertical="center" wrapText="1"/>
    </xf>
    <xf numFmtId="43" fontId="3" fillId="8" borderId="29" xfId="1" applyNumberFormat="1" applyFont="1" applyFill="1" applyBorder="1" applyAlignment="1">
      <alignment horizontal="center" vertical="center" wrapText="1"/>
    </xf>
    <xf numFmtId="43" fontId="3" fillId="8" borderId="35" xfId="1" applyNumberFormat="1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43" fontId="0" fillId="0" borderId="5" xfId="1" applyNumberFormat="1" applyFont="1" applyBorder="1" applyAlignment="1">
      <alignment vertical="center" wrapText="1"/>
    </xf>
    <xf numFmtId="43" fontId="0" fillId="0" borderId="6" xfId="1" applyNumberFormat="1" applyFont="1" applyBorder="1" applyAlignment="1">
      <alignment vertical="center" wrapText="1"/>
    </xf>
    <xf numFmtId="43" fontId="3" fillId="0" borderId="1" xfId="1" applyNumberFormat="1" applyFont="1" applyFill="1" applyBorder="1" applyAlignment="1">
      <alignment horizontal="center" vertical="center" wrapText="1"/>
    </xf>
    <xf numFmtId="43" fontId="3" fillId="0" borderId="2" xfId="1" applyNumberFormat="1" applyFont="1" applyFill="1" applyBorder="1" applyAlignment="1">
      <alignment horizontal="center" vertical="center" wrapText="1"/>
    </xf>
    <xf numFmtId="43" fontId="3" fillId="0" borderId="3" xfId="1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left"/>
    </xf>
    <xf numFmtId="0" fontId="2" fillId="2" borderId="11" xfId="0" applyFont="1" applyFill="1" applyBorder="1" applyAlignment="1">
      <alignment horizontal="left"/>
    </xf>
    <xf numFmtId="43" fontId="0" fillId="0" borderId="11" xfId="1" applyNumberFormat="1" applyFont="1" applyBorder="1" applyAlignment="1"/>
    <xf numFmtId="43" fontId="0" fillId="0" borderId="12" xfId="1" applyNumberFormat="1" applyFont="1" applyBorder="1" applyAlignment="1"/>
    <xf numFmtId="164" fontId="0" fillId="4" borderId="11" xfId="1" applyNumberFormat="1" applyFont="1" applyFill="1" applyBorder="1" applyAlignment="1"/>
    <xf numFmtId="164" fontId="0" fillId="4" borderId="12" xfId="1" applyNumberFormat="1" applyFont="1" applyFill="1" applyBorder="1" applyAlignment="1"/>
    <xf numFmtId="3" fontId="0" fillId="4" borderId="11" xfId="0" applyNumberFormat="1" applyFont="1" applyFill="1" applyBorder="1" applyAlignment="1"/>
    <xf numFmtId="3" fontId="0" fillId="4" borderId="12" xfId="0" applyNumberFormat="1" applyFont="1" applyFill="1" applyBorder="1" applyAlignment="1"/>
    <xf numFmtId="164" fontId="0" fillId="0" borderId="11" xfId="1" applyNumberFormat="1" applyFont="1" applyBorder="1" applyAlignment="1"/>
    <xf numFmtId="164" fontId="0" fillId="0" borderId="12" xfId="1" applyNumberFormat="1" applyFont="1" applyBorder="1" applyAlignment="1"/>
    <xf numFmtId="0" fontId="10" fillId="13" borderId="45" xfId="0" applyFont="1" applyFill="1" applyBorder="1" applyAlignment="1">
      <alignment horizontal="center" vertical="center"/>
    </xf>
    <xf numFmtId="0" fontId="10" fillId="13" borderId="43" xfId="0" applyFont="1" applyFill="1" applyBorder="1" applyAlignment="1">
      <alignment horizontal="center" vertical="center"/>
    </xf>
    <xf numFmtId="0" fontId="10" fillId="13" borderId="1" xfId="0" applyFont="1" applyFill="1" applyBorder="1" applyAlignment="1">
      <alignment horizontal="center" vertical="center" wrapText="1"/>
    </xf>
    <xf numFmtId="0" fontId="10" fillId="13" borderId="3" xfId="0" applyFont="1" applyFill="1" applyBorder="1" applyAlignment="1">
      <alignment horizontal="center" vertical="center" wrapText="1"/>
    </xf>
  </cellXfs>
  <cellStyles count="4">
    <cellStyle name="Millares" xfId="1" builtinId="3"/>
    <cellStyle name="Moneda" xfId="3" builtinId="4"/>
    <cellStyle name="Normal" xfId="0" builtinId="0"/>
    <cellStyle name="Normal 2" xfId="2" xr:uid="{00000000-0005-0000-0000-000003000000}"/>
  </cellStyles>
  <dxfs count="2"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Q122"/>
  <sheetViews>
    <sheetView tabSelected="1" topLeftCell="A9" zoomScaleNormal="100" workbookViewId="0">
      <selection activeCell="C142" sqref="C142"/>
    </sheetView>
  </sheetViews>
  <sheetFormatPr baseColWidth="10" defaultRowHeight="15"/>
  <cols>
    <col min="6" max="6" width="16.42578125" bestFit="1" customWidth="1"/>
    <col min="7" max="7" width="11" bestFit="1" customWidth="1"/>
    <col min="8" max="9" width="16.85546875" customWidth="1"/>
    <col min="10" max="10" width="18.7109375" customWidth="1"/>
    <col min="11" max="11" width="11" bestFit="1" customWidth="1"/>
    <col min="12" max="12" width="12.140625" bestFit="1" customWidth="1"/>
    <col min="13" max="13" width="11" bestFit="1" customWidth="1"/>
    <col min="14" max="14" width="15.85546875" bestFit="1" customWidth="1"/>
    <col min="15" max="15" width="14.42578125" customWidth="1"/>
    <col min="16" max="16" width="13.28515625" customWidth="1"/>
    <col min="17" max="17" width="15.85546875" bestFit="1" customWidth="1"/>
  </cols>
  <sheetData>
    <row r="1" spans="1:17" ht="36" customHeight="1" thickBot="1">
      <c r="A1" s="113" t="s">
        <v>0</v>
      </c>
      <c r="B1" s="111"/>
      <c r="C1" s="111"/>
      <c r="D1" s="111"/>
      <c r="E1" s="111"/>
      <c r="F1" s="114"/>
      <c r="G1" s="2"/>
      <c r="H1" s="3" t="s">
        <v>1</v>
      </c>
      <c r="I1" s="4" t="s">
        <v>2</v>
      </c>
      <c r="J1" s="5" t="s">
        <v>3</v>
      </c>
      <c r="K1" s="6"/>
      <c r="L1" s="7"/>
      <c r="M1" s="1"/>
      <c r="N1" s="8"/>
      <c r="O1" s="1"/>
      <c r="P1" s="1"/>
      <c r="Q1" s="1"/>
    </row>
    <row r="2" spans="1:17" ht="15.75" thickBot="1">
      <c r="A2" s="9"/>
      <c r="B2" s="10"/>
      <c r="C2" s="10"/>
      <c r="D2" s="11"/>
      <c r="E2" s="1"/>
      <c r="F2" s="11"/>
      <c r="G2" s="12"/>
      <c r="H2" s="13">
        <f>I2-J2</f>
        <v>0</v>
      </c>
      <c r="I2" s="14">
        <f>D5</f>
        <v>1124521200</v>
      </c>
      <c r="J2" s="15">
        <f>F15</f>
        <v>1124521200.0000002</v>
      </c>
      <c r="K2" s="6"/>
      <c r="L2" s="7"/>
      <c r="M2" s="1"/>
      <c r="N2" s="8"/>
      <c r="O2" s="1"/>
      <c r="P2" s="1"/>
      <c r="Q2" s="1"/>
    </row>
    <row r="3" spans="1:17" ht="45.75" customHeight="1" thickBot="1">
      <c r="A3" s="115" t="s">
        <v>4</v>
      </c>
      <c r="B3" s="116"/>
      <c r="C3" s="116"/>
      <c r="D3" s="117">
        <v>0.8</v>
      </c>
      <c r="E3" s="117"/>
      <c r="F3" s="118"/>
      <c r="G3" s="12"/>
      <c r="H3" s="119" t="str">
        <f>IF(H2=0,"Coinciden", "Cálculo no validado. El Fism PEF 2013 debe ser igual a la Suma del Fism 13 de todos los Municipios")</f>
        <v>Coinciden</v>
      </c>
      <c r="I3" s="120"/>
      <c r="J3" s="121"/>
      <c r="K3" s="6"/>
      <c r="L3" s="7"/>
      <c r="M3" s="1"/>
      <c r="N3" s="8"/>
      <c r="O3" s="1"/>
      <c r="P3" s="1"/>
      <c r="Q3" s="1"/>
    </row>
    <row r="4" spans="1:17">
      <c r="A4" s="122" t="s">
        <v>5</v>
      </c>
      <c r="B4" s="123"/>
      <c r="C4" s="123"/>
      <c r="D4" s="124">
        <f>1-D3</f>
        <v>0.19999999999999996</v>
      </c>
      <c r="E4" s="124"/>
      <c r="F4" s="125"/>
      <c r="G4" s="16"/>
      <c r="H4" s="17"/>
      <c r="I4" s="17"/>
      <c r="J4" s="17"/>
      <c r="K4" s="6"/>
      <c r="L4" s="7"/>
      <c r="M4" s="1"/>
      <c r="N4" s="8"/>
      <c r="O4" s="1"/>
      <c r="P4" s="1"/>
      <c r="Q4" s="1"/>
    </row>
    <row r="5" spans="1:17">
      <c r="A5" s="122" t="s">
        <v>6</v>
      </c>
      <c r="B5" s="123"/>
      <c r="C5" s="123"/>
      <c r="D5" s="126">
        <v>1124521200</v>
      </c>
      <c r="E5" s="126"/>
      <c r="F5" s="127"/>
      <c r="G5" s="18" t="s">
        <v>7</v>
      </c>
      <c r="H5" s="19"/>
      <c r="I5" s="19"/>
      <c r="J5" s="19"/>
      <c r="K5" s="6"/>
      <c r="L5" s="46"/>
      <c r="M5" s="1"/>
      <c r="N5" s="8"/>
      <c r="O5" s="1"/>
      <c r="P5" s="1"/>
      <c r="Q5" s="1"/>
    </row>
    <row r="6" spans="1:17">
      <c r="A6" s="122" t="s">
        <v>242</v>
      </c>
      <c r="B6" s="123"/>
      <c r="C6" s="123"/>
      <c r="D6" s="128">
        <v>1608334036</v>
      </c>
      <c r="E6" s="128"/>
      <c r="F6" s="129"/>
      <c r="G6" s="18" t="s">
        <v>243</v>
      </c>
      <c r="H6" s="20"/>
      <c r="I6" s="20"/>
      <c r="J6" s="20"/>
      <c r="K6" s="6"/>
      <c r="L6" s="47"/>
      <c r="M6" s="1"/>
      <c r="N6" s="8"/>
      <c r="O6" s="1"/>
      <c r="P6" s="1"/>
      <c r="Q6" s="1"/>
    </row>
    <row r="7" spans="1:17">
      <c r="A7" s="122" t="s">
        <v>8</v>
      </c>
      <c r="B7" s="123"/>
      <c r="C7" s="123"/>
      <c r="D7" s="130">
        <f>D6-D5</f>
        <v>483812836</v>
      </c>
      <c r="E7" s="130"/>
      <c r="F7" s="131"/>
      <c r="G7" s="16"/>
      <c r="H7" s="19"/>
      <c r="I7" s="19"/>
      <c r="J7" s="19"/>
      <c r="K7" s="6"/>
      <c r="L7" s="7"/>
      <c r="M7" s="1"/>
      <c r="N7" s="8"/>
      <c r="O7" s="1"/>
      <c r="P7" s="1"/>
      <c r="Q7" s="1"/>
    </row>
    <row r="8" spans="1:17" ht="6" customHeight="1" thickBot="1">
      <c r="A8" s="21"/>
      <c r="B8" s="22"/>
      <c r="C8" s="22"/>
      <c r="D8" s="6"/>
      <c r="E8" s="6"/>
      <c r="F8" s="23"/>
      <c r="G8" s="24"/>
      <c r="H8" s="23"/>
      <c r="I8" s="23"/>
      <c r="J8" s="23"/>
      <c r="K8" s="6"/>
      <c r="L8" s="7"/>
      <c r="M8" s="1"/>
      <c r="N8" s="8"/>
      <c r="O8" s="1"/>
      <c r="P8" s="1"/>
      <c r="Q8" s="1"/>
    </row>
    <row r="9" spans="1:17" ht="38.25" customHeight="1" thickBot="1">
      <c r="A9" s="71" t="s">
        <v>244</v>
      </c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3"/>
    </row>
    <row r="10" spans="1:17" ht="5.25" customHeight="1" thickBot="1">
      <c r="A10" s="21"/>
      <c r="B10" s="22"/>
      <c r="C10" s="22"/>
      <c r="D10" s="6"/>
      <c r="E10" s="6"/>
      <c r="F10" s="23"/>
      <c r="G10" s="24"/>
      <c r="H10" s="23"/>
      <c r="I10" s="23"/>
      <c r="J10" s="23"/>
      <c r="K10" s="6"/>
      <c r="L10" s="7"/>
      <c r="M10" s="1"/>
      <c r="N10" s="8"/>
      <c r="O10" s="1"/>
      <c r="P10" s="1"/>
      <c r="Q10" s="1"/>
    </row>
    <row r="11" spans="1:17">
      <c r="A11" s="74" t="s">
        <v>9</v>
      </c>
      <c r="B11" s="77" t="s">
        <v>10</v>
      </c>
      <c r="C11" s="78"/>
      <c r="D11" s="78"/>
      <c r="E11" s="79"/>
      <c r="F11" s="86" t="s">
        <v>6</v>
      </c>
      <c r="G11" s="89" t="s">
        <v>11</v>
      </c>
      <c r="H11" s="90"/>
      <c r="I11" s="91"/>
      <c r="J11" s="92" t="s">
        <v>12</v>
      </c>
      <c r="K11" s="93"/>
      <c r="L11" s="94" t="s">
        <v>13</v>
      </c>
      <c r="M11" s="95"/>
      <c r="N11" s="96" t="s">
        <v>14</v>
      </c>
      <c r="O11" s="97"/>
      <c r="P11" s="98"/>
      <c r="Q11" s="99" t="s">
        <v>246</v>
      </c>
    </row>
    <row r="12" spans="1:17" ht="45">
      <c r="A12" s="75"/>
      <c r="B12" s="80"/>
      <c r="C12" s="81"/>
      <c r="D12" s="81"/>
      <c r="E12" s="82"/>
      <c r="F12" s="87"/>
      <c r="G12" s="25" t="s">
        <v>15</v>
      </c>
      <c r="H12" s="102" t="s">
        <v>28</v>
      </c>
      <c r="I12" s="103"/>
      <c r="J12" s="104" t="s">
        <v>16</v>
      </c>
      <c r="K12" s="104" t="s">
        <v>17</v>
      </c>
      <c r="L12" s="106" t="s">
        <v>18</v>
      </c>
      <c r="M12" s="107"/>
      <c r="N12" s="108" t="s">
        <v>19</v>
      </c>
      <c r="O12" s="69" t="s">
        <v>245</v>
      </c>
      <c r="P12" s="70"/>
      <c r="Q12" s="100"/>
    </row>
    <row r="13" spans="1:17" ht="60.75" thickBot="1">
      <c r="A13" s="76"/>
      <c r="B13" s="83"/>
      <c r="C13" s="84"/>
      <c r="D13" s="84"/>
      <c r="E13" s="85"/>
      <c r="F13" s="88"/>
      <c r="G13" s="26" t="s">
        <v>20</v>
      </c>
      <c r="H13" s="26" t="s">
        <v>21</v>
      </c>
      <c r="I13" s="26" t="s">
        <v>22</v>
      </c>
      <c r="J13" s="105"/>
      <c r="K13" s="105"/>
      <c r="L13" s="27" t="s">
        <v>23</v>
      </c>
      <c r="M13" s="27" t="s">
        <v>24</v>
      </c>
      <c r="N13" s="109"/>
      <c r="O13" s="28" t="s">
        <v>25</v>
      </c>
      <c r="P13" s="28" t="s">
        <v>26</v>
      </c>
      <c r="Q13" s="101"/>
    </row>
    <row r="14" spans="1:17" ht="5.25" customHeight="1" thickBot="1">
      <c r="A14" s="29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1"/>
      <c r="O14" s="31"/>
      <c r="P14" s="31"/>
      <c r="Q14" s="31"/>
    </row>
    <row r="15" spans="1:17" ht="15.75" thickBot="1">
      <c r="A15" s="37" t="s">
        <v>29</v>
      </c>
      <c r="B15" s="110" t="s">
        <v>27</v>
      </c>
      <c r="C15" s="111"/>
      <c r="D15" s="111"/>
      <c r="E15" s="112"/>
      <c r="F15" s="32">
        <f>SUM(F17:F122)</f>
        <v>1124521200.0000002</v>
      </c>
      <c r="G15" s="32">
        <f t="shared" ref="G15:Q15" si="0">SUM(G17:G2005)</f>
        <v>232485</v>
      </c>
      <c r="H15" s="32">
        <f t="shared" si="0"/>
        <v>170662</v>
      </c>
      <c r="I15" s="32">
        <f t="shared" si="0"/>
        <v>371.5125267821</v>
      </c>
      <c r="J15" s="32">
        <f t="shared" si="0"/>
        <v>3.5310537956682415</v>
      </c>
      <c r="K15" s="32">
        <f t="shared" si="0"/>
        <v>0.99999999999999978</v>
      </c>
      <c r="L15" s="32">
        <f t="shared" si="0"/>
        <v>146.5414376245798</v>
      </c>
      <c r="M15" s="32">
        <f t="shared" si="0"/>
        <v>1</v>
      </c>
      <c r="N15" s="32">
        <f t="shared" si="0"/>
        <v>1124521200.0000002</v>
      </c>
      <c r="O15" s="32">
        <f t="shared" si="0"/>
        <v>387050268.79999995</v>
      </c>
      <c r="P15" s="32">
        <f t="shared" si="0"/>
        <v>96762567.199999943</v>
      </c>
      <c r="Q15" s="33">
        <f t="shared" si="0"/>
        <v>1608334036</v>
      </c>
    </row>
    <row r="16" spans="1:17" ht="4.5" customHeight="1">
      <c r="A16" s="29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1"/>
      <c r="O16" s="31"/>
      <c r="P16" s="31"/>
      <c r="Q16" s="31"/>
    </row>
    <row r="17" spans="1:17">
      <c r="A17" s="38" t="s">
        <v>30</v>
      </c>
      <c r="B17" s="68" t="s">
        <v>31</v>
      </c>
      <c r="C17" s="68"/>
      <c r="D17" s="68"/>
      <c r="E17" s="68"/>
      <c r="F17" s="39">
        <v>4485310.5783126</v>
      </c>
      <c r="G17" s="40">
        <v>1301</v>
      </c>
      <c r="H17" s="41">
        <v>635</v>
      </c>
      <c r="I17" s="42">
        <v>3.5326312428</v>
      </c>
      <c r="J17" s="34">
        <f>(H17/$H$15)*I17</f>
        <v>1.314423151713914E-2</v>
      </c>
      <c r="K17" s="34">
        <f>J17/$J$15</f>
        <v>3.722467081431602E-3</v>
      </c>
      <c r="L17" s="35">
        <f>G17/H17</f>
        <v>2.0488188976377955</v>
      </c>
      <c r="M17" s="34">
        <f>L17/$L$15</f>
        <v>1.3981157349408597E-2</v>
      </c>
      <c r="N17" s="36">
        <f>F17</f>
        <v>4485310.5783126</v>
      </c>
      <c r="O17" s="36">
        <f>K17*$D$3*$D$7</f>
        <v>1440781.8844672532</v>
      </c>
      <c r="P17" s="36">
        <f>M17*$D$4*$D$7</f>
        <v>1352852.6775559229</v>
      </c>
      <c r="Q17" s="36">
        <f>N17+O17+P17</f>
        <v>7278945.1403357759</v>
      </c>
    </row>
    <row r="18" spans="1:17">
      <c r="A18" s="38" t="s">
        <v>32</v>
      </c>
      <c r="B18" s="68" t="s">
        <v>33</v>
      </c>
      <c r="C18" s="68"/>
      <c r="D18" s="68"/>
      <c r="E18" s="68"/>
      <c r="F18" s="39">
        <v>5401948.1893992703</v>
      </c>
      <c r="G18" s="40">
        <v>1810</v>
      </c>
      <c r="H18" s="41">
        <v>1029</v>
      </c>
      <c r="I18" s="42">
        <v>3.5277975266000001</v>
      </c>
      <c r="J18" s="34">
        <f t="shared" ref="J18:J27" si="1">(H18/$H$15)*I18</f>
        <v>2.1270720224018238E-2</v>
      </c>
      <c r="K18" s="34">
        <f t="shared" ref="K18:K27" si="2">J18/$J$15</f>
        <v>6.023901490855881E-3</v>
      </c>
      <c r="L18" s="35">
        <f t="shared" ref="L18:L27" si="3">G18/H18</f>
        <v>1.7589893100097183</v>
      </c>
      <c r="M18" s="34">
        <f t="shared" ref="M18:M27" si="4">L18/$L$15</f>
        <v>1.2003357811433659E-2</v>
      </c>
      <c r="N18" s="36">
        <f t="shared" ref="N18:N27" si="5">F18</f>
        <v>5401948.1893992703</v>
      </c>
      <c r="O18" s="36">
        <f t="shared" ref="O18:O27" si="6">K18*$D$3*$D$7</f>
        <v>2331552.6912604896</v>
      </c>
      <c r="P18" s="36">
        <f t="shared" ref="P18:P27" si="7">M18*$D$4*$D$7</f>
        <v>1161475.7168544941</v>
      </c>
      <c r="Q18" s="36">
        <f t="shared" ref="Q18:Q27" si="8">N18+O18+P18</f>
        <v>8894976.5975142531</v>
      </c>
    </row>
    <row r="19" spans="1:17">
      <c r="A19" s="38" t="s">
        <v>34</v>
      </c>
      <c r="B19" s="68" t="s">
        <v>35</v>
      </c>
      <c r="C19" s="68"/>
      <c r="D19" s="68"/>
      <c r="E19" s="68"/>
      <c r="F19" s="39">
        <v>6045569.8574967096</v>
      </c>
      <c r="G19" s="40">
        <v>2511</v>
      </c>
      <c r="H19" s="41">
        <v>1446</v>
      </c>
      <c r="I19" s="42">
        <v>3.5708510294</v>
      </c>
      <c r="J19" s="34">
        <f t="shared" si="1"/>
        <v>3.0255420588721566E-2</v>
      </c>
      <c r="K19" s="34">
        <f t="shared" si="2"/>
        <v>8.5683827943481717E-3</v>
      </c>
      <c r="L19" s="35">
        <f t="shared" si="3"/>
        <v>1.7365145228215768</v>
      </c>
      <c r="M19" s="34">
        <f t="shared" si="4"/>
        <v>1.1849989675072673E-2</v>
      </c>
      <c r="N19" s="36">
        <f t="shared" si="5"/>
        <v>6045569.8574967096</v>
      </c>
      <c r="O19" s="36">
        <f t="shared" si="6"/>
        <v>3316394.8637337554</v>
      </c>
      <c r="P19" s="36">
        <f t="shared" si="7"/>
        <v>1146635.4222535254</v>
      </c>
      <c r="Q19" s="36">
        <f t="shared" si="8"/>
        <v>10508600.143483991</v>
      </c>
    </row>
    <row r="20" spans="1:17">
      <c r="A20" s="38" t="s">
        <v>36</v>
      </c>
      <c r="B20" s="68" t="s">
        <v>37</v>
      </c>
      <c r="C20" s="68"/>
      <c r="D20" s="68"/>
      <c r="E20" s="68"/>
      <c r="F20" s="39">
        <v>2214500.4476984302</v>
      </c>
      <c r="G20" s="40">
        <v>681</v>
      </c>
      <c r="H20" s="41">
        <v>375</v>
      </c>
      <c r="I20" s="42">
        <v>3.5028241119999999</v>
      </c>
      <c r="J20" s="34">
        <f t="shared" si="1"/>
        <v>7.6968454723371346E-3</v>
      </c>
      <c r="K20" s="34">
        <f t="shared" si="2"/>
        <v>2.1797587682689298E-3</v>
      </c>
      <c r="L20" s="35">
        <f t="shared" si="3"/>
        <v>1.8160000000000001</v>
      </c>
      <c r="M20" s="34">
        <f t="shared" si="4"/>
        <v>1.2392399238312082E-2</v>
      </c>
      <c r="N20" s="36">
        <f t="shared" si="5"/>
        <v>2214500.4476984302</v>
      </c>
      <c r="O20" s="36">
        <f t="shared" si="6"/>
        <v>843676.21717764623</v>
      </c>
      <c r="P20" s="36">
        <f t="shared" si="7"/>
        <v>1199120.3640664015</v>
      </c>
      <c r="Q20" s="36">
        <f t="shared" si="8"/>
        <v>4257297.0289424779</v>
      </c>
    </row>
    <row r="21" spans="1:17">
      <c r="A21" s="38" t="s">
        <v>38</v>
      </c>
      <c r="B21" s="68" t="s">
        <v>39</v>
      </c>
      <c r="C21" s="68"/>
      <c r="D21" s="68"/>
      <c r="E21" s="68"/>
      <c r="F21" s="39">
        <v>1393784.00838831</v>
      </c>
      <c r="G21" s="40">
        <v>166</v>
      </c>
      <c r="H21" s="41">
        <v>77</v>
      </c>
      <c r="I21" s="42">
        <v>3.5679496388</v>
      </c>
      <c r="J21" s="34">
        <f t="shared" si="1"/>
        <v>1.6098025464813491E-3</v>
      </c>
      <c r="K21" s="34">
        <f t="shared" si="2"/>
        <v>4.5589861826976182E-4</v>
      </c>
      <c r="L21" s="35">
        <f t="shared" si="3"/>
        <v>2.1558441558441559</v>
      </c>
      <c r="M21" s="34">
        <f t="shared" si="4"/>
        <v>1.4711498609472835E-2</v>
      </c>
      <c r="N21" s="36">
        <f t="shared" si="5"/>
        <v>1393784.00838831</v>
      </c>
      <c r="O21" s="36">
        <f t="shared" si="6"/>
        <v>176455.68274685991</v>
      </c>
      <c r="P21" s="36">
        <f t="shared" si="7"/>
        <v>1423522.3728118215</v>
      </c>
      <c r="Q21" s="36">
        <f t="shared" si="8"/>
        <v>2993762.0639469912</v>
      </c>
    </row>
    <row r="22" spans="1:17">
      <c r="A22" s="38" t="s">
        <v>40</v>
      </c>
      <c r="B22" s="68" t="s">
        <v>41</v>
      </c>
      <c r="C22" s="68"/>
      <c r="D22" s="68"/>
      <c r="E22" s="68"/>
      <c r="F22" s="39">
        <v>5455815.3582842797</v>
      </c>
      <c r="G22" s="40">
        <v>2334</v>
      </c>
      <c r="H22" s="41">
        <v>1613</v>
      </c>
      <c r="I22" s="42">
        <v>3.4039635487000002</v>
      </c>
      <c r="J22" s="34">
        <f t="shared" si="1"/>
        <v>3.2172324266990314E-2</v>
      </c>
      <c r="K22" s="34">
        <f t="shared" si="2"/>
        <v>9.1112529371424646E-3</v>
      </c>
      <c r="L22" s="35">
        <f t="shared" si="3"/>
        <v>1.4469931804091754</v>
      </c>
      <c r="M22" s="34">
        <f t="shared" si="4"/>
        <v>9.8742936050360344E-3</v>
      </c>
      <c r="N22" s="36">
        <f t="shared" si="5"/>
        <v>5455815.3582842797</v>
      </c>
      <c r="O22" s="36">
        <f t="shared" si="6"/>
        <v>3526512.8984257807</v>
      </c>
      <c r="P22" s="36">
        <f t="shared" si="7"/>
        <v>955461.9985098294</v>
      </c>
      <c r="Q22" s="36">
        <f t="shared" si="8"/>
        <v>9937790.2552198898</v>
      </c>
    </row>
    <row r="23" spans="1:17">
      <c r="A23" s="38" t="s">
        <v>42</v>
      </c>
      <c r="B23" s="68" t="s">
        <v>43</v>
      </c>
      <c r="C23" s="68"/>
      <c r="D23" s="68"/>
      <c r="E23" s="68"/>
      <c r="F23" s="39">
        <v>1567686.1297880199</v>
      </c>
      <c r="G23" s="40">
        <v>527</v>
      </c>
      <c r="H23" s="41">
        <v>723</v>
      </c>
      <c r="I23" s="42">
        <v>3.5189733417000002</v>
      </c>
      <c r="J23" s="34">
        <f t="shared" si="1"/>
        <v>1.4907933377372232E-2</v>
      </c>
      <c r="K23" s="34">
        <f t="shared" si="2"/>
        <v>4.221950227906667E-3</v>
      </c>
      <c r="L23" s="35">
        <f t="shared" si="3"/>
        <v>0.72890733056708157</v>
      </c>
      <c r="M23" s="34">
        <f t="shared" si="4"/>
        <v>4.9740697401539609E-3</v>
      </c>
      <c r="N23" s="36">
        <f t="shared" si="5"/>
        <v>1567686.1297880199</v>
      </c>
      <c r="O23" s="36">
        <f t="shared" si="6"/>
        <v>1634106.9705714968</v>
      </c>
      <c r="P23" s="36">
        <f t="shared" si="7"/>
        <v>481303.75748913403</v>
      </c>
      <c r="Q23" s="36">
        <f t="shared" si="8"/>
        <v>3683096.8578486508</v>
      </c>
    </row>
    <row r="24" spans="1:17">
      <c r="A24" s="38" t="s">
        <v>44</v>
      </c>
      <c r="B24" s="68" t="s">
        <v>45</v>
      </c>
      <c r="C24" s="68"/>
      <c r="D24" s="68"/>
      <c r="E24" s="68"/>
      <c r="F24" s="39">
        <v>5797029.4841109896</v>
      </c>
      <c r="G24" s="40">
        <v>1520</v>
      </c>
      <c r="H24" s="41">
        <v>1338</v>
      </c>
      <c r="I24" s="42">
        <v>3.4099348324999998</v>
      </c>
      <c r="J24" s="34">
        <f t="shared" si="1"/>
        <v>2.6734087294681887E-2</v>
      </c>
      <c r="K24" s="34">
        <f t="shared" si="2"/>
        <v>7.5711356557292379E-3</v>
      </c>
      <c r="L24" s="35">
        <f t="shared" si="3"/>
        <v>1.1360239162929746</v>
      </c>
      <c r="M24" s="34">
        <f t="shared" si="4"/>
        <v>7.7522367373201355E-3</v>
      </c>
      <c r="N24" s="36">
        <f t="shared" si="5"/>
        <v>5797029.4841109896</v>
      </c>
      <c r="O24" s="36">
        <f t="shared" si="6"/>
        <v>2930410.090671266</v>
      </c>
      <c r="P24" s="36">
        <f t="shared" si="7"/>
        <v>750126.32824524818</v>
      </c>
      <c r="Q24" s="36">
        <f t="shared" si="8"/>
        <v>9477565.9030275047</v>
      </c>
    </row>
    <row r="25" spans="1:17">
      <c r="A25" s="38" t="s">
        <v>46</v>
      </c>
      <c r="B25" s="68" t="s">
        <v>47</v>
      </c>
      <c r="C25" s="68"/>
      <c r="D25" s="68"/>
      <c r="E25" s="68"/>
      <c r="F25" s="39">
        <v>2810623.2989863898</v>
      </c>
      <c r="G25" s="40">
        <v>1135</v>
      </c>
      <c r="H25" s="41">
        <v>542</v>
      </c>
      <c r="I25" s="42">
        <v>3.4932012894</v>
      </c>
      <c r="J25" s="34">
        <f t="shared" si="1"/>
        <v>1.1093946507452157E-2</v>
      </c>
      <c r="K25" s="34">
        <f t="shared" si="2"/>
        <v>3.1418231353659283E-3</v>
      </c>
      <c r="L25" s="35">
        <f t="shared" si="3"/>
        <v>2.0940959409594098</v>
      </c>
      <c r="M25" s="34">
        <f t="shared" si="4"/>
        <v>1.4290128272961349E-2</v>
      </c>
      <c r="N25" s="36">
        <f t="shared" si="5"/>
        <v>2810623.2989863898</v>
      </c>
      <c r="O25" s="36">
        <f t="shared" si="6"/>
        <v>1216043.4890654413</v>
      </c>
      <c r="P25" s="36">
        <f t="shared" si="7"/>
        <v>1382749.4973090421</v>
      </c>
      <c r="Q25" s="36">
        <f t="shared" si="8"/>
        <v>5409416.2853608727</v>
      </c>
    </row>
    <row r="26" spans="1:17">
      <c r="A26" s="38" t="s">
        <v>48</v>
      </c>
      <c r="B26" s="68" t="s">
        <v>49</v>
      </c>
      <c r="C26" s="68"/>
      <c r="D26" s="68"/>
      <c r="E26" s="68"/>
      <c r="F26" s="39">
        <v>5711187.6612519603</v>
      </c>
      <c r="G26" s="40">
        <v>868</v>
      </c>
      <c r="H26" s="41">
        <v>425</v>
      </c>
      <c r="I26" s="42">
        <v>3.5437207784</v>
      </c>
      <c r="J26" s="34">
        <f t="shared" si="1"/>
        <v>8.8249366046337218E-3</v>
      </c>
      <c r="K26" s="34">
        <f t="shared" si="2"/>
        <v>2.4992359548471929E-3</v>
      </c>
      <c r="L26" s="35">
        <f t="shared" si="3"/>
        <v>2.0423529411764707</v>
      </c>
      <c r="M26" s="34">
        <f t="shared" si="4"/>
        <v>1.3937033608259765E-2</v>
      </c>
      <c r="N26" s="36">
        <f t="shared" si="5"/>
        <v>5711187.6612519603</v>
      </c>
      <c r="O26" s="36">
        <f t="shared" si="6"/>
        <v>967329.94811823068</v>
      </c>
      <c r="P26" s="36">
        <f t="shared" si="7"/>
        <v>1348583.1510878936</v>
      </c>
      <c r="Q26" s="36">
        <f t="shared" si="8"/>
        <v>8027100.7604580838</v>
      </c>
    </row>
    <row r="27" spans="1:17">
      <c r="A27" s="38" t="s">
        <v>50</v>
      </c>
      <c r="B27" s="68" t="s">
        <v>51</v>
      </c>
      <c r="C27" s="68"/>
      <c r="D27" s="68"/>
      <c r="E27" s="68"/>
      <c r="F27" s="39">
        <v>2701244.0154412198</v>
      </c>
      <c r="G27" s="40">
        <v>1334</v>
      </c>
      <c r="H27" s="41">
        <v>1450</v>
      </c>
      <c r="I27" s="42">
        <v>3.6461739541</v>
      </c>
      <c r="J27" s="34">
        <f t="shared" si="1"/>
        <v>3.0979082827137853E-2</v>
      </c>
      <c r="K27" s="34">
        <f t="shared" si="2"/>
        <v>8.7733250807851687E-3</v>
      </c>
      <c r="L27" s="35">
        <f t="shared" si="3"/>
        <v>0.92</v>
      </c>
      <c r="M27" s="34">
        <f t="shared" si="4"/>
        <v>6.2780877198497327E-3</v>
      </c>
      <c r="N27" s="36">
        <f t="shared" si="5"/>
        <v>2701244.0154412198</v>
      </c>
      <c r="O27" s="36">
        <f t="shared" si="6"/>
        <v>3395717.8307876815</v>
      </c>
      <c r="P27" s="36">
        <f t="shared" si="7"/>
        <v>607483.88487945439</v>
      </c>
      <c r="Q27" s="36">
        <f t="shared" si="8"/>
        <v>6704445.7311083553</v>
      </c>
    </row>
    <row r="28" spans="1:17">
      <c r="A28" s="38" t="s">
        <v>52</v>
      </c>
      <c r="B28" s="68" t="s">
        <v>53</v>
      </c>
      <c r="C28" s="68"/>
      <c r="D28" s="68"/>
      <c r="E28" s="68"/>
      <c r="F28" s="39">
        <v>4256098.6794702103</v>
      </c>
      <c r="G28" s="40">
        <v>1308</v>
      </c>
      <c r="H28" s="41">
        <v>902</v>
      </c>
      <c r="I28" s="42">
        <v>3.4301013168000001</v>
      </c>
      <c r="J28" s="34">
        <f t="shared" ref="J28:J91" si="9">(H28/$H$15)*I28</f>
        <v>1.8129117130665291E-2</v>
      </c>
      <c r="K28" s="34">
        <f t="shared" ref="K28:K91" si="10">J28/$J$15</f>
        <v>5.134194543539773E-3</v>
      </c>
      <c r="L28" s="35">
        <f t="shared" ref="L28:L91" si="11">G28/H28</f>
        <v>1.4501108647450112</v>
      </c>
      <c r="M28" s="34">
        <f t="shared" ref="M28:M91" si="12">L28/$L$15</f>
        <v>9.8955687091047077E-3</v>
      </c>
      <c r="N28" s="36">
        <f t="shared" ref="N28:N91" si="13">F28</f>
        <v>4256098.6794702103</v>
      </c>
      <c r="O28" s="36">
        <f t="shared" ref="O28:O91" si="14">K28*$D$3*$D$7</f>
        <v>1987191.3781485623</v>
      </c>
      <c r="P28" s="36">
        <f t="shared" ref="P28:P91" si="15">M28*$D$4*$D$7</f>
        <v>957520.63219696144</v>
      </c>
      <c r="Q28" s="36">
        <f t="shared" ref="Q28:Q91" si="16">N28+O28+P28</f>
        <v>7200810.6898157336</v>
      </c>
    </row>
    <row r="29" spans="1:17">
      <c r="A29" s="38" t="s">
        <v>54</v>
      </c>
      <c r="B29" s="68" t="s">
        <v>55</v>
      </c>
      <c r="C29" s="68"/>
      <c r="D29" s="68"/>
      <c r="E29" s="68"/>
      <c r="F29" s="39">
        <v>1609787.35847546</v>
      </c>
      <c r="G29" s="40">
        <v>488</v>
      </c>
      <c r="H29" s="41">
        <v>278</v>
      </c>
      <c r="I29" s="42">
        <v>3.5313312548</v>
      </c>
      <c r="J29" s="34">
        <f t="shared" si="9"/>
        <v>5.7523648429902378E-3</v>
      </c>
      <c r="K29" s="34">
        <f t="shared" si="10"/>
        <v>1.6290787894670462E-3</v>
      </c>
      <c r="L29" s="35">
        <f t="shared" si="11"/>
        <v>1.7553956834532374</v>
      </c>
      <c r="M29" s="34">
        <f t="shared" si="12"/>
        <v>1.1978834873657607E-2</v>
      </c>
      <c r="N29" s="36">
        <f t="shared" si="13"/>
        <v>1609787.35847546</v>
      </c>
      <c r="O29" s="36">
        <f t="shared" si="14"/>
        <v>630535.38335959881</v>
      </c>
      <c r="P29" s="36">
        <f t="shared" si="15"/>
        <v>1159102.8144399975</v>
      </c>
      <c r="Q29" s="36">
        <f t="shared" si="16"/>
        <v>3399425.5562750562</v>
      </c>
    </row>
    <row r="30" spans="1:17">
      <c r="A30" s="38" t="s">
        <v>56</v>
      </c>
      <c r="B30" s="68" t="s">
        <v>57</v>
      </c>
      <c r="C30" s="68"/>
      <c r="D30" s="68"/>
      <c r="E30" s="68"/>
      <c r="F30" s="39">
        <v>2198296.9361052201</v>
      </c>
      <c r="G30" s="40">
        <v>293</v>
      </c>
      <c r="H30" s="41">
        <v>258</v>
      </c>
      <c r="I30" s="42">
        <v>3.5226844064999998</v>
      </c>
      <c r="J30" s="34">
        <f t="shared" si="9"/>
        <v>5.3254536855128843E-3</v>
      </c>
      <c r="K30" s="34">
        <f t="shared" si="10"/>
        <v>1.5081768768422453E-3</v>
      </c>
      <c r="L30" s="35">
        <f t="shared" si="11"/>
        <v>1.1356589147286822</v>
      </c>
      <c r="M30" s="34">
        <f t="shared" si="12"/>
        <v>7.749745963582624E-3</v>
      </c>
      <c r="N30" s="36">
        <f t="shared" si="13"/>
        <v>2198296.9361052201</v>
      </c>
      <c r="O30" s="36">
        <f t="shared" si="14"/>
        <v>583740.26557973551</v>
      </c>
      <c r="P30" s="36">
        <f t="shared" si="15"/>
        <v>749885.31458409224</v>
      </c>
      <c r="Q30" s="36">
        <f t="shared" si="16"/>
        <v>3531922.5162690477</v>
      </c>
    </row>
    <row r="31" spans="1:17">
      <c r="A31" s="38" t="s">
        <v>58</v>
      </c>
      <c r="B31" s="68" t="s">
        <v>59</v>
      </c>
      <c r="C31" s="68"/>
      <c r="D31" s="68"/>
      <c r="E31" s="68"/>
      <c r="F31" s="39">
        <v>2725652.8282303801</v>
      </c>
      <c r="G31" s="40">
        <v>1084</v>
      </c>
      <c r="H31" s="41">
        <v>893</v>
      </c>
      <c r="I31" s="42">
        <v>3.5690780218999998</v>
      </c>
      <c r="J31" s="34">
        <f t="shared" si="9"/>
        <v>1.8675432571730669E-2</v>
      </c>
      <c r="K31" s="34">
        <f t="shared" si="10"/>
        <v>5.2889119374621135E-3</v>
      </c>
      <c r="L31" s="35">
        <f t="shared" si="11"/>
        <v>1.2138857782754759</v>
      </c>
      <c r="M31" s="34">
        <f t="shared" si="12"/>
        <v>8.2835667368385876E-3</v>
      </c>
      <c r="N31" s="36">
        <f t="shared" si="13"/>
        <v>2725652.8282303801</v>
      </c>
      <c r="O31" s="36">
        <f t="shared" si="14"/>
        <v>2047074.7870542398</v>
      </c>
      <c r="P31" s="36">
        <f t="shared" si="15"/>
        <v>801539.18302902847</v>
      </c>
      <c r="Q31" s="36">
        <f t="shared" si="16"/>
        <v>5574266.7983136484</v>
      </c>
    </row>
    <row r="32" spans="1:17">
      <c r="A32" s="38" t="s">
        <v>60</v>
      </c>
      <c r="B32" s="68" t="s">
        <v>61</v>
      </c>
      <c r="C32" s="68"/>
      <c r="D32" s="68"/>
      <c r="E32" s="68"/>
      <c r="F32" s="39">
        <v>4899529.3776095901</v>
      </c>
      <c r="G32" s="40">
        <v>1241</v>
      </c>
      <c r="H32" s="41">
        <v>1166</v>
      </c>
      <c r="I32" s="42">
        <v>3.4516861132000001</v>
      </c>
      <c r="J32" s="34">
        <f t="shared" si="9"/>
        <v>2.3582672229267205E-2</v>
      </c>
      <c r="K32" s="34">
        <f t="shared" si="10"/>
        <v>6.6786499424612289E-3</v>
      </c>
      <c r="L32" s="35">
        <f t="shared" si="11"/>
        <v>1.0643224699828473</v>
      </c>
      <c r="M32" s="34">
        <f t="shared" si="12"/>
        <v>7.2629454660428795E-3</v>
      </c>
      <c r="N32" s="36">
        <f t="shared" si="13"/>
        <v>4899529.3776095901</v>
      </c>
      <c r="O32" s="36">
        <f t="shared" si="14"/>
        <v>2584973.2554507232</v>
      </c>
      <c r="P32" s="36">
        <f t="shared" si="15"/>
        <v>702781.24872790929</v>
      </c>
      <c r="Q32" s="36">
        <f t="shared" si="16"/>
        <v>8187283.8817882231</v>
      </c>
    </row>
    <row r="33" spans="1:17">
      <c r="A33" s="38" t="s">
        <v>62</v>
      </c>
      <c r="B33" s="68" t="s">
        <v>63</v>
      </c>
      <c r="C33" s="68"/>
      <c r="D33" s="68"/>
      <c r="E33" s="68"/>
      <c r="F33" s="39">
        <v>11473766.908967201</v>
      </c>
      <c r="G33" s="40">
        <v>1641</v>
      </c>
      <c r="H33" s="41">
        <v>1633</v>
      </c>
      <c r="I33" s="42">
        <v>3.5149291840000001</v>
      </c>
      <c r="J33" s="34">
        <f t="shared" si="9"/>
        <v>3.3633025263222045E-2</v>
      </c>
      <c r="K33" s="34">
        <f t="shared" si="10"/>
        <v>9.5249257613921716E-3</v>
      </c>
      <c r="L33" s="35">
        <f t="shared" si="11"/>
        <v>1.0048989589712187</v>
      </c>
      <c r="M33" s="34">
        <f t="shared" si="12"/>
        <v>6.857438928268466E-3</v>
      </c>
      <c r="N33" s="36">
        <f t="shared" si="13"/>
        <v>11473766.908967201</v>
      </c>
      <c r="O33" s="36">
        <f t="shared" si="14"/>
        <v>3686625.0762468847</v>
      </c>
      <c r="P33" s="36">
        <f t="shared" si="15"/>
        <v>663543.39511647332</v>
      </c>
      <c r="Q33" s="36">
        <f t="shared" si="16"/>
        <v>15823935.380330557</v>
      </c>
    </row>
    <row r="34" spans="1:17">
      <c r="A34" s="38" t="s">
        <v>64</v>
      </c>
      <c r="B34" s="68" t="s">
        <v>65</v>
      </c>
      <c r="C34" s="68"/>
      <c r="D34" s="68"/>
      <c r="E34" s="68"/>
      <c r="F34" s="39">
        <v>2758672.8567150901</v>
      </c>
      <c r="G34" s="40">
        <v>461</v>
      </c>
      <c r="H34" s="41">
        <v>510</v>
      </c>
      <c r="I34" s="42">
        <v>3.5124357148000001</v>
      </c>
      <c r="J34" s="34">
        <f t="shared" si="9"/>
        <v>1.0496432800201568E-2</v>
      </c>
      <c r="K34" s="34">
        <f t="shared" si="10"/>
        <v>2.9726063117696427E-3</v>
      </c>
      <c r="L34" s="35">
        <f t="shared" si="11"/>
        <v>0.90392156862745099</v>
      </c>
      <c r="M34" s="34">
        <f t="shared" si="12"/>
        <v>6.1683683692470735E-3</v>
      </c>
      <c r="N34" s="36">
        <f t="shared" si="13"/>
        <v>2758672.8567150901</v>
      </c>
      <c r="O34" s="36">
        <f t="shared" si="14"/>
        <v>1150548.072007017</v>
      </c>
      <c r="P34" s="36">
        <f t="shared" si="15"/>
        <v>596867.15884362429</v>
      </c>
      <c r="Q34" s="36">
        <f t="shared" si="16"/>
        <v>4506088.0875657313</v>
      </c>
    </row>
    <row r="35" spans="1:17">
      <c r="A35" s="38" t="s">
        <v>66</v>
      </c>
      <c r="B35" s="68" t="s">
        <v>67</v>
      </c>
      <c r="C35" s="68"/>
      <c r="D35" s="68"/>
      <c r="E35" s="68"/>
      <c r="F35" s="39">
        <v>66533152.975072399</v>
      </c>
      <c r="G35" s="40">
        <v>10469</v>
      </c>
      <c r="H35" s="41">
        <v>7357</v>
      </c>
      <c r="I35" s="42">
        <v>3.6384292774999998</v>
      </c>
      <c r="J35" s="34">
        <f t="shared" si="9"/>
        <v>0.15684759462895956</v>
      </c>
      <c r="K35" s="34">
        <f t="shared" si="10"/>
        <v>4.4419485996326093E-2</v>
      </c>
      <c r="L35" s="35">
        <f t="shared" si="11"/>
        <v>1.4229985048253364</v>
      </c>
      <c r="M35" s="34">
        <f t="shared" si="12"/>
        <v>9.7105537375092119E-3</v>
      </c>
      <c r="N35" s="36">
        <f t="shared" si="13"/>
        <v>66533152.975072399</v>
      </c>
      <c r="O35" s="36">
        <f t="shared" si="14"/>
        <v>17192573.99483585</v>
      </c>
      <c r="P35" s="36">
        <f t="shared" si="15"/>
        <v>939618.10857494606</v>
      </c>
      <c r="Q35" s="36">
        <f t="shared" si="16"/>
        <v>84665345.078483194</v>
      </c>
    </row>
    <row r="36" spans="1:17">
      <c r="A36" s="38" t="s">
        <v>68</v>
      </c>
      <c r="B36" s="68" t="s">
        <v>69</v>
      </c>
      <c r="C36" s="68"/>
      <c r="D36" s="68"/>
      <c r="E36" s="68"/>
      <c r="F36" s="39">
        <v>924456.01210783899</v>
      </c>
      <c r="G36" s="40">
        <v>545</v>
      </c>
      <c r="H36" s="41">
        <v>467</v>
      </c>
      <c r="I36" s="42">
        <v>3.386641107</v>
      </c>
      <c r="J36" s="34">
        <f t="shared" si="9"/>
        <v>9.2672147107674824E-3</v>
      </c>
      <c r="K36" s="34">
        <f t="shared" si="10"/>
        <v>2.6244898115503476E-3</v>
      </c>
      <c r="L36" s="35">
        <f t="shared" si="11"/>
        <v>1.1670235546038543</v>
      </c>
      <c r="M36" s="34">
        <f t="shared" si="12"/>
        <v>7.9637785292759142E-3</v>
      </c>
      <c r="N36" s="36">
        <f t="shared" si="13"/>
        <v>924456.01210783899</v>
      </c>
      <c r="O36" s="36">
        <f t="shared" si="14"/>
        <v>1015809.4870234233</v>
      </c>
      <c r="P36" s="36">
        <f t="shared" si="15"/>
        <v>770595.65510497766</v>
      </c>
      <c r="Q36" s="36">
        <f t="shared" si="16"/>
        <v>2710861.1542362398</v>
      </c>
    </row>
    <row r="37" spans="1:17">
      <c r="A37" s="38" t="s">
        <v>70</v>
      </c>
      <c r="B37" s="68" t="s">
        <v>71</v>
      </c>
      <c r="C37" s="68"/>
      <c r="D37" s="68"/>
      <c r="E37" s="68"/>
      <c r="F37" s="39">
        <v>12434781.4740749</v>
      </c>
      <c r="G37" s="40">
        <v>3840</v>
      </c>
      <c r="H37" s="41">
        <v>3496</v>
      </c>
      <c r="I37" s="42">
        <v>3.4658566554000001</v>
      </c>
      <c r="J37" s="34">
        <f t="shared" si="9"/>
        <v>7.0997848772886757E-2</v>
      </c>
      <c r="K37" s="34">
        <f t="shared" si="10"/>
        <v>2.0106702667624078E-2</v>
      </c>
      <c r="L37" s="35">
        <f t="shared" si="11"/>
        <v>1.0983981693363845</v>
      </c>
      <c r="M37" s="34">
        <f t="shared" si="12"/>
        <v>7.4954783243654155E-3</v>
      </c>
      <c r="N37" s="36">
        <f t="shared" si="13"/>
        <v>12434781.4740749</v>
      </c>
      <c r="O37" s="36">
        <f t="shared" si="14"/>
        <v>7782304.6721855765</v>
      </c>
      <c r="P37" s="36">
        <f t="shared" si="15"/>
        <v>725281.72505755175</v>
      </c>
      <c r="Q37" s="36">
        <f t="shared" si="16"/>
        <v>20942367.871318031</v>
      </c>
    </row>
    <row r="38" spans="1:17">
      <c r="A38" s="38" t="s">
        <v>72</v>
      </c>
      <c r="B38" s="68" t="s">
        <v>73</v>
      </c>
      <c r="C38" s="68"/>
      <c r="D38" s="68"/>
      <c r="E38" s="68"/>
      <c r="F38" s="39">
        <v>13969999.714169299</v>
      </c>
      <c r="G38" s="40">
        <v>2616</v>
      </c>
      <c r="H38" s="41">
        <v>1648</v>
      </c>
      <c r="I38" s="42">
        <v>3.3217186160000001</v>
      </c>
      <c r="J38" s="34">
        <f t="shared" si="9"/>
        <v>3.2076222469958164E-2</v>
      </c>
      <c r="K38" s="34">
        <f t="shared" si="10"/>
        <v>9.0840367567630986E-3</v>
      </c>
      <c r="L38" s="35">
        <f t="shared" si="11"/>
        <v>1.587378640776699</v>
      </c>
      <c r="M38" s="34">
        <f t="shared" si="12"/>
        <v>1.0832285164578211E-2</v>
      </c>
      <c r="N38" s="36">
        <f t="shared" si="13"/>
        <v>13969999.714169299</v>
      </c>
      <c r="O38" s="36">
        <f t="shared" si="14"/>
        <v>3515978.8684942378</v>
      </c>
      <c r="P38" s="36">
        <f t="shared" si="15"/>
        <v>1048159.7211670619</v>
      </c>
      <c r="Q38" s="36">
        <f t="shared" si="16"/>
        <v>18534138.303830598</v>
      </c>
    </row>
    <row r="39" spans="1:17">
      <c r="A39" s="38" t="s">
        <v>74</v>
      </c>
      <c r="B39" s="68" t="s">
        <v>75</v>
      </c>
      <c r="C39" s="68"/>
      <c r="D39" s="68"/>
      <c r="E39" s="68"/>
      <c r="F39" s="39">
        <v>1931144.4321963401</v>
      </c>
      <c r="G39" s="40">
        <v>612</v>
      </c>
      <c r="H39" s="41">
        <v>423</v>
      </c>
      <c r="I39" s="42">
        <v>3.4526883220000002</v>
      </c>
      <c r="J39" s="34">
        <f t="shared" si="9"/>
        <v>8.5577759560183306E-3</v>
      </c>
      <c r="K39" s="34">
        <f t="shared" si="10"/>
        <v>2.4235756381046007E-3</v>
      </c>
      <c r="L39" s="35">
        <f t="shared" si="11"/>
        <v>1.446808510638298</v>
      </c>
      <c r="M39" s="34">
        <f t="shared" si="12"/>
        <v>9.8730334169699775E-3</v>
      </c>
      <c r="N39" s="36">
        <f t="shared" si="13"/>
        <v>1931144.4321963401</v>
      </c>
      <c r="O39" s="36">
        <f t="shared" si="14"/>
        <v>938045.60218551732</v>
      </c>
      <c r="P39" s="36">
        <f t="shared" si="15"/>
        <v>955340.05947740271</v>
      </c>
      <c r="Q39" s="36">
        <f t="shared" si="16"/>
        <v>3824530.09385926</v>
      </c>
    </row>
    <row r="40" spans="1:17">
      <c r="A40" s="38" t="s">
        <v>76</v>
      </c>
      <c r="B40" s="68" t="s">
        <v>77</v>
      </c>
      <c r="C40" s="68"/>
      <c r="D40" s="68"/>
      <c r="E40" s="68"/>
      <c r="F40" s="39">
        <v>4459656.9472794896</v>
      </c>
      <c r="G40" s="40">
        <v>1476</v>
      </c>
      <c r="H40" s="41">
        <v>978</v>
      </c>
      <c r="I40" s="42">
        <v>3.4160915383999999</v>
      </c>
      <c r="J40" s="34">
        <f t="shared" si="9"/>
        <v>1.9576341098517538E-2</v>
      </c>
      <c r="K40" s="34">
        <f t="shared" si="10"/>
        <v>5.5440506521121334E-3</v>
      </c>
      <c r="L40" s="35">
        <f t="shared" si="11"/>
        <v>1.50920245398773</v>
      </c>
      <c r="M40" s="34">
        <f t="shared" si="12"/>
        <v>1.0298810209942879E-2</v>
      </c>
      <c r="N40" s="36">
        <f t="shared" si="13"/>
        <v>4459656.9472794896</v>
      </c>
      <c r="O40" s="36">
        <f t="shared" si="14"/>
        <v>2145826.2951408168</v>
      </c>
      <c r="P40" s="36">
        <f t="shared" si="15"/>
        <v>996539.31501964375</v>
      </c>
      <c r="Q40" s="36">
        <f t="shared" si="16"/>
        <v>7602022.5574399503</v>
      </c>
    </row>
    <row r="41" spans="1:17">
      <c r="A41" s="38" t="s">
        <v>78</v>
      </c>
      <c r="B41" s="68" t="s">
        <v>79</v>
      </c>
      <c r="C41" s="68"/>
      <c r="D41" s="68"/>
      <c r="E41" s="68"/>
      <c r="F41" s="39">
        <v>5296456.7152492497</v>
      </c>
      <c r="G41" s="40">
        <v>1945</v>
      </c>
      <c r="H41" s="41">
        <v>1261</v>
      </c>
      <c r="I41" s="42">
        <v>3.2988629741</v>
      </c>
      <c r="J41" s="34">
        <f t="shared" si="9"/>
        <v>2.4374882576906984E-2</v>
      </c>
      <c r="K41" s="34">
        <f t="shared" si="10"/>
        <v>6.903005161464585E-3</v>
      </c>
      <c r="L41" s="35">
        <f t="shared" si="11"/>
        <v>1.5424266455194291</v>
      </c>
      <c r="M41" s="34">
        <f t="shared" si="12"/>
        <v>1.052553237174407E-2</v>
      </c>
      <c r="N41" s="36">
        <f t="shared" si="13"/>
        <v>5296456.7152492497</v>
      </c>
      <c r="O41" s="36">
        <f t="shared" si="14"/>
        <v>2671810.003272655</v>
      </c>
      <c r="P41" s="36">
        <f t="shared" si="15"/>
        <v>1018477.5334366608</v>
      </c>
      <c r="Q41" s="36">
        <f t="shared" si="16"/>
        <v>8986744.2519585658</v>
      </c>
    </row>
    <row r="42" spans="1:17">
      <c r="A42" s="38" t="s">
        <v>80</v>
      </c>
      <c r="B42" s="68" t="s">
        <v>81</v>
      </c>
      <c r="C42" s="68"/>
      <c r="D42" s="68"/>
      <c r="E42" s="68"/>
      <c r="F42" s="39">
        <v>1259648.5906097</v>
      </c>
      <c r="G42" s="40">
        <v>469</v>
      </c>
      <c r="H42" s="41">
        <v>255</v>
      </c>
      <c r="I42" s="42">
        <v>3.5515039653999998</v>
      </c>
      <c r="J42" s="34">
        <f t="shared" si="9"/>
        <v>5.3065914566628779E-3</v>
      </c>
      <c r="K42" s="34">
        <f t="shared" si="10"/>
        <v>1.502835063904378E-3</v>
      </c>
      <c r="L42" s="35">
        <f t="shared" si="11"/>
        <v>1.8392156862745097</v>
      </c>
      <c r="M42" s="34">
        <f t="shared" si="12"/>
        <v>1.2550823276255433E-2</v>
      </c>
      <c r="N42" s="36">
        <f t="shared" si="13"/>
        <v>1259648.5906097</v>
      </c>
      <c r="O42" s="36">
        <f t="shared" si="14"/>
        <v>581672.7154462547</v>
      </c>
      <c r="P42" s="36">
        <f t="shared" si="15"/>
        <v>1214449.8806839902</v>
      </c>
      <c r="Q42" s="36">
        <f t="shared" si="16"/>
        <v>3055771.1867399449</v>
      </c>
    </row>
    <row r="43" spans="1:17">
      <c r="A43" s="38" t="s">
        <v>82</v>
      </c>
      <c r="B43" s="68" t="s">
        <v>83</v>
      </c>
      <c r="C43" s="68"/>
      <c r="D43" s="68"/>
      <c r="E43" s="68"/>
      <c r="F43" s="39">
        <v>2047808.2689253599</v>
      </c>
      <c r="G43" s="40">
        <v>1534</v>
      </c>
      <c r="H43" s="41">
        <v>562</v>
      </c>
      <c r="I43" s="42">
        <v>3.3718160368999999</v>
      </c>
      <c r="J43" s="34">
        <f t="shared" si="9"/>
        <v>1.1103588454007336E-2</v>
      </c>
      <c r="K43" s="34">
        <f t="shared" si="10"/>
        <v>3.1445537498264071E-3</v>
      </c>
      <c r="L43" s="35">
        <f t="shared" si="11"/>
        <v>2.7295373665480427</v>
      </c>
      <c r="M43" s="34">
        <f t="shared" si="12"/>
        <v>1.8626385893256787E-2</v>
      </c>
      <c r="N43" s="36">
        <f t="shared" si="13"/>
        <v>2047808.2689253599</v>
      </c>
      <c r="O43" s="36">
        <f t="shared" si="14"/>
        <v>1217100.3741263589</v>
      </c>
      <c r="P43" s="36">
        <f t="shared" si="15"/>
        <v>1802336.9166893915</v>
      </c>
      <c r="Q43" s="36">
        <f t="shared" si="16"/>
        <v>5067245.5597411105</v>
      </c>
    </row>
    <row r="44" spans="1:17">
      <c r="A44" s="38" t="s">
        <v>84</v>
      </c>
      <c r="B44" s="68" t="s">
        <v>85</v>
      </c>
      <c r="C44" s="68"/>
      <c r="D44" s="68"/>
      <c r="E44" s="68"/>
      <c r="F44" s="39">
        <v>985208.330016586</v>
      </c>
      <c r="G44" s="40">
        <v>173</v>
      </c>
      <c r="H44" s="41">
        <v>172</v>
      </c>
      <c r="I44" s="42">
        <v>3.5818535329999999</v>
      </c>
      <c r="J44" s="34">
        <f t="shared" si="9"/>
        <v>3.6099354728996494E-3</v>
      </c>
      <c r="K44" s="34">
        <f t="shared" si="10"/>
        <v>1.0223394153122721E-3</v>
      </c>
      <c r="L44" s="35">
        <f t="shared" si="11"/>
        <v>1.0058139534883721</v>
      </c>
      <c r="M44" s="34">
        <f t="shared" si="12"/>
        <v>6.8636828585313687E-3</v>
      </c>
      <c r="N44" s="36">
        <f t="shared" si="13"/>
        <v>985208.330016586</v>
      </c>
      <c r="O44" s="36">
        <f t="shared" si="14"/>
        <v>395696.7455014498</v>
      </c>
      <c r="P44" s="36">
        <f t="shared" si="15"/>
        <v>664147.57383812952</v>
      </c>
      <c r="Q44" s="36">
        <f t="shared" si="16"/>
        <v>2045052.6493561654</v>
      </c>
    </row>
    <row r="45" spans="1:17">
      <c r="A45" s="38" t="s">
        <v>86</v>
      </c>
      <c r="B45" s="68" t="s">
        <v>87</v>
      </c>
      <c r="C45" s="68"/>
      <c r="D45" s="68"/>
      <c r="E45" s="68"/>
      <c r="F45" s="39">
        <v>2999351.01346156</v>
      </c>
      <c r="G45" s="40">
        <v>1036</v>
      </c>
      <c r="H45" s="41">
        <v>887</v>
      </c>
      <c r="I45" s="42">
        <v>3.4001838904000001</v>
      </c>
      <c r="J45" s="34">
        <f t="shared" si="9"/>
        <v>1.7672142074889548E-2</v>
      </c>
      <c r="K45" s="34">
        <f t="shared" si="10"/>
        <v>5.0047784875350918E-3</v>
      </c>
      <c r="L45" s="35">
        <f t="shared" si="11"/>
        <v>1.1679819616685456</v>
      </c>
      <c r="M45" s="34">
        <f t="shared" si="12"/>
        <v>7.9703187071274977E-3</v>
      </c>
      <c r="N45" s="36">
        <f t="shared" si="13"/>
        <v>2999351.01346156</v>
      </c>
      <c r="O45" s="36">
        <f t="shared" si="14"/>
        <v>1937100.858884915</v>
      </c>
      <c r="P45" s="36">
        <f t="shared" si="15"/>
        <v>771228.49950384151</v>
      </c>
      <c r="Q45" s="36">
        <f t="shared" si="16"/>
        <v>5707680.3718503164</v>
      </c>
    </row>
    <row r="46" spans="1:17">
      <c r="A46" s="38" t="s">
        <v>88</v>
      </c>
      <c r="B46" s="68" t="s">
        <v>89</v>
      </c>
      <c r="C46" s="68"/>
      <c r="D46" s="68"/>
      <c r="E46" s="68"/>
      <c r="F46" s="39">
        <v>5554277.7325709704</v>
      </c>
      <c r="G46" s="40">
        <v>1281</v>
      </c>
      <c r="H46" s="41">
        <v>1285</v>
      </c>
      <c r="I46" s="42">
        <v>3.411083133</v>
      </c>
      <c r="J46" s="34">
        <f t="shared" si="9"/>
        <v>2.5683759863970892E-2</v>
      </c>
      <c r="K46" s="34">
        <f t="shared" si="10"/>
        <v>7.2736812719983827E-3</v>
      </c>
      <c r="L46" s="35">
        <f t="shared" si="11"/>
        <v>0.99688715953307394</v>
      </c>
      <c r="M46" s="34">
        <f t="shared" si="12"/>
        <v>6.8027663416744266E-3</v>
      </c>
      <c r="N46" s="36">
        <f t="shared" si="13"/>
        <v>5554277.7325709704</v>
      </c>
      <c r="O46" s="36">
        <f t="shared" si="14"/>
        <v>2815280.2914924999</v>
      </c>
      <c r="P46" s="36">
        <f t="shared" si="15"/>
        <v>658253.13528216968</v>
      </c>
      <c r="Q46" s="36">
        <f t="shared" si="16"/>
        <v>9027811.1593456399</v>
      </c>
    </row>
    <row r="47" spans="1:17">
      <c r="A47" s="38" t="s">
        <v>90</v>
      </c>
      <c r="B47" s="68" t="s">
        <v>91</v>
      </c>
      <c r="C47" s="68"/>
      <c r="D47" s="68"/>
      <c r="E47" s="68"/>
      <c r="F47" s="39">
        <v>3402956.9260198898</v>
      </c>
      <c r="G47" s="40">
        <v>701</v>
      </c>
      <c r="H47" s="41">
        <v>340</v>
      </c>
      <c r="I47" s="42">
        <v>3.4036955513999998</v>
      </c>
      <c r="J47" s="34">
        <f t="shared" si="9"/>
        <v>6.7809851488673505E-3</v>
      </c>
      <c r="K47" s="34">
        <f t="shared" si="10"/>
        <v>1.9203856812337432E-3</v>
      </c>
      <c r="L47" s="35">
        <f t="shared" si="11"/>
        <v>2.0617647058823527</v>
      </c>
      <c r="M47" s="34">
        <f t="shared" si="12"/>
        <v>1.4069499653499559E-2</v>
      </c>
      <c r="N47" s="36">
        <f t="shared" si="13"/>
        <v>3402956.9260198898</v>
      </c>
      <c r="O47" s="36">
        <f t="shared" si="14"/>
        <v>743285.79412119149</v>
      </c>
      <c r="P47" s="36">
        <f t="shared" si="15"/>
        <v>1361400.9056921275</v>
      </c>
      <c r="Q47" s="36">
        <f t="shared" si="16"/>
        <v>5507643.6258332087</v>
      </c>
    </row>
    <row r="48" spans="1:17">
      <c r="A48" s="38" t="s">
        <v>92</v>
      </c>
      <c r="B48" s="68" t="s">
        <v>93</v>
      </c>
      <c r="C48" s="68"/>
      <c r="D48" s="68"/>
      <c r="E48" s="68"/>
      <c r="F48" s="39">
        <v>23802753.506404601</v>
      </c>
      <c r="G48" s="40">
        <v>4576</v>
      </c>
      <c r="H48" s="41">
        <v>2540</v>
      </c>
      <c r="I48" s="42">
        <v>3.5478560571000002</v>
      </c>
      <c r="J48" s="34">
        <f t="shared" si="9"/>
        <v>5.2803520321067374E-2</v>
      </c>
      <c r="K48" s="34">
        <f t="shared" si="10"/>
        <v>1.4954040175158096E-2</v>
      </c>
      <c r="L48" s="35">
        <f t="shared" si="11"/>
        <v>1.8015748031496064</v>
      </c>
      <c r="M48" s="34">
        <f t="shared" si="12"/>
        <v>1.2293961573961135E-2</v>
      </c>
      <c r="N48" s="36">
        <f t="shared" si="13"/>
        <v>23802753.506404601</v>
      </c>
      <c r="O48" s="36">
        <f t="shared" si="14"/>
        <v>5787965.2694409406</v>
      </c>
      <c r="P48" s="36">
        <f t="shared" si="15"/>
        <v>1189595.2829546318</v>
      </c>
      <c r="Q48" s="36">
        <f t="shared" si="16"/>
        <v>30780314.058800176</v>
      </c>
    </row>
    <row r="49" spans="1:17">
      <c r="A49" s="38" t="s">
        <v>94</v>
      </c>
      <c r="B49" s="68" t="s">
        <v>95</v>
      </c>
      <c r="C49" s="68"/>
      <c r="D49" s="68"/>
      <c r="E49" s="68"/>
      <c r="F49" s="39">
        <v>14337530.078913899</v>
      </c>
      <c r="G49" s="40">
        <v>3409</v>
      </c>
      <c r="H49" s="41">
        <v>2364</v>
      </c>
      <c r="I49" s="42">
        <v>3.5477179353000001</v>
      </c>
      <c r="J49" s="34">
        <f t="shared" si="9"/>
        <v>4.9142780461082142E-2</v>
      </c>
      <c r="K49" s="34">
        <f t="shared" si="10"/>
        <v>1.3917312877353661E-2</v>
      </c>
      <c r="L49" s="35">
        <f t="shared" si="11"/>
        <v>1.4420473773265652</v>
      </c>
      <c r="M49" s="34">
        <f t="shared" si="12"/>
        <v>9.8405434032993715E-3</v>
      </c>
      <c r="N49" s="36">
        <f t="shared" si="13"/>
        <v>14337530.078913899</v>
      </c>
      <c r="O49" s="36">
        <f t="shared" si="14"/>
        <v>5386699.6901534358</v>
      </c>
      <c r="P49" s="36">
        <f t="shared" si="15"/>
        <v>952196.24234627199</v>
      </c>
      <c r="Q49" s="36">
        <f t="shared" si="16"/>
        <v>20676426.011413608</v>
      </c>
    </row>
    <row r="50" spans="1:17">
      <c r="A50" s="38" t="s">
        <v>96</v>
      </c>
      <c r="B50" s="68" t="s">
        <v>97</v>
      </c>
      <c r="C50" s="68"/>
      <c r="D50" s="68"/>
      <c r="E50" s="68"/>
      <c r="F50" s="39">
        <v>4128573.3230376402</v>
      </c>
      <c r="G50" s="40">
        <v>1137</v>
      </c>
      <c r="H50" s="41">
        <v>1011</v>
      </c>
      <c r="I50" s="42">
        <v>3.5422378390999998</v>
      </c>
      <c r="J50" s="34">
        <f t="shared" si="9"/>
        <v>2.0984181922924259E-2</v>
      </c>
      <c r="K50" s="34">
        <f t="shared" si="10"/>
        <v>5.9427533923914816E-3</v>
      </c>
      <c r="L50" s="35">
        <f t="shared" si="11"/>
        <v>1.1246290801186944</v>
      </c>
      <c r="M50" s="34">
        <f t="shared" si="12"/>
        <v>7.6744782796511705E-3</v>
      </c>
      <c r="N50" s="36">
        <f t="shared" si="13"/>
        <v>4128573.3230376402</v>
      </c>
      <c r="O50" s="36">
        <f t="shared" si="14"/>
        <v>2300144.2979372349</v>
      </c>
      <c r="P50" s="36">
        <f t="shared" si="15"/>
        <v>742602.2202596867</v>
      </c>
      <c r="Q50" s="36">
        <f t="shared" si="16"/>
        <v>7171319.841234562</v>
      </c>
    </row>
    <row r="51" spans="1:17">
      <c r="A51" s="38" t="s">
        <v>98</v>
      </c>
      <c r="B51" s="68" t="s">
        <v>99</v>
      </c>
      <c r="C51" s="68"/>
      <c r="D51" s="68"/>
      <c r="E51" s="68"/>
      <c r="F51" s="39">
        <v>5223626.0641866401</v>
      </c>
      <c r="G51" s="40">
        <v>1128</v>
      </c>
      <c r="H51" s="41">
        <v>1293</v>
      </c>
      <c r="I51" s="42">
        <v>3.5034266291999998</v>
      </c>
      <c r="J51" s="34">
        <f t="shared" si="9"/>
        <v>2.6543288087304728E-2</v>
      </c>
      <c r="K51" s="34">
        <f t="shared" si="10"/>
        <v>7.5171010194936688E-3</v>
      </c>
      <c r="L51" s="35">
        <f t="shared" si="11"/>
        <v>0.87238979118329463</v>
      </c>
      <c r="M51" s="34">
        <f t="shared" si="12"/>
        <v>5.9531952553805592E-3</v>
      </c>
      <c r="N51" s="36">
        <f t="shared" si="13"/>
        <v>5223626.0641866401</v>
      </c>
      <c r="O51" s="36">
        <f t="shared" si="14"/>
        <v>2909495.9701917791</v>
      </c>
      <c r="P51" s="36">
        <f t="shared" si="15"/>
        <v>576046.45595348231</v>
      </c>
      <c r="Q51" s="36">
        <f t="shared" si="16"/>
        <v>8709168.4903319012</v>
      </c>
    </row>
    <row r="52" spans="1:17">
      <c r="A52" s="38" t="s">
        <v>100</v>
      </c>
      <c r="B52" s="68" t="s">
        <v>101</v>
      </c>
      <c r="C52" s="68"/>
      <c r="D52" s="68"/>
      <c r="E52" s="68"/>
      <c r="F52" s="39">
        <v>10895929.844518701</v>
      </c>
      <c r="G52" s="40">
        <v>1658</v>
      </c>
      <c r="H52" s="41">
        <v>1479</v>
      </c>
      <c r="I52" s="42">
        <v>3.6880426345999999</v>
      </c>
      <c r="J52" s="34">
        <f t="shared" si="9"/>
        <v>3.19615090446227E-2</v>
      </c>
      <c r="K52" s="34">
        <f t="shared" si="10"/>
        <v>9.051549733915646E-3</v>
      </c>
      <c r="L52" s="35">
        <f t="shared" si="11"/>
        <v>1.121027721433401</v>
      </c>
      <c r="M52" s="34">
        <f t="shared" si="12"/>
        <v>7.6499025777632193E-3</v>
      </c>
      <c r="N52" s="36">
        <f t="shared" si="13"/>
        <v>10895929.844518701</v>
      </c>
      <c r="O52" s="36">
        <f t="shared" si="14"/>
        <v>3503404.7575686192</v>
      </c>
      <c r="P52" s="36">
        <f t="shared" si="15"/>
        <v>740224.2122542666</v>
      </c>
      <c r="Q52" s="36">
        <f t="shared" si="16"/>
        <v>15139558.814341586</v>
      </c>
    </row>
    <row r="53" spans="1:17">
      <c r="A53" s="38" t="s">
        <v>102</v>
      </c>
      <c r="B53" s="68" t="s">
        <v>103</v>
      </c>
      <c r="C53" s="68"/>
      <c r="D53" s="68"/>
      <c r="E53" s="68"/>
      <c r="F53" s="39">
        <v>3481565.86505601</v>
      </c>
      <c r="G53" s="40">
        <v>1062</v>
      </c>
      <c r="H53" s="41">
        <v>1339</v>
      </c>
      <c r="I53" s="42">
        <v>3.4935780220999999</v>
      </c>
      <c r="J53" s="34">
        <f t="shared" si="9"/>
        <v>2.7410325506509358E-2</v>
      </c>
      <c r="K53" s="34">
        <f t="shared" si="10"/>
        <v>7.7626473830943246E-3</v>
      </c>
      <c r="L53" s="35">
        <f t="shared" si="11"/>
        <v>0.79312920089619121</v>
      </c>
      <c r="M53" s="34">
        <f t="shared" si="12"/>
        <v>5.4123203221745752E-3</v>
      </c>
      <c r="N53" s="36">
        <f t="shared" si="13"/>
        <v>3481565.86505601</v>
      </c>
      <c r="O53" s="36">
        <f t="shared" si="14"/>
        <v>3004534.7562262751</v>
      </c>
      <c r="P53" s="36">
        <f t="shared" si="15"/>
        <v>523710.0088823429</v>
      </c>
      <c r="Q53" s="36">
        <f t="shared" si="16"/>
        <v>7009810.6301646279</v>
      </c>
    </row>
    <row r="54" spans="1:17">
      <c r="A54" s="38" t="s">
        <v>104</v>
      </c>
      <c r="B54" s="68" t="s">
        <v>105</v>
      </c>
      <c r="C54" s="68"/>
      <c r="D54" s="68"/>
      <c r="E54" s="68"/>
      <c r="F54" s="39">
        <v>14755043.316664901</v>
      </c>
      <c r="G54" s="40">
        <v>4538</v>
      </c>
      <c r="H54" s="41">
        <v>3163</v>
      </c>
      <c r="I54" s="42">
        <v>3.5896610544000001</v>
      </c>
      <c r="J54" s="34">
        <f t="shared" si="9"/>
        <v>6.652973664358322E-2</v>
      </c>
      <c r="K54" s="34">
        <f t="shared" si="10"/>
        <v>1.88413262707012E-2</v>
      </c>
      <c r="L54" s="35">
        <f t="shared" si="11"/>
        <v>1.4347138792285805</v>
      </c>
      <c r="M54" s="34">
        <f t="shared" si="12"/>
        <v>9.7904995507423088E-3</v>
      </c>
      <c r="N54" s="36">
        <f t="shared" si="13"/>
        <v>14755043.316664901</v>
      </c>
      <c r="O54" s="36">
        <f t="shared" si="14"/>
        <v>7292540.3976234011</v>
      </c>
      <c r="P54" s="36">
        <f t="shared" si="15"/>
        <v>947353.87070027227</v>
      </c>
      <c r="Q54" s="36">
        <f t="shared" si="16"/>
        <v>22994937.584988575</v>
      </c>
    </row>
    <row r="55" spans="1:17">
      <c r="A55" s="38" t="s">
        <v>106</v>
      </c>
      <c r="B55" s="68" t="s">
        <v>107</v>
      </c>
      <c r="C55" s="68"/>
      <c r="D55" s="68"/>
      <c r="E55" s="68"/>
      <c r="F55" s="39">
        <v>981454.86095989798</v>
      </c>
      <c r="G55" s="40">
        <v>326</v>
      </c>
      <c r="H55" s="41">
        <v>346</v>
      </c>
      <c r="I55" s="42">
        <v>3.4961108301000001</v>
      </c>
      <c r="J55" s="34">
        <f t="shared" si="9"/>
        <v>7.088012253545605E-3</v>
      </c>
      <c r="K55" s="34">
        <f t="shared" si="10"/>
        <v>2.0073362411642953E-3</v>
      </c>
      <c r="L55" s="35">
        <f t="shared" si="11"/>
        <v>0.94219653179190754</v>
      </c>
      <c r="M55" s="34">
        <f t="shared" si="12"/>
        <v>6.4295570390519377E-3</v>
      </c>
      <c r="N55" s="36">
        <f t="shared" si="13"/>
        <v>981454.86095989798</v>
      </c>
      <c r="O55" s="36">
        <f t="shared" si="14"/>
        <v>776940.03171462216</v>
      </c>
      <c r="P55" s="36">
        <f t="shared" si="15"/>
        <v>622140.44505749596</v>
      </c>
      <c r="Q55" s="36">
        <f t="shared" si="16"/>
        <v>2380535.3377320161</v>
      </c>
    </row>
    <row r="56" spans="1:17">
      <c r="A56" s="38" t="s">
        <v>108</v>
      </c>
      <c r="B56" s="68" t="s">
        <v>109</v>
      </c>
      <c r="C56" s="68"/>
      <c r="D56" s="68"/>
      <c r="E56" s="68"/>
      <c r="F56" s="39">
        <v>16201034.7707259</v>
      </c>
      <c r="G56" s="40">
        <v>3341</v>
      </c>
      <c r="H56" s="41">
        <v>1850</v>
      </c>
      <c r="I56" s="42">
        <v>3.5200436218000002</v>
      </c>
      <c r="J56" s="34">
        <f t="shared" si="9"/>
        <v>3.815776622991645E-2</v>
      </c>
      <c r="K56" s="34">
        <f t="shared" si="10"/>
        <v>1.0806339534313213E-2</v>
      </c>
      <c r="L56" s="35">
        <f t="shared" si="11"/>
        <v>1.8059459459459459</v>
      </c>
      <c r="M56" s="34">
        <f t="shared" si="12"/>
        <v>1.232379028908223E-2</v>
      </c>
      <c r="N56" s="36">
        <f t="shared" si="13"/>
        <v>16201034.7707259</v>
      </c>
      <c r="O56" s="36">
        <f t="shared" si="14"/>
        <v>4182596.6214999962</v>
      </c>
      <c r="P56" s="36">
        <f t="shared" si="15"/>
        <v>1192481.5860060262</v>
      </c>
      <c r="Q56" s="36">
        <f t="shared" si="16"/>
        <v>21576112.978231922</v>
      </c>
    </row>
    <row r="57" spans="1:17">
      <c r="A57" s="38" t="s">
        <v>110</v>
      </c>
      <c r="B57" s="68" t="s">
        <v>111</v>
      </c>
      <c r="C57" s="68"/>
      <c r="D57" s="68"/>
      <c r="E57" s="68"/>
      <c r="F57" s="39">
        <v>13075414.5863351</v>
      </c>
      <c r="G57" s="40">
        <v>4674</v>
      </c>
      <c r="H57" s="41">
        <v>4678</v>
      </c>
      <c r="I57" s="42">
        <v>3.6299993165000002</v>
      </c>
      <c r="J57" s="34">
        <f t="shared" si="9"/>
        <v>9.9501569198690978E-2</v>
      </c>
      <c r="K57" s="34">
        <f t="shared" si="10"/>
        <v>2.8179001215092109E-2</v>
      </c>
      <c r="L57" s="35">
        <f t="shared" si="11"/>
        <v>0.99914493373236424</v>
      </c>
      <c r="M57" s="34">
        <f t="shared" si="12"/>
        <v>6.8181734117556854E-3</v>
      </c>
      <c r="N57" s="36">
        <f t="shared" si="13"/>
        <v>13075414.5863351</v>
      </c>
      <c r="O57" s="36">
        <f t="shared" si="14"/>
        <v>10906689.994816927</v>
      </c>
      <c r="P57" s="36">
        <f t="shared" si="15"/>
        <v>659743.9629362626</v>
      </c>
      <c r="Q57" s="36">
        <f t="shared" si="16"/>
        <v>24641848.544088293</v>
      </c>
    </row>
    <row r="58" spans="1:17">
      <c r="A58" s="38" t="s">
        <v>112</v>
      </c>
      <c r="B58" s="68" t="s">
        <v>113</v>
      </c>
      <c r="C58" s="68"/>
      <c r="D58" s="68"/>
      <c r="E58" s="68"/>
      <c r="F58" s="39">
        <v>6365146.9217329398</v>
      </c>
      <c r="G58" s="40">
        <v>1654</v>
      </c>
      <c r="H58" s="41">
        <v>1602</v>
      </c>
      <c r="I58" s="42">
        <v>3.4790628294000001</v>
      </c>
      <c r="J58" s="34">
        <f t="shared" si="9"/>
        <v>3.2657877281988962E-2</v>
      </c>
      <c r="K58" s="34">
        <f t="shared" si="10"/>
        <v>9.2487623162389558E-3</v>
      </c>
      <c r="L58" s="35">
        <f t="shared" si="11"/>
        <v>1.0324594257178528</v>
      </c>
      <c r="M58" s="34">
        <f t="shared" si="12"/>
        <v>7.0455117846112596E-3</v>
      </c>
      <c r="N58" s="36">
        <f t="shared" si="13"/>
        <v>6365146.9217329398</v>
      </c>
      <c r="O58" s="36">
        <f t="shared" si="14"/>
        <v>3579735.9405675987</v>
      </c>
      <c r="P58" s="36">
        <f t="shared" si="15"/>
        <v>681741.80751683877</v>
      </c>
      <c r="Q58" s="36">
        <f t="shared" si="16"/>
        <v>10626624.669817377</v>
      </c>
    </row>
    <row r="59" spans="1:17">
      <c r="A59" s="38" t="s">
        <v>114</v>
      </c>
      <c r="B59" s="68" t="s">
        <v>115</v>
      </c>
      <c r="C59" s="68"/>
      <c r="D59" s="68"/>
      <c r="E59" s="68"/>
      <c r="F59" s="39">
        <v>5168771.8038300797</v>
      </c>
      <c r="G59" s="40">
        <v>800</v>
      </c>
      <c r="H59" s="41">
        <v>805</v>
      </c>
      <c r="I59" s="42">
        <v>3.5083981858</v>
      </c>
      <c r="J59" s="34">
        <f t="shared" si="9"/>
        <v>1.654885410676659E-2</v>
      </c>
      <c r="K59" s="34">
        <f t="shared" si="10"/>
        <v>4.686661564620759E-3</v>
      </c>
      <c r="L59" s="35">
        <f t="shared" si="11"/>
        <v>0.99378881987577639</v>
      </c>
      <c r="M59" s="34">
        <f t="shared" si="12"/>
        <v>6.7816232458544233E-3</v>
      </c>
      <c r="N59" s="36">
        <f t="shared" si="13"/>
        <v>5168771.8038300797</v>
      </c>
      <c r="O59" s="36">
        <f t="shared" si="14"/>
        <v>1813973.6183610933</v>
      </c>
      <c r="P59" s="36">
        <f t="shared" si="15"/>
        <v>656207.27505207062</v>
      </c>
      <c r="Q59" s="36">
        <f t="shared" si="16"/>
        <v>7638952.6972432435</v>
      </c>
    </row>
    <row r="60" spans="1:17">
      <c r="A60" s="38" t="s">
        <v>116</v>
      </c>
      <c r="B60" s="68" t="s">
        <v>117</v>
      </c>
      <c r="C60" s="68"/>
      <c r="D60" s="68"/>
      <c r="E60" s="68"/>
      <c r="F60" s="39">
        <v>4501600.0677224305</v>
      </c>
      <c r="G60" s="40">
        <v>1408</v>
      </c>
      <c r="H60" s="41">
        <v>935</v>
      </c>
      <c r="I60" s="42">
        <v>3.4564893415000002</v>
      </c>
      <c r="J60" s="34">
        <f t="shared" si="9"/>
        <v>1.8936948672243967E-2</v>
      </c>
      <c r="K60" s="34">
        <f t="shared" si="10"/>
        <v>5.3629737092861837E-3</v>
      </c>
      <c r="L60" s="35">
        <f t="shared" si="11"/>
        <v>1.5058823529411764</v>
      </c>
      <c r="M60" s="34">
        <f t="shared" si="12"/>
        <v>1.0276153812541761E-2</v>
      </c>
      <c r="N60" s="36">
        <f t="shared" si="13"/>
        <v>4501600.0677224305</v>
      </c>
      <c r="O60" s="36">
        <f t="shared" si="14"/>
        <v>2075740.4157465505</v>
      </c>
      <c r="P60" s="36">
        <f t="shared" si="15"/>
        <v>994347.02384360821</v>
      </c>
      <c r="Q60" s="36">
        <f t="shared" si="16"/>
        <v>7571687.5073125893</v>
      </c>
    </row>
    <row r="61" spans="1:17">
      <c r="A61" s="38" t="s">
        <v>118</v>
      </c>
      <c r="B61" s="68" t="s">
        <v>119</v>
      </c>
      <c r="C61" s="68"/>
      <c r="D61" s="68"/>
      <c r="E61" s="68"/>
      <c r="F61" s="39">
        <v>1331888.24752179</v>
      </c>
      <c r="G61" s="40">
        <v>317</v>
      </c>
      <c r="H61" s="41">
        <v>180</v>
      </c>
      <c r="I61" s="42">
        <v>3.4970571693000001</v>
      </c>
      <c r="J61" s="34">
        <f t="shared" si="9"/>
        <v>3.6884033380248683E-3</v>
      </c>
      <c r="K61" s="34">
        <f t="shared" si="10"/>
        <v>1.044561638383889E-3</v>
      </c>
      <c r="L61" s="35">
        <f t="shared" si="11"/>
        <v>1.7611111111111111</v>
      </c>
      <c r="M61" s="34">
        <f t="shared" si="12"/>
        <v>1.2017836999953896E-2</v>
      </c>
      <c r="N61" s="36">
        <f t="shared" si="13"/>
        <v>1331888.24752179</v>
      </c>
      <c r="O61" s="36">
        <f t="shared" si="14"/>
        <v>404297.86291465268</v>
      </c>
      <c r="P61" s="36">
        <f t="shared" si="15"/>
        <v>1162876.760306685</v>
      </c>
      <c r="Q61" s="36">
        <f t="shared" si="16"/>
        <v>2899062.8707431275</v>
      </c>
    </row>
    <row r="62" spans="1:17">
      <c r="A62" s="38" t="s">
        <v>120</v>
      </c>
      <c r="B62" s="68" t="s">
        <v>121</v>
      </c>
      <c r="C62" s="68"/>
      <c r="D62" s="68"/>
      <c r="E62" s="68"/>
      <c r="F62" s="39">
        <v>3236763.4599186899</v>
      </c>
      <c r="G62" s="40">
        <v>1163</v>
      </c>
      <c r="H62" s="41">
        <v>660</v>
      </c>
      <c r="I62" s="42">
        <v>3.3688888968000001</v>
      </c>
      <c r="J62" s="34">
        <f t="shared" si="9"/>
        <v>1.30284812781287E-2</v>
      </c>
      <c r="K62" s="34">
        <f t="shared" si="10"/>
        <v>3.6896864313173397E-3</v>
      </c>
      <c r="L62" s="35">
        <f t="shared" si="11"/>
        <v>1.7621212121212122</v>
      </c>
      <c r="M62" s="34">
        <f t="shared" si="12"/>
        <v>1.2024729937722725E-2</v>
      </c>
      <c r="N62" s="36">
        <f t="shared" si="13"/>
        <v>3236763.4599186899</v>
      </c>
      <c r="O62" s="36">
        <f t="shared" si="14"/>
        <v>1428094.1250290892</v>
      </c>
      <c r="P62" s="36">
        <f t="shared" si="15"/>
        <v>1163543.738660747</v>
      </c>
      <c r="Q62" s="36">
        <f t="shared" si="16"/>
        <v>5828401.323608526</v>
      </c>
    </row>
    <row r="63" spans="1:17">
      <c r="A63" s="38" t="s">
        <v>122</v>
      </c>
      <c r="B63" s="68" t="s">
        <v>123</v>
      </c>
      <c r="C63" s="68"/>
      <c r="D63" s="68"/>
      <c r="E63" s="68"/>
      <c r="F63" s="39">
        <v>5332179.25798898</v>
      </c>
      <c r="G63" s="40">
        <v>1816</v>
      </c>
      <c r="H63" s="41">
        <v>1291</v>
      </c>
      <c r="I63" s="42">
        <v>3.4542145622999998</v>
      </c>
      <c r="J63" s="34">
        <f t="shared" si="9"/>
        <v>2.6129958631267065E-2</v>
      </c>
      <c r="K63" s="34">
        <f t="shared" si="10"/>
        <v>7.4000454661218348E-3</v>
      </c>
      <c r="L63" s="35">
        <f t="shared" si="11"/>
        <v>1.4066615027110767</v>
      </c>
      <c r="M63" s="34">
        <f t="shared" si="12"/>
        <v>9.5990698979954159E-3</v>
      </c>
      <c r="N63" s="36">
        <f t="shared" si="13"/>
        <v>5332179.25798898</v>
      </c>
      <c r="O63" s="36">
        <f t="shared" si="14"/>
        <v>2864189.5867946777</v>
      </c>
      <c r="P63" s="36">
        <f t="shared" si="15"/>
        <v>928830.64606227831</v>
      </c>
      <c r="Q63" s="36">
        <f t="shared" si="16"/>
        <v>9125199.4908459373</v>
      </c>
    </row>
    <row r="64" spans="1:17">
      <c r="A64" s="38" t="s">
        <v>124</v>
      </c>
      <c r="B64" s="68" t="s">
        <v>125</v>
      </c>
      <c r="C64" s="68"/>
      <c r="D64" s="68"/>
      <c r="E64" s="68"/>
      <c r="F64" s="39">
        <v>11748695.858376199</v>
      </c>
      <c r="G64" s="40">
        <v>2465</v>
      </c>
      <c r="H64" s="41">
        <v>2150</v>
      </c>
      <c r="I64" s="42">
        <v>3.6402432901999999</v>
      </c>
      <c r="J64" s="34">
        <f t="shared" si="9"/>
        <v>4.5859787614876184E-2</v>
      </c>
      <c r="K64" s="34">
        <f t="shared" si="10"/>
        <v>1.2987564129194286E-2</v>
      </c>
      <c r="L64" s="35">
        <f t="shared" si="11"/>
        <v>1.1465116279069767</v>
      </c>
      <c r="M64" s="34">
        <f t="shared" si="12"/>
        <v>7.8238049693779531E-3</v>
      </c>
      <c r="N64" s="36">
        <f t="shared" si="13"/>
        <v>11748695.858376199</v>
      </c>
      <c r="O64" s="36">
        <f t="shared" si="14"/>
        <v>5026840.187261886</v>
      </c>
      <c r="P64" s="36">
        <f t="shared" si="15"/>
        <v>757051.45410912798</v>
      </c>
      <c r="Q64" s="36">
        <f t="shared" si="16"/>
        <v>17532587.499747213</v>
      </c>
    </row>
    <row r="65" spans="1:17">
      <c r="A65" s="38" t="s">
        <v>126</v>
      </c>
      <c r="B65" s="68" t="s">
        <v>127</v>
      </c>
      <c r="C65" s="68"/>
      <c r="D65" s="68"/>
      <c r="E65" s="68"/>
      <c r="F65" s="39">
        <v>6133814.0989623703</v>
      </c>
      <c r="G65" s="40">
        <v>1752</v>
      </c>
      <c r="H65" s="41">
        <v>1344</v>
      </c>
      <c r="I65" s="42">
        <v>3.3832730093999999</v>
      </c>
      <c r="J65" s="34">
        <f t="shared" si="9"/>
        <v>2.6644003495995595E-2</v>
      </c>
      <c r="K65" s="34">
        <f t="shared" si="10"/>
        <v>7.5456237819659993E-3</v>
      </c>
      <c r="L65" s="35">
        <f t="shared" si="11"/>
        <v>1.3035714285714286</v>
      </c>
      <c r="M65" s="34">
        <f t="shared" si="12"/>
        <v>8.8955823670231072E-3</v>
      </c>
      <c r="N65" s="36">
        <f t="shared" si="13"/>
        <v>6133814.0989623703</v>
      </c>
      <c r="O65" s="36">
        <f t="shared" si="14"/>
        <v>2920535.7130736127</v>
      </c>
      <c r="P65" s="36">
        <f t="shared" si="15"/>
        <v>860759.38657220837</v>
      </c>
      <c r="Q65" s="36">
        <f t="shared" si="16"/>
        <v>9915109.1986081917</v>
      </c>
    </row>
    <row r="66" spans="1:17">
      <c r="A66" s="38" t="s">
        <v>128</v>
      </c>
      <c r="B66" s="68" t="s">
        <v>129</v>
      </c>
      <c r="C66" s="68"/>
      <c r="D66" s="68"/>
      <c r="E66" s="68"/>
      <c r="F66" s="39">
        <v>203944195.773361</v>
      </c>
      <c r="G66" s="40">
        <v>22529</v>
      </c>
      <c r="H66" s="41">
        <v>16816</v>
      </c>
      <c r="I66" s="42">
        <v>3.5319385015</v>
      </c>
      <c r="J66" s="34">
        <f t="shared" si="9"/>
        <v>0.34801583153381538</v>
      </c>
      <c r="K66" s="34">
        <f t="shared" si="10"/>
        <v>9.8558631975742647E-2</v>
      </c>
      <c r="L66" s="35">
        <f t="shared" si="11"/>
        <v>1.3397359657469077</v>
      </c>
      <c r="M66" s="34">
        <f t="shared" si="12"/>
        <v>9.1423694721703072E-3</v>
      </c>
      <c r="N66" s="36">
        <f t="shared" si="13"/>
        <v>203944195.773361</v>
      </c>
      <c r="O66" s="36">
        <f t="shared" si="14"/>
        <v>38147144.998771466</v>
      </c>
      <c r="P66" s="36">
        <f t="shared" si="15"/>
        <v>884639.14041810774</v>
      </c>
      <c r="Q66" s="36">
        <f t="shared" si="16"/>
        <v>242975979.91255057</v>
      </c>
    </row>
    <row r="67" spans="1:17">
      <c r="A67" s="38" t="s">
        <v>130</v>
      </c>
      <c r="B67" s="68" t="s">
        <v>131</v>
      </c>
      <c r="C67" s="68"/>
      <c r="D67" s="68"/>
      <c r="E67" s="68"/>
      <c r="F67" s="39">
        <v>895111.94863839704</v>
      </c>
      <c r="G67" s="40">
        <v>134</v>
      </c>
      <c r="H67" s="41">
        <v>136</v>
      </c>
      <c r="I67" s="42">
        <v>3.6128523553999998</v>
      </c>
      <c r="J67" s="34">
        <f t="shared" si="9"/>
        <v>2.8790704452918633E-3</v>
      </c>
      <c r="K67" s="34">
        <f t="shared" si="10"/>
        <v>8.1535728762438964E-4</v>
      </c>
      <c r="L67" s="35">
        <f t="shared" si="11"/>
        <v>0.98529411764705888</v>
      </c>
      <c r="M67" s="34">
        <f t="shared" si="12"/>
        <v>6.7236553265654113E-3</v>
      </c>
      <c r="N67" s="36">
        <f t="shared" si="13"/>
        <v>895111.94863839704</v>
      </c>
      <c r="O67" s="36">
        <f t="shared" si="14"/>
        <v>315584.25734305894</v>
      </c>
      <c r="P67" s="36">
        <f t="shared" si="15"/>
        <v>650598.15036642342</v>
      </c>
      <c r="Q67" s="36">
        <f t="shared" si="16"/>
        <v>1861294.3563478794</v>
      </c>
    </row>
    <row r="68" spans="1:17">
      <c r="A68" s="38" t="s">
        <v>132</v>
      </c>
      <c r="B68" s="68" t="s">
        <v>133</v>
      </c>
      <c r="C68" s="68"/>
      <c r="D68" s="68"/>
      <c r="E68" s="68"/>
      <c r="F68" s="39">
        <v>15624694.0509704</v>
      </c>
      <c r="G68" s="40">
        <v>3260</v>
      </c>
      <c r="H68" s="41">
        <v>2693</v>
      </c>
      <c r="I68" s="42">
        <v>3.6142708586999999</v>
      </c>
      <c r="J68" s="34">
        <f t="shared" si="9"/>
        <v>5.7032212340644664E-2</v>
      </c>
      <c r="K68" s="34">
        <f t="shared" si="10"/>
        <v>1.6151612419671869E-2</v>
      </c>
      <c r="L68" s="35">
        <f t="shared" si="11"/>
        <v>1.2105458596360936</v>
      </c>
      <c r="M68" s="34">
        <f t="shared" si="12"/>
        <v>8.2607751040177143E-3</v>
      </c>
      <c r="N68" s="36">
        <f t="shared" si="13"/>
        <v>15624694.0509704</v>
      </c>
      <c r="O68" s="36">
        <f t="shared" si="14"/>
        <v>6251485.9285874162</v>
      </c>
      <c r="P68" s="36">
        <f t="shared" si="15"/>
        <v>799333.80612660083</v>
      </c>
      <c r="Q68" s="36">
        <f t="shared" si="16"/>
        <v>22675513.785684418</v>
      </c>
    </row>
    <row r="69" spans="1:17">
      <c r="A69" s="38" t="s">
        <v>134</v>
      </c>
      <c r="B69" s="68" t="s">
        <v>135</v>
      </c>
      <c r="C69" s="68"/>
      <c r="D69" s="68"/>
      <c r="E69" s="68"/>
      <c r="F69" s="39">
        <v>9358484.4482899606</v>
      </c>
      <c r="G69" s="40">
        <v>2411</v>
      </c>
      <c r="H69" s="41">
        <v>1573</v>
      </c>
      <c r="I69" s="42">
        <v>3.5703885529999999</v>
      </c>
      <c r="J69" s="34">
        <f t="shared" si="9"/>
        <v>3.29084458981437E-2</v>
      </c>
      <c r="K69" s="34">
        <f t="shared" si="10"/>
        <v>9.3197237432390556E-3</v>
      </c>
      <c r="L69" s="35">
        <f t="shared" si="11"/>
        <v>1.5327399872854419</v>
      </c>
      <c r="M69" s="34">
        <f t="shared" si="12"/>
        <v>1.0459430534673226E-2</v>
      </c>
      <c r="N69" s="36">
        <f t="shared" si="13"/>
        <v>9358484.4482899606</v>
      </c>
      <c r="O69" s="36">
        <f t="shared" si="14"/>
        <v>3607201.5799624189</v>
      </c>
      <c r="P69" s="36">
        <f t="shared" si="15"/>
        <v>1012081.3499850499</v>
      </c>
      <c r="Q69" s="36">
        <f t="shared" si="16"/>
        <v>13977767.37823743</v>
      </c>
    </row>
    <row r="70" spans="1:17">
      <c r="A70" s="38" t="s">
        <v>136</v>
      </c>
      <c r="B70" s="68" t="s">
        <v>137</v>
      </c>
      <c r="C70" s="68"/>
      <c r="D70" s="68"/>
      <c r="E70" s="68"/>
      <c r="F70" s="39">
        <v>1015208.49103134</v>
      </c>
      <c r="G70" s="40">
        <v>376</v>
      </c>
      <c r="H70" s="41">
        <v>202</v>
      </c>
      <c r="I70" s="42">
        <v>3.3808249591999999</v>
      </c>
      <c r="J70" s="34">
        <f t="shared" si="9"/>
        <v>4.0016327111975719E-3</v>
      </c>
      <c r="K70" s="34">
        <f t="shared" si="10"/>
        <v>1.1332686905270654E-3</v>
      </c>
      <c r="L70" s="35">
        <f t="shared" si="11"/>
        <v>1.8613861386138615</v>
      </c>
      <c r="M70" s="34">
        <f t="shared" si="12"/>
        <v>1.2702114629054561E-2</v>
      </c>
      <c r="N70" s="36">
        <f t="shared" si="13"/>
        <v>1015208.49103134</v>
      </c>
      <c r="O70" s="36">
        <f t="shared" si="14"/>
        <v>438631.95129112474</v>
      </c>
      <c r="P70" s="36">
        <f t="shared" si="15"/>
        <v>1229089.2203759947</v>
      </c>
      <c r="Q70" s="36">
        <f t="shared" si="16"/>
        <v>2682929.6626984593</v>
      </c>
    </row>
    <row r="71" spans="1:17">
      <c r="A71" s="38" t="s">
        <v>138</v>
      </c>
      <c r="B71" s="68" t="s">
        <v>139</v>
      </c>
      <c r="C71" s="68"/>
      <c r="D71" s="68"/>
      <c r="E71" s="68"/>
      <c r="F71" s="39">
        <v>5506448.8518837504</v>
      </c>
      <c r="G71" s="40">
        <v>1792</v>
      </c>
      <c r="H71" s="41">
        <v>1624</v>
      </c>
      <c r="I71" s="42">
        <v>3.5448352000000001</v>
      </c>
      <c r="J71" s="34">
        <f t="shared" si="9"/>
        <v>3.3732244816069193E-2</v>
      </c>
      <c r="K71" s="34">
        <f t="shared" si="10"/>
        <v>9.5530248951320399E-3</v>
      </c>
      <c r="L71" s="35">
        <f t="shared" si="11"/>
        <v>1.103448275862069</v>
      </c>
      <c r="M71" s="34">
        <f t="shared" si="12"/>
        <v>7.5299402936728427E-3</v>
      </c>
      <c r="N71" s="36">
        <f t="shared" si="13"/>
        <v>5506448.8518837504</v>
      </c>
      <c r="O71" s="36">
        <f t="shared" si="14"/>
        <v>3697500.8535139482</v>
      </c>
      <c r="P71" s="36">
        <f t="shared" si="15"/>
        <v>728616.35367850598</v>
      </c>
      <c r="Q71" s="36">
        <f t="shared" si="16"/>
        <v>9932566.0590762049</v>
      </c>
    </row>
    <row r="72" spans="1:17">
      <c r="A72" s="38" t="s">
        <v>140</v>
      </c>
      <c r="B72" s="68" t="s">
        <v>141</v>
      </c>
      <c r="C72" s="68"/>
      <c r="D72" s="68"/>
      <c r="E72" s="68"/>
      <c r="F72" s="39">
        <v>26598694.233106699</v>
      </c>
      <c r="G72" s="40">
        <v>5291</v>
      </c>
      <c r="H72" s="41">
        <v>3910</v>
      </c>
      <c r="I72" s="42">
        <v>3.5914136481000001</v>
      </c>
      <c r="J72" s="34">
        <f t="shared" si="9"/>
        <v>8.2282097737463533E-2</v>
      </c>
      <c r="K72" s="34">
        <f t="shared" si="10"/>
        <v>2.3302419758771158E-2</v>
      </c>
      <c r="L72" s="35">
        <f t="shared" si="11"/>
        <v>1.3531969309462915</v>
      </c>
      <c r="M72" s="34">
        <f t="shared" si="12"/>
        <v>9.2342272116437592E-3</v>
      </c>
      <c r="N72" s="36">
        <f t="shared" si="13"/>
        <v>26598694.233106699</v>
      </c>
      <c r="O72" s="36">
        <f t="shared" si="14"/>
        <v>9019207.8313228078</v>
      </c>
      <c r="P72" s="36">
        <f t="shared" si="15"/>
        <v>893527.53110674769</v>
      </c>
      <c r="Q72" s="36">
        <f t="shared" si="16"/>
        <v>36511429.595536254</v>
      </c>
    </row>
    <row r="73" spans="1:17">
      <c r="A73" s="38" t="s">
        <v>142</v>
      </c>
      <c r="B73" s="68" t="s">
        <v>143</v>
      </c>
      <c r="C73" s="68"/>
      <c r="D73" s="68"/>
      <c r="E73" s="68"/>
      <c r="F73" s="39">
        <v>4702134.2311741598</v>
      </c>
      <c r="G73" s="40">
        <v>1486</v>
      </c>
      <c r="H73" s="41">
        <v>1453</v>
      </c>
      <c r="I73" s="42">
        <v>3.4596131678000002</v>
      </c>
      <c r="J73" s="34">
        <f t="shared" si="9"/>
        <v>2.9454816730223484E-2</v>
      </c>
      <c r="K73" s="34">
        <f t="shared" si="10"/>
        <v>8.3416505198412715E-3</v>
      </c>
      <c r="L73" s="35">
        <f t="shared" si="11"/>
        <v>1.0227116311080524</v>
      </c>
      <c r="M73" s="34">
        <f t="shared" si="12"/>
        <v>6.9789927523988627E-3</v>
      </c>
      <c r="N73" s="36">
        <f t="shared" si="13"/>
        <v>4702134.2311741598</v>
      </c>
      <c r="O73" s="36">
        <f t="shared" si="14"/>
        <v>3228638.0759402239</v>
      </c>
      <c r="P73" s="36">
        <f t="shared" si="15"/>
        <v>675305.25519230776</v>
      </c>
      <c r="Q73" s="36">
        <f t="shared" si="16"/>
        <v>8606077.562306691</v>
      </c>
    </row>
    <row r="74" spans="1:17">
      <c r="A74" s="38" t="s">
        <v>144</v>
      </c>
      <c r="B74" s="68" t="s">
        <v>145</v>
      </c>
      <c r="C74" s="68"/>
      <c r="D74" s="68"/>
      <c r="E74" s="68"/>
      <c r="F74" s="39">
        <v>31087184.3372145</v>
      </c>
      <c r="G74" s="40">
        <v>5747</v>
      </c>
      <c r="H74" s="41">
        <v>3299</v>
      </c>
      <c r="I74" s="42">
        <v>3.5400052580999999</v>
      </c>
      <c r="J74" s="34">
        <f t="shared" si="9"/>
        <v>6.843044934708313E-2</v>
      </c>
      <c r="K74" s="34">
        <f t="shared" si="10"/>
        <v>1.9379611103923403E-2</v>
      </c>
      <c r="L74" s="35">
        <f t="shared" si="11"/>
        <v>1.7420430433464686</v>
      </c>
      <c r="M74" s="34">
        <f t="shared" si="12"/>
        <v>1.1887716345525131E-2</v>
      </c>
      <c r="N74" s="36">
        <f t="shared" si="13"/>
        <v>31087184.3372145</v>
      </c>
      <c r="O74" s="36">
        <f t="shared" si="14"/>
        <v>7500883.6870130179</v>
      </c>
      <c r="P74" s="36">
        <f t="shared" si="15"/>
        <v>1150285.9517384137</v>
      </c>
      <c r="Q74" s="36">
        <f t="shared" si="16"/>
        <v>39738353.975965932</v>
      </c>
    </row>
    <row r="75" spans="1:17">
      <c r="A75" s="38" t="s">
        <v>146</v>
      </c>
      <c r="B75" s="68" t="s">
        <v>147</v>
      </c>
      <c r="C75" s="68"/>
      <c r="D75" s="68"/>
      <c r="E75" s="68"/>
      <c r="F75" s="39">
        <v>19449690.037405401</v>
      </c>
      <c r="G75" s="40">
        <v>2079</v>
      </c>
      <c r="H75" s="41">
        <v>1717</v>
      </c>
      <c r="I75" s="42">
        <v>3.4355543853000001</v>
      </c>
      <c r="J75" s="34">
        <f t="shared" si="9"/>
        <v>3.4564501057998263E-2</v>
      </c>
      <c r="K75" s="34">
        <f t="shared" si="10"/>
        <v>9.7887211745118809E-3</v>
      </c>
      <c r="L75" s="35">
        <f t="shared" si="11"/>
        <v>1.2108328479906814</v>
      </c>
      <c r="M75" s="34">
        <f t="shared" si="12"/>
        <v>8.2627335149575813E-3</v>
      </c>
      <c r="N75" s="36">
        <f t="shared" si="13"/>
        <v>19449690.037405401</v>
      </c>
      <c r="O75" s="36">
        <f t="shared" si="14"/>
        <v>3788727.1618030751</v>
      </c>
      <c r="P75" s="36">
        <f t="shared" si="15"/>
        <v>799523.30699677498</v>
      </c>
      <c r="Q75" s="36">
        <f t="shared" si="16"/>
        <v>24037940.50620525</v>
      </c>
    </row>
    <row r="76" spans="1:17">
      <c r="A76" s="38" t="s">
        <v>148</v>
      </c>
      <c r="B76" s="68" t="s">
        <v>149</v>
      </c>
      <c r="C76" s="68"/>
      <c r="D76" s="68"/>
      <c r="E76" s="68"/>
      <c r="F76" s="39">
        <v>2224315.5595040601</v>
      </c>
      <c r="G76" s="40">
        <v>267</v>
      </c>
      <c r="H76" s="41">
        <v>135</v>
      </c>
      <c r="I76" s="42">
        <v>3.7926388226999999</v>
      </c>
      <c r="J76" s="34">
        <f t="shared" si="9"/>
        <v>3.0001186032303615E-3</v>
      </c>
      <c r="K76" s="34">
        <f t="shared" si="10"/>
        <v>8.4963831672878773E-4</v>
      </c>
      <c r="L76" s="35">
        <f t="shared" si="11"/>
        <v>1.9777777777777779</v>
      </c>
      <c r="M76" s="34">
        <f t="shared" si="12"/>
        <v>1.3496372151367782E-2</v>
      </c>
      <c r="N76" s="36">
        <f t="shared" si="13"/>
        <v>2224315.5595040601</v>
      </c>
      <c r="O76" s="36">
        <f t="shared" si="14"/>
        <v>328852.73887265683</v>
      </c>
      <c r="P76" s="36">
        <f t="shared" si="15"/>
        <v>1305943.6172529333</v>
      </c>
      <c r="Q76" s="36">
        <f t="shared" si="16"/>
        <v>3859111.91562965</v>
      </c>
    </row>
    <row r="77" spans="1:17">
      <c r="A77" s="38" t="s">
        <v>150</v>
      </c>
      <c r="B77" s="68" t="s">
        <v>151</v>
      </c>
      <c r="C77" s="68"/>
      <c r="D77" s="68"/>
      <c r="E77" s="68"/>
      <c r="F77" s="39">
        <v>1391819.8493012399</v>
      </c>
      <c r="G77" s="40">
        <v>239</v>
      </c>
      <c r="H77" s="41">
        <v>100</v>
      </c>
      <c r="I77" s="42">
        <v>3.6323023990999999</v>
      </c>
      <c r="J77" s="34">
        <f t="shared" si="9"/>
        <v>2.1283603843269151E-3</v>
      </c>
      <c r="K77" s="34">
        <f t="shared" si="10"/>
        <v>6.0275501521327829E-4</v>
      </c>
      <c r="L77" s="35">
        <f t="shared" si="11"/>
        <v>2.39</v>
      </c>
      <c r="M77" s="34">
        <f t="shared" si="12"/>
        <v>1.6309380054827023E-2</v>
      </c>
      <c r="N77" s="36">
        <f t="shared" si="13"/>
        <v>1391819.8493012399</v>
      </c>
      <c r="O77" s="36">
        <f t="shared" si="14"/>
        <v>233296.49065884747</v>
      </c>
      <c r="P77" s="36">
        <f t="shared" si="15"/>
        <v>1578137.4835455392</v>
      </c>
      <c r="Q77" s="36">
        <f t="shared" si="16"/>
        <v>3203253.8235056265</v>
      </c>
    </row>
    <row r="78" spans="1:17">
      <c r="A78" s="38" t="s">
        <v>152</v>
      </c>
      <c r="B78" s="68" t="s">
        <v>153</v>
      </c>
      <c r="C78" s="68"/>
      <c r="D78" s="68"/>
      <c r="E78" s="68"/>
      <c r="F78" s="39">
        <v>2530182.0554740899</v>
      </c>
      <c r="G78" s="40">
        <v>917</v>
      </c>
      <c r="H78" s="41">
        <v>1143</v>
      </c>
      <c r="I78" s="42">
        <v>3.542254196</v>
      </c>
      <c r="J78" s="34">
        <f t="shared" si="9"/>
        <v>2.3724065966811592E-2</v>
      </c>
      <c r="K78" s="34">
        <f t="shared" si="10"/>
        <v>6.7186928717753742E-3</v>
      </c>
      <c r="L78" s="35">
        <f t="shared" si="11"/>
        <v>0.80227471566054243</v>
      </c>
      <c r="M78" s="34">
        <f t="shared" si="12"/>
        <v>5.4747293916678121E-3</v>
      </c>
      <c r="N78" s="36">
        <f t="shared" si="13"/>
        <v>2530182.0554740899</v>
      </c>
      <c r="O78" s="36">
        <f t="shared" si="14"/>
        <v>2600471.8820053027</v>
      </c>
      <c r="P78" s="36">
        <f t="shared" si="15"/>
        <v>529748.87066307163</v>
      </c>
      <c r="Q78" s="36">
        <f t="shared" si="16"/>
        <v>5660402.8081424646</v>
      </c>
    </row>
    <row r="79" spans="1:17">
      <c r="A79" s="38" t="s">
        <v>154</v>
      </c>
      <c r="B79" s="68" t="s">
        <v>155</v>
      </c>
      <c r="C79" s="68"/>
      <c r="D79" s="68"/>
      <c r="E79" s="68"/>
      <c r="F79" s="39">
        <v>2716421.7868809002</v>
      </c>
      <c r="G79" s="40">
        <v>544</v>
      </c>
      <c r="H79" s="41">
        <v>360</v>
      </c>
      <c r="I79" s="42">
        <v>3.4474910435999999</v>
      </c>
      <c r="J79" s="34">
        <f t="shared" si="9"/>
        <v>7.2722502706870891E-3</v>
      </c>
      <c r="K79" s="34">
        <f t="shared" si="10"/>
        <v>2.0595127379844512E-3</v>
      </c>
      <c r="L79" s="35">
        <f t="shared" si="11"/>
        <v>1.5111111111111111</v>
      </c>
      <c r="M79" s="34">
        <f t="shared" si="12"/>
        <v>1.0311834902168642E-2</v>
      </c>
      <c r="N79" s="36">
        <f t="shared" si="13"/>
        <v>2716421.7868809002</v>
      </c>
      <c r="O79" s="36">
        <f t="shared" si="14"/>
        <v>797134.95883390587</v>
      </c>
      <c r="P79" s="36">
        <f t="shared" si="15"/>
        <v>997799.61767639848</v>
      </c>
      <c r="Q79" s="36">
        <f t="shared" si="16"/>
        <v>4511356.3633912047</v>
      </c>
    </row>
    <row r="80" spans="1:17">
      <c r="A80" s="38" t="s">
        <v>156</v>
      </c>
      <c r="B80" s="68" t="s">
        <v>157</v>
      </c>
      <c r="C80" s="68"/>
      <c r="D80" s="68"/>
      <c r="E80" s="68"/>
      <c r="F80" s="39">
        <v>904758.72166606202</v>
      </c>
      <c r="G80" s="40">
        <v>221</v>
      </c>
      <c r="H80" s="41">
        <v>170</v>
      </c>
      <c r="I80" s="42">
        <v>3.4232105973000002</v>
      </c>
      <c r="J80" s="34">
        <f t="shared" si="9"/>
        <v>3.409931921230268E-3</v>
      </c>
      <c r="K80" s="34">
        <f t="shared" si="10"/>
        <v>9.6569809426677068E-4</v>
      </c>
      <c r="L80" s="35">
        <f t="shared" si="11"/>
        <v>1.3</v>
      </c>
      <c r="M80" s="34">
        <f t="shared" si="12"/>
        <v>8.8712109084833173E-3</v>
      </c>
      <c r="N80" s="36">
        <f t="shared" si="13"/>
        <v>904758.72166606202</v>
      </c>
      <c r="O80" s="36">
        <f t="shared" si="14"/>
        <v>373773.7069656013</v>
      </c>
      <c r="P80" s="36">
        <f t="shared" si="15"/>
        <v>858401.14167748985</v>
      </c>
      <c r="Q80" s="36">
        <f t="shared" si="16"/>
        <v>2136933.5703091533</v>
      </c>
    </row>
    <row r="81" spans="1:17">
      <c r="A81" s="38" t="s">
        <v>158</v>
      </c>
      <c r="B81" s="68" t="s">
        <v>159</v>
      </c>
      <c r="C81" s="68"/>
      <c r="D81" s="68"/>
      <c r="E81" s="68"/>
      <c r="F81" s="39">
        <v>876374.77826175105</v>
      </c>
      <c r="G81" s="40">
        <v>63</v>
      </c>
      <c r="H81" s="41">
        <v>21</v>
      </c>
      <c r="I81" s="42">
        <v>3.3505567847000002</v>
      </c>
      <c r="J81" s="34">
        <f t="shared" si="9"/>
        <v>4.1228681533498967E-4</v>
      </c>
      <c r="K81" s="34">
        <f t="shared" si="10"/>
        <v>1.1676027588159857E-4</v>
      </c>
      <c r="L81" s="35">
        <f t="shared" si="11"/>
        <v>3</v>
      </c>
      <c r="M81" s="34">
        <f t="shared" si="12"/>
        <v>2.0472025173423041E-2</v>
      </c>
      <c r="N81" s="36">
        <f t="shared" si="13"/>
        <v>876374.77826175105</v>
      </c>
      <c r="O81" s="36">
        <f t="shared" si="14"/>
        <v>45192.096165134892</v>
      </c>
      <c r="P81" s="36">
        <f t="shared" si="15"/>
        <v>1980925.7115634382</v>
      </c>
      <c r="Q81" s="36">
        <f t="shared" si="16"/>
        <v>2902492.5859903242</v>
      </c>
    </row>
    <row r="82" spans="1:17">
      <c r="A82" s="38" t="s">
        <v>160</v>
      </c>
      <c r="B82" s="68" t="s">
        <v>161</v>
      </c>
      <c r="C82" s="68"/>
      <c r="D82" s="68"/>
      <c r="E82" s="68"/>
      <c r="F82" s="39">
        <v>3954764.61984252</v>
      </c>
      <c r="G82" s="40">
        <v>1076</v>
      </c>
      <c r="H82" s="41">
        <v>1035</v>
      </c>
      <c r="I82" s="42">
        <v>3.4459693176999999</v>
      </c>
      <c r="J82" s="34">
        <f t="shared" si="9"/>
        <v>2.0898490840488802E-2</v>
      </c>
      <c r="K82" s="34">
        <f t="shared" si="10"/>
        <v>5.9184855427935569E-3</v>
      </c>
      <c r="L82" s="35">
        <f t="shared" si="11"/>
        <v>1.0396135265700484</v>
      </c>
      <c r="M82" s="34">
        <f t="shared" si="12"/>
        <v>7.0943314288577112E-3</v>
      </c>
      <c r="N82" s="36">
        <f t="shared" si="13"/>
        <v>3954764.61984252</v>
      </c>
      <c r="O82" s="36">
        <f t="shared" si="14"/>
        <v>2290751.4202271602</v>
      </c>
      <c r="P82" s="36">
        <f t="shared" si="15"/>
        <v>686465.72162391618</v>
      </c>
      <c r="Q82" s="36">
        <f t="shared" si="16"/>
        <v>6931981.7616935968</v>
      </c>
    </row>
    <row r="83" spans="1:17">
      <c r="A83" s="38" t="s">
        <v>162</v>
      </c>
      <c r="B83" s="68" t="s">
        <v>163</v>
      </c>
      <c r="C83" s="68"/>
      <c r="D83" s="68"/>
      <c r="E83" s="68"/>
      <c r="F83" s="39">
        <v>3702786.7872116701</v>
      </c>
      <c r="G83" s="40">
        <v>1584</v>
      </c>
      <c r="H83" s="41">
        <v>1748</v>
      </c>
      <c r="I83" s="42">
        <v>3.5274958193999999</v>
      </c>
      <c r="J83" s="34">
        <f t="shared" si="9"/>
        <v>3.61302615245995E-2</v>
      </c>
      <c r="K83" s="34">
        <f t="shared" si="10"/>
        <v>1.0232147006347706E-2</v>
      </c>
      <c r="L83" s="35">
        <f t="shared" si="11"/>
        <v>0.90617848970251713</v>
      </c>
      <c r="M83" s="34">
        <f t="shared" si="12"/>
        <v>6.1837696176014678E-3</v>
      </c>
      <c r="N83" s="36">
        <f t="shared" si="13"/>
        <v>3702786.7872116701</v>
      </c>
      <c r="O83" s="36">
        <f t="shared" si="14"/>
        <v>3960355.2492079949</v>
      </c>
      <c r="P83" s="36">
        <f t="shared" si="15"/>
        <v>598357.42317248019</v>
      </c>
      <c r="Q83" s="36">
        <f t="shared" si="16"/>
        <v>8261499.4595921459</v>
      </c>
    </row>
    <row r="84" spans="1:17">
      <c r="A84" s="38" t="s">
        <v>164</v>
      </c>
      <c r="B84" s="68" t="s">
        <v>165</v>
      </c>
      <c r="C84" s="68"/>
      <c r="D84" s="68"/>
      <c r="E84" s="68"/>
      <c r="F84" s="39">
        <v>1670768.7783306499</v>
      </c>
      <c r="G84" s="40">
        <v>624</v>
      </c>
      <c r="H84" s="41">
        <v>428</v>
      </c>
      <c r="I84" s="42">
        <v>3.5113646690999998</v>
      </c>
      <c r="J84" s="34">
        <f t="shared" si="9"/>
        <v>8.8060850006140782E-3</v>
      </c>
      <c r="K84" s="34">
        <f t="shared" si="10"/>
        <v>2.4938971508780294E-3</v>
      </c>
      <c r="L84" s="35">
        <f t="shared" si="11"/>
        <v>1.4579439252336448</v>
      </c>
      <c r="M84" s="34">
        <f t="shared" si="12"/>
        <v>9.9490215796074581E-3</v>
      </c>
      <c r="N84" s="36">
        <f t="shared" si="13"/>
        <v>1670768.7783306499</v>
      </c>
      <c r="O84" s="36">
        <f t="shared" si="14"/>
        <v>965263.56260689558</v>
      </c>
      <c r="P84" s="36">
        <f t="shared" si="15"/>
        <v>962692.86917101662</v>
      </c>
      <c r="Q84" s="36">
        <f t="shared" si="16"/>
        <v>3598725.2101085624</v>
      </c>
    </row>
    <row r="85" spans="1:17">
      <c r="A85" s="38" t="s">
        <v>166</v>
      </c>
      <c r="B85" s="68" t="s">
        <v>167</v>
      </c>
      <c r="C85" s="68"/>
      <c r="D85" s="68"/>
      <c r="E85" s="68"/>
      <c r="F85" s="39">
        <v>13824556.6634247</v>
      </c>
      <c r="G85" s="40">
        <v>2354</v>
      </c>
      <c r="H85" s="41">
        <v>2574</v>
      </c>
      <c r="I85" s="42">
        <v>3.5320632535000001</v>
      </c>
      <c r="J85" s="34">
        <f t="shared" si="9"/>
        <v>5.3272145026479242E-2</v>
      </c>
      <c r="K85" s="34">
        <f t="shared" si="10"/>
        <v>1.5086755430299992E-2</v>
      </c>
      <c r="L85" s="35">
        <f t="shared" si="11"/>
        <v>0.9145299145299145</v>
      </c>
      <c r="M85" s="34">
        <f t="shared" si="12"/>
        <v>6.2407598107016102E-3</v>
      </c>
      <c r="N85" s="36">
        <f t="shared" si="13"/>
        <v>13824556.6634247</v>
      </c>
      <c r="O85" s="36">
        <f t="shared" si="14"/>
        <v>5839332.7446174724</v>
      </c>
      <c r="P85" s="36">
        <f t="shared" si="15"/>
        <v>603871.94056207372</v>
      </c>
      <c r="Q85" s="36">
        <f t="shared" si="16"/>
        <v>20267761.348604247</v>
      </c>
    </row>
    <row r="86" spans="1:17">
      <c r="A86" s="38" t="s">
        <v>168</v>
      </c>
      <c r="B86" s="68" t="s">
        <v>169</v>
      </c>
      <c r="C86" s="68"/>
      <c r="D86" s="68"/>
      <c r="E86" s="68"/>
      <c r="F86" s="39">
        <v>2383590.0848194701</v>
      </c>
      <c r="G86" s="40">
        <v>794</v>
      </c>
      <c r="H86" s="41">
        <v>637</v>
      </c>
      <c r="I86" s="42">
        <v>3.3647925117000002</v>
      </c>
      <c r="J86" s="34">
        <f t="shared" si="9"/>
        <v>1.2559168590271414E-2</v>
      </c>
      <c r="K86" s="34">
        <f t="shared" si="10"/>
        <v>3.5567763384626171E-3</v>
      </c>
      <c r="L86" s="35">
        <f t="shared" si="11"/>
        <v>1.2464678178963893</v>
      </c>
      <c r="M86" s="34">
        <f t="shared" si="12"/>
        <v>8.5059068486121898E-3</v>
      </c>
      <c r="N86" s="36">
        <f t="shared" si="13"/>
        <v>2383590.0848194701</v>
      </c>
      <c r="O86" s="36">
        <f t="shared" si="14"/>
        <v>1376651.2378634356</v>
      </c>
      <c r="P86" s="36">
        <f t="shared" si="15"/>
        <v>823053.38303577702</v>
      </c>
      <c r="Q86" s="36">
        <f t="shared" si="16"/>
        <v>4583294.7057186831</v>
      </c>
    </row>
    <row r="87" spans="1:17">
      <c r="A87" s="38" t="s">
        <v>170</v>
      </c>
      <c r="B87" s="68" t="s">
        <v>171</v>
      </c>
      <c r="C87" s="68"/>
      <c r="D87" s="68"/>
      <c r="E87" s="68"/>
      <c r="F87" s="39">
        <v>2327945.4899178501</v>
      </c>
      <c r="G87" s="40">
        <v>368</v>
      </c>
      <c r="H87" s="41">
        <v>190</v>
      </c>
      <c r="I87" s="42">
        <v>3.4635318927999998</v>
      </c>
      <c r="J87" s="34">
        <f t="shared" si="9"/>
        <v>3.8559905522729137E-3</v>
      </c>
      <c r="K87" s="34">
        <f t="shared" si="10"/>
        <v>1.0920226015823638E-3</v>
      </c>
      <c r="L87" s="35">
        <f t="shared" si="11"/>
        <v>1.9368421052631579</v>
      </c>
      <c r="M87" s="34">
        <f t="shared" si="12"/>
        <v>1.3217026778631015E-2</v>
      </c>
      <c r="N87" s="36">
        <f t="shared" si="13"/>
        <v>2327945.4899178501</v>
      </c>
      <c r="O87" s="36">
        <f t="shared" si="14"/>
        <v>422667.64147812926</v>
      </c>
      <c r="P87" s="36">
        <f t="shared" si="15"/>
        <v>1278913.441851483</v>
      </c>
      <c r="Q87" s="36">
        <f t="shared" si="16"/>
        <v>4029526.5732474625</v>
      </c>
    </row>
    <row r="88" spans="1:17">
      <c r="A88" s="38" t="s">
        <v>172</v>
      </c>
      <c r="B88" s="68" t="s">
        <v>173</v>
      </c>
      <c r="C88" s="68"/>
      <c r="D88" s="68"/>
      <c r="E88" s="68"/>
      <c r="F88" s="39">
        <v>1225932.8858491899</v>
      </c>
      <c r="G88" s="40">
        <v>131</v>
      </c>
      <c r="H88" s="41">
        <v>161</v>
      </c>
      <c r="I88" s="42">
        <v>3.6140087106999998</v>
      </c>
      <c r="J88" s="34">
        <f t="shared" si="9"/>
        <v>3.4094022244125811E-3</v>
      </c>
      <c r="K88" s="34">
        <f t="shared" si="10"/>
        <v>9.6554808329318072E-4</v>
      </c>
      <c r="L88" s="35">
        <f t="shared" si="11"/>
        <v>0.81366459627329191</v>
      </c>
      <c r="M88" s="34">
        <f t="shared" si="12"/>
        <v>5.5524540325433093E-3</v>
      </c>
      <c r="N88" s="36">
        <f t="shared" si="13"/>
        <v>1225932.8858491899</v>
      </c>
      <c r="O88" s="36">
        <f t="shared" si="14"/>
        <v>373715.64517795044</v>
      </c>
      <c r="P88" s="36">
        <f t="shared" si="15"/>
        <v>537269.70644888282</v>
      </c>
      <c r="Q88" s="36">
        <f t="shared" si="16"/>
        <v>2136918.2374760229</v>
      </c>
    </row>
    <row r="89" spans="1:17">
      <c r="A89" s="38" t="s">
        <v>174</v>
      </c>
      <c r="B89" s="68" t="s">
        <v>175</v>
      </c>
      <c r="C89" s="68"/>
      <c r="D89" s="68"/>
      <c r="E89" s="68"/>
      <c r="F89" s="39">
        <v>13308427.6967237</v>
      </c>
      <c r="G89" s="40">
        <v>2924</v>
      </c>
      <c r="H89" s="41">
        <v>2490</v>
      </c>
      <c r="I89" s="42">
        <v>3.3721173843000001</v>
      </c>
      <c r="J89" s="34">
        <f t="shared" si="9"/>
        <v>4.9200011056398027E-2</v>
      </c>
      <c r="K89" s="34">
        <f t="shared" si="10"/>
        <v>1.3933520672144579E-2</v>
      </c>
      <c r="L89" s="35">
        <f t="shared" si="11"/>
        <v>1.17429718875502</v>
      </c>
      <c r="M89" s="34">
        <f t="shared" si="12"/>
        <v>8.0134138697575599E-3</v>
      </c>
      <c r="N89" s="36">
        <f t="shared" si="13"/>
        <v>13308427.6967237</v>
      </c>
      <c r="O89" s="36">
        <f t="shared" si="14"/>
        <v>5392972.9214839162</v>
      </c>
      <c r="P89" s="36">
        <f t="shared" si="15"/>
        <v>775398.49807382771</v>
      </c>
      <c r="Q89" s="36">
        <f t="shared" si="16"/>
        <v>19476799.116281442</v>
      </c>
    </row>
    <row r="90" spans="1:17">
      <c r="A90" s="38" t="s">
        <v>176</v>
      </c>
      <c r="B90" s="68" t="s">
        <v>177</v>
      </c>
      <c r="C90" s="68"/>
      <c r="D90" s="68"/>
      <c r="E90" s="68"/>
      <c r="F90" s="39">
        <v>1321161.6881890399</v>
      </c>
      <c r="G90" s="40">
        <v>438</v>
      </c>
      <c r="H90" s="41">
        <v>531</v>
      </c>
      <c r="I90" s="42">
        <v>3.3691825088999998</v>
      </c>
      <c r="J90" s="34">
        <f t="shared" si="9"/>
        <v>1.0482918940513411E-2</v>
      </c>
      <c r="K90" s="34">
        <f t="shared" si="10"/>
        <v>2.9687791654076316E-3</v>
      </c>
      <c r="L90" s="35">
        <f t="shared" si="11"/>
        <v>0.82485875706214684</v>
      </c>
      <c r="M90" s="34">
        <f t="shared" si="12"/>
        <v>5.6288430796982373E-3</v>
      </c>
      <c r="N90" s="36">
        <f t="shared" si="13"/>
        <v>1321161.6881890399</v>
      </c>
      <c r="O90" s="36">
        <f t="shared" si="14"/>
        <v>1149066.7739788636</v>
      </c>
      <c r="P90" s="36">
        <f t="shared" si="15"/>
        <v>544661.30675755558</v>
      </c>
      <c r="Q90" s="36">
        <f t="shared" si="16"/>
        <v>3014889.7689254591</v>
      </c>
    </row>
    <row r="91" spans="1:17">
      <c r="A91" s="38" t="s">
        <v>178</v>
      </c>
      <c r="B91" s="68" t="s">
        <v>179</v>
      </c>
      <c r="C91" s="68"/>
      <c r="D91" s="68"/>
      <c r="E91" s="68"/>
      <c r="F91" s="39">
        <v>9427781.7417735308</v>
      </c>
      <c r="G91" s="40">
        <v>2934</v>
      </c>
      <c r="H91" s="41">
        <v>1869</v>
      </c>
      <c r="I91" s="42">
        <v>3.632370812</v>
      </c>
      <c r="J91" s="34">
        <f t="shared" si="9"/>
        <v>3.977980480498295E-2</v>
      </c>
      <c r="K91" s="34">
        <f t="shared" si="10"/>
        <v>1.1265703415162708E-2</v>
      </c>
      <c r="L91" s="35">
        <f t="shared" si="11"/>
        <v>1.5698234349919744</v>
      </c>
      <c r="M91" s="34">
        <f t="shared" si="12"/>
        <v>1.0712488292995042E-2</v>
      </c>
      <c r="N91" s="36">
        <f t="shared" si="13"/>
        <v>9427781.7417735308</v>
      </c>
      <c r="O91" s="36">
        <f t="shared" si="14"/>
        <v>4360393.5350598041</v>
      </c>
      <c r="P91" s="36">
        <f t="shared" si="15"/>
        <v>1036567.8683301458</v>
      </c>
      <c r="Q91" s="36">
        <f t="shared" si="16"/>
        <v>14824743.14516348</v>
      </c>
    </row>
    <row r="92" spans="1:17">
      <c r="A92" s="38" t="s">
        <v>180</v>
      </c>
      <c r="B92" s="68" t="s">
        <v>181</v>
      </c>
      <c r="C92" s="68"/>
      <c r="D92" s="68"/>
      <c r="E92" s="68"/>
      <c r="F92" s="39">
        <v>9501441.5827406291</v>
      </c>
      <c r="G92" s="40">
        <v>2250</v>
      </c>
      <c r="H92" s="41">
        <v>1834</v>
      </c>
      <c r="I92" s="42">
        <v>3.6179406425999998</v>
      </c>
      <c r="J92" s="34">
        <f t="shared" ref="J92:J122" si="17">(H92/$H$15)*I92</f>
        <v>3.8879792446639555E-2</v>
      </c>
      <c r="K92" s="34">
        <f t="shared" ref="K92:K122" si="18">J92/$J$15</f>
        <v>1.1010818496828273E-2</v>
      </c>
      <c r="L92" s="35">
        <f t="shared" ref="L92:L122" si="19">G92/H92</f>
        <v>1.2268266085059978</v>
      </c>
      <c r="M92" s="34">
        <f t="shared" ref="M92:M122" si="20">L92/$L$15</f>
        <v>8.3718750709199999E-3</v>
      </c>
      <c r="N92" s="36">
        <f t="shared" ref="N92:N122" si="21">F92</f>
        <v>9501441.5827406291</v>
      </c>
      <c r="O92" s="36">
        <f t="shared" ref="O92:O122" si="22">K92*$D$3*$D$7</f>
        <v>4261740.2589053959</v>
      </c>
      <c r="P92" s="36">
        <f t="shared" ref="P92:P122" si="23">M92*$D$4*$D$7</f>
        <v>810084.12413990102</v>
      </c>
      <c r="Q92" s="36">
        <f t="shared" ref="Q92:Q122" si="24">N92+O92+P92</f>
        <v>14573265.965785926</v>
      </c>
    </row>
    <row r="93" spans="1:17">
      <c r="A93" s="38" t="s">
        <v>182</v>
      </c>
      <c r="B93" s="68" t="s">
        <v>183</v>
      </c>
      <c r="C93" s="68"/>
      <c r="D93" s="68"/>
      <c r="E93" s="68"/>
      <c r="F93" s="39">
        <v>3132276.6448229402</v>
      </c>
      <c r="G93" s="40">
        <v>659</v>
      </c>
      <c r="H93" s="41">
        <v>812</v>
      </c>
      <c r="I93" s="42">
        <v>3.5038296015000001</v>
      </c>
      <c r="J93" s="34">
        <f t="shared" si="17"/>
        <v>1.6671020124093237E-2</v>
      </c>
      <c r="K93" s="34">
        <f t="shared" si="18"/>
        <v>4.7212591732656668E-3</v>
      </c>
      <c r="L93" s="35">
        <f t="shared" si="19"/>
        <v>0.81157635467980294</v>
      </c>
      <c r="M93" s="34">
        <f t="shared" si="20"/>
        <v>5.5382038543866103E-3</v>
      </c>
      <c r="N93" s="36">
        <f t="shared" si="21"/>
        <v>3132276.6448229402</v>
      </c>
      <c r="O93" s="36">
        <f t="shared" si="22"/>
        <v>1827364.6320869422</v>
      </c>
      <c r="P93" s="36">
        <f t="shared" si="23"/>
        <v>535890.82262738328</v>
      </c>
      <c r="Q93" s="36">
        <f t="shared" si="24"/>
        <v>5495532.0995372655</v>
      </c>
    </row>
    <row r="94" spans="1:17">
      <c r="A94" s="38" t="s">
        <v>184</v>
      </c>
      <c r="B94" s="68" t="s">
        <v>185</v>
      </c>
      <c r="C94" s="68"/>
      <c r="D94" s="68"/>
      <c r="E94" s="68"/>
      <c r="F94" s="39">
        <v>2062940.77800485</v>
      </c>
      <c r="G94" s="40">
        <v>699</v>
      </c>
      <c r="H94" s="41">
        <v>620</v>
      </c>
      <c r="I94" s="42">
        <v>3.4877700138000001</v>
      </c>
      <c r="J94" s="34">
        <f t="shared" si="17"/>
        <v>1.2670760969378069E-2</v>
      </c>
      <c r="K94" s="34">
        <f t="shared" si="18"/>
        <v>3.5883794760991922E-3</v>
      </c>
      <c r="L94" s="35">
        <f t="shared" si="19"/>
        <v>1.1274193548387097</v>
      </c>
      <c r="M94" s="34">
        <f t="shared" si="20"/>
        <v>7.6935191377541425E-3</v>
      </c>
      <c r="N94" s="36">
        <f t="shared" si="21"/>
        <v>2062940.77800485</v>
      </c>
      <c r="O94" s="36">
        <f t="shared" si="22"/>
        <v>1388883.2407805955</v>
      </c>
      <c r="P94" s="36">
        <f t="shared" si="23"/>
        <v>744444.66257142113</v>
      </c>
      <c r="Q94" s="36">
        <f t="shared" si="24"/>
        <v>4196268.6813568668</v>
      </c>
    </row>
    <row r="95" spans="1:17">
      <c r="A95" s="38" t="s">
        <v>186</v>
      </c>
      <c r="B95" s="68" t="s">
        <v>187</v>
      </c>
      <c r="C95" s="68"/>
      <c r="D95" s="68"/>
      <c r="E95" s="68"/>
      <c r="F95" s="39">
        <v>56196727.905738004</v>
      </c>
      <c r="G95" s="40">
        <v>9093</v>
      </c>
      <c r="H95" s="41">
        <v>4776</v>
      </c>
      <c r="I95" s="42">
        <v>3.4968432163999998</v>
      </c>
      <c r="J95" s="34">
        <f t="shared" si="17"/>
        <v>9.7859647733686467E-2</v>
      </c>
      <c r="K95" s="34">
        <f t="shared" si="18"/>
        <v>2.7714006468476025E-2</v>
      </c>
      <c r="L95" s="35">
        <f t="shared" si="19"/>
        <v>1.903894472361809</v>
      </c>
      <c r="M95" s="34">
        <f t="shared" si="20"/>
        <v>1.2992191855243976E-2</v>
      </c>
      <c r="N95" s="36">
        <f t="shared" si="21"/>
        <v>56196727.905738004</v>
      </c>
      <c r="O95" s="36">
        <f t="shared" si="22"/>
        <v>10726713.653148584</v>
      </c>
      <c r="P95" s="36">
        <f t="shared" si="23"/>
        <v>1257157.8374683377</v>
      </c>
      <c r="Q95" s="36">
        <f t="shared" si="24"/>
        <v>68180599.396354929</v>
      </c>
    </row>
    <row r="96" spans="1:17">
      <c r="A96" s="38" t="s">
        <v>188</v>
      </c>
      <c r="B96" s="68" t="s">
        <v>189</v>
      </c>
      <c r="C96" s="68"/>
      <c r="D96" s="68"/>
      <c r="E96" s="68"/>
      <c r="F96" s="39">
        <v>5046251.3483763495</v>
      </c>
      <c r="G96" s="40">
        <v>2007</v>
      </c>
      <c r="H96" s="41">
        <v>1245</v>
      </c>
      <c r="I96" s="42">
        <v>3.4992094571000001</v>
      </c>
      <c r="J96" s="34">
        <f t="shared" si="17"/>
        <v>2.5527157622021891E-2</v>
      </c>
      <c r="K96" s="34">
        <f t="shared" si="18"/>
        <v>7.2293312702677052E-3</v>
      </c>
      <c r="L96" s="35">
        <f t="shared" si="19"/>
        <v>1.6120481927710844</v>
      </c>
      <c r="M96" s="34">
        <f t="shared" si="20"/>
        <v>1.1000630394393586E-2</v>
      </c>
      <c r="N96" s="36">
        <f t="shared" si="21"/>
        <v>5046251.3483763495</v>
      </c>
      <c r="O96" s="36">
        <f t="shared" si="22"/>
        <v>2798114.6114013609</v>
      </c>
      <c r="P96" s="36">
        <f t="shared" si="23"/>
        <v>1064449.2377798716</v>
      </c>
      <c r="Q96" s="36">
        <f t="shared" si="24"/>
        <v>8908815.1975575835</v>
      </c>
    </row>
    <row r="97" spans="1:17">
      <c r="A97" s="38" t="s">
        <v>190</v>
      </c>
      <c r="B97" s="68" t="s">
        <v>191</v>
      </c>
      <c r="C97" s="68"/>
      <c r="D97" s="68"/>
      <c r="E97" s="68"/>
      <c r="F97" s="39">
        <v>5782960.5371572496</v>
      </c>
      <c r="G97" s="40">
        <v>1641</v>
      </c>
      <c r="H97" s="41">
        <v>1233</v>
      </c>
      <c r="I97" s="42">
        <v>3.3746220264</v>
      </c>
      <c r="J97" s="34">
        <f t="shared" si="17"/>
        <v>2.4380992596777257E-2</v>
      </c>
      <c r="K97" s="34">
        <f t="shared" si="18"/>
        <v>6.904735528721455E-3</v>
      </c>
      <c r="L97" s="35">
        <f t="shared" si="19"/>
        <v>1.3309002433090025</v>
      </c>
      <c r="M97" s="34">
        <f t="shared" si="20"/>
        <v>9.0820744281122495E-3</v>
      </c>
      <c r="N97" s="36">
        <f t="shared" si="21"/>
        <v>5782960.5371572496</v>
      </c>
      <c r="O97" s="36">
        <f t="shared" si="22"/>
        <v>2672479.7423845497</v>
      </c>
      <c r="P97" s="36">
        <f t="shared" si="23"/>
        <v>878804.83716561284</v>
      </c>
      <c r="Q97" s="36">
        <f t="shared" si="24"/>
        <v>9334245.1167074125</v>
      </c>
    </row>
    <row r="98" spans="1:17">
      <c r="A98" s="38" t="s">
        <v>192</v>
      </c>
      <c r="B98" s="68" t="s">
        <v>193</v>
      </c>
      <c r="C98" s="68"/>
      <c r="D98" s="68"/>
      <c r="E98" s="68"/>
      <c r="F98" s="39">
        <v>1280701.6850827399</v>
      </c>
      <c r="G98" s="40">
        <v>759</v>
      </c>
      <c r="H98" s="41">
        <v>453</v>
      </c>
      <c r="I98" s="42">
        <v>3.4598410954999999</v>
      </c>
      <c r="J98" s="34">
        <f t="shared" si="17"/>
        <v>9.1836965244840672E-3</v>
      </c>
      <c r="K98" s="34">
        <f t="shared" si="18"/>
        <v>2.6008373295672432E-3</v>
      </c>
      <c r="L98" s="35">
        <f t="shared" si="19"/>
        <v>1.6754966887417218</v>
      </c>
      <c r="M98" s="34">
        <f t="shared" si="20"/>
        <v>1.1433603463302492E-2</v>
      </c>
      <c r="N98" s="36">
        <f t="shared" si="21"/>
        <v>1280701.6850827399</v>
      </c>
      <c r="O98" s="36">
        <f t="shared" si="22"/>
        <v>1006654.7875140756</v>
      </c>
      <c r="P98" s="36">
        <f t="shared" si="23"/>
        <v>1106344.8234559598</v>
      </c>
      <c r="Q98" s="36">
        <f t="shared" si="24"/>
        <v>3393701.2960527753</v>
      </c>
    </row>
    <row r="99" spans="1:17">
      <c r="A99" s="38" t="s">
        <v>194</v>
      </c>
      <c r="B99" s="68" t="s">
        <v>195</v>
      </c>
      <c r="C99" s="68"/>
      <c r="D99" s="68"/>
      <c r="E99" s="68"/>
      <c r="F99" s="39">
        <v>501996.15641712502</v>
      </c>
      <c r="G99" s="40">
        <v>97</v>
      </c>
      <c r="H99" s="41">
        <v>61</v>
      </c>
      <c r="I99" s="42">
        <v>3.6647441312</v>
      </c>
      <c r="J99" s="34">
        <f t="shared" si="17"/>
        <v>1.3098955362248188E-3</v>
      </c>
      <c r="K99" s="34">
        <f t="shared" si="18"/>
        <v>3.7096448030096496E-4</v>
      </c>
      <c r="L99" s="35">
        <f t="shared" si="19"/>
        <v>1.5901639344262295</v>
      </c>
      <c r="M99" s="34">
        <f t="shared" si="20"/>
        <v>1.0851292031814399E-2</v>
      </c>
      <c r="N99" s="36">
        <f t="shared" si="21"/>
        <v>501996.15641712502</v>
      </c>
      <c r="O99" s="36">
        <f t="shared" si="22"/>
        <v>143581.9018157408</v>
      </c>
      <c r="P99" s="36">
        <f t="shared" si="23"/>
        <v>1049998.8744352651</v>
      </c>
      <c r="Q99" s="36">
        <f t="shared" si="24"/>
        <v>1695576.9326681308</v>
      </c>
    </row>
    <row r="100" spans="1:17">
      <c r="A100" s="38" t="s">
        <v>196</v>
      </c>
      <c r="B100" s="68" t="s">
        <v>197</v>
      </c>
      <c r="C100" s="68"/>
      <c r="D100" s="68"/>
      <c r="E100" s="68"/>
      <c r="F100" s="39">
        <v>7604985.0660003899</v>
      </c>
      <c r="G100" s="40">
        <v>2181</v>
      </c>
      <c r="H100" s="41">
        <v>1887</v>
      </c>
      <c r="I100" s="42">
        <v>3.5311720886</v>
      </c>
      <c r="J100" s="34">
        <f t="shared" si="17"/>
        <v>3.9043968377191172E-2</v>
      </c>
      <c r="K100" s="34">
        <f t="shared" si="18"/>
        <v>1.1057313379107614E-2</v>
      </c>
      <c r="L100" s="35">
        <f t="shared" si="19"/>
        <v>1.1558028616852147</v>
      </c>
      <c r="M100" s="34">
        <f t="shared" si="20"/>
        <v>7.8872084266447019E-3</v>
      </c>
      <c r="N100" s="36">
        <f t="shared" si="21"/>
        <v>7604985.0660003899</v>
      </c>
      <c r="O100" s="36">
        <f t="shared" si="22"/>
        <v>4279736.115589438</v>
      </c>
      <c r="P100" s="36">
        <f t="shared" si="23"/>
        <v>763186.53540361405</v>
      </c>
      <c r="Q100" s="36">
        <f t="shared" si="24"/>
        <v>12647907.716993442</v>
      </c>
    </row>
    <row r="101" spans="1:17">
      <c r="A101" s="38" t="s">
        <v>198</v>
      </c>
      <c r="B101" s="68" t="s">
        <v>199</v>
      </c>
      <c r="C101" s="68"/>
      <c r="D101" s="68"/>
      <c r="E101" s="68"/>
      <c r="F101" s="39">
        <v>26275457.324695799</v>
      </c>
      <c r="G101" s="40">
        <v>3501</v>
      </c>
      <c r="H101" s="41">
        <v>2529</v>
      </c>
      <c r="I101" s="42">
        <v>3.4792531201000001</v>
      </c>
      <c r="J101" s="34">
        <f t="shared" si="17"/>
        <v>5.1558232885662303E-2</v>
      </c>
      <c r="K101" s="34">
        <f t="shared" si="18"/>
        <v>1.4601372810833957E-2</v>
      </c>
      <c r="L101" s="35">
        <f t="shared" si="19"/>
        <v>1.3843416370106763</v>
      </c>
      <c r="M101" s="34">
        <f t="shared" si="20"/>
        <v>9.4467589471667422E-3</v>
      </c>
      <c r="N101" s="36">
        <f t="shared" si="21"/>
        <v>26275457.324695799</v>
      </c>
      <c r="O101" s="36">
        <f t="shared" si="22"/>
        <v>5651465.2712822948</v>
      </c>
      <c r="P101" s="36">
        <f t="shared" si="23"/>
        <v>914092.64744742296</v>
      </c>
      <c r="Q101" s="36">
        <f t="shared" si="24"/>
        <v>32841015.243425518</v>
      </c>
    </row>
    <row r="102" spans="1:17">
      <c r="A102" s="38" t="s">
        <v>200</v>
      </c>
      <c r="B102" s="68" t="s">
        <v>201</v>
      </c>
      <c r="C102" s="68"/>
      <c r="D102" s="68"/>
      <c r="E102" s="68"/>
      <c r="F102" s="39">
        <v>1472477.8918538301</v>
      </c>
      <c r="G102" s="40">
        <v>244</v>
      </c>
      <c r="H102" s="41">
        <v>261</v>
      </c>
      <c r="I102" s="42">
        <v>3.5023061598999998</v>
      </c>
      <c r="J102" s="34">
        <f t="shared" si="17"/>
        <v>5.3562123245590697E-3</v>
      </c>
      <c r="K102" s="34">
        <f t="shared" si="18"/>
        <v>1.5168877718968374E-3</v>
      </c>
      <c r="L102" s="35">
        <f t="shared" si="19"/>
        <v>0.93486590038314177</v>
      </c>
      <c r="M102" s="34">
        <f t="shared" si="20"/>
        <v>6.379532748806158E-3</v>
      </c>
      <c r="N102" s="36">
        <f t="shared" si="21"/>
        <v>1472477.8918538301</v>
      </c>
      <c r="O102" s="36">
        <f t="shared" si="22"/>
        <v>587111.81985210406</v>
      </c>
      <c r="P102" s="36">
        <f t="shared" si="23"/>
        <v>617299.96631095652</v>
      </c>
      <c r="Q102" s="36">
        <f t="shared" si="24"/>
        <v>2676889.6780168908</v>
      </c>
    </row>
    <row r="103" spans="1:17">
      <c r="A103" s="38" t="s">
        <v>202</v>
      </c>
      <c r="B103" s="68" t="s">
        <v>203</v>
      </c>
      <c r="C103" s="68"/>
      <c r="D103" s="68"/>
      <c r="E103" s="68"/>
      <c r="F103" s="39">
        <v>3323340.4344452801</v>
      </c>
      <c r="G103" s="40">
        <v>1111</v>
      </c>
      <c r="H103" s="41">
        <v>796</v>
      </c>
      <c r="I103" s="42">
        <v>3.5530841618000002</v>
      </c>
      <c r="J103" s="34">
        <f t="shared" si="17"/>
        <v>1.6572259746122746E-2</v>
      </c>
      <c r="K103" s="34">
        <f t="shared" si="18"/>
        <v>4.6932900785745446E-3</v>
      </c>
      <c r="L103" s="35">
        <f t="shared" si="19"/>
        <v>1.3957286432160805</v>
      </c>
      <c r="M103" s="34">
        <f t="shared" si="20"/>
        <v>9.5244639730623949E-3</v>
      </c>
      <c r="N103" s="36">
        <f t="shared" si="21"/>
        <v>3323340.4344452801</v>
      </c>
      <c r="O103" s="36">
        <f t="shared" si="22"/>
        <v>1816539.1864686506</v>
      </c>
      <c r="P103" s="36">
        <f t="shared" si="23"/>
        <v>921611.58523742878</v>
      </c>
      <c r="Q103" s="36">
        <f t="shared" si="24"/>
        <v>6061491.2061513588</v>
      </c>
    </row>
    <row r="104" spans="1:17">
      <c r="A104" s="38" t="s">
        <v>204</v>
      </c>
      <c r="B104" s="68" t="s">
        <v>205</v>
      </c>
      <c r="C104" s="68"/>
      <c r="D104" s="68"/>
      <c r="E104" s="68"/>
      <c r="F104" s="39">
        <v>968632.79902455001</v>
      </c>
      <c r="G104" s="40">
        <v>292</v>
      </c>
      <c r="H104" s="41">
        <v>313</v>
      </c>
      <c r="I104" s="42">
        <v>3.3733748229999998</v>
      </c>
      <c r="J104" s="34">
        <f t="shared" si="17"/>
        <v>6.1868858890614196E-3</v>
      </c>
      <c r="K104" s="34">
        <f t="shared" si="18"/>
        <v>1.7521358345350753E-3</v>
      </c>
      <c r="L104" s="35">
        <f t="shared" si="19"/>
        <v>0.93290734824281152</v>
      </c>
      <c r="M104" s="34">
        <f t="shared" si="20"/>
        <v>6.3661675725660578E-3</v>
      </c>
      <c r="N104" s="36">
        <f t="shared" si="21"/>
        <v>968632.79902455001</v>
      </c>
      <c r="O104" s="36">
        <f t="shared" si="22"/>
        <v>678164.64573091327</v>
      </c>
      <c r="P104" s="36">
        <f t="shared" si="23"/>
        <v>616006.71754688385</v>
      </c>
      <c r="Q104" s="36">
        <f t="shared" si="24"/>
        <v>2262804.1623023474</v>
      </c>
    </row>
    <row r="105" spans="1:17">
      <c r="A105" s="38" t="s">
        <v>206</v>
      </c>
      <c r="B105" s="68" t="s">
        <v>207</v>
      </c>
      <c r="C105" s="68"/>
      <c r="D105" s="68"/>
      <c r="E105" s="68"/>
      <c r="F105" s="39">
        <v>13185120.626918901</v>
      </c>
      <c r="G105" s="40">
        <v>4970</v>
      </c>
      <c r="H105" s="41">
        <v>4436</v>
      </c>
      <c r="I105" s="42">
        <v>3.5580737150999999</v>
      </c>
      <c r="J105" s="34">
        <f t="shared" si="17"/>
        <v>9.2484648018795038E-2</v>
      </c>
      <c r="K105" s="34">
        <f t="shared" si="18"/>
        <v>2.6191798078027465E-2</v>
      </c>
      <c r="L105" s="35">
        <f t="shared" si="19"/>
        <v>1.1203787195671777</v>
      </c>
      <c r="M105" s="34">
        <f t="shared" si="20"/>
        <v>7.6454737835822449E-3</v>
      </c>
      <c r="N105" s="36">
        <f t="shared" si="21"/>
        <v>13185120.626918901</v>
      </c>
      <c r="O105" s="36">
        <f t="shared" si="22"/>
        <v>10137542.486455854</v>
      </c>
      <c r="P105" s="36">
        <f t="shared" si="23"/>
        <v>739795.67075971502</v>
      </c>
      <c r="Q105" s="36">
        <f t="shared" si="24"/>
        <v>24062458.78413447</v>
      </c>
    </row>
    <row r="106" spans="1:17">
      <c r="A106" s="38" t="s">
        <v>208</v>
      </c>
      <c r="B106" s="68" t="s">
        <v>209</v>
      </c>
      <c r="C106" s="68"/>
      <c r="D106" s="68"/>
      <c r="E106" s="68"/>
      <c r="F106" s="39">
        <v>3638369.9748857799</v>
      </c>
      <c r="G106" s="40">
        <v>1261</v>
      </c>
      <c r="H106" s="41">
        <v>1179</v>
      </c>
      <c r="I106" s="42">
        <v>3.6120086810999998</v>
      </c>
      <c r="J106" s="34">
        <f t="shared" si="17"/>
        <v>2.4953171971598246E-2</v>
      </c>
      <c r="K106" s="34">
        <f t="shared" si="18"/>
        <v>7.0667776294458667E-3</v>
      </c>
      <c r="L106" s="35">
        <f t="shared" si="19"/>
        <v>1.0695504664970314</v>
      </c>
      <c r="M106" s="34">
        <f t="shared" si="20"/>
        <v>7.2986213581245282E-3</v>
      </c>
      <c r="N106" s="36">
        <f t="shared" si="21"/>
        <v>3638369.9748857799</v>
      </c>
      <c r="O106" s="36">
        <f t="shared" si="22"/>
        <v>2735198.1810268494</v>
      </c>
      <c r="P106" s="36">
        <f t="shared" si="23"/>
        <v>706233.33963287983</v>
      </c>
      <c r="Q106" s="36">
        <f t="shared" si="24"/>
        <v>7079801.4955455093</v>
      </c>
    </row>
    <row r="107" spans="1:17">
      <c r="A107" s="38" t="s">
        <v>210</v>
      </c>
      <c r="B107" s="68" t="s">
        <v>211</v>
      </c>
      <c r="C107" s="68"/>
      <c r="D107" s="68"/>
      <c r="E107" s="68"/>
      <c r="F107" s="39">
        <v>12427879.274162101</v>
      </c>
      <c r="G107" s="40">
        <v>1979</v>
      </c>
      <c r="H107" s="41">
        <v>1544</v>
      </c>
      <c r="I107" s="42">
        <v>3.4940983148</v>
      </c>
      <c r="J107" s="34">
        <f t="shared" si="17"/>
        <v>3.1611535069618314E-2</v>
      </c>
      <c r="K107" s="34">
        <f t="shared" si="18"/>
        <v>8.9524365526229329E-3</v>
      </c>
      <c r="L107" s="35">
        <f t="shared" si="19"/>
        <v>1.2817357512953367</v>
      </c>
      <c r="M107" s="34">
        <f t="shared" si="20"/>
        <v>8.7465755220648093E-3</v>
      </c>
      <c r="N107" s="36">
        <f t="shared" si="21"/>
        <v>12427879.274162101</v>
      </c>
      <c r="O107" s="36">
        <f t="shared" si="22"/>
        <v>3465042.9741076515</v>
      </c>
      <c r="P107" s="36">
        <f t="shared" si="23"/>
        <v>846341.10172367108</v>
      </c>
      <c r="Q107" s="36">
        <f t="shared" si="24"/>
        <v>16739263.349993423</v>
      </c>
    </row>
    <row r="108" spans="1:17">
      <c r="A108" s="38" t="s">
        <v>212</v>
      </c>
      <c r="B108" s="68" t="s">
        <v>213</v>
      </c>
      <c r="C108" s="68"/>
      <c r="D108" s="68"/>
      <c r="E108" s="68"/>
      <c r="F108" s="39">
        <v>16548168.551897701</v>
      </c>
      <c r="G108" s="40">
        <v>3687</v>
      </c>
      <c r="H108" s="41">
        <v>3233</v>
      </c>
      <c r="I108" s="42">
        <v>3.5425713555999998</v>
      </c>
      <c r="J108" s="34">
        <f t="shared" si="17"/>
        <v>6.7110037340795251E-2</v>
      </c>
      <c r="K108" s="34">
        <f t="shared" si="18"/>
        <v>1.9005668342726247E-2</v>
      </c>
      <c r="L108" s="35">
        <f t="shared" si="19"/>
        <v>1.140426848128673</v>
      </c>
      <c r="M108" s="34">
        <f t="shared" si="20"/>
        <v>7.7822823811125631E-3</v>
      </c>
      <c r="N108" s="36">
        <f t="shared" si="21"/>
        <v>16548168.551897701</v>
      </c>
      <c r="O108" s="36">
        <f t="shared" si="22"/>
        <v>7356149.0407758448</v>
      </c>
      <c r="P108" s="36">
        <f t="shared" si="23"/>
        <v>753033.62187178025</v>
      </c>
      <c r="Q108" s="36">
        <f t="shared" si="24"/>
        <v>24657351.214545328</v>
      </c>
    </row>
    <row r="109" spans="1:17">
      <c r="A109" s="38" t="s">
        <v>214</v>
      </c>
      <c r="B109" s="68" t="s">
        <v>215</v>
      </c>
      <c r="C109" s="68"/>
      <c r="D109" s="68"/>
      <c r="E109" s="68"/>
      <c r="F109" s="39">
        <v>3995830.6012140098</v>
      </c>
      <c r="G109" s="40">
        <v>1077</v>
      </c>
      <c r="H109" s="41">
        <v>777</v>
      </c>
      <c r="I109" s="42">
        <v>3.5372068125</v>
      </c>
      <c r="J109" s="34">
        <f t="shared" si="17"/>
        <v>1.6104403401533442E-2</v>
      </c>
      <c r="K109" s="34">
        <f t="shared" si="18"/>
        <v>4.5607924244285636E-3</v>
      </c>
      <c r="L109" s="35">
        <f t="shared" si="19"/>
        <v>1.386100386100386</v>
      </c>
      <c r="M109" s="34">
        <f t="shared" si="20"/>
        <v>9.4587606657128322E-3</v>
      </c>
      <c r="N109" s="36">
        <f t="shared" si="21"/>
        <v>3995830.6012140098</v>
      </c>
      <c r="O109" s="36">
        <f t="shared" si="22"/>
        <v>1765255.9338160793</v>
      </c>
      <c r="P109" s="36">
        <f t="shared" si="23"/>
        <v>915253.96454475448</v>
      </c>
      <c r="Q109" s="36">
        <f t="shared" si="24"/>
        <v>6676340.4995748438</v>
      </c>
    </row>
    <row r="110" spans="1:17">
      <c r="A110" s="38" t="s">
        <v>216</v>
      </c>
      <c r="B110" s="68" t="s">
        <v>217</v>
      </c>
      <c r="C110" s="68"/>
      <c r="D110" s="68"/>
      <c r="E110" s="68"/>
      <c r="F110" s="39">
        <v>10779749.8396856</v>
      </c>
      <c r="G110" s="40">
        <v>1582</v>
      </c>
      <c r="H110" s="41">
        <v>1598</v>
      </c>
      <c r="I110" s="42">
        <v>3.5334406912</v>
      </c>
      <c r="J110" s="34">
        <f t="shared" si="17"/>
        <v>3.3085503653640533E-2</v>
      </c>
      <c r="K110" s="34">
        <f t="shared" si="18"/>
        <v>9.3698667786450973E-3</v>
      </c>
      <c r="L110" s="35">
        <f t="shared" si="19"/>
        <v>0.98998748435544426</v>
      </c>
      <c r="M110" s="34">
        <f t="shared" si="20"/>
        <v>6.7556829003661348E-3</v>
      </c>
      <c r="N110" s="36">
        <f t="shared" si="21"/>
        <v>10779749.8396856</v>
      </c>
      <c r="O110" s="36">
        <f t="shared" si="22"/>
        <v>3626609.4552947753</v>
      </c>
      <c r="P110" s="36">
        <f t="shared" si="23"/>
        <v>653697.2206285689</v>
      </c>
      <c r="Q110" s="36">
        <f t="shared" si="24"/>
        <v>15060056.515608944</v>
      </c>
    </row>
    <row r="111" spans="1:17">
      <c r="A111" s="38" t="s">
        <v>218</v>
      </c>
      <c r="B111" s="68" t="s">
        <v>219</v>
      </c>
      <c r="C111" s="68"/>
      <c r="D111" s="68"/>
      <c r="E111" s="68"/>
      <c r="F111" s="39">
        <v>1384536.6395207699</v>
      </c>
      <c r="G111" s="40">
        <v>443</v>
      </c>
      <c r="H111" s="41">
        <v>315</v>
      </c>
      <c r="I111" s="42">
        <v>3.3709882943</v>
      </c>
      <c r="J111" s="34">
        <f t="shared" si="17"/>
        <v>6.2220137623167429E-3</v>
      </c>
      <c r="K111" s="34">
        <f t="shared" si="18"/>
        <v>1.7620841036037644E-3</v>
      </c>
      <c r="L111" s="35">
        <f t="shared" si="19"/>
        <v>1.4063492063492065</v>
      </c>
      <c r="M111" s="34">
        <f t="shared" si="20"/>
        <v>9.5969387850014902E-3</v>
      </c>
      <c r="N111" s="36">
        <f t="shared" si="21"/>
        <v>1384536.6395207699</v>
      </c>
      <c r="O111" s="36">
        <f t="shared" si="22"/>
        <v>682015.12594804412</v>
      </c>
      <c r="P111" s="36">
        <f t="shared" si="23"/>
        <v>928624.43409799284</v>
      </c>
      <c r="Q111" s="36">
        <f t="shared" si="24"/>
        <v>2995176.1995668067</v>
      </c>
    </row>
    <row r="112" spans="1:17">
      <c r="A112" s="38" t="s">
        <v>220</v>
      </c>
      <c r="B112" s="68" t="s">
        <v>221</v>
      </c>
      <c r="C112" s="68"/>
      <c r="D112" s="68"/>
      <c r="E112" s="68"/>
      <c r="F112" s="39">
        <v>58933712.651533999</v>
      </c>
      <c r="G112" s="40">
        <v>16782</v>
      </c>
      <c r="H112" s="41">
        <v>9565</v>
      </c>
      <c r="I112" s="42">
        <v>3.5644603177</v>
      </c>
      <c r="J112" s="34">
        <f t="shared" si="17"/>
        <v>0.19977536263960638</v>
      </c>
      <c r="K112" s="34">
        <f t="shared" si="18"/>
        <v>5.6576697552635127E-2</v>
      </c>
      <c r="L112" s="35">
        <f t="shared" si="19"/>
        <v>1.7545216936748562</v>
      </c>
      <c r="M112" s="34">
        <f t="shared" si="20"/>
        <v>1.1972870760076162E-2</v>
      </c>
      <c r="N112" s="36">
        <f t="shared" si="21"/>
        <v>58933712.651533999</v>
      </c>
      <c r="O112" s="36">
        <f t="shared" si="22"/>
        <v>21898025.995563731</v>
      </c>
      <c r="P112" s="36">
        <f t="shared" si="23"/>
        <v>1158525.7114987846</v>
      </c>
      <c r="Q112" s="36">
        <f t="shared" si="24"/>
        <v>81990264.358596519</v>
      </c>
    </row>
    <row r="113" spans="1:17">
      <c r="A113" s="38" t="s">
        <v>222</v>
      </c>
      <c r="B113" s="68" t="s">
        <v>223</v>
      </c>
      <c r="C113" s="68"/>
      <c r="D113" s="68"/>
      <c r="E113" s="68"/>
      <c r="F113" s="39">
        <v>5972634.6276475396</v>
      </c>
      <c r="G113" s="40">
        <v>1463</v>
      </c>
      <c r="H113" s="41">
        <v>1261</v>
      </c>
      <c r="I113" s="42">
        <v>3.5325699711</v>
      </c>
      <c r="J113" s="34">
        <f t="shared" si="17"/>
        <v>2.6101714110681348E-2</v>
      </c>
      <c r="K113" s="34">
        <f t="shared" si="18"/>
        <v>7.3920465733775869E-3</v>
      </c>
      <c r="L113" s="35">
        <f t="shared" si="19"/>
        <v>1.1601903251387788</v>
      </c>
      <c r="M113" s="34">
        <f t="shared" si="20"/>
        <v>7.9171485140676484E-3</v>
      </c>
      <c r="N113" s="36">
        <f t="shared" si="21"/>
        <v>5972634.6276475396</v>
      </c>
      <c r="O113" s="36">
        <f t="shared" si="22"/>
        <v>2861093.6132079139</v>
      </c>
      <c r="P113" s="36">
        <f t="shared" si="23"/>
        <v>766083.61512485077</v>
      </c>
      <c r="Q113" s="36">
        <f t="shared" si="24"/>
        <v>9599811.855980305</v>
      </c>
    </row>
    <row r="114" spans="1:17">
      <c r="A114" s="38" t="s">
        <v>224</v>
      </c>
      <c r="B114" s="68" t="s">
        <v>225</v>
      </c>
      <c r="C114" s="68"/>
      <c r="D114" s="68"/>
      <c r="E114" s="68"/>
      <c r="F114" s="39">
        <v>22757390.569646701</v>
      </c>
      <c r="G114" s="40">
        <v>4047</v>
      </c>
      <c r="H114" s="41">
        <v>2044</v>
      </c>
      <c r="I114" s="42">
        <v>3.5198106895999999</v>
      </c>
      <c r="J114" s="34">
        <f t="shared" si="17"/>
        <v>4.2156385425826483E-2</v>
      </c>
      <c r="K114" s="34">
        <f t="shared" si="18"/>
        <v>1.1938754792561439E-2</v>
      </c>
      <c r="L114" s="35">
        <f t="shared" si="19"/>
        <v>1.9799412915851271</v>
      </c>
      <c r="M114" s="34">
        <f t="shared" si="20"/>
        <v>1.3511135987743483E-2</v>
      </c>
      <c r="N114" s="36">
        <f t="shared" si="21"/>
        <v>22757390.569646701</v>
      </c>
      <c r="O114" s="36">
        <f t="shared" si="22"/>
        <v>4620898.2515981933</v>
      </c>
      <c r="P114" s="36">
        <f t="shared" si="23"/>
        <v>1307372.2039623668</v>
      </c>
      <c r="Q114" s="36">
        <f t="shared" si="24"/>
        <v>28685661.025207262</v>
      </c>
    </row>
    <row r="115" spans="1:17">
      <c r="A115" s="38" t="s">
        <v>226</v>
      </c>
      <c r="B115" s="68" t="s">
        <v>227</v>
      </c>
      <c r="C115" s="68"/>
      <c r="D115" s="68"/>
      <c r="E115" s="68"/>
      <c r="F115" s="39">
        <v>7124372.3779502101</v>
      </c>
      <c r="G115" s="40">
        <v>1910</v>
      </c>
      <c r="H115" s="41">
        <v>1681</v>
      </c>
      <c r="I115" s="42">
        <v>3.5261585549999999</v>
      </c>
      <c r="J115" s="34">
        <f t="shared" si="17"/>
        <v>3.4732234070589819E-2</v>
      </c>
      <c r="K115" s="34">
        <f t="shared" si="18"/>
        <v>9.8362234280310219E-3</v>
      </c>
      <c r="L115" s="35">
        <f t="shared" si="19"/>
        <v>1.1362284354550862</v>
      </c>
      <c r="M115" s="34">
        <f t="shared" si="20"/>
        <v>7.7536323777985337E-3</v>
      </c>
      <c r="N115" s="36">
        <f t="shared" si="21"/>
        <v>7124372.3779502101</v>
      </c>
      <c r="O115" s="36">
        <f t="shared" si="22"/>
        <v>3807112.9217962651</v>
      </c>
      <c r="P115" s="36">
        <f t="shared" si="23"/>
        <v>750261.37400082615</v>
      </c>
      <c r="Q115" s="36">
        <f t="shared" si="24"/>
        <v>11681746.673747303</v>
      </c>
    </row>
    <row r="116" spans="1:17">
      <c r="A116" s="38" t="s">
        <v>228</v>
      </c>
      <c r="B116" s="68" t="s">
        <v>229</v>
      </c>
      <c r="C116" s="68"/>
      <c r="D116" s="68"/>
      <c r="E116" s="68"/>
      <c r="F116" s="39">
        <v>1200593.6112080801</v>
      </c>
      <c r="G116" s="40">
        <v>342</v>
      </c>
      <c r="H116" s="41">
        <v>341</v>
      </c>
      <c r="I116" s="42">
        <v>3.4867928191000002</v>
      </c>
      <c r="J116" s="34">
        <f t="shared" si="17"/>
        <v>6.9669659989517298E-3</v>
      </c>
      <c r="K116" s="34">
        <f t="shared" si="18"/>
        <v>1.9730557510900942E-3</v>
      </c>
      <c r="L116" s="35">
        <f t="shared" si="19"/>
        <v>1.0029325513196481</v>
      </c>
      <c r="M116" s="34">
        <f t="shared" si="20"/>
        <v>6.844020145953744E-3</v>
      </c>
      <c r="N116" s="36">
        <f t="shared" si="21"/>
        <v>1200593.6112080801</v>
      </c>
      <c r="O116" s="36">
        <f t="shared" si="22"/>
        <v>763671.75881680683</v>
      </c>
      <c r="P116" s="36">
        <f t="shared" si="23"/>
        <v>662244.95929100283</v>
      </c>
      <c r="Q116" s="36">
        <f t="shared" si="24"/>
        <v>2626510.3293158896</v>
      </c>
    </row>
    <row r="117" spans="1:17">
      <c r="A117" s="38" t="s">
        <v>230</v>
      </c>
      <c r="B117" s="68" t="s">
        <v>231</v>
      </c>
      <c r="C117" s="68"/>
      <c r="D117" s="68"/>
      <c r="E117" s="68"/>
      <c r="F117" s="39">
        <v>14151652.653066101</v>
      </c>
      <c r="G117" s="40">
        <v>3607</v>
      </c>
      <c r="H117" s="41">
        <v>2308</v>
      </c>
      <c r="I117" s="42">
        <v>3.5595950372999998</v>
      </c>
      <c r="J117" s="34">
        <f t="shared" si="17"/>
        <v>4.813927732060095E-2</v>
      </c>
      <c r="K117" s="34">
        <f t="shared" si="18"/>
        <v>1.3633119206412638E-2</v>
      </c>
      <c r="L117" s="35">
        <f t="shared" si="19"/>
        <v>1.5628249566724437</v>
      </c>
      <c r="M117" s="34">
        <f t="shared" si="20"/>
        <v>1.0664730618217346E-2</v>
      </c>
      <c r="N117" s="36">
        <f t="shared" si="21"/>
        <v>14151652.653066101</v>
      </c>
      <c r="O117" s="36">
        <f t="shared" si="22"/>
        <v>5276702.4534244547</v>
      </c>
      <c r="P117" s="36">
        <f t="shared" si="23"/>
        <v>1031946.7131151534</v>
      </c>
      <c r="Q117" s="36">
        <f t="shared" si="24"/>
        <v>20460301.819605708</v>
      </c>
    </row>
    <row r="118" spans="1:17">
      <c r="A118" s="38" t="s">
        <v>232</v>
      </c>
      <c r="B118" s="68" t="s">
        <v>233</v>
      </c>
      <c r="C118" s="68"/>
      <c r="D118" s="68"/>
      <c r="E118" s="68"/>
      <c r="F118" s="39">
        <v>61873843.136961497</v>
      </c>
      <c r="G118" s="40">
        <v>13785</v>
      </c>
      <c r="H118" s="41">
        <v>9436</v>
      </c>
      <c r="I118" s="42">
        <v>3.6004439641000001</v>
      </c>
      <c r="J118" s="34">
        <f t="shared" si="17"/>
        <v>0.19907061469599324</v>
      </c>
      <c r="K118" s="34">
        <f t="shared" si="18"/>
        <v>5.6377111824295986E-2</v>
      </c>
      <c r="L118" s="35">
        <f t="shared" si="19"/>
        <v>1.4608944467994913</v>
      </c>
      <c r="M118" s="34">
        <f t="shared" si="20"/>
        <v>9.9691559635310383E-3</v>
      </c>
      <c r="N118" s="36">
        <f t="shared" si="21"/>
        <v>61873843.136961497</v>
      </c>
      <c r="O118" s="36">
        <f t="shared" si="22"/>
        <v>21820776.285761423</v>
      </c>
      <c r="P118" s="36">
        <f t="shared" si="23"/>
        <v>964641.12384845258</v>
      </c>
      <c r="Q118" s="36">
        <f t="shared" si="24"/>
        <v>84659260.546571374</v>
      </c>
    </row>
    <row r="119" spans="1:17">
      <c r="A119" s="38" t="s">
        <v>234</v>
      </c>
      <c r="B119" s="68" t="s">
        <v>235</v>
      </c>
      <c r="C119" s="68"/>
      <c r="D119" s="68"/>
      <c r="E119" s="68"/>
      <c r="F119" s="39">
        <v>2108290.7694312399</v>
      </c>
      <c r="G119" s="40">
        <v>745</v>
      </c>
      <c r="H119" s="41">
        <v>747</v>
      </c>
      <c r="I119" s="42">
        <v>3.5429371557999998</v>
      </c>
      <c r="J119" s="34">
        <f t="shared" si="17"/>
        <v>1.5507693894262342E-2</v>
      </c>
      <c r="K119" s="34">
        <f t="shared" si="18"/>
        <v>4.3918033515339171E-3</v>
      </c>
      <c r="L119" s="35">
        <f t="shared" si="19"/>
        <v>0.99732262382864789</v>
      </c>
      <c r="M119" s="34">
        <f t="shared" si="20"/>
        <v>6.8057379536814655E-3</v>
      </c>
      <c r="N119" s="36">
        <f t="shared" si="21"/>
        <v>2108290.7694312399</v>
      </c>
      <c r="O119" s="36">
        <f t="shared" si="22"/>
        <v>1699848.6677279437</v>
      </c>
      <c r="P119" s="36">
        <f t="shared" si="23"/>
        <v>658540.6760886932</v>
      </c>
      <c r="Q119" s="36">
        <f t="shared" si="24"/>
        <v>4466680.113247877</v>
      </c>
    </row>
    <row r="120" spans="1:17">
      <c r="A120" s="38" t="s">
        <v>236</v>
      </c>
      <c r="B120" s="68" t="s">
        <v>237</v>
      </c>
      <c r="C120" s="68"/>
      <c r="D120" s="68"/>
      <c r="E120" s="68"/>
      <c r="F120" s="39">
        <v>35317005.2197714</v>
      </c>
      <c r="G120" s="40">
        <v>4477</v>
      </c>
      <c r="H120" s="41">
        <v>2488</v>
      </c>
      <c r="I120" s="42">
        <v>3.5691163516</v>
      </c>
      <c r="J120" s="34">
        <f t="shared" si="17"/>
        <v>5.2032447075393465E-2</v>
      </c>
      <c r="K120" s="34">
        <f t="shared" si="18"/>
        <v>1.4735671016744303E-2</v>
      </c>
      <c r="L120" s="35">
        <f t="shared" si="19"/>
        <v>1.7994372990353698</v>
      </c>
      <c r="M120" s="34">
        <f t="shared" si="20"/>
        <v>1.2279375227949484E-2</v>
      </c>
      <c r="N120" s="36">
        <f t="shared" si="21"/>
        <v>35317005.2197714</v>
      </c>
      <c r="O120" s="36">
        <f t="shared" si="22"/>
        <v>5703445.4279792523</v>
      </c>
      <c r="P120" s="36">
        <f t="shared" si="23"/>
        <v>1188183.8706684769</v>
      </c>
      <c r="Q120" s="36">
        <f t="shared" si="24"/>
        <v>42208634.518419132</v>
      </c>
    </row>
    <row r="121" spans="1:17">
      <c r="A121" s="38" t="s">
        <v>238</v>
      </c>
      <c r="B121" s="68" t="s">
        <v>239</v>
      </c>
      <c r="C121" s="68"/>
      <c r="D121" s="68"/>
      <c r="E121" s="68"/>
      <c r="F121" s="39">
        <v>820981.86481730803</v>
      </c>
      <c r="G121" s="40">
        <v>400</v>
      </c>
      <c r="H121" s="41">
        <v>222</v>
      </c>
      <c r="I121" s="42">
        <v>3.4881372176999998</v>
      </c>
      <c r="J121" s="34">
        <f t="shared" si="17"/>
        <v>4.5374275604961852E-3</v>
      </c>
      <c r="K121" s="34">
        <f t="shared" si="18"/>
        <v>1.2850066362802299E-3</v>
      </c>
      <c r="L121" s="35">
        <f t="shared" si="19"/>
        <v>1.8018018018018018</v>
      </c>
      <c r="M121" s="34">
        <f t="shared" si="20"/>
        <v>1.2295510614668494E-2</v>
      </c>
      <c r="N121" s="36">
        <f t="shared" si="21"/>
        <v>820981.86481730803</v>
      </c>
      <c r="O121" s="36">
        <f t="shared" si="22"/>
        <v>497362.16398204677</v>
      </c>
      <c r="P121" s="36">
        <f t="shared" si="23"/>
        <v>1189745.1721101732</v>
      </c>
      <c r="Q121" s="36">
        <f t="shared" si="24"/>
        <v>2508089.2009095279</v>
      </c>
    </row>
    <row r="122" spans="1:17">
      <c r="A122" s="38" t="s">
        <v>240</v>
      </c>
      <c r="B122" s="68" t="s">
        <v>241</v>
      </c>
      <c r="C122" s="68"/>
      <c r="D122" s="68"/>
      <c r="E122" s="68"/>
      <c r="F122" s="39">
        <v>1170252.2257336299</v>
      </c>
      <c r="G122" s="40">
        <v>187</v>
      </c>
      <c r="H122" s="41">
        <v>198</v>
      </c>
      <c r="I122" s="42">
        <v>3.3300855582</v>
      </c>
      <c r="J122" s="34">
        <f t="shared" si="17"/>
        <v>3.8635252166481114E-3</v>
      </c>
      <c r="K122" s="34">
        <f t="shared" si="18"/>
        <v>1.0941564304083197E-3</v>
      </c>
      <c r="L122" s="35">
        <f t="shared" si="19"/>
        <v>0.94444444444444442</v>
      </c>
      <c r="M122" s="34">
        <f t="shared" si="20"/>
        <v>6.4448968138554018E-3</v>
      </c>
      <c r="N122" s="36">
        <f t="shared" si="21"/>
        <v>1170252.2257336299</v>
      </c>
      <c r="O122" s="36">
        <f t="shared" si="22"/>
        <v>423493.54049878864</v>
      </c>
      <c r="P122" s="36">
        <f t="shared" si="23"/>
        <v>623624.76104774908</v>
      </c>
      <c r="Q122" s="36">
        <f t="shared" si="24"/>
        <v>2217370.5272801677</v>
      </c>
    </row>
  </sheetData>
  <mergeCells count="134">
    <mergeCell ref="B118:E118"/>
    <mergeCell ref="B119:E119"/>
    <mergeCell ref="B120:E120"/>
    <mergeCell ref="B121:E121"/>
    <mergeCell ref="B122:E122"/>
    <mergeCell ref="B113:E113"/>
    <mergeCell ref="B114:E114"/>
    <mergeCell ref="B115:E115"/>
    <mergeCell ref="B116:E116"/>
    <mergeCell ref="B117:E117"/>
    <mergeCell ref="B108:E108"/>
    <mergeCell ref="B109:E109"/>
    <mergeCell ref="B110:E110"/>
    <mergeCell ref="B111:E111"/>
    <mergeCell ref="B112:E112"/>
    <mergeCell ref="B103:E103"/>
    <mergeCell ref="B104:E104"/>
    <mergeCell ref="B105:E105"/>
    <mergeCell ref="B106:E106"/>
    <mergeCell ref="B107:E107"/>
    <mergeCell ref="B98:E98"/>
    <mergeCell ref="B99:E99"/>
    <mergeCell ref="B100:E100"/>
    <mergeCell ref="B101:E101"/>
    <mergeCell ref="B102:E102"/>
    <mergeCell ref="B93:E93"/>
    <mergeCell ref="B94:E94"/>
    <mergeCell ref="B95:E95"/>
    <mergeCell ref="B96:E96"/>
    <mergeCell ref="B97:E97"/>
    <mergeCell ref="B88:E88"/>
    <mergeCell ref="B89:E89"/>
    <mergeCell ref="B90:E90"/>
    <mergeCell ref="B91:E91"/>
    <mergeCell ref="B92:E92"/>
    <mergeCell ref="B83:E83"/>
    <mergeCell ref="B84:E84"/>
    <mergeCell ref="B85:E85"/>
    <mergeCell ref="B86:E86"/>
    <mergeCell ref="B87:E87"/>
    <mergeCell ref="B78:E78"/>
    <mergeCell ref="B79:E79"/>
    <mergeCell ref="B80:E80"/>
    <mergeCell ref="B81:E81"/>
    <mergeCell ref="B82:E82"/>
    <mergeCell ref="B73:E73"/>
    <mergeCell ref="B74:E74"/>
    <mergeCell ref="B75:E75"/>
    <mergeCell ref="B76:E76"/>
    <mergeCell ref="B77:E77"/>
    <mergeCell ref="B68:E68"/>
    <mergeCell ref="B69:E69"/>
    <mergeCell ref="B70:E70"/>
    <mergeCell ref="B71:E71"/>
    <mergeCell ref="B72:E72"/>
    <mergeCell ref="B63:E63"/>
    <mergeCell ref="B64:E64"/>
    <mergeCell ref="B65:E65"/>
    <mergeCell ref="B66:E66"/>
    <mergeCell ref="B67:E67"/>
    <mergeCell ref="B58:E58"/>
    <mergeCell ref="B59:E59"/>
    <mergeCell ref="B60:E60"/>
    <mergeCell ref="B61:E61"/>
    <mergeCell ref="B62:E62"/>
    <mergeCell ref="B53:E53"/>
    <mergeCell ref="B54:E54"/>
    <mergeCell ref="B55:E55"/>
    <mergeCell ref="B56:E56"/>
    <mergeCell ref="B57:E57"/>
    <mergeCell ref="B48:E48"/>
    <mergeCell ref="B49:E49"/>
    <mergeCell ref="B50:E50"/>
    <mergeCell ref="B51:E51"/>
    <mergeCell ref="B52:E52"/>
    <mergeCell ref="B43:E43"/>
    <mergeCell ref="B44:E44"/>
    <mergeCell ref="B45:E45"/>
    <mergeCell ref="B46:E46"/>
    <mergeCell ref="B47:E47"/>
    <mergeCell ref="B38:E38"/>
    <mergeCell ref="B39:E39"/>
    <mergeCell ref="B40:E40"/>
    <mergeCell ref="B41:E41"/>
    <mergeCell ref="B42:E42"/>
    <mergeCell ref="B33:E33"/>
    <mergeCell ref="B34:E34"/>
    <mergeCell ref="B35:E35"/>
    <mergeCell ref="B36:E36"/>
    <mergeCell ref="B37:E37"/>
    <mergeCell ref="B28:E28"/>
    <mergeCell ref="B29:E29"/>
    <mergeCell ref="B30:E30"/>
    <mergeCell ref="B31:E31"/>
    <mergeCell ref="B32:E32"/>
    <mergeCell ref="A1:F1"/>
    <mergeCell ref="A3:C3"/>
    <mergeCell ref="D3:F3"/>
    <mergeCell ref="H3:J3"/>
    <mergeCell ref="A4:C4"/>
    <mergeCell ref="D4:F4"/>
    <mergeCell ref="A5:C5"/>
    <mergeCell ref="D5:F5"/>
    <mergeCell ref="A6:C6"/>
    <mergeCell ref="D6:F6"/>
    <mergeCell ref="A7:C7"/>
    <mergeCell ref="D7:F7"/>
    <mergeCell ref="B22:E22"/>
    <mergeCell ref="B17:E17"/>
    <mergeCell ref="B18:E18"/>
    <mergeCell ref="B19:E19"/>
    <mergeCell ref="B20:E20"/>
    <mergeCell ref="B21:E21"/>
    <mergeCell ref="B23:E23"/>
    <mergeCell ref="B24:E24"/>
    <mergeCell ref="B25:E25"/>
    <mergeCell ref="B26:E26"/>
    <mergeCell ref="B27:E27"/>
    <mergeCell ref="O12:P12"/>
    <mergeCell ref="A9:Q9"/>
    <mergeCell ref="A11:A13"/>
    <mergeCell ref="B11:E13"/>
    <mergeCell ref="F11:F13"/>
    <mergeCell ref="G11:I11"/>
    <mergeCell ref="J11:K11"/>
    <mergeCell ref="L11:M11"/>
    <mergeCell ref="N11:P11"/>
    <mergeCell ref="Q11:Q13"/>
    <mergeCell ref="H12:I12"/>
    <mergeCell ref="J12:J13"/>
    <mergeCell ref="K12:K13"/>
    <mergeCell ref="L12:M12"/>
    <mergeCell ref="N12:N13"/>
    <mergeCell ref="B15:E15"/>
  </mergeCells>
  <conditionalFormatting sqref="H2">
    <cfRule type="cellIs" dxfId="1" priority="1" operator="notEqual">
      <formula>0</formula>
    </cfRule>
  </conditionalFormatting>
  <conditionalFormatting sqref="H3:J3">
    <cfRule type="containsText" dxfId="0" priority="2" operator="containsText" text="Cálculo no validado">
      <formula>NOT(ISERROR(SEARCH("Cálculo no validado",H3)))</formula>
    </cfRule>
  </conditionalFormatting>
  <dataValidations disablePrompts="1" count="1">
    <dataValidation operator="notEqual" allowBlank="1" showInputMessage="1" sqref="H2" xr:uid="{00000000-0002-0000-00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M111"/>
  <sheetViews>
    <sheetView showGridLines="0" topLeftCell="A93" zoomScale="110" zoomScaleNormal="110" workbookViewId="0">
      <selection activeCell="D14" sqref="D14"/>
    </sheetView>
  </sheetViews>
  <sheetFormatPr baseColWidth="10" defaultRowHeight="15"/>
  <cols>
    <col min="1" max="1" width="18" bestFit="1" customWidth="1"/>
    <col min="2" max="2" width="16.85546875" customWidth="1"/>
    <col min="3" max="12" width="15.7109375" bestFit="1" customWidth="1"/>
  </cols>
  <sheetData>
    <row r="2" spans="1:13" ht="30">
      <c r="A2" s="43" t="s">
        <v>247</v>
      </c>
      <c r="B2" s="48" t="s">
        <v>364</v>
      </c>
      <c r="C2" s="44" t="s">
        <v>248</v>
      </c>
      <c r="D2" s="44" t="s">
        <v>249</v>
      </c>
      <c r="E2" s="44" t="s">
        <v>250</v>
      </c>
      <c r="F2" s="44" t="s">
        <v>251</v>
      </c>
      <c r="G2" s="44" t="s">
        <v>252</v>
      </c>
      <c r="H2" s="44" t="s">
        <v>253</v>
      </c>
      <c r="I2" s="44" t="s">
        <v>254</v>
      </c>
      <c r="J2" s="44" t="s">
        <v>255</v>
      </c>
      <c r="K2" s="44" t="s">
        <v>256</v>
      </c>
      <c r="L2" s="44" t="s">
        <v>257</v>
      </c>
    </row>
    <row r="3" spans="1:13">
      <c r="A3" s="45" t="s">
        <v>258</v>
      </c>
      <c r="B3" s="55">
        <f>SUM(C3:L3)</f>
        <v>7278945</v>
      </c>
      <c r="C3" s="55">
        <v>727894</v>
      </c>
      <c r="D3" s="55">
        <v>727894</v>
      </c>
      <c r="E3" s="55">
        <v>727894</v>
      </c>
      <c r="F3" s="55">
        <v>727894</v>
      </c>
      <c r="G3" s="55">
        <v>727894</v>
      </c>
      <c r="H3" s="55">
        <v>727894</v>
      </c>
      <c r="I3" s="55">
        <v>727894</v>
      </c>
      <c r="J3" s="55">
        <v>727894</v>
      </c>
      <c r="K3" s="55">
        <v>727894</v>
      </c>
      <c r="L3" s="55">
        <v>727899</v>
      </c>
      <c r="M3" s="56"/>
    </row>
    <row r="4" spans="1:13">
      <c r="A4" s="45" t="s">
        <v>259</v>
      </c>
      <c r="B4" s="55">
        <f t="shared" ref="B4:B67" si="0">SUM(C4:L4)</f>
        <v>8894977</v>
      </c>
      <c r="C4" s="55">
        <v>889498</v>
      </c>
      <c r="D4" s="55">
        <v>889498</v>
      </c>
      <c r="E4" s="55">
        <v>889498</v>
      </c>
      <c r="F4" s="55">
        <v>889498</v>
      </c>
      <c r="G4" s="55">
        <v>889498</v>
      </c>
      <c r="H4" s="55">
        <v>889498</v>
      </c>
      <c r="I4" s="55">
        <v>889498</v>
      </c>
      <c r="J4" s="55">
        <v>889498</v>
      </c>
      <c r="K4" s="55">
        <v>889498</v>
      </c>
      <c r="L4" s="55">
        <v>889495</v>
      </c>
      <c r="M4" s="56"/>
    </row>
    <row r="5" spans="1:13">
      <c r="A5" s="45" t="s">
        <v>260</v>
      </c>
      <c r="B5" s="55">
        <f t="shared" si="0"/>
        <v>10508600</v>
      </c>
      <c r="C5" s="55">
        <v>1050860</v>
      </c>
      <c r="D5" s="55">
        <v>1050860</v>
      </c>
      <c r="E5" s="55">
        <v>1050860</v>
      </c>
      <c r="F5" s="55">
        <v>1050860</v>
      </c>
      <c r="G5" s="55">
        <v>1050860</v>
      </c>
      <c r="H5" s="55">
        <v>1050860</v>
      </c>
      <c r="I5" s="55">
        <v>1050860</v>
      </c>
      <c r="J5" s="55">
        <v>1050860</v>
      </c>
      <c r="K5" s="55">
        <v>1050860</v>
      </c>
      <c r="L5" s="55">
        <v>1050860</v>
      </c>
      <c r="M5" s="56"/>
    </row>
    <row r="6" spans="1:13">
      <c r="A6" s="45" t="s">
        <v>261</v>
      </c>
      <c r="B6" s="55">
        <f t="shared" si="0"/>
        <v>4257297</v>
      </c>
      <c r="C6" s="55">
        <v>425730</v>
      </c>
      <c r="D6" s="55">
        <v>425730</v>
      </c>
      <c r="E6" s="55">
        <v>425730</v>
      </c>
      <c r="F6" s="55">
        <v>425730</v>
      </c>
      <c r="G6" s="55">
        <v>425730</v>
      </c>
      <c r="H6" s="55">
        <v>425730</v>
      </c>
      <c r="I6" s="55">
        <v>425730</v>
      </c>
      <c r="J6" s="55">
        <v>425730</v>
      </c>
      <c r="K6" s="55">
        <v>425730</v>
      </c>
      <c r="L6" s="55">
        <v>425727</v>
      </c>
      <c r="M6" s="56"/>
    </row>
    <row r="7" spans="1:13">
      <c r="A7" s="45" t="s">
        <v>262</v>
      </c>
      <c r="B7" s="55">
        <f t="shared" si="0"/>
        <v>2993762</v>
      </c>
      <c r="C7" s="55">
        <v>299376</v>
      </c>
      <c r="D7" s="55">
        <v>299376</v>
      </c>
      <c r="E7" s="55">
        <v>299376</v>
      </c>
      <c r="F7" s="55">
        <v>299376</v>
      </c>
      <c r="G7" s="55">
        <v>299376</v>
      </c>
      <c r="H7" s="55">
        <v>299376</v>
      </c>
      <c r="I7" s="55">
        <v>299376</v>
      </c>
      <c r="J7" s="55">
        <v>299376</v>
      </c>
      <c r="K7" s="55">
        <v>299376</v>
      </c>
      <c r="L7" s="55">
        <v>299378</v>
      </c>
      <c r="M7" s="56"/>
    </row>
    <row r="8" spans="1:13">
      <c r="A8" s="45" t="s">
        <v>263</v>
      </c>
      <c r="B8" s="55">
        <f t="shared" si="0"/>
        <v>9937790</v>
      </c>
      <c r="C8" s="55">
        <v>993779</v>
      </c>
      <c r="D8" s="55">
        <v>993779</v>
      </c>
      <c r="E8" s="55">
        <v>993779</v>
      </c>
      <c r="F8" s="55">
        <v>993779</v>
      </c>
      <c r="G8" s="55">
        <v>993779</v>
      </c>
      <c r="H8" s="55">
        <v>993779</v>
      </c>
      <c r="I8" s="55">
        <v>993779</v>
      </c>
      <c r="J8" s="55">
        <v>993779</v>
      </c>
      <c r="K8" s="55">
        <v>993779</v>
      </c>
      <c r="L8" s="55">
        <v>993779</v>
      </c>
      <c r="M8" s="56"/>
    </row>
    <row r="9" spans="1:13">
      <c r="A9" s="45" t="s">
        <v>264</v>
      </c>
      <c r="B9" s="55">
        <f t="shared" si="0"/>
        <v>3683097</v>
      </c>
      <c r="C9" s="55">
        <v>368310</v>
      </c>
      <c r="D9" s="55">
        <v>368310</v>
      </c>
      <c r="E9" s="55">
        <v>368310</v>
      </c>
      <c r="F9" s="55">
        <v>368310</v>
      </c>
      <c r="G9" s="55">
        <v>368310</v>
      </c>
      <c r="H9" s="55">
        <v>368310</v>
      </c>
      <c r="I9" s="55">
        <v>368310</v>
      </c>
      <c r="J9" s="55">
        <v>368310</v>
      </c>
      <c r="K9" s="55">
        <v>368310</v>
      </c>
      <c r="L9" s="55">
        <v>368307</v>
      </c>
      <c r="M9" s="56"/>
    </row>
    <row r="10" spans="1:13">
      <c r="A10" s="45" t="s">
        <v>265</v>
      </c>
      <c r="B10" s="55">
        <f t="shared" si="0"/>
        <v>9477566</v>
      </c>
      <c r="C10" s="55">
        <v>947756</v>
      </c>
      <c r="D10" s="55">
        <v>947756</v>
      </c>
      <c r="E10" s="55">
        <v>947756</v>
      </c>
      <c r="F10" s="55">
        <v>947756</v>
      </c>
      <c r="G10" s="55">
        <v>947756</v>
      </c>
      <c r="H10" s="55">
        <v>947756</v>
      </c>
      <c r="I10" s="55">
        <v>947756</v>
      </c>
      <c r="J10" s="55">
        <v>947756</v>
      </c>
      <c r="K10" s="55">
        <v>947756</v>
      </c>
      <c r="L10" s="55">
        <v>947762</v>
      </c>
      <c r="M10" s="56"/>
    </row>
    <row r="11" spans="1:13">
      <c r="A11" s="45" t="s">
        <v>266</v>
      </c>
      <c r="B11" s="55">
        <f t="shared" si="0"/>
        <v>5409416</v>
      </c>
      <c r="C11" s="55">
        <v>540942</v>
      </c>
      <c r="D11" s="55">
        <v>540942</v>
      </c>
      <c r="E11" s="55">
        <v>540942</v>
      </c>
      <c r="F11" s="55">
        <v>540942</v>
      </c>
      <c r="G11" s="55">
        <v>540942</v>
      </c>
      <c r="H11" s="55">
        <v>540942</v>
      </c>
      <c r="I11" s="55">
        <v>540942</v>
      </c>
      <c r="J11" s="55">
        <v>540942</v>
      </c>
      <c r="K11" s="55">
        <v>540942</v>
      </c>
      <c r="L11" s="55">
        <v>540938</v>
      </c>
      <c r="M11" s="56"/>
    </row>
    <row r="12" spans="1:13">
      <c r="A12" s="45" t="s">
        <v>267</v>
      </c>
      <c r="B12" s="55">
        <f t="shared" si="0"/>
        <v>8027101</v>
      </c>
      <c r="C12" s="55">
        <v>802710</v>
      </c>
      <c r="D12" s="55">
        <v>802710</v>
      </c>
      <c r="E12" s="55">
        <v>802710</v>
      </c>
      <c r="F12" s="55">
        <v>802710</v>
      </c>
      <c r="G12" s="55">
        <v>802710</v>
      </c>
      <c r="H12" s="55">
        <v>802710</v>
      </c>
      <c r="I12" s="55">
        <v>802710</v>
      </c>
      <c r="J12" s="55">
        <v>802710</v>
      </c>
      <c r="K12" s="55">
        <v>802710</v>
      </c>
      <c r="L12" s="55">
        <v>802711</v>
      </c>
      <c r="M12" s="56"/>
    </row>
    <row r="13" spans="1:13">
      <c r="A13" s="45" t="s">
        <v>268</v>
      </c>
      <c r="B13" s="55">
        <f t="shared" si="0"/>
        <v>6704446</v>
      </c>
      <c r="C13" s="55">
        <v>670444</v>
      </c>
      <c r="D13" s="55">
        <v>670444</v>
      </c>
      <c r="E13" s="55">
        <v>670444</v>
      </c>
      <c r="F13" s="55">
        <v>670444</v>
      </c>
      <c r="G13" s="55">
        <v>670444</v>
      </c>
      <c r="H13" s="55">
        <v>670444</v>
      </c>
      <c r="I13" s="55">
        <v>670444</v>
      </c>
      <c r="J13" s="55">
        <v>670444</v>
      </c>
      <c r="K13" s="55">
        <v>670444</v>
      </c>
      <c r="L13" s="55">
        <v>670450</v>
      </c>
      <c r="M13" s="56"/>
    </row>
    <row r="14" spans="1:13">
      <c r="A14" s="45" t="s">
        <v>269</v>
      </c>
      <c r="B14" s="55">
        <f t="shared" si="0"/>
        <v>7200811</v>
      </c>
      <c r="C14" s="55">
        <v>720081</v>
      </c>
      <c r="D14" s="55">
        <v>720081</v>
      </c>
      <c r="E14" s="55">
        <v>720081</v>
      </c>
      <c r="F14" s="55">
        <v>720081</v>
      </c>
      <c r="G14" s="55">
        <v>720081</v>
      </c>
      <c r="H14" s="55">
        <v>720081</v>
      </c>
      <c r="I14" s="55">
        <v>720081</v>
      </c>
      <c r="J14" s="55">
        <v>720081</v>
      </c>
      <c r="K14" s="55">
        <v>720081</v>
      </c>
      <c r="L14" s="55">
        <v>720082</v>
      </c>
      <c r="M14" s="56"/>
    </row>
    <row r="15" spans="1:13">
      <c r="A15" s="45" t="s">
        <v>270</v>
      </c>
      <c r="B15" s="55">
        <f t="shared" si="0"/>
        <v>3399426</v>
      </c>
      <c r="C15" s="55">
        <v>339943</v>
      </c>
      <c r="D15" s="55">
        <v>339943</v>
      </c>
      <c r="E15" s="55">
        <v>339943</v>
      </c>
      <c r="F15" s="55">
        <v>339943</v>
      </c>
      <c r="G15" s="55">
        <v>339943</v>
      </c>
      <c r="H15" s="55">
        <v>339943</v>
      </c>
      <c r="I15" s="55">
        <v>339943</v>
      </c>
      <c r="J15" s="55">
        <v>339943</v>
      </c>
      <c r="K15" s="55">
        <v>339943</v>
      </c>
      <c r="L15" s="55">
        <v>339939</v>
      </c>
      <c r="M15" s="56"/>
    </row>
    <row r="16" spans="1:13">
      <c r="A16" s="45" t="s">
        <v>271</v>
      </c>
      <c r="B16" s="55">
        <f t="shared" si="0"/>
        <v>3531922</v>
      </c>
      <c r="C16" s="55">
        <v>353192</v>
      </c>
      <c r="D16" s="55">
        <v>353192</v>
      </c>
      <c r="E16" s="55">
        <v>353192</v>
      </c>
      <c r="F16" s="55">
        <v>353192</v>
      </c>
      <c r="G16" s="55">
        <v>353192</v>
      </c>
      <c r="H16" s="55">
        <v>353192</v>
      </c>
      <c r="I16" s="55">
        <v>353192</v>
      </c>
      <c r="J16" s="55">
        <v>353192</v>
      </c>
      <c r="K16" s="55">
        <v>353192</v>
      </c>
      <c r="L16" s="55">
        <v>353194</v>
      </c>
      <c r="M16" s="56"/>
    </row>
    <row r="17" spans="1:13">
      <c r="A17" s="45" t="s">
        <v>272</v>
      </c>
      <c r="B17" s="55">
        <f t="shared" si="0"/>
        <v>5574267</v>
      </c>
      <c r="C17" s="55">
        <v>557427</v>
      </c>
      <c r="D17" s="55">
        <v>557427</v>
      </c>
      <c r="E17" s="55">
        <v>557427</v>
      </c>
      <c r="F17" s="55">
        <v>557427</v>
      </c>
      <c r="G17" s="55">
        <v>557427</v>
      </c>
      <c r="H17" s="55">
        <v>557427</v>
      </c>
      <c r="I17" s="55">
        <v>557427</v>
      </c>
      <c r="J17" s="55">
        <v>557427</v>
      </c>
      <c r="K17" s="55">
        <v>557427</v>
      </c>
      <c r="L17" s="55">
        <v>557424</v>
      </c>
      <c r="M17" s="56"/>
    </row>
    <row r="18" spans="1:13">
      <c r="A18" s="45" t="s">
        <v>273</v>
      </c>
      <c r="B18" s="55">
        <f t="shared" si="0"/>
        <v>8187284</v>
      </c>
      <c r="C18" s="55">
        <v>818728</v>
      </c>
      <c r="D18" s="55">
        <v>818728</v>
      </c>
      <c r="E18" s="55">
        <v>818728</v>
      </c>
      <c r="F18" s="55">
        <v>818728</v>
      </c>
      <c r="G18" s="55">
        <v>818728</v>
      </c>
      <c r="H18" s="55">
        <v>818728</v>
      </c>
      <c r="I18" s="55">
        <v>818728</v>
      </c>
      <c r="J18" s="55">
        <v>818728</v>
      </c>
      <c r="K18" s="55">
        <v>818728</v>
      </c>
      <c r="L18" s="55">
        <v>818732</v>
      </c>
      <c r="M18" s="56"/>
    </row>
    <row r="19" spans="1:13">
      <c r="A19" s="45" t="s">
        <v>274</v>
      </c>
      <c r="B19" s="55">
        <f t="shared" si="0"/>
        <v>15823935</v>
      </c>
      <c r="C19" s="55">
        <v>1582394</v>
      </c>
      <c r="D19" s="55">
        <v>1582394</v>
      </c>
      <c r="E19" s="55">
        <v>1582394</v>
      </c>
      <c r="F19" s="55">
        <v>1582394</v>
      </c>
      <c r="G19" s="55">
        <v>1582394</v>
      </c>
      <c r="H19" s="55">
        <v>1582394</v>
      </c>
      <c r="I19" s="55">
        <v>1582394</v>
      </c>
      <c r="J19" s="55">
        <v>1582394</v>
      </c>
      <c r="K19" s="55">
        <v>1582394</v>
      </c>
      <c r="L19" s="55">
        <v>1582389</v>
      </c>
      <c r="M19" s="56"/>
    </row>
    <row r="20" spans="1:13">
      <c r="A20" s="45" t="s">
        <v>275</v>
      </c>
      <c r="B20" s="55">
        <f t="shared" si="0"/>
        <v>4506088</v>
      </c>
      <c r="C20" s="55">
        <v>450609</v>
      </c>
      <c r="D20" s="55">
        <v>450609</v>
      </c>
      <c r="E20" s="55">
        <v>450609</v>
      </c>
      <c r="F20" s="55">
        <v>450609</v>
      </c>
      <c r="G20" s="55">
        <v>450609</v>
      </c>
      <c r="H20" s="55">
        <v>450609</v>
      </c>
      <c r="I20" s="55">
        <v>450609</v>
      </c>
      <c r="J20" s="55">
        <v>450609</v>
      </c>
      <c r="K20" s="55">
        <v>450609</v>
      </c>
      <c r="L20" s="55">
        <v>450607</v>
      </c>
      <c r="M20" s="56"/>
    </row>
    <row r="21" spans="1:13">
      <c r="A21" s="45" t="s">
        <v>276</v>
      </c>
      <c r="B21" s="55">
        <f t="shared" si="0"/>
        <v>84665345</v>
      </c>
      <c r="C21" s="55">
        <v>8466535</v>
      </c>
      <c r="D21" s="55">
        <v>8466535</v>
      </c>
      <c r="E21" s="55">
        <v>8466535</v>
      </c>
      <c r="F21" s="55">
        <v>8466535</v>
      </c>
      <c r="G21" s="55">
        <v>8466535</v>
      </c>
      <c r="H21" s="55">
        <v>8466535</v>
      </c>
      <c r="I21" s="55">
        <v>8466535</v>
      </c>
      <c r="J21" s="55">
        <v>8466535</v>
      </c>
      <c r="K21" s="55">
        <v>8466535</v>
      </c>
      <c r="L21" s="55">
        <v>8466530</v>
      </c>
      <c r="M21" s="56"/>
    </row>
    <row r="22" spans="1:13">
      <c r="A22" s="45" t="s">
        <v>277</v>
      </c>
      <c r="B22" s="55">
        <f t="shared" si="0"/>
        <v>2710861</v>
      </c>
      <c r="C22" s="55">
        <v>271086</v>
      </c>
      <c r="D22" s="55">
        <v>271086</v>
      </c>
      <c r="E22" s="55">
        <v>271086</v>
      </c>
      <c r="F22" s="55">
        <v>271086</v>
      </c>
      <c r="G22" s="55">
        <v>271086</v>
      </c>
      <c r="H22" s="55">
        <v>271086</v>
      </c>
      <c r="I22" s="55">
        <v>271086</v>
      </c>
      <c r="J22" s="55">
        <v>271086</v>
      </c>
      <c r="K22" s="55">
        <v>271086</v>
      </c>
      <c r="L22" s="55">
        <v>271087</v>
      </c>
      <c r="M22" s="56"/>
    </row>
    <row r="23" spans="1:13">
      <c r="A23" s="45" t="s">
        <v>278</v>
      </c>
      <c r="B23" s="55">
        <f t="shared" si="0"/>
        <v>20942368</v>
      </c>
      <c r="C23" s="55">
        <v>2094237</v>
      </c>
      <c r="D23" s="55">
        <v>2094237</v>
      </c>
      <c r="E23" s="55">
        <v>2094237</v>
      </c>
      <c r="F23" s="55">
        <v>2094237</v>
      </c>
      <c r="G23" s="55">
        <v>2094237</v>
      </c>
      <c r="H23" s="55">
        <v>2094237</v>
      </c>
      <c r="I23" s="55">
        <v>2094237</v>
      </c>
      <c r="J23" s="55">
        <v>2094237</v>
      </c>
      <c r="K23" s="55">
        <v>2094237</v>
      </c>
      <c r="L23" s="55">
        <v>2094235</v>
      </c>
      <c r="M23" s="56"/>
    </row>
    <row r="24" spans="1:13">
      <c r="A24" s="45" t="s">
        <v>279</v>
      </c>
      <c r="B24" s="55">
        <f t="shared" si="0"/>
        <v>18534138</v>
      </c>
      <c r="C24" s="55">
        <v>1853414</v>
      </c>
      <c r="D24" s="55">
        <v>1853414</v>
      </c>
      <c r="E24" s="55">
        <v>1853414</v>
      </c>
      <c r="F24" s="55">
        <v>1853414</v>
      </c>
      <c r="G24" s="55">
        <v>1853414</v>
      </c>
      <c r="H24" s="55">
        <v>1853414</v>
      </c>
      <c r="I24" s="55">
        <v>1853414</v>
      </c>
      <c r="J24" s="55">
        <v>1853414</v>
      </c>
      <c r="K24" s="55">
        <v>1853414</v>
      </c>
      <c r="L24" s="55">
        <v>1853412</v>
      </c>
      <c r="M24" s="56"/>
    </row>
    <row r="25" spans="1:13">
      <c r="A25" s="45" t="s">
        <v>280</v>
      </c>
      <c r="B25" s="55">
        <f t="shared" si="0"/>
        <v>3824530</v>
      </c>
      <c r="C25" s="55">
        <v>382453</v>
      </c>
      <c r="D25" s="55">
        <v>382453</v>
      </c>
      <c r="E25" s="55">
        <v>382453</v>
      </c>
      <c r="F25" s="55">
        <v>382453</v>
      </c>
      <c r="G25" s="55">
        <v>382453</v>
      </c>
      <c r="H25" s="55">
        <v>382453</v>
      </c>
      <c r="I25" s="55">
        <v>382453</v>
      </c>
      <c r="J25" s="55">
        <v>382453</v>
      </c>
      <c r="K25" s="55">
        <v>382453</v>
      </c>
      <c r="L25" s="55">
        <v>382453</v>
      </c>
      <c r="M25" s="56"/>
    </row>
    <row r="26" spans="1:13">
      <c r="A26" s="45" t="s">
        <v>281</v>
      </c>
      <c r="B26" s="55">
        <f t="shared" si="0"/>
        <v>7602023</v>
      </c>
      <c r="C26" s="55">
        <v>760202</v>
      </c>
      <c r="D26" s="55">
        <v>760202</v>
      </c>
      <c r="E26" s="55">
        <v>760202</v>
      </c>
      <c r="F26" s="55">
        <v>760202</v>
      </c>
      <c r="G26" s="55">
        <v>760202</v>
      </c>
      <c r="H26" s="55">
        <v>760202</v>
      </c>
      <c r="I26" s="55">
        <v>760202</v>
      </c>
      <c r="J26" s="55">
        <v>760202</v>
      </c>
      <c r="K26" s="55">
        <v>760202</v>
      </c>
      <c r="L26" s="55">
        <v>760205</v>
      </c>
      <c r="M26" s="56"/>
    </row>
    <row r="27" spans="1:13">
      <c r="A27" s="45" t="s">
        <v>282</v>
      </c>
      <c r="B27" s="55">
        <f t="shared" si="0"/>
        <v>8986744</v>
      </c>
      <c r="C27" s="55">
        <v>898674</v>
      </c>
      <c r="D27" s="55">
        <v>898674</v>
      </c>
      <c r="E27" s="55">
        <v>898674</v>
      </c>
      <c r="F27" s="55">
        <v>898674</v>
      </c>
      <c r="G27" s="55">
        <v>898674</v>
      </c>
      <c r="H27" s="55">
        <v>898674</v>
      </c>
      <c r="I27" s="55">
        <v>898674</v>
      </c>
      <c r="J27" s="55">
        <v>898674</v>
      </c>
      <c r="K27" s="55">
        <v>898674</v>
      </c>
      <c r="L27" s="55">
        <v>898678</v>
      </c>
      <c r="M27" s="56"/>
    </row>
    <row r="28" spans="1:13">
      <c r="A28" s="45" t="s">
        <v>283</v>
      </c>
      <c r="B28" s="55">
        <f t="shared" si="0"/>
        <v>3055771</v>
      </c>
      <c r="C28" s="55">
        <v>305577</v>
      </c>
      <c r="D28" s="55">
        <v>305577</v>
      </c>
      <c r="E28" s="55">
        <v>305577</v>
      </c>
      <c r="F28" s="55">
        <v>305577</v>
      </c>
      <c r="G28" s="55">
        <v>305577</v>
      </c>
      <c r="H28" s="55">
        <v>305577</v>
      </c>
      <c r="I28" s="55">
        <v>305577</v>
      </c>
      <c r="J28" s="55">
        <v>305577</v>
      </c>
      <c r="K28" s="55">
        <v>305577</v>
      </c>
      <c r="L28" s="55">
        <v>305578</v>
      </c>
      <c r="M28" s="56"/>
    </row>
    <row r="29" spans="1:13">
      <c r="A29" s="45" t="s">
        <v>284</v>
      </c>
      <c r="B29" s="55">
        <f t="shared" si="0"/>
        <v>5067246</v>
      </c>
      <c r="C29" s="55">
        <v>506725</v>
      </c>
      <c r="D29" s="55">
        <v>506725</v>
      </c>
      <c r="E29" s="55">
        <v>506725</v>
      </c>
      <c r="F29" s="55">
        <v>506725</v>
      </c>
      <c r="G29" s="55">
        <v>506725</v>
      </c>
      <c r="H29" s="55">
        <v>506725</v>
      </c>
      <c r="I29" s="55">
        <v>506725</v>
      </c>
      <c r="J29" s="55">
        <v>506725</v>
      </c>
      <c r="K29" s="55">
        <v>506725</v>
      </c>
      <c r="L29" s="55">
        <v>506721</v>
      </c>
      <c r="M29" s="56"/>
    </row>
    <row r="30" spans="1:13">
      <c r="A30" s="45" t="s">
        <v>285</v>
      </c>
      <c r="B30" s="55">
        <f t="shared" si="0"/>
        <v>2045053</v>
      </c>
      <c r="C30" s="55">
        <v>204505</v>
      </c>
      <c r="D30" s="55">
        <v>204505</v>
      </c>
      <c r="E30" s="55">
        <v>204505</v>
      </c>
      <c r="F30" s="55">
        <v>204505</v>
      </c>
      <c r="G30" s="55">
        <v>204505</v>
      </c>
      <c r="H30" s="55">
        <v>204505</v>
      </c>
      <c r="I30" s="55">
        <v>204505</v>
      </c>
      <c r="J30" s="55">
        <v>204505</v>
      </c>
      <c r="K30" s="55">
        <v>204505</v>
      </c>
      <c r="L30" s="55">
        <v>204508</v>
      </c>
      <c r="M30" s="56"/>
    </row>
    <row r="31" spans="1:13">
      <c r="A31" s="45" t="s">
        <v>286</v>
      </c>
      <c r="B31" s="55">
        <f t="shared" si="0"/>
        <v>5707680</v>
      </c>
      <c r="C31" s="55">
        <v>570768</v>
      </c>
      <c r="D31" s="55">
        <v>570768</v>
      </c>
      <c r="E31" s="55">
        <v>570768</v>
      </c>
      <c r="F31" s="55">
        <v>570768</v>
      </c>
      <c r="G31" s="55">
        <v>570768</v>
      </c>
      <c r="H31" s="55">
        <v>570768</v>
      </c>
      <c r="I31" s="55">
        <v>570768</v>
      </c>
      <c r="J31" s="55">
        <v>570768</v>
      </c>
      <c r="K31" s="55">
        <v>570768</v>
      </c>
      <c r="L31" s="55">
        <v>570768</v>
      </c>
      <c r="M31" s="56"/>
    </row>
    <row r="32" spans="1:13">
      <c r="A32" s="45" t="s">
        <v>287</v>
      </c>
      <c r="B32" s="55">
        <f t="shared" si="0"/>
        <v>9027811</v>
      </c>
      <c r="C32" s="55">
        <v>902781</v>
      </c>
      <c r="D32" s="55">
        <v>902781</v>
      </c>
      <c r="E32" s="55">
        <v>902781</v>
      </c>
      <c r="F32" s="55">
        <v>902781</v>
      </c>
      <c r="G32" s="55">
        <v>902781</v>
      </c>
      <c r="H32" s="55">
        <v>902781</v>
      </c>
      <c r="I32" s="55">
        <v>902781</v>
      </c>
      <c r="J32" s="55">
        <v>902781</v>
      </c>
      <c r="K32" s="55">
        <v>902781</v>
      </c>
      <c r="L32" s="55">
        <v>902782</v>
      </c>
      <c r="M32" s="56"/>
    </row>
    <row r="33" spans="1:13">
      <c r="A33" s="45" t="s">
        <v>288</v>
      </c>
      <c r="B33" s="55">
        <f t="shared" si="0"/>
        <v>5507644</v>
      </c>
      <c r="C33" s="55">
        <v>550764</v>
      </c>
      <c r="D33" s="55">
        <v>550764</v>
      </c>
      <c r="E33" s="55">
        <v>550764</v>
      </c>
      <c r="F33" s="55">
        <v>550764</v>
      </c>
      <c r="G33" s="55">
        <v>550764</v>
      </c>
      <c r="H33" s="55">
        <v>550764</v>
      </c>
      <c r="I33" s="55">
        <v>550764</v>
      </c>
      <c r="J33" s="55">
        <v>550764</v>
      </c>
      <c r="K33" s="55">
        <v>550764</v>
      </c>
      <c r="L33" s="55">
        <v>550768</v>
      </c>
      <c r="M33" s="56"/>
    </row>
    <row r="34" spans="1:13">
      <c r="A34" s="45" t="s">
        <v>289</v>
      </c>
      <c r="B34" s="55">
        <f t="shared" si="0"/>
        <v>30780314</v>
      </c>
      <c r="C34" s="55">
        <v>3078031</v>
      </c>
      <c r="D34" s="55">
        <v>3078031</v>
      </c>
      <c r="E34" s="55">
        <v>3078031</v>
      </c>
      <c r="F34" s="55">
        <v>3078031</v>
      </c>
      <c r="G34" s="55">
        <v>3078031</v>
      </c>
      <c r="H34" s="55">
        <v>3078031</v>
      </c>
      <c r="I34" s="55">
        <v>3078031</v>
      </c>
      <c r="J34" s="55">
        <v>3078031</v>
      </c>
      <c r="K34" s="55">
        <v>3078031</v>
      </c>
      <c r="L34" s="55">
        <v>3078035</v>
      </c>
      <c r="M34" s="56"/>
    </row>
    <row r="35" spans="1:13">
      <c r="A35" s="45" t="s">
        <v>290</v>
      </c>
      <c r="B35" s="55">
        <f t="shared" si="0"/>
        <v>20676426</v>
      </c>
      <c r="C35" s="55">
        <v>2067643</v>
      </c>
      <c r="D35" s="55">
        <v>2067643</v>
      </c>
      <c r="E35" s="55">
        <v>2067643</v>
      </c>
      <c r="F35" s="55">
        <v>2067643</v>
      </c>
      <c r="G35" s="55">
        <v>2067643</v>
      </c>
      <c r="H35" s="55">
        <v>2067643</v>
      </c>
      <c r="I35" s="55">
        <v>2067643</v>
      </c>
      <c r="J35" s="55">
        <v>2067643</v>
      </c>
      <c r="K35" s="55">
        <v>2067643</v>
      </c>
      <c r="L35" s="55">
        <v>2067639</v>
      </c>
      <c r="M35" s="56"/>
    </row>
    <row r="36" spans="1:13">
      <c r="A36" s="45" t="s">
        <v>291</v>
      </c>
      <c r="B36" s="55">
        <f t="shared" si="0"/>
        <v>7171320</v>
      </c>
      <c r="C36" s="55">
        <v>717132</v>
      </c>
      <c r="D36" s="55">
        <v>717132</v>
      </c>
      <c r="E36" s="55">
        <v>717132</v>
      </c>
      <c r="F36" s="55">
        <v>717132</v>
      </c>
      <c r="G36" s="55">
        <v>717132</v>
      </c>
      <c r="H36" s="55">
        <v>717132</v>
      </c>
      <c r="I36" s="55">
        <v>717132</v>
      </c>
      <c r="J36" s="55">
        <v>717132</v>
      </c>
      <c r="K36" s="55">
        <v>717132</v>
      </c>
      <c r="L36" s="55">
        <v>717132</v>
      </c>
      <c r="M36" s="56"/>
    </row>
    <row r="37" spans="1:13">
      <c r="A37" s="45" t="s">
        <v>292</v>
      </c>
      <c r="B37" s="55">
        <f t="shared" si="0"/>
        <v>8709168</v>
      </c>
      <c r="C37" s="55">
        <v>870917</v>
      </c>
      <c r="D37" s="55">
        <v>870917</v>
      </c>
      <c r="E37" s="55">
        <v>870917</v>
      </c>
      <c r="F37" s="55">
        <v>870917</v>
      </c>
      <c r="G37" s="55">
        <v>870917</v>
      </c>
      <c r="H37" s="55">
        <v>870917</v>
      </c>
      <c r="I37" s="55">
        <v>870917</v>
      </c>
      <c r="J37" s="55">
        <v>870917</v>
      </c>
      <c r="K37" s="55">
        <v>870917</v>
      </c>
      <c r="L37" s="55">
        <v>870915</v>
      </c>
      <c r="M37" s="56"/>
    </row>
    <row r="38" spans="1:13">
      <c r="A38" s="45" t="s">
        <v>293</v>
      </c>
      <c r="B38" s="55">
        <f t="shared" si="0"/>
        <v>15139559</v>
      </c>
      <c r="C38" s="55">
        <v>1513956</v>
      </c>
      <c r="D38" s="55">
        <v>1513956</v>
      </c>
      <c r="E38" s="55">
        <v>1513956</v>
      </c>
      <c r="F38" s="55">
        <v>1513956</v>
      </c>
      <c r="G38" s="55">
        <v>1513956</v>
      </c>
      <c r="H38" s="55">
        <v>1513956</v>
      </c>
      <c r="I38" s="55">
        <v>1513956</v>
      </c>
      <c r="J38" s="55">
        <v>1513956</v>
      </c>
      <c r="K38" s="55">
        <v>1513956</v>
      </c>
      <c r="L38" s="55">
        <v>1513955</v>
      </c>
      <c r="M38" s="56"/>
    </row>
    <row r="39" spans="1:13">
      <c r="A39" s="45" t="s">
        <v>294</v>
      </c>
      <c r="B39" s="55">
        <f t="shared" si="0"/>
        <v>7009811</v>
      </c>
      <c r="C39" s="55">
        <v>700981</v>
      </c>
      <c r="D39" s="55">
        <v>700981</v>
      </c>
      <c r="E39" s="55">
        <v>700981</v>
      </c>
      <c r="F39" s="55">
        <v>700981</v>
      </c>
      <c r="G39" s="55">
        <v>700981</v>
      </c>
      <c r="H39" s="55">
        <v>700981</v>
      </c>
      <c r="I39" s="55">
        <v>700981</v>
      </c>
      <c r="J39" s="55">
        <v>700981</v>
      </c>
      <c r="K39" s="55">
        <v>700981</v>
      </c>
      <c r="L39" s="55">
        <v>700982</v>
      </c>
      <c r="M39" s="56"/>
    </row>
    <row r="40" spans="1:13">
      <c r="A40" s="45" t="s">
        <v>295</v>
      </c>
      <c r="B40" s="55">
        <f t="shared" si="0"/>
        <v>22994938</v>
      </c>
      <c r="C40" s="55">
        <v>2299494</v>
      </c>
      <c r="D40" s="55">
        <v>2299494</v>
      </c>
      <c r="E40" s="55">
        <v>2299494</v>
      </c>
      <c r="F40" s="55">
        <v>2299494</v>
      </c>
      <c r="G40" s="55">
        <v>2299494</v>
      </c>
      <c r="H40" s="55">
        <v>2299494</v>
      </c>
      <c r="I40" s="55">
        <v>2299494</v>
      </c>
      <c r="J40" s="55">
        <v>2299494</v>
      </c>
      <c r="K40" s="55">
        <v>2299494</v>
      </c>
      <c r="L40" s="55">
        <v>2299492</v>
      </c>
      <c r="M40" s="56"/>
    </row>
    <row r="41" spans="1:13">
      <c r="A41" s="45" t="s">
        <v>296</v>
      </c>
      <c r="B41" s="55">
        <f t="shared" si="0"/>
        <v>2380535</v>
      </c>
      <c r="C41" s="55">
        <v>238054</v>
      </c>
      <c r="D41" s="55">
        <v>238054</v>
      </c>
      <c r="E41" s="55">
        <v>238054</v>
      </c>
      <c r="F41" s="55">
        <v>238054</v>
      </c>
      <c r="G41" s="55">
        <v>238054</v>
      </c>
      <c r="H41" s="55">
        <v>238054</v>
      </c>
      <c r="I41" s="55">
        <v>238054</v>
      </c>
      <c r="J41" s="55">
        <v>238054</v>
      </c>
      <c r="K41" s="55">
        <v>238054</v>
      </c>
      <c r="L41" s="55">
        <v>238049</v>
      </c>
      <c r="M41" s="56"/>
    </row>
    <row r="42" spans="1:13">
      <c r="A42" s="45" t="s">
        <v>297</v>
      </c>
      <c r="B42" s="55">
        <f t="shared" si="0"/>
        <v>21576113</v>
      </c>
      <c r="C42" s="55">
        <v>2157611</v>
      </c>
      <c r="D42" s="55">
        <v>2157611</v>
      </c>
      <c r="E42" s="55">
        <v>2157611</v>
      </c>
      <c r="F42" s="55">
        <v>2157611</v>
      </c>
      <c r="G42" s="55">
        <v>2157611</v>
      </c>
      <c r="H42" s="55">
        <v>2157611</v>
      </c>
      <c r="I42" s="55">
        <v>2157611</v>
      </c>
      <c r="J42" s="55">
        <v>2157611</v>
      </c>
      <c r="K42" s="55">
        <v>2157611</v>
      </c>
      <c r="L42" s="55">
        <v>2157614</v>
      </c>
      <c r="M42" s="56"/>
    </row>
    <row r="43" spans="1:13">
      <c r="A43" s="45" t="s">
        <v>298</v>
      </c>
      <c r="B43" s="55">
        <f t="shared" si="0"/>
        <v>24641848</v>
      </c>
      <c r="C43" s="55">
        <v>2464185</v>
      </c>
      <c r="D43" s="55">
        <v>2464185</v>
      </c>
      <c r="E43" s="55">
        <v>2464185</v>
      </c>
      <c r="F43" s="55">
        <v>2464185</v>
      </c>
      <c r="G43" s="55">
        <v>2464185</v>
      </c>
      <c r="H43" s="55">
        <v>2464185</v>
      </c>
      <c r="I43" s="55">
        <v>2464185</v>
      </c>
      <c r="J43" s="55">
        <v>2464185</v>
      </c>
      <c r="K43" s="55">
        <v>2464185</v>
      </c>
      <c r="L43" s="55">
        <v>2464183</v>
      </c>
      <c r="M43" s="56"/>
    </row>
    <row r="44" spans="1:13">
      <c r="A44" s="45" t="s">
        <v>299</v>
      </c>
      <c r="B44" s="55">
        <f t="shared" si="0"/>
        <v>10626625</v>
      </c>
      <c r="C44" s="55">
        <v>1062662</v>
      </c>
      <c r="D44" s="55">
        <v>1062662</v>
      </c>
      <c r="E44" s="55">
        <v>1062662</v>
      </c>
      <c r="F44" s="55">
        <v>1062662</v>
      </c>
      <c r="G44" s="55">
        <v>1062662</v>
      </c>
      <c r="H44" s="55">
        <v>1062662</v>
      </c>
      <c r="I44" s="55">
        <v>1062662</v>
      </c>
      <c r="J44" s="55">
        <v>1062662</v>
      </c>
      <c r="K44" s="55">
        <v>1062662</v>
      </c>
      <c r="L44" s="55">
        <v>1062667</v>
      </c>
      <c r="M44" s="56"/>
    </row>
    <row r="45" spans="1:13">
      <c r="A45" s="45" t="s">
        <v>300</v>
      </c>
      <c r="B45" s="55">
        <f t="shared" si="0"/>
        <v>7638953</v>
      </c>
      <c r="C45" s="55">
        <v>763895</v>
      </c>
      <c r="D45" s="55">
        <v>763895</v>
      </c>
      <c r="E45" s="55">
        <v>763895</v>
      </c>
      <c r="F45" s="55">
        <v>763895</v>
      </c>
      <c r="G45" s="55">
        <v>763895</v>
      </c>
      <c r="H45" s="55">
        <v>763895</v>
      </c>
      <c r="I45" s="55">
        <v>763895</v>
      </c>
      <c r="J45" s="55">
        <v>763895</v>
      </c>
      <c r="K45" s="55">
        <v>763895</v>
      </c>
      <c r="L45" s="55">
        <v>763898</v>
      </c>
      <c r="M45" s="56"/>
    </row>
    <row r="46" spans="1:13">
      <c r="A46" s="45" t="s">
        <v>301</v>
      </c>
      <c r="B46" s="55">
        <f t="shared" si="0"/>
        <v>7571687</v>
      </c>
      <c r="C46" s="55">
        <v>757169</v>
      </c>
      <c r="D46" s="55">
        <v>757169</v>
      </c>
      <c r="E46" s="55">
        <v>757169</v>
      </c>
      <c r="F46" s="55">
        <v>757169</v>
      </c>
      <c r="G46" s="55">
        <v>757169</v>
      </c>
      <c r="H46" s="55">
        <v>757169</v>
      </c>
      <c r="I46" s="55">
        <v>757169</v>
      </c>
      <c r="J46" s="55">
        <v>757169</v>
      </c>
      <c r="K46" s="55">
        <v>757169</v>
      </c>
      <c r="L46" s="55">
        <v>757166</v>
      </c>
      <c r="M46" s="56"/>
    </row>
    <row r="47" spans="1:13">
      <c r="A47" s="45" t="s">
        <v>302</v>
      </c>
      <c r="B47" s="55">
        <f t="shared" si="0"/>
        <v>2899063</v>
      </c>
      <c r="C47" s="55">
        <v>289906</v>
      </c>
      <c r="D47" s="55">
        <v>289906</v>
      </c>
      <c r="E47" s="55">
        <v>289906</v>
      </c>
      <c r="F47" s="55">
        <v>289906</v>
      </c>
      <c r="G47" s="55">
        <v>289906</v>
      </c>
      <c r="H47" s="55">
        <v>289906</v>
      </c>
      <c r="I47" s="55">
        <v>289906</v>
      </c>
      <c r="J47" s="55">
        <v>289906</v>
      </c>
      <c r="K47" s="55">
        <v>289906</v>
      </c>
      <c r="L47" s="55">
        <v>289909</v>
      </c>
      <c r="M47" s="56"/>
    </row>
    <row r="48" spans="1:13">
      <c r="A48" s="45" t="s">
        <v>303</v>
      </c>
      <c r="B48" s="55">
        <f t="shared" si="0"/>
        <v>5828401</v>
      </c>
      <c r="C48" s="55">
        <v>582840</v>
      </c>
      <c r="D48" s="55">
        <v>582840</v>
      </c>
      <c r="E48" s="55">
        <v>582840</v>
      </c>
      <c r="F48" s="55">
        <v>582840</v>
      </c>
      <c r="G48" s="55">
        <v>582840</v>
      </c>
      <c r="H48" s="55">
        <v>582840</v>
      </c>
      <c r="I48" s="55">
        <v>582840</v>
      </c>
      <c r="J48" s="55">
        <v>582840</v>
      </c>
      <c r="K48" s="55">
        <v>582840</v>
      </c>
      <c r="L48" s="55">
        <v>582841</v>
      </c>
      <c r="M48" s="56"/>
    </row>
    <row r="49" spans="1:13">
      <c r="A49" s="45" t="s">
        <v>304</v>
      </c>
      <c r="B49" s="55">
        <f t="shared" si="0"/>
        <v>9125199</v>
      </c>
      <c r="C49" s="55">
        <v>912520</v>
      </c>
      <c r="D49" s="55">
        <v>912520</v>
      </c>
      <c r="E49" s="55">
        <v>912520</v>
      </c>
      <c r="F49" s="55">
        <v>912520</v>
      </c>
      <c r="G49" s="55">
        <v>912520</v>
      </c>
      <c r="H49" s="55">
        <v>912520</v>
      </c>
      <c r="I49" s="55">
        <v>912520</v>
      </c>
      <c r="J49" s="55">
        <v>912520</v>
      </c>
      <c r="K49" s="55">
        <v>912520</v>
      </c>
      <c r="L49" s="55">
        <v>912519</v>
      </c>
      <c r="M49" s="56"/>
    </row>
    <row r="50" spans="1:13">
      <c r="A50" s="45" t="s">
        <v>305</v>
      </c>
      <c r="B50" s="55">
        <f t="shared" si="0"/>
        <v>17532587</v>
      </c>
      <c r="C50" s="55">
        <v>1753259</v>
      </c>
      <c r="D50" s="55">
        <v>1753259</v>
      </c>
      <c r="E50" s="55">
        <v>1753259</v>
      </c>
      <c r="F50" s="55">
        <v>1753259</v>
      </c>
      <c r="G50" s="55">
        <v>1753259</v>
      </c>
      <c r="H50" s="55">
        <v>1753259</v>
      </c>
      <c r="I50" s="55">
        <v>1753259</v>
      </c>
      <c r="J50" s="55">
        <v>1753259</v>
      </c>
      <c r="K50" s="55">
        <v>1753259</v>
      </c>
      <c r="L50" s="55">
        <v>1753256</v>
      </c>
      <c r="M50" s="56"/>
    </row>
    <row r="51" spans="1:13">
      <c r="A51" s="45" t="s">
        <v>306</v>
      </c>
      <c r="B51" s="55">
        <f t="shared" si="0"/>
        <v>9915109</v>
      </c>
      <c r="C51" s="55">
        <v>991511</v>
      </c>
      <c r="D51" s="55">
        <v>991511</v>
      </c>
      <c r="E51" s="55">
        <v>991511</v>
      </c>
      <c r="F51" s="55">
        <v>991511</v>
      </c>
      <c r="G51" s="55">
        <v>991511</v>
      </c>
      <c r="H51" s="55">
        <v>991511</v>
      </c>
      <c r="I51" s="55">
        <v>991511</v>
      </c>
      <c r="J51" s="55">
        <v>991511</v>
      </c>
      <c r="K51" s="55">
        <v>991511</v>
      </c>
      <c r="L51" s="55">
        <v>991510</v>
      </c>
      <c r="M51" s="56"/>
    </row>
    <row r="52" spans="1:13">
      <c r="A52" s="45" t="s">
        <v>307</v>
      </c>
      <c r="B52" s="55">
        <f t="shared" si="0"/>
        <v>242975980</v>
      </c>
      <c r="C52" s="55">
        <v>24297598</v>
      </c>
      <c r="D52" s="55">
        <v>24297598</v>
      </c>
      <c r="E52" s="55">
        <v>24297598</v>
      </c>
      <c r="F52" s="55">
        <v>24297598</v>
      </c>
      <c r="G52" s="55">
        <v>24297598</v>
      </c>
      <c r="H52" s="55">
        <v>24297598</v>
      </c>
      <c r="I52" s="55">
        <v>24297598</v>
      </c>
      <c r="J52" s="55">
        <v>24297598</v>
      </c>
      <c r="K52" s="55">
        <v>24297598</v>
      </c>
      <c r="L52" s="55">
        <v>24297598</v>
      </c>
      <c r="M52" s="56"/>
    </row>
    <row r="53" spans="1:13">
      <c r="A53" s="45" t="s">
        <v>308</v>
      </c>
      <c r="B53" s="55">
        <f t="shared" si="0"/>
        <v>1861294</v>
      </c>
      <c r="C53" s="55">
        <v>186129</v>
      </c>
      <c r="D53" s="55">
        <v>186129</v>
      </c>
      <c r="E53" s="55">
        <v>186129</v>
      </c>
      <c r="F53" s="55">
        <v>186129</v>
      </c>
      <c r="G53" s="55">
        <v>186129</v>
      </c>
      <c r="H53" s="55">
        <v>186129</v>
      </c>
      <c r="I53" s="55">
        <v>186129</v>
      </c>
      <c r="J53" s="55">
        <v>186129</v>
      </c>
      <c r="K53" s="55">
        <v>186129</v>
      </c>
      <c r="L53" s="55">
        <v>186133</v>
      </c>
      <c r="M53" s="56"/>
    </row>
    <row r="54" spans="1:13">
      <c r="A54" s="45" t="s">
        <v>309</v>
      </c>
      <c r="B54" s="55">
        <f t="shared" si="0"/>
        <v>22675514</v>
      </c>
      <c r="C54" s="55">
        <v>2267551</v>
      </c>
      <c r="D54" s="55">
        <v>2267551</v>
      </c>
      <c r="E54" s="55">
        <v>2267551</v>
      </c>
      <c r="F54" s="55">
        <v>2267551</v>
      </c>
      <c r="G54" s="55">
        <v>2267551</v>
      </c>
      <c r="H54" s="55">
        <v>2267551</v>
      </c>
      <c r="I54" s="55">
        <v>2267551</v>
      </c>
      <c r="J54" s="55">
        <v>2267551</v>
      </c>
      <c r="K54" s="55">
        <v>2267551</v>
      </c>
      <c r="L54" s="55">
        <v>2267555</v>
      </c>
      <c r="M54" s="56"/>
    </row>
    <row r="55" spans="1:13">
      <c r="A55" s="45" t="s">
        <v>310</v>
      </c>
      <c r="B55" s="55">
        <f t="shared" si="0"/>
        <v>13977767</v>
      </c>
      <c r="C55" s="55">
        <v>1397777</v>
      </c>
      <c r="D55" s="55">
        <v>1397777</v>
      </c>
      <c r="E55" s="55">
        <v>1397777</v>
      </c>
      <c r="F55" s="55">
        <v>1397777</v>
      </c>
      <c r="G55" s="55">
        <v>1397777</v>
      </c>
      <c r="H55" s="55">
        <v>1397777</v>
      </c>
      <c r="I55" s="55">
        <v>1397777</v>
      </c>
      <c r="J55" s="55">
        <v>1397777</v>
      </c>
      <c r="K55" s="55">
        <v>1397777</v>
      </c>
      <c r="L55" s="55">
        <v>1397774</v>
      </c>
      <c r="M55" s="56"/>
    </row>
    <row r="56" spans="1:13">
      <c r="A56" s="45" t="s">
        <v>311</v>
      </c>
      <c r="B56" s="55">
        <f t="shared" si="0"/>
        <v>2682930</v>
      </c>
      <c r="C56" s="55">
        <v>268293</v>
      </c>
      <c r="D56" s="55">
        <v>268293</v>
      </c>
      <c r="E56" s="55">
        <v>268293</v>
      </c>
      <c r="F56" s="55">
        <v>268293</v>
      </c>
      <c r="G56" s="55">
        <v>268293</v>
      </c>
      <c r="H56" s="55">
        <v>268293</v>
      </c>
      <c r="I56" s="55">
        <v>268293</v>
      </c>
      <c r="J56" s="55">
        <v>268293</v>
      </c>
      <c r="K56" s="55">
        <v>268293</v>
      </c>
      <c r="L56" s="55">
        <v>268293</v>
      </c>
      <c r="M56" s="56"/>
    </row>
    <row r="57" spans="1:13">
      <c r="A57" s="45" t="s">
        <v>312</v>
      </c>
      <c r="B57" s="55">
        <f t="shared" si="0"/>
        <v>9932566</v>
      </c>
      <c r="C57" s="55">
        <v>993257</v>
      </c>
      <c r="D57" s="55">
        <v>993257</v>
      </c>
      <c r="E57" s="55">
        <v>993257</v>
      </c>
      <c r="F57" s="55">
        <v>993257</v>
      </c>
      <c r="G57" s="55">
        <v>993257</v>
      </c>
      <c r="H57" s="55">
        <v>993257</v>
      </c>
      <c r="I57" s="55">
        <v>993257</v>
      </c>
      <c r="J57" s="55">
        <v>993257</v>
      </c>
      <c r="K57" s="55">
        <v>993257</v>
      </c>
      <c r="L57" s="55">
        <v>993253</v>
      </c>
      <c r="M57" s="56"/>
    </row>
    <row r="58" spans="1:13">
      <c r="A58" s="45" t="s">
        <v>313</v>
      </c>
      <c r="B58" s="55">
        <f t="shared" si="0"/>
        <v>36511430</v>
      </c>
      <c r="C58" s="55">
        <v>3651143</v>
      </c>
      <c r="D58" s="55">
        <v>3651143</v>
      </c>
      <c r="E58" s="55">
        <v>3651143</v>
      </c>
      <c r="F58" s="55">
        <v>3651143</v>
      </c>
      <c r="G58" s="55">
        <v>3651143</v>
      </c>
      <c r="H58" s="55">
        <v>3651143</v>
      </c>
      <c r="I58" s="55">
        <v>3651143</v>
      </c>
      <c r="J58" s="55">
        <v>3651143</v>
      </c>
      <c r="K58" s="55">
        <v>3651143</v>
      </c>
      <c r="L58" s="55">
        <v>3651143</v>
      </c>
      <c r="M58" s="56"/>
    </row>
    <row r="59" spans="1:13">
      <c r="A59" s="45" t="s">
        <v>314</v>
      </c>
      <c r="B59" s="55">
        <f t="shared" si="0"/>
        <v>8606078</v>
      </c>
      <c r="C59" s="55">
        <v>860608</v>
      </c>
      <c r="D59" s="55">
        <v>860608</v>
      </c>
      <c r="E59" s="55">
        <v>860608</v>
      </c>
      <c r="F59" s="55">
        <v>860608</v>
      </c>
      <c r="G59" s="55">
        <v>860608</v>
      </c>
      <c r="H59" s="55">
        <v>860608</v>
      </c>
      <c r="I59" s="55">
        <v>860608</v>
      </c>
      <c r="J59" s="55">
        <v>860608</v>
      </c>
      <c r="K59" s="55">
        <v>860608</v>
      </c>
      <c r="L59" s="55">
        <v>860606</v>
      </c>
      <c r="M59" s="56"/>
    </row>
    <row r="60" spans="1:13">
      <c r="A60" s="45" t="s">
        <v>315</v>
      </c>
      <c r="B60" s="55">
        <f t="shared" si="0"/>
        <v>39738354</v>
      </c>
      <c r="C60" s="55">
        <v>3973835</v>
      </c>
      <c r="D60" s="55">
        <v>3973835</v>
      </c>
      <c r="E60" s="55">
        <v>3973835</v>
      </c>
      <c r="F60" s="55">
        <v>3973835</v>
      </c>
      <c r="G60" s="55">
        <v>3973835</v>
      </c>
      <c r="H60" s="55">
        <v>3973835</v>
      </c>
      <c r="I60" s="55">
        <v>3973835</v>
      </c>
      <c r="J60" s="55">
        <v>3973835</v>
      </c>
      <c r="K60" s="55">
        <v>3973835</v>
      </c>
      <c r="L60" s="55">
        <v>3973839</v>
      </c>
      <c r="M60" s="56"/>
    </row>
    <row r="61" spans="1:13">
      <c r="A61" s="45" t="s">
        <v>316</v>
      </c>
      <c r="B61" s="55">
        <f t="shared" si="0"/>
        <v>24037941</v>
      </c>
      <c r="C61" s="55">
        <v>2403795</v>
      </c>
      <c r="D61" s="55">
        <v>2403795</v>
      </c>
      <c r="E61" s="55">
        <v>2403795</v>
      </c>
      <c r="F61" s="55">
        <v>2403795</v>
      </c>
      <c r="G61" s="55">
        <v>2403795</v>
      </c>
      <c r="H61" s="55">
        <v>2403795</v>
      </c>
      <c r="I61" s="55">
        <v>2403795</v>
      </c>
      <c r="J61" s="55">
        <v>2403795</v>
      </c>
      <c r="K61" s="55">
        <v>2403795</v>
      </c>
      <c r="L61" s="55">
        <v>2403786</v>
      </c>
      <c r="M61" s="56"/>
    </row>
    <row r="62" spans="1:13">
      <c r="A62" s="45" t="s">
        <v>317</v>
      </c>
      <c r="B62" s="55">
        <f t="shared" si="0"/>
        <v>3859112</v>
      </c>
      <c r="C62" s="55">
        <v>385911</v>
      </c>
      <c r="D62" s="55">
        <v>385911</v>
      </c>
      <c r="E62" s="55">
        <v>385911</v>
      </c>
      <c r="F62" s="55">
        <v>385911</v>
      </c>
      <c r="G62" s="55">
        <v>385911</v>
      </c>
      <c r="H62" s="55">
        <v>385911</v>
      </c>
      <c r="I62" s="55">
        <v>385911</v>
      </c>
      <c r="J62" s="55">
        <v>385911</v>
      </c>
      <c r="K62" s="55">
        <v>385911</v>
      </c>
      <c r="L62" s="55">
        <v>385913</v>
      </c>
      <c r="M62" s="56"/>
    </row>
    <row r="63" spans="1:13">
      <c r="A63" s="45" t="s">
        <v>318</v>
      </c>
      <c r="B63" s="55">
        <f t="shared" si="0"/>
        <v>3203254</v>
      </c>
      <c r="C63" s="55">
        <v>320325</v>
      </c>
      <c r="D63" s="55">
        <v>320325</v>
      </c>
      <c r="E63" s="55">
        <v>320325</v>
      </c>
      <c r="F63" s="55">
        <v>320325</v>
      </c>
      <c r="G63" s="55">
        <v>320325</v>
      </c>
      <c r="H63" s="55">
        <v>320325</v>
      </c>
      <c r="I63" s="55">
        <v>320325</v>
      </c>
      <c r="J63" s="55">
        <v>320325</v>
      </c>
      <c r="K63" s="55">
        <v>320325</v>
      </c>
      <c r="L63" s="55">
        <v>320329</v>
      </c>
      <c r="M63" s="56"/>
    </row>
    <row r="64" spans="1:13">
      <c r="A64" s="45" t="s">
        <v>319</v>
      </c>
      <c r="B64" s="55">
        <f t="shared" si="0"/>
        <v>5660403</v>
      </c>
      <c r="C64" s="55">
        <v>566040</v>
      </c>
      <c r="D64" s="55">
        <v>566040</v>
      </c>
      <c r="E64" s="55">
        <v>566040</v>
      </c>
      <c r="F64" s="55">
        <v>566040</v>
      </c>
      <c r="G64" s="55">
        <v>566040</v>
      </c>
      <c r="H64" s="55">
        <v>566040</v>
      </c>
      <c r="I64" s="55">
        <v>566040</v>
      </c>
      <c r="J64" s="55">
        <v>566040</v>
      </c>
      <c r="K64" s="55">
        <v>566040</v>
      </c>
      <c r="L64" s="55">
        <v>566043</v>
      </c>
      <c r="M64" s="56"/>
    </row>
    <row r="65" spans="1:13">
      <c r="A65" s="45" t="s">
        <v>320</v>
      </c>
      <c r="B65" s="55">
        <f t="shared" si="0"/>
        <v>4511356</v>
      </c>
      <c r="C65" s="55">
        <v>451136</v>
      </c>
      <c r="D65" s="55">
        <v>451136</v>
      </c>
      <c r="E65" s="55">
        <v>451136</v>
      </c>
      <c r="F65" s="55">
        <v>451136</v>
      </c>
      <c r="G65" s="55">
        <v>451136</v>
      </c>
      <c r="H65" s="55">
        <v>451136</v>
      </c>
      <c r="I65" s="55">
        <v>451136</v>
      </c>
      <c r="J65" s="55">
        <v>451136</v>
      </c>
      <c r="K65" s="55">
        <v>451136</v>
      </c>
      <c r="L65" s="55">
        <v>451132</v>
      </c>
      <c r="M65" s="56"/>
    </row>
    <row r="66" spans="1:13">
      <c r="A66" s="45" t="s">
        <v>321</v>
      </c>
      <c r="B66" s="55">
        <f t="shared" si="0"/>
        <v>2136934</v>
      </c>
      <c r="C66" s="55">
        <v>213693</v>
      </c>
      <c r="D66" s="55">
        <v>213693</v>
      </c>
      <c r="E66" s="55">
        <v>213693</v>
      </c>
      <c r="F66" s="55">
        <v>213693</v>
      </c>
      <c r="G66" s="55">
        <v>213693</v>
      </c>
      <c r="H66" s="55">
        <v>213693</v>
      </c>
      <c r="I66" s="55">
        <v>213693</v>
      </c>
      <c r="J66" s="55">
        <v>213693</v>
      </c>
      <c r="K66" s="55">
        <v>213693</v>
      </c>
      <c r="L66" s="55">
        <v>213697</v>
      </c>
      <c r="M66" s="56"/>
    </row>
    <row r="67" spans="1:13">
      <c r="A67" s="45" t="s">
        <v>322</v>
      </c>
      <c r="B67" s="55">
        <f t="shared" si="0"/>
        <v>2902493</v>
      </c>
      <c r="C67" s="55">
        <v>290249</v>
      </c>
      <c r="D67" s="55">
        <v>290249</v>
      </c>
      <c r="E67" s="55">
        <v>290249</v>
      </c>
      <c r="F67" s="55">
        <v>290249</v>
      </c>
      <c r="G67" s="55">
        <v>290249</v>
      </c>
      <c r="H67" s="55">
        <v>290249</v>
      </c>
      <c r="I67" s="55">
        <v>290249</v>
      </c>
      <c r="J67" s="55">
        <v>290249</v>
      </c>
      <c r="K67" s="55">
        <v>290249</v>
      </c>
      <c r="L67" s="55">
        <v>290252</v>
      </c>
      <c r="M67" s="56"/>
    </row>
    <row r="68" spans="1:13">
      <c r="A68" s="45" t="s">
        <v>323</v>
      </c>
      <c r="B68" s="55">
        <f t="shared" ref="B68:B108" si="1">SUM(C68:L68)</f>
        <v>6931982</v>
      </c>
      <c r="C68" s="55">
        <v>693198</v>
      </c>
      <c r="D68" s="55">
        <v>693198</v>
      </c>
      <c r="E68" s="55">
        <v>693198</v>
      </c>
      <c r="F68" s="55">
        <v>693198</v>
      </c>
      <c r="G68" s="55">
        <v>693198</v>
      </c>
      <c r="H68" s="55">
        <v>693198</v>
      </c>
      <c r="I68" s="55">
        <v>693198</v>
      </c>
      <c r="J68" s="55">
        <v>693198</v>
      </c>
      <c r="K68" s="55">
        <v>693198</v>
      </c>
      <c r="L68" s="55">
        <v>693200</v>
      </c>
      <c r="M68" s="56"/>
    </row>
    <row r="69" spans="1:13">
      <c r="A69" s="45" t="s">
        <v>324</v>
      </c>
      <c r="B69" s="55">
        <f t="shared" si="1"/>
        <v>8261499</v>
      </c>
      <c r="C69" s="55">
        <v>826150</v>
      </c>
      <c r="D69" s="55">
        <v>826150</v>
      </c>
      <c r="E69" s="55">
        <v>826150</v>
      </c>
      <c r="F69" s="55">
        <v>826150</v>
      </c>
      <c r="G69" s="55">
        <v>826150</v>
      </c>
      <c r="H69" s="55">
        <v>826150</v>
      </c>
      <c r="I69" s="55">
        <v>826150</v>
      </c>
      <c r="J69" s="55">
        <v>826150</v>
      </c>
      <c r="K69" s="55">
        <v>826150</v>
      </c>
      <c r="L69" s="55">
        <v>826149</v>
      </c>
      <c r="M69" s="56"/>
    </row>
    <row r="70" spans="1:13">
      <c r="A70" s="45" t="s">
        <v>325</v>
      </c>
      <c r="B70" s="55">
        <f t="shared" si="1"/>
        <v>3598725</v>
      </c>
      <c r="C70" s="55">
        <v>359873</v>
      </c>
      <c r="D70" s="55">
        <v>359873</v>
      </c>
      <c r="E70" s="55">
        <v>359873</v>
      </c>
      <c r="F70" s="55">
        <v>359873</v>
      </c>
      <c r="G70" s="55">
        <v>359873</v>
      </c>
      <c r="H70" s="55">
        <v>359873</v>
      </c>
      <c r="I70" s="55">
        <v>359873</v>
      </c>
      <c r="J70" s="55">
        <v>359873</v>
      </c>
      <c r="K70" s="55">
        <v>359873</v>
      </c>
      <c r="L70" s="55">
        <v>359868</v>
      </c>
      <c r="M70" s="56"/>
    </row>
    <row r="71" spans="1:13">
      <c r="A71" s="45" t="s">
        <v>326</v>
      </c>
      <c r="B71" s="55">
        <f t="shared" si="1"/>
        <v>20267761</v>
      </c>
      <c r="C71" s="55">
        <v>2026776</v>
      </c>
      <c r="D71" s="55">
        <v>2026776</v>
      </c>
      <c r="E71" s="55">
        <v>2026776</v>
      </c>
      <c r="F71" s="55">
        <v>2026776</v>
      </c>
      <c r="G71" s="55">
        <v>2026776</v>
      </c>
      <c r="H71" s="55">
        <v>2026776</v>
      </c>
      <c r="I71" s="55">
        <v>2026776</v>
      </c>
      <c r="J71" s="55">
        <v>2026776</v>
      </c>
      <c r="K71" s="55">
        <v>2026776</v>
      </c>
      <c r="L71" s="55">
        <v>2026777</v>
      </c>
      <c r="M71" s="56"/>
    </row>
    <row r="72" spans="1:13">
      <c r="A72" s="45" t="s">
        <v>327</v>
      </c>
      <c r="B72" s="55">
        <f t="shared" si="1"/>
        <v>4583295</v>
      </c>
      <c r="C72" s="55">
        <v>458329</v>
      </c>
      <c r="D72" s="55">
        <v>458329</v>
      </c>
      <c r="E72" s="55">
        <v>458329</v>
      </c>
      <c r="F72" s="55">
        <v>458329</v>
      </c>
      <c r="G72" s="55">
        <v>458329</v>
      </c>
      <c r="H72" s="55">
        <v>458329</v>
      </c>
      <c r="I72" s="55">
        <v>458329</v>
      </c>
      <c r="J72" s="55">
        <v>458329</v>
      </c>
      <c r="K72" s="55">
        <v>458329</v>
      </c>
      <c r="L72" s="55">
        <v>458334</v>
      </c>
      <c r="M72" s="56"/>
    </row>
    <row r="73" spans="1:13">
      <c r="A73" s="45" t="s">
        <v>328</v>
      </c>
      <c r="B73" s="55">
        <f t="shared" si="1"/>
        <v>4029527</v>
      </c>
      <c r="C73" s="55">
        <v>402953</v>
      </c>
      <c r="D73" s="55">
        <v>402953</v>
      </c>
      <c r="E73" s="55">
        <v>402953</v>
      </c>
      <c r="F73" s="55">
        <v>402953</v>
      </c>
      <c r="G73" s="55">
        <v>402953</v>
      </c>
      <c r="H73" s="55">
        <v>402953</v>
      </c>
      <c r="I73" s="55">
        <v>402953</v>
      </c>
      <c r="J73" s="55">
        <v>402953</v>
      </c>
      <c r="K73" s="55">
        <v>402953</v>
      </c>
      <c r="L73" s="55">
        <v>402950</v>
      </c>
      <c r="M73" s="56"/>
    </row>
    <row r="74" spans="1:13">
      <c r="A74" s="45" t="s">
        <v>329</v>
      </c>
      <c r="B74" s="55">
        <f t="shared" si="1"/>
        <v>2136918</v>
      </c>
      <c r="C74" s="55">
        <v>213692</v>
      </c>
      <c r="D74" s="55">
        <v>213692</v>
      </c>
      <c r="E74" s="55">
        <v>213692</v>
      </c>
      <c r="F74" s="55">
        <v>213692</v>
      </c>
      <c r="G74" s="55">
        <v>213692</v>
      </c>
      <c r="H74" s="55">
        <v>213692</v>
      </c>
      <c r="I74" s="55">
        <v>213692</v>
      </c>
      <c r="J74" s="55">
        <v>213692</v>
      </c>
      <c r="K74" s="55">
        <v>213692</v>
      </c>
      <c r="L74" s="55">
        <v>213690</v>
      </c>
      <c r="M74" s="56"/>
    </row>
    <row r="75" spans="1:13">
      <c r="A75" s="45" t="s">
        <v>330</v>
      </c>
      <c r="B75" s="55">
        <f t="shared" si="1"/>
        <v>19476799</v>
      </c>
      <c r="C75" s="55">
        <v>1947680</v>
      </c>
      <c r="D75" s="55">
        <v>1947680</v>
      </c>
      <c r="E75" s="55">
        <v>1947680</v>
      </c>
      <c r="F75" s="55">
        <v>1947680</v>
      </c>
      <c r="G75" s="55">
        <v>1947680</v>
      </c>
      <c r="H75" s="55">
        <v>1947680</v>
      </c>
      <c r="I75" s="55">
        <v>1947680</v>
      </c>
      <c r="J75" s="55">
        <v>1947680</v>
      </c>
      <c r="K75" s="55">
        <v>1947680</v>
      </c>
      <c r="L75" s="55">
        <v>1947679</v>
      </c>
      <c r="M75" s="56"/>
    </row>
    <row r="76" spans="1:13">
      <c r="A76" s="45" t="s">
        <v>331</v>
      </c>
      <c r="B76" s="55">
        <f t="shared" si="1"/>
        <v>3014890</v>
      </c>
      <c r="C76" s="55">
        <v>301489</v>
      </c>
      <c r="D76" s="55">
        <v>301489</v>
      </c>
      <c r="E76" s="55">
        <v>301489</v>
      </c>
      <c r="F76" s="55">
        <v>301489</v>
      </c>
      <c r="G76" s="55">
        <v>301489</v>
      </c>
      <c r="H76" s="55">
        <v>301489</v>
      </c>
      <c r="I76" s="55">
        <v>301489</v>
      </c>
      <c r="J76" s="55">
        <v>301489</v>
      </c>
      <c r="K76" s="55">
        <v>301489</v>
      </c>
      <c r="L76" s="55">
        <v>301489</v>
      </c>
      <c r="M76" s="56"/>
    </row>
    <row r="77" spans="1:13">
      <c r="A77" s="45" t="s">
        <v>332</v>
      </c>
      <c r="B77" s="55">
        <f t="shared" si="1"/>
        <v>14824743</v>
      </c>
      <c r="C77" s="55">
        <v>1482474</v>
      </c>
      <c r="D77" s="55">
        <v>1482474</v>
      </c>
      <c r="E77" s="55">
        <v>1482474</v>
      </c>
      <c r="F77" s="55">
        <v>1482474</v>
      </c>
      <c r="G77" s="55">
        <v>1482474</v>
      </c>
      <c r="H77" s="55">
        <v>1482474</v>
      </c>
      <c r="I77" s="55">
        <v>1482474</v>
      </c>
      <c r="J77" s="55">
        <v>1482474</v>
      </c>
      <c r="K77" s="55">
        <v>1482474</v>
      </c>
      <c r="L77" s="55">
        <v>1482477</v>
      </c>
      <c r="M77" s="56"/>
    </row>
    <row r="78" spans="1:13">
      <c r="A78" s="45" t="s">
        <v>333</v>
      </c>
      <c r="B78" s="55">
        <f t="shared" si="1"/>
        <v>14573266</v>
      </c>
      <c r="C78" s="55">
        <v>1457327</v>
      </c>
      <c r="D78" s="55">
        <v>1457327</v>
      </c>
      <c r="E78" s="55">
        <v>1457327</v>
      </c>
      <c r="F78" s="55">
        <v>1457327</v>
      </c>
      <c r="G78" s="55">
        <v>1457327</v>
      </c>
      <c r="H78" s="55">
        <v>1457327</v>
      </c>
      <c r="I78" s="55">
        <v>1457327</v>
      </c>
      <c r="J78" s="55">
        <v>1457327</v>
      </c>
      <c r="K78" s="55">
        <v>1457327</v>
      </c>
      <c r="L78" s="55">
        <v>1457323</v>
      </c>
      <c r="M78" s="56"/>
    </row>
    <row r="79" spans="1:13">
      <c r="A79" s="45" t="s">
        <v>334</v>
      </c>
      <c r="B79" s="55">
        <f t="shared" si="1"/>
        <v>5495532</v>
      </c>
      <c r="C79" s="55">
        <v>549553</v>
      </c>
      <c r="D79" s="55">
        <v>549553</v>
      </c>
      <c r="E79" s="55">
        <v>549553</v>
      </c>
      <c r="F79" s="55">
        <v>549553</v>
      </c>
      <c r="G79" s="55">
        <v>549553</v>
      </c>
      <c r="H79" s="55">
        <v>549553</v>
      </c>
      <c r="I79" s="55">
        <v>549553</v>
      </c>
      <c r="J79" s="55">
        <v>549553</v>
      </c>
      <c r="K79" s="55">
        <v>549553</v>
      </c>
      <c r="L79" s="55">
        <v>549555</v>
      </c>
      <c r="M79" s="56"/>
    </row>
    <row r="80" spans="1:13">
      <c r="A80" s="45" t="s">
        <v>335</v>
      </c>
      <c r="B80" s="55">
        <f t="shared" si="1"/>
        <v>4196269</v>
      </c>
      <c r="C80" s="55">
        <v>419627</v>
      </c>
      <c r="D80" s="55">
        <v>419627</v>
      </c>
      <c r="E80" s="55">
        <v>419627</v>
      </c>
      <c r="F80" s="55">
        <v>419627</v>
      </c>
      <c r="G80" s="55">
        <v>419627</v>
      </c>
      <c r="H80" s="55">
        <v>419627</v>
      </c>
      <c r="I80" s="55">
        <v>419627</v>
      </c>
      <c r="J80" s="55">
        <v>419627</v>
      </c>
      <c r="K80" s="55">
        <v>419627</v>
      </c>
      <c r="L80" s="55">
        <v>419626</v>
      </c>
      <c r="M80" s="56"/>
    </row>
    <row r="81" spans="1:13">
      <c r="A81" s="45" t="s">
        <v>336</v>
      </c>
      <c r="B81" s="55">
        <f t="shared" si="1"/>
        <v>68180599</v>
      </c>
      <c r="C81" s="55">
        <v>6818060</v>
      </c>
      <c r="D81" s="55">
        <v>6818060</v>
      </c>
      <c r="E81" s="55">
        <v>6818060</v>
      </c>
      <c r="F81" s="55">
        <v>6818060</v>
      </c>
      <c r="G81" s="55">
        <v>6818060</v>
      </c>
      <c r="H81" s="55">
        <v>6818060</v>
      </c>
      <c r="I81" s="55">
        <v>6818060</v>
      </c>
      <c r="J81" s="55">
        <v>6818060</v>
      </c>
      <c r="K81" s="55">
        <v>6818060</v>
      </c>
      <c r="L81" s="55">
        <v>6818059</v>
      </c>
      <c r="M81" s="56"/>
    </row>
    <row r="82" spans="1:13">
      <c r="A82" s="45" t="s">
        <v>337</v>
      </c>
      <c r="B82" s="55">
        <f t="shared" si="1"/>
        <v>8908815</v>
      </c>
      <c r="C82" s="55">
        <v>890882</v>
      </c>
      <c r="D82" s="55">
        <v>890882</v>
      </c>
      <c r="E82" s="55">
        <v>890882</v>
      </c>
      <c r="F82" s="55">
        <v>890882</v>
      </c>
      <c r="G82" s="55">
        <v>890882</v>
      </c>
      <c r="H82" s="55">
        <v>890882</v>
      </c>
      <c r="I82" s="55">
        <v>890882</v>
      </c>
      <c r="J82" s="55">
        <v>890882</v>
      </c>
      <c r="K82" s="55">
        <v>890882</v>
      </c>
      <c r="L82" s="55">
        <v>890877</v>
      </c>
      <c r="M82" s="56"/>
    </row>
    <row r="83" spans="1:13">
      <c r="A83" s="45" t="s">
        <v>338</v>
      </c>
      <c r="B83" s="55">
        <f t="shared" si="1"/>
        <v>9334245</v>
      </c>
      <c r="C83" s="55">
        <v>933425</v>
      </c>
      <c r="D83" s="55">
        <v>933425</v>
      </c>
      <c r="E83" s="55">
        <v>933425</v>
      </c>
      <c r="F83" s="55">
        <v>933425</v>
      </c>
      <c r="G83" s="55">
        <v>933425</v>
      </c>
      <c r="H83" s="55">
        <v>933425</v>
      </c>
      <c r="I83" s="55">
        <v>933425</v>
      </c>
      <c r="J83" s="55">
        <v>933425</v>
      </c>
      <c r="K83" s="55">
        <v>933425</v>
      </c>
      <c r="L83" s="55">
        <v>933420</v>
      </c>
      <c r="M83" s="56"/>
    </row>
    <row r="84" spans="1:13">
      <c r="A84" s="45" t="s">
        <v>339</v>
      </c>
      <c r="B84" s="55">
        <f t="shared" si="1"/>
        <v>3393701</v>
      </c>
      <c r="C84" s="55">
        <v>339370</v>
      </c>
      <c r="D84" s="55">
        <v>339370</v>
      </c>
      <c r="E84" s="55">
        <v>339370</v>
      </c>
      <c r="F84" s="55">
        <v>339370</v>
      </c>
      <c r="G84" s="55">
        <v>339370</v>
      </c>
      <c r="H84" s="55">
        <v>339370</v>
      </c>
      <c r="I84" s="55">
        <v>339370</v>
      </c>
      <c r="J84" s="55">
        <v>339370</v>
      </c>
      <c r="K84" s="55">
        <v>339370</v>
      </c>
      <c r="L84" s="55">
        <v>339371</v>
      </c>
      <c r="M84" s="56"/>
    </row>
    <row r="85" spans="1:13">
      <c r="A85" s="45" t="s">
        <v>340</v>
      </c>
      <c r="B85" s="55">
        <f t="shared" si="1"/>
        <v>1695577</v>
      </c>
      <c r="C85" s="55">
        <v>169558</v>
      </c>
      <c r="D85" s="55">
        <v>169558</v>
      </c>
      <c r="E85" s="55">
        <v>169558</v>
      </c>
      <c r="F85" s="55">
        <v>169558</v>
      </c>
      <c r="G85" s="55">
        <v>169558</v>
      </c>
      <c r="H85" s="55">
        <v>169558</v>
      </c>
      <c r="I85" s="55">
        <v>169558</v>
      </c>
      <c r="J85" s="55">
        <v>169558</v>
      </c>
      <c r="K85" s="55">
        <v>169558</v>
      </c>
      <c r="L85" s="55">
        <v>169555</v>
      </c>
      <c r="M85" s="56"/>
    </row>
    <row r="86" spans="1:13">
      <c r="A86" s="45" t="s">
        <v>341</v>
      </c>
      <c r="B86" s="55">
        <f t="shared" si="1"/>
        <v>12647908</v>
      </c>
      <c r="C86" s="55">
        <v>1264791</v>
      </c>
      <c r="D86" s="55">
        <v>1264791</v>
      </c>
      <c r="E86" s="55">
        <v>1264791</v>
      </c>
      <c r="F86" s="55">
        <v>1264791</v>
      </c>
      <c r="G86" s="55">
        <v>1264791</v>
      </c>
      <c r="H86" s="55">
        <v>1264791</v>
      </c>
      <c r="I86" s="55">
        <v>1264791</v>
      </c>
      <c r="J86" s="55">
        <v>1264791</v>
      </c>
      <c r="K86" s="55">
        <v>1264791</v>
      </c>
      <c r="L86" s="55">
        <v>1264789</v>
      </c>
      <c r="M86" s="56"/>
    </row>
    <row r="87" spans="1:13">
      <c r="A87" s="45" t="s">
        <v>342</v>
      </c>
      <c r="B87" s="55">
        <f t="shared" si="1"/>
        <v>32841015</v>
      </c>
      <c r="C87" s="55">
        <v>3284102</v>
      </c>
      <c r="D87" s="55">
        <v>3284102</v>
      </c>
      <c r="E87" s="55">
        <v>3284102</v>
      </c>
      <c r="F87" s="55">
        <v>3284102</v>
      </c>
      <c r="G87" s="55">
        <v>3284102</v>
      </c>
      <c r="H87" s="55">
        <v>3284102</v>
      </c>
      <c r="I87" s="55">
        <v>3284102</v>
      </c>
      <c r="J87" s="55">
        <v>3284102</v>
      </c>
      <c r="K87" s="55">
        <v>3284102</v>
      </c>
      <c r="L87" s="55">
        <v>3284097</v>
      </c>
      <c r="M87" s="56"/>
    </row>
    <row r="88" spans="1:13">
      <c r="A88" s="45" t="s">
        <v>343</v>
      </c>
      <c r="B88" s="55">
        <f t="shared" si="1"/>
        <v>2676890</v>
      </c>
      <c r="C88" s="55">
        <v>267689</v>
      </c>
      <c r="D88" s="55">
        <v>267689</v>
      </c>
      <c r="E88" s="55">
        <v>267689</v>
      </c>
      <c r="F88" s="55">
        <v>267689</v>
      </c>
      <c r="G88" s="55">
        <v>267689</v>
      </c>
      <c r="H88" s="55">
        <v>267689</v>
      </c>
      <c r="I88" s="55">
        <v>267689</v>
      </c>
      <c r="J88" s="55">
        <v>267689</v>
      </c>
      <c r="K88" s="55">
        <v>267689</v>
      </c>
      <c r="L88" s="55">
        <v>267689</v>
      </c>
      <c r="M88" s="56"/>
    </row>
    <row r="89" spans="1:13">
      <c r="A89" s="45" t="s">
        <v>344</v>
      </c>
      <c r="B89" s="55">
        <f t="shared" si="1"/>
        <v>6061491</v>
      </c>
      <c r="C89" s="55">
        <v>606149</v>
      </c>
      <c r="D89" s="55">
        <v>606149</v>
      </c>
      <c r="E89" s="55">
        <v>606149</v>
      </c>
      <c r="F89" s="55">
        <v>606149</v>
      </c>
      <c r="G89" s="55">
        <v>606149</v>
      </c>
      <c r="H89" s="55">
        <v>606149</v>
      </c>
      <c r="I89" s="55">
        <v>606149</v>
      </c>
      <c r="J89" s="55">
        <v>606149</v>
      </c>
      <c r="K89" s="55">
        <v>606149</v>
      </c>
      <c r="L89" s="55">
        <v>606150</v>
      </c>
      <c r="M89" s="56"/>
    </row>
    <row r="90" spans="1:13">
      <c r="A90" s="45" t="s">
        <v>345</v>
      </c>
      <c r="B90" s="55">
        <f t="shared" si="1"/>
        <v>2262804</v>
      </c>
      <c r="C90" s="55">
        <v>226280</v>
      </c>
      <c r="D90" s="55">
        <v>226280</v>
      </c>
      <c r="E90" s="55">
        <v>226280</v>
      </c>
      <c r="F90" s="55">
        <v>226280</v>
      </c>
      <c r="G90" s="55">
        <v>226280</v>
      </c>
      <c r="H90" s="55">
        <v>226280</v>
      </c>
      <c r="I90" s="55">
        <v>226280</v>
      </c>
      <c r="J90" s="55">
        <v>226280</v>
      </c>
      <c r="K90" s="55">
        <v>226280</v>
      </c>
      <c r="L90" s="55">
        <v>226284</v>
      </c>
      <c r="M90" s="56"/>
    </row>
    <row r="91" spans="1:13">
      <c r="A91" s="45" t="s">
        <v>346</v>
      </c>
      <c r="B91" s="55">
        <f t="shared" si="1"/>
        <v>24062459</v>
      </c>
      <c r="C91" s="55">
        <v>2406246</v>
      </c>
      <c r="D91" s="55">
        <v>2406246</v>
      </c>
      <c r="E91" s="55">
        <v>2406246</v>
      </c>
      <c r="F91" s="55">
        <v>2406246</v>
      </c>
      <c r="G91" s="55">
        <v>2406246</v>
      </c>
      <c r="H91" s="55">
        <v>2406246</v>
      </c>
      <c r="I91" s="55">
        <v>2406246</v>
      </c>
      <c r="J91" s="55">
        <v>2406246</v>
      </c>
      <c r="K91" s="55">
        <v>2406246</v>
      </c>
      <c r="L91" s="55">
        <v>2406245</v>
      </c>
      <c r="M91" s="56"/>
    </row>
    <row r="92" spans="1:13">
      <c r="A92" s="45" t="s">
        <v>347</v>
      </c>
      <c r="B92" s="55">
        <f t="shared" si="1"/>
        <v>7079801</v>
      </c>
      <c r="C92" s="55">
        <v>707980</v>
      </c>
      <c r="D92" s="55">
        <v>707980</v>
      </c>
      <c r="E92" s="55">
        <v>707980</v>
      </c>
      <c r="F92" s="55">
        <v>707980</v>
      </c>
      <c r="G92" s="55">
        <v>707980</v>
      </c>
      <c r="H92" s="55">
        <v>707980</v>
      </c>
      <c r="I92" s="55">
        <v>707980</v>
      </c>
      <c r="J92" s="55">
        <v>707980</v>
      </c>
      <c r="K92" s="55">
        <v>707980</v>
      </c>
      <c r="L92" s="55">
        <v>707981</v>
      </c>
      <c r="M92" s="56"/>
    </row>
    <row r="93" spans="1:13">
      <c r="A93" s="45" t="s">
        <v>348</v>
      </c>
      <c r="B93" s="55">
        <f t="shared" si="1"/>
        <v>16739263</v>
      </c>
      <c r="C93" s="55">
        <v>1673926</v>
      </c>
      <c r="D93" s="55">
        <v>1673926</v>
      </c>
      <c r="E93" s="55">
        <v>1673926</v>
      </c>
      <c r="F93" s="55">
        <v>1673926</v>
      </c>
      <c r="G93" s="55">
        <v>1673926</v>
      </c>
      <c r="H93" s="55">
        <v>1673926</v>
      </c>
      <c r="I93" s="55">
        <v>1673926</v>
      </c>
      <c r="J93" s="55">
        <v>1673926</v>
      </c>
      <c r="K93" s="55">
        <v>1673926</v>
      </c>
      <c r="L93" s="55">
        <v>1673929</v>
      </c>
      <c r="M93" s="56"/>
    </row>
    <row r="94" spans="1:13">
      <c r="A94" s="45" t="s">
        <v>349</v>
      </c>
      <c r="B94" s="55">
        <f t="shared" si="1"/>
        <v>24657351</v>
      </c>
      <c r="C94" s="55">
        <v>2465735</v>
      </c>
      <c r="D94" s="55">
        <v>2465735</v>
      </c>
      <c r="E94" s="55">
        <v>2465735</v>
      </c>
      <c r="F94" s="55">
        <v>2465735</v>
      </c>
      <c r="G94" s="55">
        <v>2465735</v>
      </c>
      <c r="H94" s="55">
        <v>2465735</v>
      </c>
      <c r="I94" s="55">
        <v>2465735</v>
      </c>
      <c r="J94" s="55">
        <v>2465735</v>
      </c>
      <c r="K94" s="55">
        <v>2465735</v>
      </c>
      <c r="L94" s="55">
        <v>2465736</v>
      </c>
      <c r="M94" s="56"/>
    </row>
    <row r="95" spans="1:13">
      <c r="A95" s="45" t="s">
        <v>350</v>
      </c>
      <c r="B95" s="55">
        <f t="shared" si="1"/>
        <v>6676340</v>
      </c>
      <c r="C95" s="55">
        <v>667634</v>
      </c>
      <c r="D95" s="55">
        <v>667634</v>
      </c>
      <c r="E95" s="55">
        <v>667634</v>
      </c>
      <c r="F95" s="55">
        <v>667634</v>
      </c>
      <c r="G95" s="55">
        <v>667634</v>
      </c>
      <c r="H95" s="55">
        <v>667634</v>
      </c>
      <c r="I95" s="55">
        <v>667634</v>
      </c>
      <c r="J95" s="55">
        <v>667634</v>
      </c>
      <c r="K95" s="55">
        <v>667634</v>
      </c>
      <c r="L95" s="55">
        <v>667634</v>
      </c>
      <c r="M95" s="56"/>
    </row>
    <row r="96" spans="1:13">
      <c r="A96" s="45" t="s">
        <v>351</v>
      </c>
      <c r="B96" s="55">
        <f t="shared" si="1"/>
        <v>15060057</v>
      </c>
      <c r="C96" s="55">
        <v>1506006</v>
      </c>
      <c r="D96" s="55">
        <v>1506006</v>
      </c>
      <c r="E96" s="55">
        <v>1506006</v>
      </c>
      <c r="F96" s="55">
        <v>1506006</v>
      </c>
      <c r="G96" s="55">
        <v>1506006</v>
      </c>
      <c r="H96" s="55">
        <v>1506006</v>
      </c>
      <c r="I96" s="55">
        <v>1506006</v>
      </c>
      <c r="J96" s="55">
        <v>1506006</v>
      </c>
      <c r="K96" s="55">
        <v>1506006</v>
      </c>
      <c r="L96" s="55">
        <v>1506003</v>
      </c>
      <c r="M96" s="56"/>
    </row>
    <row r="97" spans="1:13">
      <c r="A97" s="45" t="s">
        <v>352</v>
      </c>
      <c r="B97" s="55">
        <f t="shared" si="1"/>
        <v>2995176</v>
      </c>
      <c r="C97" s="55">
        <v>299518</v>
      </c>
      <c r="D97" s="55">
        <v>299518</v>
      </c>
      <c r="E97" s="55">
        <v>299518</v>
      </c>
      <c r="F97" s="55">
        <v>299518</v>
      </c>
      <c r="G97" s="55">
        <v>299518</v>
      </c>
      <c r="H97" s="55">
        <v>299518</v>
      </c>
      <c r="I97" s="55">
        <v>299518</v>
      </c>
      <c r="J97" s="55">
        <v>299518</v>
      </c>
      <c r="K97" s="55">
        <v>299518</v>
      </c>
      <c r="L97" s="55">
        <v>299514</v>
      </c>
      <c r="M97" s="56"/>
    </row>
    <row r="98" spans="1:13">
      <c r="A98" s="45" t="s">
        <v>353</v>
      </c>
      <c r="B98" s="55">
        <f t="shared" si="1"/>
        <v>81990264</v>
      </c>
      <c r="C98" s="55">
        <v>8199026</v>
      </c>
      <c r="D98" s="55">
        <v>8199026</v>
      </c>
      <c r="E98" s="55">
        <v>8199026</v>
      </c>
      <c r="F98" s="55">
        <v>8199026</v>
      </c>
      <c r="G98" s="55">
        <v>8199026</v>
      </c>
      <c r="H98" s="55">
        <v>8199026</v>
      </c>
      <c r="I98" s="55">
        <v>8199026</v>
      </c>
      <c r="J98" s="55">
        <v>8199026</v>
      </c>
      <c r="K98" s="55">
        <v>8199026</v>
      </c>
      <c r="L98" s="55">
        <v>8199030</v>
      </c>
      <c r="M98" s="56"/>
    </row>
    <row r="99" spans="1:13">
      <c r="A99" s="45" t="s">
        <v>354</v>
      </c>
      <c r="B99" s="55">
        <f t="shared" si="1"/>
        <v>9599812</v>
      </c>
      <c r="C99" s="55">
        <v>959981</v>
      </c>
      <c r="D99" s="55">
        <v>959981</v>
      </c>
      <c r="E99" s="55">
        <v>959981</v>
      </c>
      <c r="F99" s="55">
        <v>959981</v>
      </c>
      <c r="G99" s="55">
        <v>959981</v>
      </c>
      <c r="H99" s="55">
        <v>959981</v>
      </c>
      <c r="I99" s="55">
        <v>959981</v>
      </c>
      <c r="J99" s="55">
        <v>959981</v>
      </c>
      <c r="K99" s="55">
        <v>959981</v>
      </c>
      <c r="L99" s="55">
        <v>959983</v>
      </c>
      <c r="M99" s="56"/>
    </row>
    <row r="100" spans="1:13">
      <c r="A100" s="45" t="s">
        <v>355</v>
      </c>
      <c r="B100" s="55">
        <f t="shared" si="1"/>
        <v>28685661</v>
      </c>
      <c r="C100" s="55">
        <v>2868566</v>
      </c>
      <c r="D100" s="55">
        <v>2868566</v>
      </c>
      <c r="E100" s="55">
        <v>2868566</v>
      </c>
      <c r="F100" s="55">
        <v>2868566</v>
      </c>
      <c r="G100" s="55">
        <v>2868566</v>
      </c>
      <c r="H100" s="55">
        <v>2868566</v>
      </c>
      <c r="I100" s="55">
        <v>2868566</v>
      </c>
      <c r="J100" s="55">
        <v>2868566</v>
      </c>
      <c r="K100" s="55">
        <v>2868566</v>
      </c>
      <c r="L100" s="55">
        <v>2868567</v>
      </c>
      <c r="M100" s="56"/>
    </row>
    <row r="101" spans="1:13">
      <c r="A101" s="45" t="s">
        <v>356</v>
      </c>
      <c r="B101" s="55">
        <f t="shared" si="1"/>
        <v>11681747</v>
      </c>
      <c r="C101" s="55">
        <v>1168175</v>
      </c>
      <c r="D101" s="55">
        <v>1168175</v>
      </c>
      <c r="E101" s="55">
        <v>1168175</v>
      </c>
      <c r="F101" s="55">
        <v>1168175</v>
      </c>
      <c r="G101" s="55">
        <v>1168175</v>
      </c>
      <c r="H101" s="55">
        <v>1168175</v>
      </c>
      <c r="I101" s="55">
        <v>1168175</v>
      </c>
      <c r="J101" s="55">
        <v>1168175</v>
      </c>
      <c r="K101" s="55">
        <v>1168175</v>
      </c>
      <c r="L101" s="55">
        <v>1168172</v>
      </c>
      <c r="M101" s="56"/>
    </row>
    <row r="102" spans="1:13">
      <c r="A102" s="45" t="s">
        <v>357</v>
      </c>
      <c r="B102" s="55">
        <f t="shared" si="1"/>
        <v>2626510</v>
      </c>
      <c r="C102" s="55">
        <v>262651</v>
      </c>
      <c r="D102" s="55">
        <v>262651</v>
      </c>
      <c r="E102" s="55">
        <v>262651</v>
      </c>
      <c r="F102" s="55">
        <v>262651</v>
      </c>
      <c r="G102" s="55">
        <v>262651</v>
      </c>
      <c r="H102" s="55">
        <v>262651</v>
      </c>
      <c r="I102" s="55">
        <v>262651</v>
      </c>
      <c r="J102" s="55">
        <v>262651</v>
      </c>
      <c r="K102" s="55">
        <v>262651</v>
      </c>
      <c r="L102" s="55">
        <v>262651</v>
      </c>
      <c r="M102" s="56"/>
    </row>
    <row r="103" spans="1:13">
      <c r="A103" s="45" t="s">
        <v>358</v>
      </c>
      <c r="B103" s="55">
        <f t="shared" si="1"/>
        <v>20460302</v>
      </c>
      <c r="C103" s="55">
        <v>2046030</v>
      </c>
      <c r="D103" s="55">
        <v>2046030</v>
      </c>
      <c r="E103" s="55">
        <v>2046030</v>
      </c>
      <c r="F103" s="55">
        <v>2046030</v>
      </c>
      <c r="G103" s="55">
        <v>2046030</v>
      </c>
      <c r="H103" s="55">
        <v>2046030</v>
      </c>
      <c r="I103" s="55">
        <v>2046030</v>
      </c>
      <c r="J103" s="55">
        <v>2046030</v>
      </c>
      <c r="K103" s="55">
        <v>2046030</v>
      </c>
      <c r="L103" s="55">
        <v>2046032</v>
      </c>
      <c r="M103" s="56"/>
    </row>
    <row r="104" spans="1:13">
      <c r="A104" s="45" t="s">
        <v>359</v>
      </c>
      <c r="B104" s="55">
        <f t="shared" si="1"/>
        <v>84659261</v>
      </c>
      <c r="C104" s="55">
        <v>8465926</v>
      </c>
      <c r="D104" s="55">
        <v>8465926</v>
      </c>
      <c r="E104" s="55">
        <v>8465926</v>
      </c>
      <c r="F104" s="55">
        <v>8465926</v>
      </c>
      <c r="G104" s="55">
        <v>8465926</v>
      </c>
      <c r="H104" s="55">
        <v>8465926</v>
      </c>
      <c r="I104" s="55">
        <v>8465926</v>
      </c>
      <c r="J104" s="55">
        <v>8465926</v>
      </c>
      <c r="K104" s="55">
        <v>8465926</v>
      </c>
      <c r="L104" s="55">
        <v>8465927</v>
      </c>
      <c r="M104" s="56"/>
    </row>
    <row r="105" spans="1:13">
      <c r="A105" s="45" t="s">
        <v>360</v>
      </c>
      <c r="B105" s="55">
        <f t="shared" si="1"/>
        <v>4466680</v>
      </c>
      <c r="C105" s="55">
        <v>446668</v>
      </c>
      <c r="D105" s="55">
        <v>446668</v>
      </c>
      <c r="E105" s="55">
        <v>446668</v>
      </c>
      <c r="F105" s="55">
        <v>446668</v>
      </c>
      <c r="G105" s="55">
        <v>446668</v>
      </c>
      <c r="H105" s="55">
        <v>446668</v>
      </c>
      <c r="I105" s="55">
        <v>446668</v>
      </c>
      <c r="J105" s="55">
        <v>446668</v>
      </c>
      <c r="K105" s="55">
        <v>446668</v>
      </c>
      <c r="L105" s="55">
        <v>446668</v>
      </c>
      <c r="M105" s="56"/>
    </row>
    <row r="106" spans="1:13">
      <c r="A106" s="45" t="s">
        <v>361</v>
      </c>
      <c r="B106" s="55">
        <f t="shared" si="1"/>
        <v>42208635</v>
      </c>
      <c r="C106" s="55">
        <v>4220863</v>
      </c>
      <c r="D106" s="55">
        <v>4220863</v>
      </c>
      <c r="E106" s="55">
        <v>4220863</v>
      </c>
      <c r="F106" s="55">
        <v>4220863</v>
      </c>
      <c r="G106" s="55">
        <v>4220863</v>
      </c>
      <c r="H106" s="55">
        <v>4220863</v>
      </c>
      <c r="I106" s="55">
        <v>4220863</v>
      </c>
      <c r="J106" s="55">
        <v>4220863</v>
      </c>
      <c r="K106" s="55">
        <v>4220863</v>
      </c>
      <c r="L106" s="55">
        <v>4220868</v>
      </c>
      <c r="M106" s="56"/>
    </row>
    <row r="107" spans="1:13">
      <c r="A107" s="45" t="s">
        <v>362</v>
      </c>
      <c r="B107" s="55">
        <f t="shared" si="1"/>
        <v>2508089</v>
      </c>
      <c r="C107" s="55">
        <v>250809</v>
      </c>
      <c r="D107" s="55">
        <v>250809</v>
      </c>
      <c r="E107" s="55">
        <v>250809</v>
      </c>
      <c r="F107" s="55">
        <v>250809</v>
      </c>
      <c r="G107" s="55">
        <v>250809</v>
      </c>
      <c r="H107" s="55">
        <v>250809</v>
      </c>
      <c r="I107" s="55">
        <v>250809</v>
      </c>
      <c r="J107" s="55">
        <v>250809</v>
      </c>
      <c r="K107" s="55">
        <v>250809</v>
      </c>
      <c r="L107" s="55">
        <v>250808</v>
      </c>
      <c r="M107" s="56"/>
    </row>
    <row r="108" spans="1:13">
      <c r="A108" s="45" t="s">
        <v>363</v>
      </c>
      <c r="B108" s="55">
        <f t="shared" si="1"/>
        <v>2217371</v>
      </c>
      <c r="C108" s="55">
        <v>221737</v>
      </c>
      <c r="D108" s="55">
        <v>221737</v>
      </c>
      <c r="E108" s="55">
        <v>221737</v>
      </c>
      <c r="F108" s="55">
        <v>221737</v>
      </c>
      <c r="G108" s="55">
        <v>221737</v>
      </c>
      <c r="H108" s="55">
        <v>221737</v>
      </c>
      <c r="I108" s="55">
        <v>221737</v>
      </c>
      <c r="J108" s="55">
        <v>221737</v>
      </c>
      <c r="K108" s="55">
        <v>221737</v>
      </c>
      <c r="L108" s="55">
        <v>221738</v>
      </c>
      <c r="M108" s="56"/>
    </row>
    <row r="109" spans="1:13">
      <c r="B109" s="66">
        <f>SUM(B3:B108)</f>
        <v>1608334036</v>
      </c>
      <c r="C109" s="66">
        <f t="shared" ref="C109:L109" si="2">SUM(C3:C108)</f>
        <v>160833404</v>
      </c>
      <c r="D109" s="66">
        <f t="shared" si="2"/>
        <v>160833404</v>
      </c>
      <c r="E109" s="66">
        <f t="shared" si="2"/>
        <v>160833404</v>
      </c>
      <c r="F109" s="66">
        <f t="shared" si="2"/>
        <v>160833404</v>
      </c>
      <c r="G109" s="66">
        <f t="shared" si="2"/>
        <v>160833404</v>
      </c>
      <c r="H109" s="66">
        <f t="shared" si="2"/>
        <v>160833404</v>
      </c>
      <c r="I109" s="66">
        <f t="shared" si="2"/>
        <v>160833404</v>
      </c>
      <c r="J109" s="66">
        <f t="shared" si="2"/>
        <v>160833404</v>
      </c>
      <c r="K109" s="66">
        <f t="shared" si="2"/>
        <v>160833404</v>
      </c>
      <c r="L109" s="66">
        <f t="shared" si="2"/>
        <v>160833400</v>
      </c>
      <c r="M109" s="57"/>
    </row>
    <row r="110" spans="1:13">
      <c r="B110" s="58"/>
    </row>
    <row r="111" spans="1:13">
      <c r="C111" s="50"/>
      <c r="D111" s="50"/>
      <c r="E111" s="50"/>
      <c r="F111" s="50"/>
      <c r="G111" s="50"/>
      <c r="H111" s="50"/>
      <c r="I111" s="50"/>
      <c r="J111" s="50"/>
      <c r="K111" s="50"/>
      <c r="L111" s="5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AAEB1-BA97-5947-8D41-9AC3F3A5EF2B}">
  <dimension ref="A1:AF118"/>
  <sheetViews>
    <sheetView topLeftCell="A77" zoomScale="110" zoomScaleNormal="110" workbookViewId="0">
      <selection activeCell="C112" sqref="C112"/>
    </sheetView>
  </sheetViews>
  <sheetFormatPr baseColWidth="10" defaultRowHeight="15"/>
  <cols>
    <col min="1" max="1" width="15.7109375" bestFit="1" customWidth="1"/>
    <col min="2" max="2" width="18" bestFit="1" customWidth="1"/>
    <col min="3" max="3" width="12.7109375" customWidth="1"/>
    <col min="4" max="4" width="17.28515625" customWidth="1"/>
    <col min="5" max="16" width="13.7109375" bestFit="1" customWidth="1"/>
  </cols>
  <sheetData>
    <row r="1" spans="1:32">
      <c r="A1" t="s">
        <v>365</v>
      </c>
      <c r="B1" s="49">
        <v>1464892058</v>
      </c>
    </row>
    <row r="4" spans="1:32" ht="78.75">
      <c r="A4" s="51" t="s">
        <v>366</v>
      </c>
      <c r="B4" s="51" t="s">
        <v>247</v>
      </c>
      <c r="C4" s="51" t="s">
        <v>389</v>
      </c>
      <c r="D4" s="51" t="s">
        <v>367</v>
      </c>
      <c r="E4" s="51" t="s">
        <v>248</v>
      </c>
      <c r="F4" s="51" t="s">
        <v>249</v>
      </c>
      <c r="G4" s="51" t="s">
        <v>250</v>
      </c>
      <c r="H4" s="51" t="s">
        <v>251</v>
      </c>
      <c r="I4" s="51" t="s">
        <v>252</v>
      </c>
      <c r="J4" s="51" t="s">
        <v>253</v>
      </c>
      <c r="K4" s="51" t="s">
        <v>254</v>
      </c>
      <c r="L4" s="51" t="s">
        <v>255</v>
      </c>
      <c r="M4" s="51" t="s">
        <v>256</v>
      </c>
      <c r="N4" s="51" t="s">
        <v>257</v>
      </c>
      <c r="O4" s="51" t="s">
        <v>368</v>
      </c>
      <c r="P4" s="51" t="s">
        <v>369</v>
      </c>
      <c r="AF4" t="s">
        <v>390</v>
      </c>
    </row>
    <row r="5" spans="1:32">
      <c r="A5" s="52">
        <v>1</v>
      </c>
      <c r="B5" t="s">
        <v>258</v>
      </c>
      <c r="C5" s="53">
        <v>6502</v>
      </c>
      <c r="D5" s="59">
        <v>4541694</v>
      </c>
      <c r="E5" s="59">
        <v>378475</v>
      </c>
      <c r="F5" s="59">
        <v>378475</v>
      </c>
      <c r="G5" s="59">
        <v>378475</v>
      </c>
      <c r="H5" s="59">
        <v>378475</v>
      </c>
      <c r="I5" s="59">
        <v>378475</v>
      </c>
      <c r="J5" s="59">
        <v>378475</v>
      </c>
      <c r="K5" s="59">
        <v>378475</v>
      </c>
      <c r="L5" s="59">
        <v>378475</v>
      </c>
      <c r="M5" s="59">
        <v>378475</v>
      </c>
      <c r="N5" s="59">
        <v>378475</v>
      </c>
      <c r="O5" s="59">
        <v>378475</v>
      </c>
      <c r="P5" s="59">
        <v>378469</v>
      </c>
      <c r="Q5" s="59"/>
      <c r="R5" s="49"/>
    </row>
    <row r="6" spans="1:32">
      <c r="A6" s="52">
        <v>2</v>
      </c>
      <c r="B6" t="s">
        <v>259</v>
      </c>
      <c r="C6" s="53">
        <v>16127</v>
      </c>
      <c r="D6" s="59">
        <v>11264827</v>
      </c>
      <c r="E6" s="59">
        <v>938736</v>
      </c>
      <c r="F6" s="59">
        <v>938736</v>
      </c>
      <c r="G6" s="59">
        <v>938736</v>
      </c>
      <c r="H6" s="59">
        <v>938736</v>
      </c>
      <c r="I6" s="59">
        <v>938736</v>
      </c>
      <c r="J6" s="59">
        <v>938736</v>
      </c>
      <c r="K6" s="59">
        <v>938736</v>
      </c>
      <c r="L6" s="59">
        <v>938736</v>
      </c>
      <c r="M6" s="59">
        <v>938736</v>
      </c>
      <c r="N6" s="59">
        <v>938736</v>
      </c>
      <c r="O6" s="59">
        <v>938736</v>
      </c>
      <c r="P6" s="59">
        <v>938731</v>
      </c>
      <c r="Q6" s="59"/>
      <c r="R6" s="49"/>
    </row>
    <row r="7" spans="1:32">
      <c r="A7" s="52">
        <v>3</v>
      </c>
      <c r="B7" t="s">
        <v>260</v>
      </c>
      <c r="C7" s="53">
        <v>11312</v>
      </c>
      <c r="D7" s="59">
        <v>7901515</v>
      </c>
      <c r="E7" s="59">
        <v>658460</v>
      </c>
      <c r="F7" s="59">
        <v>658460</v>
      </c>
      <c r="G7" s="59">
        <v>658460</v>
      </c>
      <c r="H7" s="59">
        <v>658460</v>
      </c>
      <c r="I7" s="59">
        <v>658460</v>
      </c>
      <c r="J7" s="59">
        <v>658460</v>
      </c>
      <c r="K7" s="59">
        <v>658460</v>
      </c>
      <c r="L7" s="59">
        <v>658460</v>
      </c>
      <c r="M7" s="59">
        <v>658460</v>
      </c>
      <c r="N7" s="59">
        <v>658460</v>
      </c>
      <c r="O7" s="59">
        <v>658460</v>
      </c>
      <c r="P7" s="59">
        <v>658455</v>
      </c>
      <c r="Q7" s="59"/>
      <c r="R7" s="49"/>
    </row>
    <row r="8" spans="1:32">
      <c r="A8" s="52">
        <v>4</v>
      </c>
      <c r="B8" t="s">
        <v>261</v>
      </c>
      <c r="C8" s="53">
        <v>5811</v>
      </c>
      <c r="D8" s="59">
        <v>4059026</v>
      </c>
      <c r="E8" s="59">
        <v>338252</v>
      </c>
      <c r="F8" s="59">
        <v>338252</v>
      </c>
      <c r="G8" s="59">
        <v>338252</v>
      </c>
      <c r="H8" s="59">
        <v>338252</v>
      </c>
      <c r="I8" s="59">
        <v>338252</v>
      </c>
      <c r="J8" s="59">
        <v>338252</v>
      </c>
      <c r="K8" s="59">
        <v>338252</v>
      </c>
      <c r="L8" s="59">
        <v>338252</v>
      </c>
      <c r="M8" s="59">
        <v>338252</v>
      </c>
      <c r="N8" s="59">
        <v>338252</v>
      </c>
      <c r="O8" s="59">
        <v>338252</v>
      </c>
      <c r="P8" s="59">
        <v>338254</v>
      </c>
      <c r="Q8" s="59"/>
      <c r="R8" s="49"/>
    </row>
    <row r="9" spans="1:32">
      <c r="A9" s="52">
        <v>5</v>
      </c>
      <c r="B9" t="s">
        <v>262</v>
      </c>
      <c r="C9" s="53">
        <v>2191</v>
      </c>
      <c r="D9" s="59">
        <v>1530429</v>
      </c>
      <c r="E9" s="59">
        <v>127536</v>
      </c>
      <c r="F9" s="59">
        <v>127536</v>
      </c>
      <c r="G9" s="59">
        <v>127536</v>
      </c>
      <c r="H9" s="59">
        <v>127536</v>
      </c>
      <c r="I9" s="59">
        <v>127536</v>
      </c>
      <c r="J9" s="59">
        <v>127536</v>
      </c>
      <c r="K9" s="59">
        <v>127536</v>
      </c>
      <c r="L9" s="59">
        <v>127536</v>
      </c>
      <c r="M9" s="59">
        <v>127536</v>
      </c>
      <c r="N9" s="59">
        <v>127536</v>
      </c>
      <c r="O9" s="59">
        <v>127536</v>
      </c>
      <c r="P9" s="59">
        <v>127533</v>
      </c>
      <c r="Q9" s="59"/>
      <c r="R9" s="49"/>
    </row>
    <row r="10" spans="1:32">
      <c r="A10" s="52">
        <v>6</v>
      </c>
      <c r="B10" t="s">
        <v>263</v>
      </c>
      <c r="C10" s="53">
        <v>8887</v>
      </c>
      <c r="D10" s="59">
        <v>6207634</v>
      </c>
      <c r="E10" s="59">
        <v>517303</v>
      </c>
      <c r="F10" s="59">
        <v>517303</v>
      </c>
      <c r="G10" s="59">
        <v>517303</v>
      </c>
      <c r="H10" s="59">
        <v>517303</v>
      </c>
      <c r="I10" s="59">
        <v>517303</v>
      </c>
      <c r="J10" s="59">
        <v>517303</v>
      </c>
      <c r="K10" s="59">
        <v>517303</v>
      </c>
      <c r="L10" s="59">
        <v>517303</v>
      </c>
      <c r="M10" s="59">
        <v>517303</v>
      </c>
      <c r="N10" s="59">
        <v>517303</v>
      </c>
      <c r="O10" s="59">
        <v>517303</v>
      </c>
      <c r="P10" s="59">
        <v>517301</v>
      </c>
      <c r="Q10" s="59"/>
      <c r="R10" s="49"/>
    </row>
    <row r="11" spans="1:32">
      <c r="A11" s="52">
        <v>7</v>
      </c>
      <c r="B11" t="s">
        <v>264</v>
      </c>
      <c r="C11" s="53">
        <v>7224</v>
      </c>
      <c r="D11" s="59">
        <v>5046017</v>
      </c>
      <c r="E11" s="59">
        <v>420501</v>
      </c>
      <c r="F11" s="59">
        <v>420501</v>
      </c>
      <c r="G11" s="59">
        <v>420501</v>
      </c>
      <c r="H11" s="59">
        <v>420501</v>
      </c>
      <c r="I11" s="59">
        <v>420501</v>
      </c>
      <c r="J11" s="59">
        <v>420501</v>
      </c>
      <c r="K11" s="59">
        <v>420501</v>
      </c>
      <c r="L11" s="59">
        <v>420501</v>
      </c>
      <c r="M11" s="59">
        <v>420501</v>
      </c>
      <c r="N11" s="59">
        <v>420501</v>
      </c>
      <c r="O11" s="59">
        <v>420501</v>
      </c>
      <c r="P11" s="59">
        <v>420506</v>
      </c>
      <c r="Q11" s="59"/>
      <c r="R11" s="49"/>
    </row>
    <row r="12" spans="1:32">
      <c r="A12" s="52">
        <v>8</v>
      </c>
      <c r="B12" t="s">
        <v>265</v>
      </c>
      <c r="C12" s="53">
        <v>3992</v>
      </c>
      <c r="D12" s="59">
        <v>2788441</v>
      </c>
      <c r="E12" s="59">
        <v>232370</v>
      </c>
      <c r="F12" s="59">
        <v>232370</v>
      </c>
      <c r="G12" s="59">
        <v>232370</v>
      </c>
      <c r="H12" s="59">
        <v>232370</v>
      </c>
      <c r="I12" s="59">
        <v>232370</v>
      </c>
      <c r="J12" s="59">
        <v>232370</v>
      </c>
      <c r="K12" s="59">
        <v>232370</v>
      </c>
      <c r="L12" s="59">
        <v>232370</v>
      </c>
      <c r="M12" s="59">
        <v>232370</v>
      </c>
      <c r="N12" s="59">
        <v>232370</v>
      </c>
      <c r="O12" s="59">
        <v>232370</v>
      </c>
      <c r="P12" s="59">
        <v>232371</v>
      </c>
      <c r="Q12" s="59"/>
      <c r="R12" s="49"/>
    </row>
    <row r="13" spans="1:32">
      <c r="A13" s="52">
        <v>9</v>
      </c>
      <c r="B13" t="s">
        <v>266</v>
      </c>
      <c r="C13" s="53">
        <v>4580</v>
      </c>
      <c r="D13" s="59">
        <v>3199163</v>
      </c>
      <c r="E13" s="59">
        <v>266597</v>
      </c>
      <c r="F13" s="59">
        <v>266597</v>
      </c>
      <c r="G13" s="59">
        <v>266597</v>
      </c>
      <c r="H13" s="59">
        <v>266597</v>
      </c>
      <c r="I13" s="59">
        <v>266597</v>
      </c>
      <c r="J13" s="59">
        <v>266597</v>
      </c>
      <c r="K13" s="59">
        <v>266597</v>
      </c>
      <c r="L13" s="59">
        <v>266597</v>
      </c>
      <c r="M13" s="59">
        <v>266597</v>
      </c>
      <c r="N13" s="59">
        <v>266597</v>
      </c>
      <c r="O13" s="59">
        <v>266597</v>
      </c>
      <c r="P13" s="59">
        <v>266596</v>
      </c>
      <c r="Q13" s="59"/>
      <c r="R13" s="49"/>
    </row>
    <row r="14" spans="1:32">
      <c r="A14" s="52">
        <v>10</v>
      </c>
      <c r="B14" t="s">
        <v>267</v>
      </c>
      <c r="C14" s="53">
        <v>2519</v>
      </c>
      <c r="D14" s="59">
        <v>1759540</v>
      </c>
      <c r="E14" s="59">
        <v>146628</v>
      </c>
      <c r="F14" s="59">
        <v>146628</v>
      </c>
      <c r="G14" s="59">
        <v>146628</v>
      </c>
      <c r="H14" s="59">
        <v>146628</v>
      </c>
      <c r="I14" s="59">
        <v>146628</v>
      </c>
      <c r="J14" s="59">
        <v>146628</v>
      </c>
      <c r="K14" s="59">
        <v>146628</v>
      </c>
      <c r="L14" s="59">
        <v>146628</v>
      </c>
      <c r="M14" s="59">
        <v>146628</v>
      </c>
      <c r="N14" s="59">
        <v>146628</v>
      </c>
      <c r="O14" s="59">
        <v>146628</v>
      </c>
      <c r="P14" s="59">
        <v>146632</v>
      </c>
      <c r="Q14" s="59"/>
      <c r="R14" s="49"/>
    </row>
    <row r="15" spans="1:32">
      <c r="A15" s="52">
        <v>11</v>
      </c>
      <c r="B15" t="s">
        <v>268</v>
      </c>
      <c r="C15" s="53">
        <v>7836</v>
      </c>
      <c r="D15" s="59">
        <v>5473503</v>
      </c>
      <c r="E15" s="59">
        <v>456125</v>
      </c>
      <c r="F15" s="59">
        <v>456125</v>
      </c>
      <c r="G15" s="59">
        <v>456125</v>
      </c>
      <c r="H15" s="59">
        <v>456125</v>
      </c>
      <c r="I15" s="59">
        <v>456125</v>
      </c>
      <c r="J15" s="59">
        <v>456125</v>
      </c>
      <c r="K15" s="59">
        <v>456125</v>
      </c>
      <c r="L15" s="59">
        <v>456125</v>
      </c>
      <c r="M15" s="59">
        <v>456125</v>
      </c>
      <c r="N15" s="59">
        <v>456125</v>
      </c>
      <c r="O15" s="59">
        <v>456125</v>
      </c>
      <c r="P15" s="59">
        <v>456128</v>
      </c>
      <c r="Q15" s="59"/>
      <c r="R15" s="49"/>
    </row>
    <row r="16" spans="1:32">
      <c r="A16" s="52">
        <v>12</v>
      </c>
      <c r="B16" t="s">
        <v>269</v>
      </c>
      <c r="C16" s="53">
        <v>3886</v>
      </c>
      <c r="D16" s="59">
        <v>2714399</v>
      </c>
      <c r="E16" s="59">
        <v>226200</v>
      </c>
      <c r="F16" s="59">
        <v>226200</v>
      </c>
      <c r="G16" s="59">
        <v>226200</v>
      </c>
      <c r="H16" s="59">
        <v>226200</v>
      </c>
      <c r="I16" s="59">
        <v>226200</v>
      </c>
      <c r="J16" s="59">
        <v>226200</v>
      </c>
      <c r="K16" s="59">
        <v>226200</v>
      </c>
      <c r="L16" s="59">
        <v>226200</v>
      </c>
      <c r="M16" s="59">
        <v>226200</v>
      </c>
      <c r="N16" s="59">
        <v>226200</v>
      </c>
      <c r="O16" s="59">
        <v>226200</v>
      </c>
      <c r="P16" s="59">
        <v>226199</v>
      </c>
      <c r="Q16" s="59"/>
      <c r="R16" s="49"/>
    </row>
    <row r="17" spans="1:18">
      <c r="A17" s="52">
        <v>13</v>
      </c>
      <c r="B17" t="s">
        <v>270</v>
      </c>
      <c r="C17" s="53">
        <v>11141</v>
      </c>
      <c r="D17" s="59">
        <v>7782070</v>
      </c>
      <c r="E17" s="59">
        <v>648506</v>
      </c>
      <c r="F17" s="59">
        <v>648506</v>
      </c>
      <c r="G17" s="59">
        <v>648506</v>
      </c>
      <c r="H17" s="59">
        <v>648506</v>
      </c>
      <c r="I17" s="59">
        <v>648506</v>
      </c>
      <c r="J17" s="59">
        <v>648506</v>
      </c>
      <c r="K17" s="59">
        <v>648506</v>
      </c>
      <c r="L17" s="59">
        <v>648506</v>
      </c>
      <c r="M17" s="59">
        <v>648506</v>
      </c>
      <c r="N17" s="59">
        <v>648506</v>
      </c>
      <c r="O17" s="59">
        <v>648506</v>
      </c>
      <c r="P17" s="59">
        <v>648504</v>
      </c>
      <c r="Q17" s="59"/>
      <c r="R17" s="49"/>
    </row>
    <row r="18" spans="1:18">
      <c r="A18" s="52">
        <v>14</v>
      </c>
      <c r="B18" t="s">
        <v>271</v>
      </c>
      <c r="C18" s="53">
        <v>1572</v>
      </c>
      <c r="D18" s="59">
        <v>1098053</v>
      </c>
      <c r="E18" s="59">
        <v>91504</v>
      </c>
      <c r="F18" s="59">
        <v>91504</v>
      </c>
      <c r="G18" s="59">
        <v>91504</v>
      </c>
      <c r="H18" s="59">
        <v>91504</v>
      </c>
      <c r="I18" s="59">
        <v>91504</v>
      </c>
      <c r="J18" s="59">
        <v>91504</v>
      </c>
      <c r="K18" s="59">
        <v>91504</v>
      </c>
      <c r="L18" s="59">
        <v>91504</v>
      </c>
      <c r="M18" s="59">
        <v>91504</v>
      </c>
      <c r="N18" s="59">
        <v>91504</v>
      </c>
      <c r="O18" s="59">
        <v>91504</v>
      </c>
      <c r="P18" s="59">
        <v>91509</v>
      </c>
      <c r="Q18" s="59"/>
      <c r="R18" s="49"/>
    </row>
    <row r="19" spans="1:18">
      <c r="A19" s="52">
        <v>15</v>
      </c>
      <c r="B19" t="s">
        <v>272</v>
      </c>
      <c r="C19" s="53">
        <v>5181</v>
      </c>
      <c r="D19" s="59">
        <v>3618966</v>
      </c>
      <c r="E19" s="59">
        <v>301581</v>
      </c>
      <c r="F19" s="59">
        <v>301581</v>
      </c>
      <c r="G19" s="59">
        <v>301581</v>
      </c>
      <c r="H19" s="59">
        <v>301581</v>
      </c>
      <c r="I19" s="59">
        <v>301581</v>
      </c>
      <c r="J19" s="59">
        <v>301581</v>
      </c>
      <c r="K19" s="59">
        <v>301581</v>
      </c>
      <c r="L19" s="59">
        <v>301581</v>
      </c>
      <c r="M19" s="59">
        <v>301581</v>
      </c>
      <c r="N19" s="59">
        <v>301581</v>
      </c>
      <c r="O19" s="59">
        <v>301581</v>
      </c>
      <c r="P19" s="59">
        <v>301575</v>
      </c>
      <c r="Q19" s="59"/>
      <c r="R19" s="49"/>
    </row>
    <row r="20" spans="1:18">
      <c r="A20" s="52">
        <v>16</v>
      </c>
      <c r="B20" t="s">
        <v>273</v>
      </c>
      <c r="C20" s="53">
        <v>3015</v>
      </c>
      <c r="D20" s="59">
        <v>2106000</v>
      </c>
      <c r="E20" s="59">
        <v>175500</v>
      </c>
      <c r="F20" s="59">
        <v>175500</v>
      </c>
      <c r="G20" s="59">
        <v>175500</v>
      </c>
      <c r="H20" s="59">
        <v>175500</v>
      </c>
      <c r="I20" s="59">
        <v>175500</v>
      </c>
      <c r="J20" s="59">
        <v>175500</v>
      </c>
      <c r="K20" s="59">
        <v>175500</v>
      </c>
      <c r="L20" s="59">
        <v>175500</v>
      </c>
      <c r="M20" s="59">
        <v>175500</v>
      </c>
      <c r="N20" s="59">
        <v>175500</v>
      </c>
      <c r="O20" s="59">
        <v>175500</v>
      </c>
      <c r="P20" s="59">
        <v>175500</v>
      </c>
      <c r="Q20" s="59"/>
      <c r="R20" s="49"/>
    </row>
    <row r="21" spans="1:18">
      <c r="A21" s="52">
        <v>17</v>
      </c>
      <c r="B21" t="s">
        <v>274</v>
      </c>
      <c r="C21" s="53">
        <v>4583</v>
      </c>
      <c r="D21" s="59">
        <v>3201259</v>
      </c>
      <c r="E21" s="59">
        <v>266772</v>
      </c>
      <c r="F21" s="59">
        <v>266772</v>
      </c>
      <c r="G21" s="59">
        <v>266772</v>
      </c>
      <c r="H21" s="59">
        <v>266772</v>
      </c>
      <c r="I21" s="59">
        <v>266772</v>
      </c>
      <c r="J21" s="59">
        <v>266772</v>
      </c>
      <c r="K21" s="59">
        <v>266772</v>
      </c>
      <c r="L21" s="59">
        <v>266772</v>
      </c>
      <c r="M21" s="59">
        <v>266772</v>
      </c>
      <c r="N21" s="59">
        <v>266772</v>
      </c>
      <c r="O21" s="59">
        <v>266772</v>
      </c>
      <c r="P21" s="59">
        <v>266767</v>
      </c>
      <c r="Q21" s="59"/>
      <c r="R21" s="49"/>
    </row>
    <row r="22" spans="1:18">
      <c r="A22" s="52">
        <v>18</v>
      </c>
      <c r="B22" t="s">
        <v>275</v>
      </c>
      <c r="C22" s="53">
        <v>3153</v>
      </c>
      <c r="D22" s="59">
        <v>2202394</v>
      </c>
      <c r="E22" s="59">
        <v>183533</v>
      </c>
      <c r="F22" s="59">
        <v>183533</v>
      </c>
      <c r="G22" s="59">
        <v>183533</v>
      </c>
      <c r="H22" s="59">
        <v>183533</v>
      </c>
      <c r="I22" s="59">
        <v>183533</v>
      </c>
      <c r="J22" s="59">
        <v>183533</v>
      </c>
      <c r="K22" s="59">
        <v>183533</v>
      </c>
      <c r="L22" s="59">
        <v>183533</v>
      </c>
      <c r="M22" s="59">
        <v>183533</v>
      </c>
      <c r="N22" s="59">
        <v>183533</v>
      </c>
      <c r="O22" s="59">
        <v>183533</v>
      </c>
      <c r="P22" s="59">
        <v>183531</v>
      </c>
      <c r="Q22" s="59"/>
      <c r="R22" s="49"/>
    </row>
    <row r="23" spans="1:18">
      <c r="A23" s="52">
        <v>19</v>
      </c>
      <c r="B23" t="s">
        <v>276</v>
      </c>
      <c r="C23" s="53">
        <v>36881</v>
      </c>
      <c r="D23" s="59">
        <v>25761648</v>
      </c>
      <c r="E23" s="59">
        <v>2146804</v>
      </c>
      <c r="F23" s="59">
        <v>2146804</v>
      </c>
      <c r="G23" s="59">
        <v>2146804</v>
      </c>
      <c r="H23" s="59">
        <v>2146804</v>
      </c>
      <c r="I23" s="59">
        <v>2146804</v>
      </c>
      <c r="J23" s="59">
        <v>2146804</v>
      </c>
      <c r="K23" s="59">
        <v>2146804</v>
      </c>
      <c r="L23" s="59">
        <v>2146804</v>
      </c>
      <c r="M23" s="59">
        <v>2146804</v>
      </c>
      <c r="N23" s="59">
        <v>2146804</v>
      </c>
      <c r="O23" s="59">
        <v>2146804</v>
      </c>
      <c r="P23" s="59">
        <v>2146804</v>
      </c>
      <c r="Q23" s="59"/>
      <c r="R23" s="49"/>
    </row>
    <row r="24" spans="1:18">
      <c r="A24" s="52">
        <v>20</v>
      </c>
      <c r="B24" t="s">
        <v>277</v>
      </c>
      <c r="C24" s="53">
        <v>4468</v>
      </c>
      <c r="D24" s="59">
        <v>3120931</v>
      </c>
      <c r="E24" s="59">
        <v>260078</v>
      </c>
      <c r="F24" s="59">
        <v>260078</v>
      </c>
      <c r="G24" s="59">
        <v>260078</v>
      </c>
      <c r="H24" s="59">
        <v>260078</v>
      </c>
      <c r="I24" s="59">
        <v>260078</v>
      </c>
      <c r="J24" s="59">
        <v>260078</v>
      </c>
      <c r="K24" s="59">
        <v>260078</v>
      </c>
      <c r="L24" s="59">
        <v>260078</v>
      </c>
      <c r="M24" s="59">
        <v>260078</v>
      </c>
      <c r="N24" s="59">
        <v>260078</v>
      </c>
      <c r="O24" s="59">
        <v>260078</v>
      </c>
      <c r="P24" s="59">
        <v>260073</v>
      </c>
      <c r="Q24" s="59"/>
      <c r="R24" s="49"/>
    </row>
    <row r="25" spans="1:18">
      <c r="A25" s="52">
        <v>21</v>
      </c>
      <c r="B25" t="s">
        <v>278</v>
      </c>
      <c r="C25" s="53">
        <v>8371</v>
      </c>
      <c r="D25" s="59">
        <v>5847205</v>
      </c>
      <c r="E25" s="59">
        <v>487267</v>
      </c>
      <c r="F25" s="59">
        <v>487267</v>
      </c>
      <c r="G25" s="59">
        <v>487267</v>
      </c>
      <c r="H25" s="59">
        <v>487267</v>
      </c>
      <c r="I25" s="59">
        <v>487267</v>
      </c>
      <c r="J25" s="59">
        <v>487267</v>
      </c>
      <c r="K25" s="59">
        <v>487267</v>
      </c>
      <c r="L25" s="59">
        <v>487267</v>
      </c>
      <c r="M25" s="59">
        <v>487267</v>
      </c>
      <c r="N25" s="59">
        <v>487267</v>
      </c>
      <c r="O25" s="59">
        <v>487267</v>
      </c>
      <c r="P25" s="59">
        <v>487268</v>
      </c>
      <c r="Q25" s="59"/>
      <c r="R25" s="49"/>
    </row>
    <row r="26" spans="1:18">
      <c r="A26" s="52">
        <v>22</v>
      </c>
      <c r="B26" t="s">
        <v>279</v>
      </c>
      <c r="C26" s="53">
        <v>4166</v>
      </c>
      <c r="D26" s="59">
        <v>2909981</v>
      </c>
      <c r="E26" s="59">
        <v>242498</v>
      </c>
      <c r="F26" s="59">
        <v>242498</v>
      </c>
      <c r="G26" s="59">
        <v>242498</v>
      </c>
      <c r="H26" s="59">
        <v>242498</v>
      </c>
      <c r="I26" s="59">
        <v>242498</v>
      </c>
      <c r="J26" s="59">
        <v>242498</v>
      </c>
      <c r="K26" s="59">
        <v>242498</v>
      </c>
      <c r="L26" s="59">
        <v>242498</v>
      </c>
      <c r="M26" s="59">
        <v>242498</v>
      </c>
      <c r="N26" s="59">
        <v>242498</v>
      </c>
      <c r="O26" s="59">
        <v>242498</v>
      </c>
      <c r="P26" s="59">
        <v>242503</v>
      </c>
      <c r="Q26" s="59"/>
      <c r="R26" s="49"/>
    </row>
    <row r="27" spans="1:18">
      <c r="A27" s="52">
        <v>23</v>
      </c>
      <c r="B27" t="s">
        <v>280</v>
      </c>
      <c r="C27" s="53">
        <v>4691</v>
      </c>
      <c r="D27" s="59">
        <v>3276698</v>
      </c>
      <c r="E27" s="59">
        <v>273058</v>
      </c>
      <c r="F27" s="59">
        <v>273058</v>
      </c>
      <c r="G27" s="59">
        <v>273058</v>
      </c>
      <c r="H27" s="59">
        <v>273058</v>
      </c>
      <c r="I27" s="59">
        <v>273058</v>
      </c>
      <c r="J27" s="59">
        <v>273058</v>
      </c>
      <c r="K27" s="59">
        <v>273058</v>
      </c>
      <c r="L27" s="59">
        <v>273058</v>
      </c>
      <c r="M27" s="59">
        <v>273058</v>
      </c>
      <c r="N27" s="59">
        <v>273058</v>
      </c>
      <c r="O27" s="59">
        <v>273058</v>
      </c>
      <c r="P27" s="59">
        <v>273060</v>
      </c>
      <c r="Q27" s="59"/>
      <c r="R27" s="49"/>
    </row>
    <row r="28" spans="1:18">
      <c r="A28" s="52">
        <v>24</v>
      </c>
      <c r="B28" t="s">
        <v>281</v>
      </c>
      <c r="C28" s="53">
        <v>3308</v>
      </c>
      <c r="D28" s="59">
        <v>2310662</v>
      </c>
      <c r="E28" s="59">
        <v>192555</v>
      </c>
      <c r="F28" s="59">
        <v>192555</v>
      </c>
      <c r="G28" s="59">
        <v>192555</v>
      </c>
      <c r="H28" s="59">
        <v>192555</v>
      </c>
      <c r="I28" s="59">
        <v>192555</v>
      </c>
      <c r="J28" s="59">
        <v>192555</v>
      </c>
      <c r="K28" s="59">
        <v>192555</v>
      </c>
      <c r="L28" s="59">
        <v>192555</v>
      </c>
      <c r="M28" s="59">
        <v>192555</v>
      </c>
      <c r="N28" s="59">
        <v>192555</v>
      </c>
      <c r="O28" s="59">
        <v>192555</v>
      </c>
      <c r="P28" s="59">
        <v>192557</v>
      </c>
      <c r="Q28" s="59"/>
      <c r="R28" s="49"/>
    </row>
    <row r="29" spans="1:18">
      <c r="A29" s="52">
        <v>25</v>
      </c>
      <c r="B29" t="s">
        <v>282</v>
      </c>
      <c r="C29" s="53">
        <v>5357</v>
      </c>
      <c r="D29" s="59">
        <v>3741904</v>
      </c>
      <c r="E29" s="59">
        <v>311825</v>
      </c>
      <c r="F29" s="59">
        <v>311825</v>
      </c>
      <c r="G29" s="59">
        <v>311825</v>
      </c>
      <c r="H29" s="59">
        <v>311825</v>
      </c>
      <c r="I29" s="59">
        <v>311825</v>
      </c>
      <c r="J29" s="59">
        <v>311825</v>
      </c>
      <c r="K29" s="59">
        <v>311825</v>
      </c>
      <c r="L29" s="59">
        <v>311825</v>
      </c>
      <c r="M29" s="59">
        <v>311825</v>
      </c>
      <c r="N29" s="59">
        <v>311825</v>
      </c>
      <c r="O29" s="59">
        <v>311825</v>
      </c>
      <c r="P29" s="59">
        <v>311829</v>
      </c>
      <c r="Q29" s="59"/>
      <c r="R29" s="49"/>
    </row>
    <row r="30" spans="1:18">
      <c r="A30" s="52">
        <v>26</v>
      </c>
      <c r="B30" t="s">
        <v>283</v>
      </c>
      <c r="C30" s="53">
        <v>3662</v>
      </c>
      <c r="D30" s="59">
        <v>2557934</v>
      </c>
      <c r="E30" s="59">
        <v>213161</v>
      </c>
      <c r="F30" s="59">
        <v>213161</v>
      </c>
      <c r="G30" s="59">
        <v>213161</v>
      </c>
      <c r="H30" s="59">
        <v>213161</v>
      </c>
      <c r="I30" s="59">
        <v>213161</v>
      </c>
      <c r="J30" s="59">
        <v>213161</v>
      </c>
      <c r="K30" s="59">
        <v>213161</v>
      </c>
      <c r="L30" s="59">
        <v>213161</v>
      </c>
      <c r="M30" s="59">
        <v>213161</v>
      </c>
      <c r="N30" s="59">
        <v>213161</v>
      </c>
      <c r="O30" s="59">
        <v>213161</v>
      </c>
      <c r="P30" s="59">
        <v>213163</v>
      </c>
      <c r="Q30" s="59"/>
      <c r="R30" s="49"/>
    </row>
    <row r="31" spans="1:18">
      <c r="A31" s="52">
        <v>27</v>
      </c>
      <c r="B31" t="s">
        <v>284</v>
      </c>
      <c r="C31" s="53">
        <v>8176</v>
      </c>
      <c r="D31" s="59">
        <v>5710996</v>
      </c>
      <c r="E31" s="59">
        <v>475916</v>
      </c>
      <c r="F31" s="59">
        <v>475916</v>
      </c>
      <c r="G31" s="59">
        <v>475916</v>
      </c>
      <c r="H31" s="59">
        <v>475916</v>
      </c>
      <c r="I31" s="59">
        <v>475916</v>
      </c>
      <c r="J31" s="59">
        <v>475916</v>
      </c>
      <c r="K31" s="59">
        <v>475916</v>
      </c>
      <c r="L31" s="59">
        <v>475916</v>
      </c>
      <c r="M31" s="59">
        <v>475916</v>
      </c>
      <c r="N31" s="59">
        <v>475916</v>
      </c>
      <c r="O31" s="59">
        <v>475916</v>
      </c>
      <c r="P31" s="59">
        <v>475920</v>
      </c>
      <c r="Q31" s="59"/>
      <c r="R31" s="49"/>
    </row>
    <row r="32" spans="1:18">
      <c r="A32" s="52">
        <v>28</v>
      </c>
      <c r="B32" t="s">
        <v>285</v>
      </c>
      <c r="C32" s="53">
        <v>2744</v>
      </c>
      <c r="D32" s="59">
        <v>1916704</v>
      </c>
      <c r="E32" s="59">
        <v>159725</v>
      </c>
      <c r="F32" s="59">
        <v>159725</v>
      </c>
      <c r="G32" s="59">
        <v>159725</v>
      </c>
      <c r="H32" s="59">
        <v>159725</v>
      </c>
      <c r="I32" s="59">
        <v>159725</v>
      </c>
      <c r="J32" s="59">
        <v>159725</v>
      </c>
      <c r="K32" s="59">
        <v>159725</v>
      </c>
      <c r="L32" s="59">
        <v>159725</v>
      </c>
      <c r="M32" s="59">
        <v>159725</v>
      </c>
      <c r="N32" s="59">
        <v>159725</v>
      </c>
      <c r="O32" s="59">
        <v>159725</v>
      </c>
      <c r="P32" s="59">
        <v>159729</v>
      </c>
      <c r="Q32" s="59"/>
      <c r="R32" s="49"/>
    </row>
    <row r="33" spans="1:18">
      <c r="A33" s="52">
        <v>29</v>
      </c>
      <c r="B33" t="s">
        <v>286</v>
      </c>
      <c r="C33" s="53">
        <v>6120</v>
      </c>
      <c r="D33" s="59">
        <v>4274865</v>
      </c>
      <c r="E33" s="59">
        <v>356239</v>
      </c>
      <c r="F33" s="59">
        <v>356239</v>
      </c>
      <c r="G33" s="59">
        <v>356239</v>
      </c>
      <c r="H33" s="59">
        <v>356239</v>
      </c>
      <c r="I33" s="59">
        <v>356239</v>
      </c>
      <c r="J33" s="59">
        <v>356239</v>
      </c>
      <c r="K33" s="59">
        <v>356239</v>
      </c>
      <c r="L33" s="59">
        <v>356239</v>
      </c>
      <c r="M33" s="59">
        <v>356239</v>
      </c>
      <c r="N33" s="59">
        <v>356239</v>
      </c>
      <c r="O33" s="59">
        <v>356239</v>
      </c>
      <c r="P33" s="59">
        <v>356236</v>
      </c>
      <c r="Q33" s="59"/>
      <c r="R33" s="49"/>
    </row>
    <row r="34" spans="1:18">
      <c r="A34" s="52">
        <v>30</v>
      </c>
      <c r="B34" t="s">
        <v>287</v>
      </c>
      <c r="C34" s="53">
        <v>3783</v>
      </c>
      <c r="D34" s="59">
        <v>2642453</v>
      </c>
      <c r="E34" s="59">
        <v>220204</v>
      </c>
      <c r="F34" s="59">
        <v>220204</v>
      </c>
      <c r="G34" s="59">
        <v>220204</v>
      </c>
      <c r="H34" s="59">
        <v>220204</v>
      </c>
      <c r="I34" s="59">
        <v>220204</v>
      </c>
      <c r="J34" s="59">
        <v>220204</v>
      </c>
      <c r="K34" s="59">
        <v>220204</v>
      </c>
      <c r="L34" s="59">
        <v>220204</v>
      </c>
      <c r="M34" s="59">
        <v>220204</v>
      </c>
      <c r="N34" s="59">
        <v>220204</v>
      </c>
      <c r="O34" s="59">
        <v>220204</v>
      </c>
      <c r="P34" s="59">
        <v>220209</v>
      </c>
      <c r="Q34" s="59"/>
      <c r="R34" s="49"/>
    </row>
    <row r="35" spans="1:18">
      <c r="A35" s="52">
        <v>31</v>
      </c>
      <c r="B35" t="s">
        <v>288</v>
      </c>
      <c r="C35" s="53">
        <v>2609</v>
      </c>
      <c r="D35" s="59">
        <v>1822406</v>
      </c>
      <c r="E35" s="59">
        <v>151867</v>
      </c>
      <c r="F35" s="59">
        <v>151867</v>
      </c>
      <c r="G35" s="59">
        <v>151867</v>
      </c>
      <c r="H35" s="59">
        <v>151867</v>
      </c>
      <c r="I35" s="59">
        <v>151867</v>
      </c>
      <c r="J35" s="59">
        <v>151867</v>
      </c>
      <c r="K35" s="59">
        <v>151867</v>
      </c>
      <c r="L35" s="59">
        <v>151867</v>
      </c>
      <c r="M35" s="59">
        <v>151867</v>
      </c>
      <c r="N35" s="59">
        <v>151867</v>
      </c>
      <c r="O35" s="59">
        <v>151867</v>
      </c>
      <c r="P35" s="59">
        <v>151869</v>
      </c>
      <c r="Q35" s="59"/>
      <c r="R35" s="49"/>
    </row>
    <row r="36" spans="1:18">
      <c r="A36" s="52">
        <v>32</v>
      </c>
      <c r="B36" t="s">
        <v>289</v>
      </c>
      <c r="C36" s="53">
        <v>16071</v>
      </c>
      <c r="D36" s="59">
        <v>11225711</v>
      </c>
      <c r="E36" s="59">
        <v>935476</v>
      </c>
      <c r="F36" s="59">
        <v>935476</v>
      </c>
      <c r="G36" s="59">
        <v>935476</v>
      </c>
      <c r="H36" s="59">
        <v>935476</v>
      </c>
      <c r="I36" s="59">
        <v>935476</v>
      </c>
      <c r="J36" s="59">
        <v>935476</v>
      </c>
      <c r="K36" s="59">
        <v>935476</v>
      </c>
      <c r="L36" s="59">
        <v>935476</v>
      </c>
      <c r="M36" s="59">
        <v>935476</v>
      </c>
      <c r="N36" s="59">
        <v>935476</v>
      </c>
      <c r="O36" s="59">
        <v>935476</v>
      </c>
      <c r="P36" s="59">
        <v>935475</v>
      </c>
      <c r="Q36" s="59"/>
      <c r="R36" s="49"/>
    </row>
    <row r="37" spans="1:18">
      <c r="A37" s="52">
        <v>33</v>
      </c>
      <c r="B37" t="s">
        <v>290</v>
      </c>
      <c r="C37" s="53">
        <v>20152</v>
      </c>
      <c r="D37" s="59">
        <v>14076319</v>
      </c>
      <c r="E37" s="59">
        <v>1173027</v>
      </c>
      <c r="F37" s="59">
        <v>1173027</v>
      </c>
      <c r="G37" s="59">
        <v>1173027</v>
      </c>
      <c r="H37" s="59">
        <v>1173027</v>
      </c>
      <c r="I37" s="59">
        <v>1173027</v>
      </c>
      <c r="J37" s="59">
        <v>1173027</v>
      </c>
      <c r="K37" s="59">
        <v>1173027</v>
      </c>
      <c r="L37" s="59">
        <v>1173027</v>
      </c>
      <c r="M37" s="59">
        <v>1173027</v>
      </c>
      <c r="N37" s="59">
        <v>1173027</v>
      </c>
      <c r="O37" s="59">
        <v>1173027</v>
      </c>
      <c r="P37" s="59">
        <v>1173022</v>
      </c>
      <c r="Q37" s="59"/>
      <c r="R37" s="49"/>
    </row>
    <row r="38" spans="1:18">
      <c r="A38" s="52">
        <v>34</v>
      </c>
      <c r="B38" t="s">
        <v>291</v>
      </c>
      <c r="C38" s="53">
        <v>6089</v>
      </c>
      <c r="D38" s="59">
        <v>4253211</v>
      </c>
      <c r="E38" s="59">
        <v>354434</v>
      </c>
      <c r="F38" s="59">
        <v>354434</v>
      </c>
      <c r="G38" s="59">
        <v>354434</v>
      </c>
      <c r="H38" s="59">
        <v>354434</v>
      </c>
      <c r="I38" s="59">
        <v>354434</v>
      </c>
      <c r="J38" s="59">
        <v>354434</v>
      </c>
      <c r="K38" s="59">
        <v>354434</v>
      </c>
      <c r="L38" s="59">
        <v>354434</v>
      </c>
      <c r="M38" s="59">
        <v>354434</v>
      </c>
      <c r="N38" s="59">
        <v>354434</v>
      </c>
      <c r="O38" s="59">
        <v>354434</v>
      </c>
      <c r="P38" s="59">
        <v>354437</v>
      </c>
      <c r="Q38" s="59"/>
      <c r="R38" s="49"/>
    </row>
    <row r="39" spans="1:18">
      <c r="A39" s="52">
        <v>35</v>
      </c>
      <c r="B39" t="s">
        <v>292</v>
      </c>
      <c r="C39" s="53">
        <v>5976</v>
      </c>
      <c r="D39" s="59">
        <v>4174280</v>
      </c>
      <c r="E39" s="59">
        <v>347857</v>
      </c>
      <c r="F39" s="59">
        <v>347857</v>
      </c>
      <c r="G39" s="59">
        <v>347857</v>
      </c>
      <c r="H39" s="59">
        <v>347857</v>
      </c>
      <c r="I39" s="59">
        <v>347857</v>
      </c>
      <c r="J39" s="59">
        <v>347857</v>
      </c>
      <c r="K39" s="59">
        <v>347857</v>
      </c>
      <c r="L39" s="59">
        <v>347857</v>
      </c>
      <c r="M39" s="59">
        <v>347857</v>
      </c>
      <c r="N39" s="59">
        <v>347857</v>
      </c>
      <c r="O39" s="59">
        <v>347857</v>
      </c>
      <c r="P39" s="59">
        <v>347853</v>
      </c>
      <c r="Q39" s="59"/>
      <c r="R39" s="49"/>
    </row>
    <row r="40" spans="1:18">
      <c r="A40" s="52">
        <v>36</v>
      </c>
      <c r="B40" t="s">
        <v>293</v>
      </c>
      <c r="C40" s="53">
        <v>7670</v>
      </c>
      <c r="D40" s="59">
        <v>5357551</v>
      </c>
      <c r="E40" s="59">
        <v>446463</v>
      </c>
      <c r="F40" s="59">
        <v>446463</v>
      </c>
      <c r="G40" s="59">
        <v>446463</v>
      </c>
      <c r="H40" s="59">
        <v>446463</v>
      </c>
      <c r="I40" s="59">
        <v>446463</v>
      </c>
      <c r="J40" s="59">
        <v>446463</v>
      </c>
      <c r="K40" s="59">
        <v>446463</v>
      </c>
      <c r="L40" s="59">
        <v>446463</v>
      </c>
      <c r="M40" s="59">
        <v>446463</v>
      </c>
      <c r="N40" s="59">
        <v>446463</v>
      </c>
      <c r="O40" s="59">
        <v>446463</v>
      </c>
      <c r="P40" s="59">
        <v>446458</v>
      </c>
      <c r="Q40" s="59"/>
      <c r="R40" s="49"/>
    </row>
    <row r="41" spans="1:18">
      <c r="A41" s="52">
        <v>37</v>
      </c>
      <c r="B41" t="s">
        <v>294</v>
      </c>
      <c r="C41" s="53">
        <v>5218</v>
      </c>
      <c r="D41" s="59">
        <v>3644811</v>
      </c>
      <c r="E41" s="59">
        <v>303734</v>
      </c>
      <c r="F41" s="59">
        <v>303734</v>
      </c>
      <c r="G41" s="59">
        <v>303734</v>
      </c>
      <c r="H41" s="59">
        <v>303734</v>
      </c>
      <c r="I41" s="59">
        <v>303734</v>
      </c>
      <c r="J41" s="59">
        <v>303734</v>
      </c>
      <c r="K41" s="59">
        <v>303734</v>
      </c>
      <c r="L41" s="59">
        <v>303734</v>
      </c>
      <c r="M41" s="59">
        <v>303734</v>
      </c>
      <c r="N41" s="59">
        <v>303734</v>
      </c>
      <c r="O41" s="59">
        <v>303734</v>
      </c>
      <c r="P41" s="59">
        <v>303737</v>
      </c>
      <c r="Q41" s="59"/>
      <c r="R41" s="49"/>
    </row>
    <row r="42" spans="1:18">
      <c r="A42" s="52">
        <v>38</v>
      </c>
      <c r="B42" t="s">
        <v>295</v>
      </c>
      <c r="C42" s="53">
        <v>32475</v>
      </c>
      <c r="D42" s="59">
        <v>22684025</v>
      </c>
      <c r="E42" s="59">
        <v>1890335</v>
      </c>
      <c r="F42" s="59">
        <v>1890335</v>
      </c>
      <c r="G42" s="59">
        <v>1890335</v>
      </c>
      <c r="H42" s="59">
        <v>1890335</v>
      </c>
      <c r="I42" s="59">
        <v>1890335</v>
      </c>
      <c r="J42" s="59">
        <v>1890335</v>
      </c>
      <c r="K42" s="59">
        <v>1890335</v>
      </c>
      <c r="L42" s="59">
        <v>1890335</v>
      </c>
      <c r="M42" s="59">
        <v>1890335</v>
      </c>
      <c r="N42" s="59">
        <v>1890335</v>
      </c>
      <c r="O42" s="59">
        <v>1890335</v>
      </c>
      <c r="P42" s="59">
        <v>1890340</v>
      </c>
      <c r="Q42" s="59"/>
      <c r="R42" s="49"/>
    </row>
    <row r="43" spans="1:18">
      <c r="A43" s="52">
        <v>39</v>
      </c>
      <c r="B43" t="s">
        <v>296</v>
      </c>
      <c r="C43" s="53">
        <v>4073</v>
      </c>
      <c r="D43" s="59">
        <v>2845020</v>
      </c>
      <c r="E43" s="59">
        <v>237085</v>
      </c>
      <c r="F43" s="59">
        <v>237085</v>
      </c>
      <c r="G43" s="59">
        <v>237085</v>
      </c>
      <c r="H43" s="59">
        <v>237085</v>
      </c>
      <c r="I43" s="59">
        <v>237085</v>
      </c>
      <c r="J43" s="59">
        <v>237085</v>
      </c>
      <c r="K43" s="59">
        <v>237085</v>
      </c>
      <c r="L43" s="59">
        <v>237085</v>
      </c>
      <c r="M43" s="59">
        <v>237085</v>
      </c>
      <c r="N43" s="59">
        <v>237085</v>
      </c>
      <c r="O43" s="59">
        <v>237085</v>
      </c>
      <c r="P43" s="59">
        <v>237085</v>
      </c>
      <c r="Q43" s="59"/>
      <c r="R43" s="49"/>
    </row>
    <row r="44" spans="1:18">
      <c r="A44" s="52">
        <v>40</v>
      </c>
      <c r="B44" t="s">
        <v>297</v>
      </c>
      <c r="C44" s="53">
        <v>26801</v>
      </c>
      <c r="D44" s="59">
        <v>18720694</v>
      </c>
      <c r="E44" s="59">
        <v>1560058</v>
      </c>
      <c r="F44" s="59">
        <v>1560058</v>
      </c>
      <c r="G44" s="59">
        <v>1560058</v>
      </c>
      <c r="H44" s="59">
        <v>1560058</v>
      </c>
      <c r="I44" s="59">
        <v>1560058</v>
      </c>
      <c r="J44" s="59">
        <v>1560058</v>
      </c>
      <c r="K44" s="59">
        <v>1560058</v>
      </c>
      <c r="L44" s="59">
        <v>1560058</v>
      </c>
      <c r="M44" s="59">
        <v>1560058</v>
      </c>
      <c r="N44" s="59">
        <v>1560058</v>
      </c>
      <c r="O44" s="59">
        <v>1560058</v>
      </c>
      <c r="P44" s="59">
        <v>1560056</v>
      </c>
      <c r="Q44" s="59"/>
      <c r="R44" s="49"/>
    </row>
    <row r="45" spans="1:18">
      <c r="A45" s="52">
        <v>41</v>
      </c>
      <c r="B45" t="s">
        <v>298</v>
      </c>
      <c r="C45" s="53">
        <v>96317</v>
      </c>
      <c r="D45" s="59">
        <v>67278128</v>
      </c>
      <c r="E45" s="59">
        <v>5606511</v>
      </c>
      <c r="F45" s="59">
        <v>5606511</v>
      </c>
      <c r="G45" s="59">
        <v>5606511</v>
      </c>
      <c r="H45" s="59">
        <v>5606511</v>
      </c>
      <c r="I45" s="59">
        <v>5606511</v>
      </c>
      <c r="J45" s="59">
        <v>5606511</v>
      </c>
      <c r="K45" s="59">
        <v>5606511</v>
      </c>
      <c r="L45" s="59">
        <v>5606511</v>
      </c>
      <c r="M45" s="59">
        <v>5606511</v>
      </c>
      <c r="N45" s="59">
        <v>5606511</v>
      </c>
      <c r="O45" s="59">
        <v>5606511</v>
      </c>
      <c r="P45" s="59">
        <v>5606507</v>
      </c>
      <c r="Q45" s="59"/>
      <c r="R45" s="49"/>
    </row>
    <row r="46" spans="1:18">
      <c r="A46" s="52">
        <v>42</v>
      </c>
      <c r="B46" t="s">
        <v>299</v>
      </c>
      <c r="C46" s="53">
        <v>5455</v>
      </c>
      <c r="D46" s="59">
        <v>3810357</v>
      </c>
      <c r="E46" s="59">
        <v>317530</v>
      </c>
      <c r="F46" s="59">
        <v>317530</v>
      </c>
      <c r="G46" s="59">
        <v>317530</v>
      </c>
      <c r="H46" s="59">
        <v>317530</v>
      </c>
      <c r="I46" s="59">
        <v>317530</v>
      </c>
      <c r="J46" s="59">
        <v>317530</v>
      </c>
      <c r="K46" s="59">
        <v>317530</v>
      </c>
      <c r="L46" s="59">
        <v>317530</v>
      </c>
      <c r="M46" s="59">
        <v>317530</v>
      </c>
      <c r="N46" s="59">
        <v>317530</v>
      </c>
      <c r="O46" s="59">
        <v>317530</v>
      </c>
      <c r="P46" s="59">
        <v>317527</v>
      </c>
      <c r="Q46" s="59"/>
      <c r="R46" s="49"/>
    </row>
    <row r="47" spans="1:18">
      <c r="A47" s="52">
        <v>43</v>
      </c>
      <c r="B47" t="s">
        <v>300</v>
      </c>
      <c r="C47" s="53">
        <v>3119</v>
      </c>
      <c r="D47" s="59">
        <v>2178644</v>
      </c>
      <c r="E47" s="59">
        <v>181554</v>
      </c>
      <c r="F47" s="59">
        <v>181554</v>
      </c>
      <c r="G47" s="59">
        <v>181554</v>
      </c>
      <c r="H47" s="59">
        <v>181554</v>
      </c>
      <c r="I47" s="59">
        <v>181554</v>
      </c>
      <c r="J47" s="59">
        <v>181554</v>
      </c>
      <c r="K47" s="59">
        <v>181554</v>
      </c>
      <c r="L47" s="59">
        <v>181554</v>
      </c>
      <c r="M47" s="59">
        <v>181554</v>
      </c>
      <c r="N47" s="59">
        <v>181554</v>
      </c>
      <c r="O47" s="59">
        <v>181554</v>
      </c>
      <c r="P47" s="59">
        <v>181550</v>
      </c>
      <c r="Q47" s="59"/>
      <c r="R47" s="49"/>
    </row>
    <row r="48" spans="1:18">
      <c r="A48" s="52">
        <v>44</v>
      </c>
      <c r="B48" t="s">
        <v>301</v>
      </c>
      <c r="C48" s="53">
        <v>7187</v>
      </c>
      <c r="D48" s="59">
        <v>5020172</v>
      </c>
      <c r="E48" s="59">
        <v>418348</v>
      </c>
      <c r="F48" s="59">
        <v>418348</v>
      </c>
      <c r="G48" s="59">
        <v>418348</v>
      </c>
      <c r="H48" s="59">
        <v>418348</v>
      </c>
      <c r="I48" s="59">
        <v>418348</v>
      </c>
      <c r="J48" s="59">
        <v>418348</v>
      </c>
      <c r="K48" s="59">
        <v>418348</v>
      </c>
      <c r="L48" s="59">
        <v>418348</v>
      </c>
      <c r="M48" s="59">
        <v>418348</v>
      </c>
      <c r="N48" s="59">
        <v>418348</v>
      </c>
      <c r="O48" s="59">
        <v>418348</v>
      </c>
      <c r="P48" s="59">
        <v>418344</v>
      </c>
      <c r="Q48" s="59"/>
      <c r="R48" s="49"/>
    </row>
    <row r="49" spans="1:18">
      <c r="A49" s="52">
        <v>45</v>
      </c>
      <c r="B49" t="s">
        <v>302</v>
      </c>
      <c r="C49" s="53">
        <v>2515</v>
      </c>
      <c r="D49" s="59">
        <v>1756746</v>
      </c>
      <c r="E49" s="59">
        <v>146395</v>
      </c>
      <c r="F49" s="59">
        <v>146395</v>
      </c>
      <c r="G49" s="59">
        <v>146395</v>
      </c>
      <c r="H49" s="59">
        <v>146395</v>
      </c>
      <c r="I49" s="59">
        <v>146395</v>
      </c>
      <c r="J49" s="59">
        <v>146395</v>
      </c>
      <c r="K49" s="59">
        <v>146395</v>
      </c>
      <c r="L49" s="59">
        <v>146395</v>
      </c>
      <c r="M49" s="59">
        <v>146395</v>
      </c>
      <c r="N49" s="59">
        <v>146395</v>
      </c>
      <c r="O49" s="59">
        <v>146395</v>
      </c>
      <c r="P49" s="59">
        <v>146401</v>
      </c>
      <c r="Q49" s="59"/>
      <c r="R49" s="49"/>
    </row>
    <row r="50" spans="1:18">
      <c r="A50" s="52">
        <v>46</v>
      </c>
      <c r="B50" t="s">
        <v>303</v>
      </c>
      <c r="C50" s="53">
        <v>3210</v>
      </c>
      <c r="D50" s="59">
        <v>2242208</v>
      </c>
      <c r="E50" s="59">
        <v>186851</v>
      </c>
      <c r="F50" s="59">
        <v>186851</v>
      </c>
      <c r="G50" s="59">
        <v>186851</v>
      </c>
      <c r="H50" s="59">
        <v>186851</v>
      </c>
      <c r="I50" s="59">
        <v>186851</v>
      </c>
      <c r="J50" s="59">
        <v>186851</v>
      </c>
      <c r="K50" s="59">
        <v>186851</v>
      </c>
      <c r="L50" s="59">
        <v>186851</v>
      </c>
      <c r="M50" s="59">
        <v>186851</v>
      </c>
      <c r="N50" s="59">
        <v>186851</v>
      </c>
      <c r="O50" s="59">
        <v>186851</v>
      </c>
      <c r="P50" s="59">
        <v>186847</v>
      </c>
      <c r="Q50" s="59"/>
      <c r="R50" s="49"/>
    </row>
    <row r="51" spans="1:18">
      <c r="A51" s="52">
        <v>47</v>
      </c>
      <c r="B51" t="s">
        <v>304</v>
      </c>
      <c r="C51" s="53">
        <v>5637</v>
      </c>
      <c r="D51" s="59">
        <v>3937486</v>
      </c>
      <c r="E51" s="59">
        <v>328124</v>
      </c>
      <c r="F51" s="59">
        <v>328124</v>
      </c>
      <c r="G51" s="59">
        <v>328124</v>
      </c>
      <c r="H51" s="59">
        <v>328124</v>
      </c>
      <c r="I51" s="59">
        <v>328124</v>
      </c>
      <c r="J51" s="59">
        <v>328124</v>
      </c>
      <c r="K51" s="59">
        <v>328124</v>
      </c>
      <c r="L51" s="59">
        <v>328124</v>
      </c>
      <c r="M51" s="59">
        <v>328124</v>
      </c>
      <c r="N51" s="59">
        <v>328124</v>
      </c>
      <c r="O51" s="59">
        <v>328124</v>
      </c>
      <c r="P51" s="59">
        <v>328122</v>
      </c>
      <c r="Q51" s="59"/>
      <c r="R51" s="49"/>
    </row>
    <row r="52" spans="1:18">
      <c r="A52" s="52">
        <v>48</v>
      </c>
      <c r="B52" t="s">
        <v>305</v>
      </c>
      <c r="C52" s="53">
        <v>22619</v>
      </c>
      <c r="D52" s="59">
        <v>15799537</v>
      </c>
      <c r="E52" s="59">
        <v>1316628</v>
      </c>
      <c r="F52" s="59">
        <v>1316628</v>
      </c>
      <c r="G52" s="59">
        <v>1316628</v>
      </c>
      <c r="H52" s="59">
        <v>1316628</v>
      </c>
      <c r="I52" s="59">
        <v>1316628</v>
      </c>
      <c r="J52" s="59">
        <v>1316628</v>
      </c>
      <c r="K52" s="59">
        <v>1316628</v>
      </c>
      <c r="L52" s="59">
        <v>1316628</v>
      </c>
      <c r="M52" s="59">
        <v>1316628</v>
      </c>
      <c r="N52" s="59">
        <v>1316628</v>
      </c>
      <c r="O52" s="59">
        <v>1316628</v>
      </c>
      <c r="P52" s="59">
        <v>1316629</v>
      </c>
      <c r="Q52" s="59"/>
      <c r="R52" s="49"/>
    </row>
    <row r="53" spans="1:18">
      <c r="A53" s="52">
        <v>49</v>
      </c>
      <c r="B53" t="s">
        <v>306</v>
      </c>
      <c r="C53" s="53">
        <v>3700</v>
      </c>
      <c r="D53" s="59">
        <v>2584477</v>
      </c>
      <c r="E53" s="59">
        <v>215373</v>
      </c>
      <c r="F53" s="59">
        <v>215373</v>
      </c>
      <c r="G53" s="59">
        <v>215373</v>
      </c>
      <c r="H53" s="59">
        <v>215373</v>
      </c>
      <c r="I53" s="59">
        <v>215373</v>
      </c>
      <c r="J53" s="59">
        <v>215373</v>
      </c>
      <c r="K53" s="59">
        <v>215373</v>
      </c>
      <c r="L53" s="59">
        <v>215373</v>
      </c>
      <c r="M53" s="59">
        <v>215373</v>
      </c>
      <c r="N53" s="59">
        <v>215373</v>
      </c>
      <c r="O53" s="59">
        <v>215373</v>
      </c>
      <c r="P53" s="59">
        <v>215374</v>
      </c>
      <c r="Q53" s="59"/>
      <c r="R53" s="49"/>
    </row>
    <row r="54" spans="1:18">
      <c r="A54" s="52">
        <v>50</v>
      </c>
      <c r="B54" t="s">
        <v>307</v>
      </c>
      <c r="C54" s="53">
        <v>892363</v>
      </c>
      <c r="D54" s="59">
        <v>623322074</v>
      </c>
      <c r="E54" s="59">
        <v>51943506</v>
      </c>
      <c r="F54" s="59">
        <v>51943506</v>
      </c>
      <c r="G54" s="59">
        <v>51943506</v>
      </c>
      <c r="H54" s="59">
        <v>51943506</v>
      </c>
      <c r="I54" s="59">
        <v>51943506</v>
      </c>
      <c r="J54" s="59">
        <v>51943506</v>
      </c>
      <c r="K54" s="59">
        <v>51943506</v>
      </c>
      <c r="L54" s="59">
        <v>51943506</v>
      </c>
      <c r="M54" s="59">
        <v>51943506</v>
      </c>
      <c r="N54" s="59">
        <v>51943506</v>
      </c>
      <c r="O54" s="59">
        <v>51943506</v>
      </c>
      <c r="P54" s="59">
        <v>51943508</v>
      </c>
      <c r="Q54" s="59"/>
      <c r="R54" s="49"/>
    </row>
    <row r="55" spans="1:18">
      <c r="A55" s="52">
        <v>51</v>
      </c>
      <c r="B55" t="s">
        <v>308</v>
      </c>
      <c r="C55" s="53">
        <v>3218</v>
      </c>
      <c r="D55" s="59">
        <v>2247797</v>
      </c>
      <c r="E55" s="59">
        <v>187316</v>
      </c>
      <c r="F55" s="59">
        <v>187316</v>
      </c>
      <c r="G55" s="59">
        <v>187316</v>
      </c>
      <c r="H55" s="59">
        <v>187316</v>
      </c>
      <c r="I55" s="59">
        <v>187316</v>
      </c>
      <c r="J55" s="59">
        <v>187316</v>
      </c>
      <c r="K55" s="59">
        <v>187316</v>
      </c>
      <c r="L55" s="59">
        <v>187316</v>
      </c>
      <c r="M55" s="59">
        <v>187316</v>
      </c>
      <c r="N55" s="59">
        <v>187316</v>
      </c>
      <c r="O55" s="59">
        <v>187316</v>
      </c>
      <c r="P55" s="59">
        <v>187321</v>
      </c>
      <c r="Q55" s="59"/>
      <c r="R55" s="49"/>
    </row>
    <row r="56" spans="1:18">
      <c r="A56" s="52">
        <v>52</v>
      </c>
      <c r="B56" t="s">
        <v>309</v>
      </c>
      <c r="C56" s="53">
        <v>36097</v>
      </c>
      <c r="D56" s="59">
        <v>25214018</v>
      </c>
      <c r="E56" s="59">
        <v>2101168</v>
      </c>
      <c r="F56" s="59">
        <v>2101168</v>
      </c>
      <c r="G56" s="59">
        <v>2101168</v>
      </c>
      <c r="H56" s="59">
        <v>2101168</v>
      </c>
      <c r="I56" s="59">
        <v>2101168</v>
      </c>
      <c r="J56" s="59">
        <v>2101168</v>
      </c>
      <c r="K56" s="59">
        <v>2101168</v>
      </c>
      <c r="L56" s="59">
        <v>2101168</v>
      </c>
      <c r="M56" s="59">
        <v>2101168</v>
      </c>
      <c r="N56" s="59">
        <v>2101168</v>
      </c>
      <c r="O56" s="59">
        <v>2101168</v>
      </c>
      <c r="P56" s="59">
        <v>2101170</v>
      </c>
      <c r="Q56" s="59"/>
      <c r="R56" s="49"/>
    </row>
    <row r="57" spans="1:18">
      <c r="A57" s="52">
        <v>53</v>
      </c>
      <c r="B57" t="s">
        <v>310</v>
      </c>
      <c r="C57" s="53">
        <v>12722</v>
      </c>
      <c r="D57" s="59">
        <v>8886410</v>
      </c>
      <c r="E57" s="59">
        <v>740534</v>
      </c>
      <c r="F57" s="59">
        <v>740534</v>
      </c>
      <c r="G57" s="59">
        <v>740534</v>
      </c>
      <c r="H57" s="59">
        <v>740534</v>
      </c>
      <c r="I57" s="59">
        <v>740534</v>
      </c>
      <c r="J57" s="59">
        <v>740534</v>
      </c>
      <c r="K57" s="59">
        <v>740534</v>
      </c>
      <c r="L57" s="59">
        <v>740534</v>
      </c>
      <c r="M57" s="59">
        <v>740534</v>
      </c>
      <c r="N57" s="59">
        <v>740534</v>
      </c>
      <c r="O57" s="59">
        <v>740534</v>
      </c>
      <c r="P57" s="59">
        <v>740536</v>
      </c>
      <c r="Q57" s="59"/>
      <c r="R57" s="49"/>
    </row>
    <row r="58" spans="1:18">
      <c r="A58" s="52">
        <v>54</v>
      </c>
      <c r="B58" t="s">
        <v>311</v>
      </c>
      <c r="C58" s="53">
        <v>2837</v>
      </c>
      <c r="D58" s="59">
        <v>1981665</v>
      </c>
      <c r="E58" s="59">
        <v>165139</v>
      </c>
      <c r="F58" s="59">
        <v>165139</v>
      </c>
      <c r="G58" s="59">
        <v>165139</v>
      </c>
      <c r="H58" s="59">
        <v>165139</v>
      </c>
      <c r="I58" s="59">
        <v>165139</v>
      </c>
      <c r="J58" s="59">
        <v>165139</v>
      </c>
      <c r="K58" s="59">
        <v>165139</v>
      </c>
      <c r="L58" s="59">
        <v>165139</v>
      </c>
      <c r="M58" s="59">
        <v>165139</v>
      </c>
      <c r="N58" s="59">
        <v>165139</v>
      </c>
      <c r="O58" s="59">
        <v>165139</v>
      </c>
      <c r="P58" s="59">
        <v>165136</v>
      </c>
      <c r="Q58" s="59"/>
      <c r="R58" s="49"/>
    </row>
    <row r="59" spans="1:18">
      <c r="A59" s="52">
        <v>55</v>
      </c>
      <c r="B59" t="s">
        <v>312</v>
      </c>
      <c r="C59" s="53">
        <v>6789</v>
      </c>
      <c r="D59" s="59">
        <v>4742166</v>
      </c>
      <c r="E59" s="59">
        <v>395181</v>
      </c>
      <c r="F59" s="59">
        <v>395181</v>
      </c>
      <c r="G59" s="59">
        <v>395181</v>
      </c>
      <c r="H59" s="59">
        <v>395181</v>
      </c>
      <c r="I59" s="59">
        <v>395181</v>
      </c>
      <c r="J59" s="59">
        <v>395181</v>
      </c>
      <c r="K59" s="59">
        <v>395181</v>
      </c>
      <c r="L59" s="59">
        <v>395181</v>
      </c>
      <c r="M59" s="59">
        <v>395181</v>
      </c>
      <c r="N59" s="59">
        <v>395181</v>
      </c>
      <c r="O59" s="59">
        <v>395181</v>
      </c>
      <c r="P59" s="59">
        <v>395175</v>
      </c>
      <c r="Q59" s="59"/>
      <c r="R59" s="49"/>
    </row>
    <row r="60" spans="1:18">
      <c r="A60" s="52">
        <v>56</v>
      </c>
      <c r="B60" t="s">
        <v>313</v>
      </c>
      <c r="C60" s="53">
        <v>31202</v>
      </c>
      <c r="D60" s="59">
        <v>21794825</v>
      </c>
      <c r="E60" s="59">
        <v>1816235</v>
      </c>
      <c r="F60" s="59">
        <v>1816235</v>
      </c>
      <c r="G60" s="59">
        <v>1816235</v>
      </c>
      <c r="H60" s="59">
        <v>1816235</v>
      </c>
      <c r="I60" s="59">
        <v>1816235</v>
      </c>
      <c r="J60" s="59">
        <v>1816235</v>
      </c>
      <c r="K60" s="59">
        <v>1816235</v>
      </c>
      <c r="L60" s="59">
        <v>1816235</v>
      </c>
      <c r="M60" s="59">
        <v>1816235</v>
      </c>
      <c r="N60" s="59">
        <v>1816235</v>
      </c>
      <c r="O60" s="59">
        <v>1816235</v>
      </c>
      <c r="P60" s="59">
        <v>1816240</v>
      </c>
      <c r="Q60" s="59"/>
      <c r="R60" s="49"/>
    </row>
    <row r="61" spans="1:18">
      <c r="A61" s="52">
        <v>57</v>
      </c>
      <c r="B61" t="s">
        <v>314</v>
      </c>
      <c r="C61" s="53">
        <v>7792</v>
      </c>
      <c r="D61" s="59">
        <v>5442769</v>
      </c>
      <c r="E61" s="59">
        <v>453564</v>
      </c>
      <c r="F61" s="59">
        <v>453564</v>
      </c>
      <c r="G61" s="59">
        <v>453564</v>
      </c>
      <c r="H61" s="59">
        <v>453564</v>
      </c>
      <c r="I61" s="59">
        <v>453564</v>
      </c>
      <c r="J61" s="59">
        <v>453564</v>
      </c>
      <c r="K61" s="59">
        <v>453564</v>
      </c>
      <c r="L61" s="59">
        <v>453564</v>
      </c>
      <c r="M61" s="59">
        <v>453564</v>
      </c>
      <c r="N61" s="59">
        <v>453564</v>
      </c>
      <c r="O61" s="59">
        <v>453564</v>
      </c>
      <c r="P61" s="59">
        <v>453565</v>
      </c>
      <c r="Q61" s="59"/>
      <c r="R61" s="49"/>
    </row>
    <row r="62" spans="1:18">
      <c r="A62" s="52">
        <v>58</v>
      </c>
      <c r="B62" t="s">
        <v>315</v>
      </c>
      <c r="C62" s="53">
        <v>25264</v>
      </c>
      <c r="D62" s="59">
        <v>17647089</v>
      </c>
      <c r="E62" s="59">
        <v>1470591</v>
      </c>
      <c r="F62" s="59">
        <v>1470591</v>
      </c>
      <c r="G62" s="59">
        <v>1470591</v>
      </c>
      <c r="H62" s="59">
        <v>1470591</v>
      </c>
      <c r="I62" s="59">
        <v>1470591</v>
      </c>
      <c r="J62" s="59">
        <v>1470591</v>
      </c>
      <c r="K62" s="59">
        <v>1470591</v>
      </c>
      <c r="L62" s="59">
        <v>1470591</v>
      </c>
      <c r="M62" s="59">
        <v>1470591</v>
      </c>
      <c r="N62" s="59">
        <v>1470591</v>
      </c>
      <c r="O62" s="59">
        <v>1470591</v>
      </c>
      <c r="P62" s="59">
        <v>1470588</v>
      </c>
      <c r="Q62" s="59"/>
      <c r="R62" s="49"/>
    </row>
    <row r="63" spans="1:18">
      <c r="A63" s="52">
        <v>59</v>
      </c>
      <c r="B63" t="s">
        <v>316</v>
      </c>
      <c r="C63" s="53">
        <v>59122</v>
      </c>
      <c r="D63" s="59">
        <v>41297149</v>
      </c>
      <c r="E63" s="59">
        <v>3441429</v>
      </c>
      <c r="F63" s="59">
        <v>3441429</v>
      </c>
      <c r="G63" s="59">
        <v>3441429</v>
      </c>
      <c r="H63" s="59">
        <v>3441429</v>
      </c>
      <c r="I63" s="59">
        <v>3441429</v>
      </c>
      <c r="J63" s="59">
        <v>3441429</v>
      </c>
      <c r="K63" s="59">
        <v>3441429</v>
      </c>
      <c r="L63" s="59">
        <v>3441429</v>
      </c>
      <c r="M63" s="59">
        <v>3441429</v>
      </c>
      <c r="N63" s="59">
        <v>3441429</v>
      </c>
      <c r="O63" s="59">
        <v>3441429</v>
      </c>
      <c r="P63" s="59">
        <v>3441430</v>
      </c>
      <c r="Q63" s="59"/>
      <c r="R63" s="49"/>
    </row>
    <row r="64" spans="1:18">
      <c r="A64" s="52">
        <v>60</v>
      </c>
      <c r="B64" t="s">
        <v>317</v>
      </c>
      <c r="C64" s="53">
        <v>963</v>
      </c>
      <c r="D64" s="59">
        <v>672663</v>
      </c>
      <c r="E64" s="59">
        <v>56055</v>
      </c>
      <c r="F64" s="59">
        <v>56055</v>
      </c>
      <c r="G64" s="59">
        <v>56055</v>
      </c>
      <c r="H64" s="59">
        <v>56055</v>
      </c>
      <c r="I64" s="59">
        <v>56055</v>
      </c>
      <c r="J64" s="59">
        <v>56055</v>
      </c>
      <c r="K64" s="59">
        <v>56055</v>
      </c>
      <c r="L64" s="59">
        <v>56055</v>
      </c>
      <c r="M64" s="59">
        <v>56055</v>
      </c>
      <c r="N64" s="59">
        <v>56055</v>
      </c>
      <c r="O64" s="59">
        <v>56055</v>
      </c>
      <c r="P64" s="59">
        <v>56058</v>
      </c>
      <c r="Q64" s="59"/>
      <c r="R64" s="49"/>
    </row>
    <row r="65" spans="1:18">
      <c r="A65" s="52">
        <v>61</v>
      </c>
      <c r="B65" t="s">
        <v>318</v>
      </c>
      <c r="C65" s="53">
        <v>3502</v>
      </c>
      <c r="D65" s="59">
        <v>2446173</v>
      </c>
      <c r="E65" s="59">
        <v>203848</v>
      </c>
      <c r="F65" s="59">
        <v>203848</v>
      </c>
      <c r="G65" s="59">
        <v>203848</v>
      </c>
      <c r="H65" s="59">
        <v>203848</v>
      </c>
      <c r="I65" s="59">
        <v>203848</v>
      </c>
      <c r="J65" s="59">
        <v>203848</v>
      </c>
      <c r="K65" s="59">
        <v>203848</v>
      </c>
      <c r="L65" s="59">
        <v>203848</v>
      </c>
      <c r="M65" s="59">
        <v>203848</v>
      </c>
      <c r="N65" s="59">
        <v>203848</v>
      </c>
      <c r="O65" s="59">
        <v>203848</v>
      </c>
      <c r="P65" s="59">
        <v>203845</v>
      </c>
      <c r="Q65" s="59"/>
      <c r="R65" s="49"/>
    </row>
    <row r="66" spans="1:18">
      <c r="A66" s="52">
        <v>62</v>
      </c>
      <c r="B66" t="s">
        <v>319</v>
      </c>
      <c r="C66" s="53">
        <v>4819</v>
      </c>
      <c r="D66" s="59">
        <v>3366107</v>
      </c>
      <c r="E66" s="59">
        <v>280509</v>
      </c>
      <c r="F66" s="59">
        <v>280509</v>
      </c>
      <c r="G66" s="59">
        <v>280509</v>
      </c>
      <c r="H66" s="59">
        <v>280509</v>
      </c>
      <c r="I66" s="59">
        <v>280509</v>
      </c>
      <c r="J66" s="59">
        <v>280509</v>
      </c>
      <c r="K66" s="59">
        <v>280509</v>
      </c>
      <c r="L66" s="59">
        <v>280509</v>
      </c>
      <c r="M66" s="59">
        <v>280509</v>
      </c>
      <c r="N66" s="59">
        <v>280509</v>
      </c>
      <c r="O66" s="59">
        <v>280509</v>
      </c>
      <c r="P66" s="59">
        <v>280508</v>
      </c>
      <c r="Q66" s="59"/>
      <c r="R66" s="49"/>
    </row>
    <row r="67" spans="1:18">
      <c r="A67" s="52">
        <v>63</v>
      </c>
      <c r="B67" t="s">
        <v>320</v>
      </c>
      <c r="C67" s="53">
        <v>5119</v>
      </c>
      <c r="D67" s="59">
        <v>3575659</v>
      </c>
      <c r="E67" s="59">
        <v>297972</v>
      </c>
      <c r="F67" s="59">
        <v>297972</v>
      </c>
      <c r="G67" s="59">
        <v>297972</v>
      </c>
      <c r="H67" s="59">
        <v>297972</v>
      </c>
      <c r="I67" s="59">
        <v>297972</v>
      </c>
      <c r="J67" s="59">
        <v>297972</v>
      </c>
      <c r="K67" s="59">
        <v>297972</v>
      </c>
      <c r="L67" s="59">
        <v>297972</v>
      </c>
      <c r="M67" s="59">
        <v>297972</v>
      </c>
      <c r="N67" s="59">
        <v>297972</v>
      </c>
      <c r="O67" s="59">
        <v>297972</v>
      </c>
      <c r="P67" s="59">
        <v>297967</v>
      </c>
      <c r="Q67" s="59"/>
      <c r="R67" s="49"/>
    </row>
    <row r="68" spans="1:18">
      <c r="A68" s="52">
        <v>64</v>
      </c>
      <c r="B68" t="s">
        <v>321</v>
      </c>
      <c r="C68" s="53">
        <v>1678</v>
      </c>
      <c r="D68" s="59">
        <v>1172095</v>
      </c>
      <c r="E68" s="59">
        <v>97675</v>
      </c>
      <c r="F68" s="59">
        <v>97675</v>
      </c>
      <c r="G68" s="59">
        <v>97675</v>
      </c>
      <c r="H68" s="59">
        <v>97675</v>
      </c>
      <c r="I68" s="59">
        <v>97675</v>
      </c>
      <c r="J68" s="59">
        <v>97675</v>
      </c>
      <c r="K68" s="59">
        <v>97675</v>
      </c>
      <c r="L68" s="59">
        <v>97675</v>
      </c>
      <c r="M68" s="59">
        <v>97675</v>
      </c>
      <c r="N68" s="59">
        <v>97675</v>
      </c>
      <c r="O68" s="59">
        <v>97675</v>
      </c>
      <c r="P68" s="59">
        <v>97670</v>
      </c>
      <c r="Q68" s="59"/>
      <c r="R68" s="49"/>
    </row>
    <row r="69" spans="1:18">
      <c r="A69" s="52">
        <v>65</v>
      </c>
      <c r="B69" t="s">
        <v>322</v>
      </c>
      <c r="C69" s="53">
        <v>1945</v>
      </c>
      <c r="D69" s="59">
        <v>1358597</v>
      </c>
      <c r="E69" s="59">
        <v>113216</v>
      </c>
      <c r="F69" s="59">
        <v>113216</v>
      </c>
      <c r="G69" s="59">
        <v>113216</v>
      </c>
      <c r="H69" s="59">
        <v>113216</v>
      </c>
      <c r="I69" s="59">
        <v>113216</v>
      </c>
      <c r="J69" s="59">
        <v>113216</v>
      </c>
      <c r="K69" s="59">
        <v>113216</v>
      </c>
      <c r="L69" s="59">
        <v>113216</v>
      </c>
      <c r="M69" s="59">
        <v>113216</v>
      </c>
      <c r="N69" s="59">
        <v>113216</v>
      </c>
      <c r="O69" s="59">
        <v>113216</v>
      </c>
      <c r="P69" s="59">
        <v>113221</v>
      </c>
      <c r="Q69" s="59"/>
      <c r="R69" s="49"/>
    </row>
    <row r="70" spans="1:18">
      <c r="A70" s="52">
        <v>66</v>
      </c>
      <c r="B70" t="s">
        <v>323</v>
      </c>
      <c r="C70" s="53">
        <v>4047</v>
      </c>
      <c r="D70" s="59">
        <v>2826859</v>
      </c>
      <c r="E70" s="59">
        <v>235572</v>
      </c>
      <c r="F70" s="59">
        <v>235572</v>
      </c>
      <c r="G70" s="59">
        <v>235572</v>
      </c>
      <c r="H70" s="59">
        <v>235572</v>
      </c>
      <c r="I70" s="59">
        <v>235572</v>
      </c>
      <c r="J70" s="59">
        <v>235572</v>
      </c>
      <c r="K70" s="59">
        <v>235572</v>
      </c>
      <c r="L70" s="59">
        <v>235572</v>
      </c>
      <c r="M70" s="59">
        <v>235572</v>
      </c>
      <c r="N70" s="59">
        <v>235572</v>
      </c>
      <c r="O70" s="59">
        <v>235572</v>
      </c>
      <c r="P70" s="59">
        <v>235567</v>
      </c>
      <c r="Q70" s="59"/>
      <c r="R70" s="49"/>
    </row>
    <row r="71" spans="1:18">
      <c r="A71" s="52">
        <v>67</v>
      </c>
      <c r="B71" t="s">
        <v>324</v>
      </c>
      <c r="C71" s="53">
        <v>9724</v>
      </c>
      <c r="D71" s="59">
        <v>6792285</v>
      </c>
      <c r="E71" s="59">
        <v>566024</v>
      </c>
      <c r="F71" s="59">
        <v>566024</v>
      </c>
      <c r="G71" s="59">
        <v>566024</v>
      </c>
      <c r="H71" s="59">
        <v>566024</v>
      </c>
      <c r="I71" s="59">
        <v>566024</v>
      </c>
      <c r="J71" s="59">
        <v>566024</v>
      </c>
      <c r="K71" s="59">
        <v>566024</v>
      </c>
      <c r="L71" s="59">
        <v>566024</v>
      </c>
      <c r="M71" s="59">
        <v>566024</v>
      </c>
      <c r="N71" s="59">
        <v>566024</v>
      </c>
      <c r="O71" s="59">
        <v>566024</v>
      </c>
      <c r="P71" s="59">
        <v>566021</v>
      </c>
      <c r="Q71" s="59"/>
      <c r="R71" s="49"/>
    </row>
    <row r="72" spans="1:18">
      <c r="A72" s="52">
        <v>68</v>
      </c>
      <c r="B72" t="s">
        <v>325</v>
      </c>
      <c r="C72" s="53">
        <v>3088</v>
      </c>
      <c r="D72" s="59">
        <v>2156991</v>
      </c>
      <c r="E72" s="59">
        <v>179749</v>
      </c>
      <c r="F72" s="59">
        <v>179749</v>
      </c>
      <c r="G72" s="59">
        <v>179749</v>
      </c>
      <c r="H72" s="59">
        <v>179749</v>
      </c>
      <c r="I72" s="59">
        <v>179749</v>
      </c>
      <c r="J72" s="59">
        <v>179749</v>
      </c>
      <c r="K72" s="59">
        <v>179749</v>
      </c>
      <c r="L72" s="59">
        <v>179749</v>
      </c>
      <c r="M72" s="59">
        <v>179749</v>
      </c>
      <c r="N72" s="59">
        <v>179749</v>
      </c>
      <c r="O72" s="59">
        <v>179749</v>
      </c>
      <c r="P72" s="59">
        <v>179752</v>
      </c>
      <c r="Q72" s="59"/>
      <c r="R72" s="49"/>
    </row>
    <row r="73" spans="1:18">
      <c r="A73" s="52">
        <v>69</v>
      </c>
      <c r="B73" t="s">
        <v>326</v>
      </c>
      <c r="C73" s="53">
        <v>8902</v>
      </c>
      <c r="D73" s="59">
        <v>6218112</v>
      </c>
      <c r="E73" s="59">
        <v>518176</v>
      </c>
      <c r="F73" s="59">
        <v>518176</v>
      </c>
      <c r="G73" s="59">
        <v>518176</v>
      </c>
      <c r="H73" s="59">
        <v>518176</v>
      </c>
      <c r="I73" s="59">
        <v>518176</v>
      </c>
      <c r="J73" s="59">
        <v>518176</v>
      </c>
      <c r="K73" s="59">
        <v>518176</v>
      </c>
      <c r="L73" s="59">
        <v>518176</v>
      </c>
      <c r="M73" s="59">
        <v>518176</v>
      </c>
      <c r="N73" s="59">
        <v>518176</v>
      </c>
      <c r="O73" s="59">
        <v>518176</v>
      </c>
      <c r="P73" s="59">
        <v>518176</v>
      </c>
      <c r="Q73" s="59"/>
      <c r="R73" s="49"/>
    </row>
    <row r="74" spans="1:18">
      <c r="A74" s="52">
        <v>70</v>
      </c>
      <c r="B74" t="s">
        <v>327</v>
      </c>
      <c r="C74" s="53">
        <v>3918</v>
      </c>
      <c r="D74" s="59">
        <v>2736752</v>
      </c>
      <c r="E74" s="59">
        <v>228063</v>
      </c>
      <c r="F74" s="59">
        <v>228063</v>
      </c>
      <c r="G74" s="59">
        <v>228063</v>
      </c>
      <c r="H74" s="59">
        <v>228063</v>
      </c>
      <c r="I74" s="59">
        <v>228063</v>
      </c>
      <c r="J74" s="59">
        <v>228063</v>
      </c>
      <c r="K74" s="59">
        <v>228063</v>
      </c>
      <c r="L74" s="59">
        <v>228063</v>
      </c>
      <c r="M74" s="59">
        <v>228063</v>
      </c>
      <c r="N74" s="59">
        <v>228063</v>
      </c>
      <c r="O74" s="59">
        <v>228063</v>
      </c>
      <c r="P74" s="59">
        <v>228059</v>
      </c>
      <c r="Q74" s="59"/>
      <c r="R74" s="49"/>
    </row>
    <row r="75" spans="1:18">
      <c r="A75" s="52">
        <v>71</v>
      </c>
      <c r="B75" t="s">
        <v>328</v>
      </c>
      <c r="C75" s="53">
        <v>1710</v>
      </c>
      <c r="D75" s="59">
        <v>1194447</v>
      </c>
      <c r="E75" s="59">
        <v>99537</v>
      </c>
      <c r="F75" s="59">
        <v>99537</v>
      </c>
      <c r="G75" s="59">
        <v>99537</v>
      </c>
      <c r="H75" s="59">
        <v>99537</v>
      </c>
      <c r="I75" s="59">
        <v>99537</v>
      </c>
      <c r="J75" s="59">
        <v>99537</v>
      </c>
      <c r="K75" s="59">
        <v>99537</v>
      </c>
      <c r="L75" s="59">
        <v>99537</v>
      </c>
      <c r="M75" s="59">
        <v>99537</v>
      </c>
      <c r="N75" s="59">
        <v>99537</v>
      </c>
      <c r="O75" s="59">
        <v>99537</v>
      </c>
      <c r="P75" s="59">
        <v>99540</v>
      </c>
      <c r="Q75" s="59"/>
      <c r="R75" s="49"/>
    </row>
    <row r="76" spans="1:18">
      <c r="A76" s="52">
        <v>72</v>
      </c>
      <c r="B76" t="s">
        <v>329</v>
      </c>
      <c r="C76" s="53">
        <v>1762</v>
      </c>
      <c r="D76" s="59">
        <v>1230770</v>
      </c>
      <c r="E76" s="59">
        <v>102564</v>
      </c>
      <c r="F76" s="59">
        <v>102564</v>
      </c>
      <c r="G76" s="59">
        <v>102564</v>
      </c>
      <c r="H76" s="59">
        <v>102564</v>
      </c>
      <c r="I76" s="59">
        <v>102564</v>
      </c>
      <c r="J76" s="59">
        <v>102564</v>
      </c>
      <c r="K76" s="59">
        <v>102564</v>
      </c>
      <c r="L76" s="59">
        <v>102564</v>
      </c>
      <c r="M76" s="59">
        <v>102564</v>
      </c>
      <c r="N76" s="59">
        <v>102564</v>
      </c>
      <c r="O76" s="59">
        <v>102564</v>
      </c>
      <c r="P76" s="59">
        <v>102566</v>
      </c>
      <c r="Q76" s="59"/>
      <c r="R76" s="49"/>
    </row>
    <row r="77" spans="1:18">
      <c r="A77" s="52">
        <v>73</v>
      </c>
      <c r="B77" t="s">
        <v>330</v>
      </c>
      <c r="C77" s="53">
        <v>5111</v>
      </c>
      <c r="D77" s="59">
        <v>3570071</v>
      </c>
      <c r="E77" s="59">
        <v>297506</v>
      </c>
      <c r="F77" s="59">
        <v>297506</v>
      </c>
      <c r="G77" s="59">
        <v>297506</v>
      </c>
      <c r="H77" s="59">
        <v>297506</v>
      </c>
      <c r="I77" s="59">
        <v>297506</v>
      </c>
      <c r="J77" s="59">
        <v>297506</v>
      </c>
      <c r="K77" s="59">
        <v>297506</v>
      </c>
      <c r="L77" s="59">
        <v>297506</v>
      </c>
      <c r="M77" s="59">
        <v>297506</v>
      </c>
      <c r="N77" s="59">
        <v>297506</v>
      </c>
      <c r="O77" s="59">
        <v>297506</v>
      </c>
      <c r="P77" s="59">
        <v>297505</v>
      </c>
      <c r="Q77" s="59"/>
      <c r="R77" s="49"/>
    </row>
    <row r="78" spans="1:18">
      <c r="A78" s="52">
        <v>74</v>
      </c>
      <c r="B78" t="s">
        <v>331</v>
      </c>
      <c r="C78" s="53">
        <v>3641</v>
      </c>
      <c r="D78" s="59">
        <v>2543265</v>
      </c>
      <c r="E78" s="59">
        <v>211939</v>
      </c>
      <c r="F78" s="59">
        <v>211939</v>
      </c>
      <c r="G78" s="59">
        <v>211939</v>
      </c>
      <c r="H78" s="59">
        <v>211939</v>
      </c>
      <c r="I78" s="59">
        <v>211939</v>
      </c>
      <c r="J78" s="59">
        <v>211939</v>
      </c>
      <c r="K78" s="59">
        <v>211939</v>
      </c>
      <c r="L78" s="59">
        <v>211939</v>
      </c>
      <c r="M78" s="59">
        <v>211939</v>
      </c>
      <c r="N78" s="59">
        <v>211939</v>
      </c>
      <c r="O78" s="59">
        <v>211939</v>
      </c>
      <c r="P78" s="59">
        <v>211936</v>
      </c>
      <c r="Q78" s="59"/>
      <c r="R78" s="49"/>
    </row>
    <row r="79" spans="1:18">
      <c r="A79" s="52">
        <v>75</v>
      </c>
      <c r="B79" t="s">
        <v>332</v>
      </c>
      <c r="C79" s="53">
        <v>6551</v>
      </c>
      <c r="D79" s="59">
        <v>4575921</v>
      </c>
      <c r="E79" s="59">
        <v>381327</v>
      </c>
      <c r="F79" s="59">
        <v>381327</v>
      </c>
      <c r="G79" s="59">
        <v>381327</v>
      </c>
      <c r="H79" s="59">
        <v>381327</v>
      </c>
      <c r="I79" s="59">
        <v>381327</v>
      </c>
      <c r="J79" s="59">
        <v>381327</v>
      </c>
      <c r="K79" s="59">
        <v>381327</v>
      </c>
      <c r="L79" s="59">
        <v>381327</v>
      </c>
      <c r="M79" s="59">
        <v>381327</v>
      </c>
      <c r="N79" s="59">
        <v>381327</v>
      </c>
      <c r="O79" s="59">
        <v>381327</v>
      </c>
      <c r="P79" s="59">
        <v>381324</v>
      </c>
      <c r="Q79" s="59"/>
      <c r="R79" s="49"/>
    </row>
    <row r="80" spans="1:18">
      <c r="A80" s="52">
        <v>76</v>
      </c>
      <c r="B80" t="s">
        <v>333</v>
      </c>
      <c r="C80" s="53">
        <v>17609</v>
      </c>
      <c r="D80" s="59">
        <v>12300015</v>
      </c>
      <c r="E80" s="59">
        <v>1025001</v>
      </c>
      <c r="F80" s="59">
        <v>1025001</v>
      </c>
      <c r="G80" s="59">
        <v>1025001</v>
      </c>
      <c r="H80" s="59">
        <v>1025001</v>
      </c>
      <c r="I80" s="59">
        <v>1025001</v>
      </c>
      <c r="J80" s="59">
        <v>1025001</v>
      </c>
      <c r="K80" s="59">
        <v>1025001</v>
      </c>
      <c r="L80" s="59">
        <v>1025001</v>
      </c>
      <c r="M80" s="59">
        <v>1025001</v>
      </c>
      <c r="N80" s="59">
        <v>1025001</v>
      </c>
      <c r="O80" s="59">
        <v>1025001</v>
      </c>
      <c r="P80" s="59">
        <v>1025004</v>
      </c>
      <c r="Q80" s="59"/>
      <c r="R80" s="49"/>
    </row>
    <row r="81" spans="1:18">
      <c r="A81" s="52">
        <v>77</v>
      </c>
      <c r="B81" t="s">
        <v>334</v>
      </c>
      <c r="C81" s="53">
        <v>2616</v>
      </c>
      <c r="D81" s="59">
        <v>1827295</v>
      </c>
      <c r="E81" s="59">
        <v>152275</v>
      </c>
      <c r="F81" s="59">
        <v>152275</v>
      </c>
      <c r="G81" s="59">
        <v>152275</v>
      </c>
      <c r="H81" s="59">
        <v>152275</v>
      </c>
      <c r="I81" s="59">
        <v>152275</v>
      </c>
      <c r="J81" s="59">
        <v>152275</v>
      </c>
      <c r="K81" s="59">
        <v>152275</v>
      </c>
      <c r="L81" s="59">
        <v>152275</v>
      </c>
      <c r="M81" s="59">
        <v>152275</v>
      </c>
      <c r="N81" s="59">
        <v>152275</v>
      </c>
      <c r="O81" s="59">
        <v>152275</v>
      </c>
      <c r="P81" s="59">
        <v>152270</v>
      </c>
      <c r="Q81" s="59"/>
      <c r="R81" s="49"/>
    </row>
    <row r="82" spans="1:18">
      <c r="A82" s="52">
        <v>78</v>
      </c>
      <c r="B82" t="s">
        <v>335</v>
      </c>
      <c r="C82" s="53">
        <v>3786</v>
      </c>
      <c r="D82" s="59">
        <v>2644549</v>
      </c>
      <c r="E82" s="59">
        <v>220379</v>
      </c>
      <c r="F82" s="59">
        <v>220379</v>
      </c>
      <c r="G82" s="59">
        <v>220379</v>
      </c>
      <c r="H82" s="59">
        <v>220379</v>
      </c>
      <c r="I82" s="59">
        <v>220379</v>
      </c>
      <c r="J82" s="59">
        <v>220379</v>
      </c>
      <c r="K82" s="59">
        <v>220379</v>
      </c>
      <c r="L82" s="59">
        <v>220379</v>
      </c>
      <c r="M82" s="59">
        <v>220379</v>
      </c>
      <c r="N82" s="59">
        <v>220379</v>
      </c>
      <c r="O82" s="59">
        <v>220379</v>
      </c>
      <c r="P82" s="59">
        <v>220380</v>
      </c>
      <c r="Q82" s="59"/>
      <c r="R82" s="49"/>
    </row>
    <row r="83" spans="1:18">
      <c r="A83" s="52">
        <v>79</v>
      </c>
      <c r="B83" t="s">
        <v>336</v>
      </c>
      <c r="C83" s="53">
        <v>42440</v>
      </c>
      <c r="D83" s="59">
        <v>29644650</v>
      </c>
      <c r="E83" s="59">
        <v>2470387</v>
      </c>
      <c r="F83" s="59">
        <v>2470387</v>
      </c>
      <c r="G83" s="59">
        <v>2470387</v>
      </c>
      <c r="H83" s="59">
        <v>2470387</v>
      </c>
      <c r="I83" s="59">
        <v>2470387</v>
      </c>
      <c r="J83" s="59">
        <v>2470387</v>
      </c>
      <c r="K83" s="59">
        <v>2470387</v>
      </c>
      <c r="L83" s="59">
        <v>2470387</v>
      </c>
      <c r="M83" s="59">
        <v>2470387</v>
      </c>
      <c r="N83" s="59">
        <v>2470387</v>
      </c>
      <c r="O83" s="59">
        <v>2470387</v>
      </c>
      <c r="P83" s="59">
        <v>2470393</v>
      </c>
      <c r="Q83" s="59"/>
      <c r="R83" s="49"/>
    </row>
    <row r="84" spans="1:18">
      <c r="A84" s="52">
        <v>80</v>
      </c>
      <c r="B84" t="s">
        <v>337</v>
      </c>
      <c r="C84" s="53">
        <v>10232</v>
      </c>
      <c r="D84" s="59">
        <v>7147127</v>
      </c>
      <c r="E84" s="59">
        <v>595594</v>
      </c>
      <c r="F84" s="59">
        <v>595594</v>
      </c>
      <c r="G84" s="59">
        <v>595594</v>
      </c>
      <c r="H84" s="59">
        <v>595594</v>
      </c>
      <c r="I84" s="59">
        <v>595594</v>
      </c>
      <c r="J84" s="59">
        <v>595594</v>
      </c>
      <c r="K84" s="59">
        <v>595594</v>
      </c>
      <c r="L84" s="59">
        <v>595594</v>
      </c>
      <c r="M84" s="59">
        <v>595594</v>
      </c>
      <c r="N84" s="59">
        <v>595594</v>
      </c>
      <c r="O84" s="59">
        <v>595594</v>
      </c>
      <c r="P84" s="59">
        <v>595593</v>
      </c>
      <c r="Q84" s="59"/>
      <c r="R84" s="49"/>
    </row>
    <row r="85" spans="1:18">
      <c r="A85" s="52">
        <v>81</v>
      </c>
      <c r="B85" t="s">
        <v>338</v>
      </c>
      <c r="C85" s="53">
        <v>3216</v>
      </c>
      <c r="D85" s="59">
        <v>2246399</v>
      </c>
      <c r="E85" s="59">
        <v>187200</v>
      </c>
      <c r="F85" s="59">
        <v>187200</v>
      </c>
      <c r="G85" s="59">
        <v>187200</v>
      </c>
      <c r="H85" s="59">
        <v>187200</v>
      </c>
      <c r="I85" s="59">
        <v>187200</v>
      </c>
      <c r="J85" s="59">
        <v>187200</v>
      </c>
      <c r="K85" s="59">
        <v>187200</v>
      </c>
      <c r="L85" s="59">
        <v>187200</v>
      </c>
      <c r="M85" s="59">
        <v>187200</v>
      </c>
      <c r="N85" s="59">
        <v>187200</v>
      </c>
      <c r="O85" s="59">
        <v>187200</v>
      </c>
      <c r="P85" s="59">
        <v>187199</v>
      </c>
      <c r="Q85" s="59"/>
      <c r="R85" s="49"/>
    </row>
    <row r="86" spans="1:18">
      <c r="A86" s="52">
        <v>82</v>
      </c>
      <c r="B86" t="s">
        <v>339</v>
      </c>
      <c r="C86" s="53">
        <v>3704</v>
      </c>
      <c r="D86" s="59">
        <v>2587271</v>
      </c>
      <c r="E86" s="59">
        <v>215606</v>
      </c>
      <c r="F86" s="59">
        <v>215606</v>
      </c>
      <c r="G86" s="59">
        <v>215606</v>
      </c>
      <c r="H86" s="59">
        <v>215606</v>
      </c>
      <c r="I86" s="59">
        <v>215606</v>
      </c>
      <c r="J86" s="59">
        <v>215606</v>
      </c>
      <c r="K86" s="59">
        <v>215606</v>
      </c>
      <c r="L86" s="59">
        <v>215606</v>
      </c>
      <c r="M86" s="59">
        <v>215606</v>
      </c>
      <c r="N86" s="59">
        <v>215606</v>
      </c>
      <c r="O86" s="59">
        <v>215606</v>
      </c>
      <c r="P86" s="59">
        <v>215605</v>
      </c>
      <c r="Q86" s="59"/>
      <c r="R86" s="49"/>
    </row>
    <row r="87" spans="1:18">
      <c r="A87" s="52">
        <v>83</v>
      </c>
      <c r="B87" t="s">
        <v>340</v>
      </c>
      <c r="C87" s="53">
        <v>1778</v>
      </c>
      <c r="D87" s="59">
        <v>1241946</v>
      </c>
      <c r="E87" s="59">
        <v>103495</v>
      </c>
      <c r="F87" s="59">
        <v>103495</v>
      </c>
      <c r="G87" s="59">
        <v>103495</v>
      </c>
      <c r="H87" s="59">
        <v>103495</v>
      </c>
      <c r="I87" s="59">
        <v>103495</v>
      </c>
      <c r="J87" s="59">
        <v>103495</v>
      </c>
      <c r="K87" s="59">
        <v>103495</v>
      </c>
      <c r="L87" s="59">
        <v>103495</v>
      </c>
      <c r="M87" s="59">
        <v>103495</v>
      </c>
      <c r="N87" s="59">
        <v>103495</v>
      </c>
      <c r="O87" s="59">
        <v>103495</v>
      </c>
      <c r="P87" s="59">
        <v>103501</v>
      </c>
      <c r="Q87" s="59"/>
      <c r="R87" s="49"/>
    </row>
    <row r="88" spans="1:18">
      <c r="A88" s="52">
        <v>84</v>
      </c>
      <c r="B88" t="s">
        <v>341</v>
      </c>
      <c r="C88" s="53">
        <v>7210</v>
      </c>
      <c r="D88" s="59">
        <v>5036238</v>
      </c>
      <c r="E88" s="59">
        <v>419686</v>
      </c>
      <c r="F88" s="59">
        <v>419686</v>
      </c>
      <c r="G88" s="59">
        <v>419686</v>
      </c>
      <c r="H88" s="59">
        <v>419686</v>
      </c>
      <c r="I88" s="59">
        <v>419686</v>
      </c>
      <c r="J88" s="59">
        <v>419686</v>
      </c>
      <c r="K88" s="59">
        <v>419686</v>
      </c>
      <c r="L88" s="59">
        <v>419686</v>
      </c>
      <c r="M88" s="59">
        <v>419686</v>
      </c>
      <c r="N88" s="59">
        <v>419686</v>
      </c>
      <c r="O88" s="59">
        <v>419686</v>
      </c>
      <c r="P88" s="59">
        <v>419692</v>
      </c>
      <c r="Q88" s="59"/>
      <c r="R88" s="49"/>
    </row>
    <row r="89" spans="1:18">
      <c r="A89" s="52">
        <v>85</v>
      </c>
      <c r="B89" t="s">
        <v>342</v>
      </c>
      <c r="C89" s="53">
        <v>15503</v>
      </c>
      <c r="D89" s="59">
        <v>10828959</v>
      </c>
      <c r="E89" s="59">
        <v>902413</v>
      </c>
      <c r="F89" s="59">
        <v>902413</v>
      </c>
      <c r="G89" s="59">
        <v>902413</v>
      </c>
      <c r="H89" s="59">
        <v>902413</v>
      </c>
      <c r="I89" s="59">
        <v>902413</v>
      </c>
      <c r="J89" s="59">
        <v>902413</v>
      </c>
      <c r="K89" s="59">
        <v>902413</v>
      </c>
      <c r="L89" s="59">
        <v>902413</v>
      </c>
      <c r="M89" s="59">
        <v>902413</v>
      </c>
      <c r="N89" s="59">
        <v>902413</v>
      </c>
      <c r="O89" s="59">
        <v>902413</v>
      </c>
      <c r="P89" s="59">
        <v>902416</v>
      </c>
      <c r="Q89" s="59"/>
      <c r="R89" s="49"/>
    </row>
    <row r="90" spans="1:18">
      <c r="A90" s="52">
        <v>86</v>
      </c>
      <c r="B90" t="s">
        <v>343</v>
      </c>
      <c r="C90" s="53">
        <v>2134</v>
      </c>
      <c r="D90" s="59">
        <v>1490615</v>
      </c>
      <c r="E90" s="59">
        <v>124218</v>
      </c>
      <c r="F90" s="59">
        <v>124218</v>
      </c>
      <c r="G90" s="59">
        <v>124218</v>
      </c>
      <c r="H90" s="59">
        <v>124218</v>
      </c>
      <c r="I90" s="59">
        <v>124218</v>
      </c>
      <c r="J90" s="59">
        <v>124218</v>
      </c>
      <c r="K90" s="59">
        <v>124218</v>
      </c>
      <c r="L90" s="59">
        <v>124218</v>
      </c>
      <c r="M90" s="59">
        <v>124218</v>
      </c>
      <c r="N90" s="59">
        <v>124218</v>
      </c>
      <c r="O90" s="59">
        <v>124218</v>
      </c>
      <c r="P90" s="59">
        <v>124217</v>
      </c>
      <c r="Q90" s="59"/>
      <c r="R90" s="49"/>
    </row>
    <row r="91" spans="1:18">
      <c r="A91" s="52">
        <v>87</v>
      </c>
      <c r="B91" t="s">
        <v>344</v>
      </c>
      <c r="C91" s="53">
        <v>5124</v>
      </c>
      <c r="D91" s="59">
        <v>3579151</v>
      </c>
      <c r="E91" s="59">
        <v>298263</v>
      </c>
      <c r="F91" s="59">
        <v>298263</v>
      </c>
      <c r="G91" s="59">
        <v>298263</v>
      </c>
      <c r="H91" s="59">
        <v>298263</v>
      </c>
      <c r="I91" s="59">
        <v>298263</v>
      </c>
      <c r="J91" s="59">
        <v>298263</v>
      </c>
      <c r="K91" s="59">
        <v>298263</v>
      </c>
      <c r="L91" s="59">
        <v>298263</v>
      </c>
      <c r="M91" s="59">
        <v>298263</v>
      </c>
      <c r="N91" s="59">
        <v>298263</v>
      </c>
      <c r="O91" s="59">
        <v>298263</v>
      </c>
      <c r="P91" s="59">
        <v>298258</v>
      </c>
      <c r="Q91" s="59"/>
      <c r="R91" s="49"/>
    </row>
    <row r="92" spans="1:18">
      <c r="A92" s="52">
        <v>88</v>
      </c>
      <c r="B92" t="s">
        <v>345</v>
      </c>
      <c r="C92" s="53">
        <v>1916</v>
      </c>
      <c r="D92" s="59">
        <v>1338340</v>
      </c>
      <c r="E92" s="59">
        <v>111528</v>
      </c>
      <c r="F92" s="59">
        <v>111528</v>
      </c>
      <c r="G92" s="59">
        <v>111528</v>
      </c>
      <c r="H92" s="59">
        <v>111528</v>
      </c>
      <c r="I92" s="59">
        <v>111528</v>
      </c>
      <c r="J92" s="59">
        <v>111528</v>
      </c>
      <c r="K92" s="59">
        <v>111528</v>
      </c>
      <c r="L92" s="59">
        <v>111528</v>
      </c>
      <c r="M92" s="59">
        <v>111528</v>
      </c>
      <c r="N92" s="59">
        <v>111528</v>
      </c>
      <c r="O92" s="59">
        <v>111528</v>
      </c>
      <c r="P92" s="59">
        <v>111532</v>
      </c>
      <c r="Q92" s="59"/>
      <c r="R92" s="49"/>
    </row>
    <row r="93" spans="1:18">
      <c r="A93" s="52">
        <v>89</v>
      </c>
      <c r="B93" t="s">
        <v>346</v>
      </c>
      <c r="C93" s="53">
        <v>40161</v>
      </c>
      <c r="D93" s="59">
        <v>28052752</v>
      </c>
      <c r="E93" s="59">
        <v>2337729</v>
      </c>
      <c r="F93" s="59">
        <v>2337729</v>
      </c>
      <c r="G93" s="59">
        <v>2337729</v>
      </c>
      <c r="H93" s="59">
        <v>2337729</v>
      </c>
      <c r="I93" s="59">
        <v>2337729</v>
      </c>
      <c r="J93" s="59">
        <v>2337729</v>
      </c>
      <c r="K93" s="59">
        <v>2337729</v>
      </c>
      <c r="L93" s="59">
        <v>2337729</v>
      </c>
      <c r="M93" s="59">
        <v>2337729</v>
      </c>
      <c r="N93" s="59">
        <v>2337729</v>
      </c>
      <c r="O93" s="59">
        <v>2337729</v>
      </c>
      <c r="P93" s="59">
        <v>2337733</v>
      </c>
      <c r="Q93" s="59"/>
      <c r="R93" s="49"/>
    </row>
    <row r="94" spans="1:18">
      <c r="A94" s="52">
        <v>90</v>
      </c>
      <c r="B94" t="s">
        <v>347</v>
      </c>
      <c r="C94" s="53">
        <v>7362</v>
      </c>
      <c r="D94" s="59">
        <v>5142411</v>
      </c>
      <c r="E94" s="59">
        <v>428534</v>
      </c>
      <c r="F94" s="59">
        <v>428534</v>
      </c>
      <c r="G94" s="59">
        <v>428534</v>
      </c>
      <c r="H94" s="59">
        <v>428534</v>
      </c>
      <c r="I94" s="59">
        <v>428534</v>
      </c>
      <c r="J94" s="59">
        <v>428534</v>
      </c>
      <c r="K94" s="59">
        <v>428534</v>
      </c>
      <c r="L94" s="59">
        <v>428534</v>
      </c>
      <c r="M94" s="59">
        <v>428534</v>
      </c>
      <c r="N94" s="59">
        <v>428534</v>
      </c>
      <c r="O94" s="59">
        <v>428534</v>
      </c>
      <c r="P94" s="59">
        <v>428537</v>
      </c>
      <c r="Q94" s="59"/>
      <c r="R94" s="49"/>
    </row>
    <row r="95" spans="1:18">
      <c r="A95" s="52">
        <v>91</v>
      </c>
      <c r="B95" t="s">
        <v>348</v>
      </c>
      <c r="C95" s="53">
        <v>11942</v>
      </c>
      <c r="D95" s="59">
        <v>8341574</v>
      </c>
      <c r="E95" s="59">
        <v>695131</v>
      </c>
      <c r="F95" s="59">
        <v>695131</v>
      </c>
      <c r="G95" s="59">
        <v>695131</v>
      </c>
      <c r="H95" s="59">
        <v>695131</v>
      </c>
      <c r="I95" s="59">
        <v>695131</v>
      </c>
      <c r="J95" s="59">
        <v>695131</v>
      </c>
      <c r="K95" s="59">
        <v>695131</v>
      </c>
      <c r="L95" s="59">
        <v>695131</v>
      </c>
      <c r="M95" s="59">
        <v>695131</v>
      </c>
      <c r="N95" s="59">
        <v>695131</v>
      </c>
      <c r="O95" s="59">
        <v>695131</v>
      </c>
      <c r="P95" s="59">
        <v>695133</v>
      </c>
      <c r="Q95" s="59"/>
      <c r="R95" s="49"/>
    </row>
    <row r="96" spans="1:18">
      <c r="A96" s="52">
        <v>92</v>
      </c>
      <c r="B96" t="s">
        <v>349</v>
      </c>
      <c r="C96" s="53">
        <v>7157</v>
      </c>
      <c r="D96" s="59">
        <v>4999217</v>
      </c>
      <c r="E96" s="59">
        <v>416601</v>
      </c>
      <c r="F96" s="59">
        <v>416601</v>
      </c>
      <c r="G96" s="59">
        <v>416601</v>
      </c>
      <c r="H96" s="59">
        <v>416601</v>
      </c>
      <c r="I96" s="59">
        <v>416601</v>
      </c>
      <c r="J96" s="59">
        <v>416601</v>
      </c>
      <c r="K96" s="59">
        <v>416601</v>
      </c>
      <c r="L96" s="59">
        <v>416601</v>
      </c>
      <c r="M96" s="59">
        <v>416601</v>
      </c>
      <c r="N96" s="59">
        <v>416601</v>
      </c>
      <c r="O96" s="59">
        <v>416601</v>
      </c>
      <c r="P96" s="59">
        <v>416606</v>
      </c>
      <c r="Q96" s="59"/>
      <c r="R96" s="49"/>
    </row>
    <row r="97" spans="1:18">
      <c r="A97" s="52">
        <v>93</v>
      </c>
      <c r="B97" t="s">
        <v>350</v>
      </c>
      <c r="C97" s="53">
        <v>17787</v>
      </c>
      <c r="D97" s="59">
        <v>12424349</v>
      </c>
      <c r="E97" s="59">
        <v>1035362</v>
      </c>
      <c r="F97" s="59">
        <v>1035362</v>
      </c>
      <c r="G97" s="59">
        <v>1035362</v>
      </c>
      <c r="H97" s="59">
        <v>1035362</v>
      </c>
      <c r="I97" s="59">
        <v>1035362</v>
      </c>
      <c r="J97" s="59">
        <v>1035362</v>
      </c>
      <c r="K97" s="59">
        <v>1035362</v>
      </c>
      <c r="L97" s="59">
        <v>1035362</v>
      </c>
      <c r="M97" s="59">
        <v>1035362</v>
      </c>
      <c r="N97" s="59">
        <v>1035362</v>
      </c>
      <c r="O97" s="59">
        <v>1035362</v>
      </c>
      <c r="P97" s="59">
        <v>1035367</v>
      </c>
      <c r="Q97" s="59"/>
      <c r="R97" s="49"/>
    </row>
    <row r="98" spans="1:18">
      <c r="A98" s="52">
        <v>94</v>
      </c>
      <c r="B98" t="s">
        <v>351</v>
      </c>
      <c r="C98" s="53">
        <v>4813</v>
      </c>
      <c r="D98" s="59">
        <v>3361916</v>
      </c>
      <c r="E98" s="59">
        <v>280160</v>
      </c>
      <c r="F98" s="59">
        <v>280160</v>
      </c>
      <c r="G98" s="59">
        <v>280160</v>
      </c>
      <c r="H98" s="59">
        <v>280160</v>
      </c>
      <c r="I98" s="59">
        <v>280160</v>
      </c>
      <c r="J98" s="59">
        <v>280160</v>
      </c>
      <c r="K98" s="59">
        <v>280160</v>
      </c>
      <c r="L98" s="59">
        <v>280160</v>
      </c>
      <c r="M98" s="59">
        <v>280160</v>
      </c>
      <c r="N98" s="59">
        <v>280160</v>
      </c>
      <c r="O98" s="59">
        <v>280160</v>
      </c>
      <c r="P98" s="59">
        <v>280156</v>
      </c>
      <c r="Q98" s="59"/>
      <c r="R98" s="49"/>
    </row>
    <row r="99" spans="1:18">
      <c r="A99" s="52">
        <v>95</v>
      </c>
      <c r="B99" t="s">
        <v>352</v>
      </c>
      <c r="C99" s="53">
        <v>5407</v>
      </c>
      <c r="D99" s="59">
        <v>3776829</v>
      </c>
      <c r="E99" s="59">
        <v>314736</v>
      </c>
      <c r="F99" s="59">
        <v>314736</v>
      </c>
      <c r="G99" s="59">
        <v>314736</v>
      </c>
      <c r="H99" s="59">
        <v>314736</v>
      </c>
      <c r="I99" s="59">
        <v>314736</v>
      </c>
      <c r="J99" s="59">
        <v>314736</v>
      </c>
      <c r="K99" s="59">
        <v>314736</v>
      </c>
      <c r="L99" s="59">
        <v>314736</v>
      </c>
      <c r="M99" s="59">
        <v>314736</v>
      </c>
      <c r="N99" s="59">
        <v>314736</v>
      </c>
      <c r="O99" s="59">
        <v>314736</v>
      </c>
      <c r="P99" s="59">
        <v>314733</v>
      </c>
      <c r="Q99" s="59"/>
      <c r="R99" s="49"/>
    </row>
    <row r="100" spans="1:18">
      <c r="A100" s="52">
        <v>96</v>
      </c>
      <c r="B100" t="s">
        <v>353</v>
      </c>
      <c r="C100" s="53">
        <v>77621</v>
      </c>
      <c r="D100" s="59">
        <v>54218836</v>
      </c>
      <c r="E100" s="59">
        <v>4518236</v>
      </c>
      <c r="F100" s="59">
        <v>4518236</v>
      </c>
      <c r="G100" s="59">
        <v>4518236</v>
      </c>
      <c r="H100" s="59">
        <v>4518236</v>
      </c>
      <c r="I100" s="59">
        <v>4518236</v>
      </c>
      <c r="J100" s="59">
        <v>4518236</v>
      </c>
      <c r="K100" s="59">
        <v>4518236</v>
      </c>
      <c r="L100" s="59">
        <v>4518236</v>
      </c>
      <c r="M100" s="59">
        <v>4518236</v>
      </c>
      <c r="N100" s="59">
        <v>4518236</v>
      </c>
      <c r="O100" s="59">
        <v>4518236</v>
      </c>
      <c r="P100" s="59">
        <v>4518240</v>
      </c>
      <c r="Q100" s="59"/>
      <c r="R100" s="49"/>
    </row>
    <row r="101" spans="1:18">
      <c r="A101" s="52">
        <v>97</v>
      </c>
      <c r="B101" t="s">
        <v>354</v>
      </c>
      <c r="C101" s="53">
        <v>3522</v>
      </c>
      <c r="D101" s="59">
        <v>2460143</v>
      </c>
      <c r="E101" s="59">
        <v>205012</v>
      </c>
      <c r="F101" s="59">
        <v>205012</v>
      </c>
      <c r="G101" s="59">
        <v>205012</v>
      </c>
      <c r="H101" s="59">
        <v>205012</v>
      </c>
      <c r="I101" s="59">
        <v>205012</v>
      </c>
      <c r="J101" s="59">
        <v>205012</v>
      </c>
      <c r="K101" s="59">
        <v>205012</v>
      </c>
      <c r="L101" s="59">
        <v>205012</v>
      </c>
      <c r="M101" s="59">
        <v>205012</v>
      </c>
      <c r="N101" s="59">
        <v>205012</v>
      </c>
      <c r="O101" s="59">
        <v>205012</v>
      </c>
      <c r="P101" s="59">
        <v>205011</v>
      </c>
      <c r="Q101" s="59"/>
      <c r="R101" s="49"/>
    </row>
    <row r="102" spans="1:18">
      <c r="A102" s="52">
        <v>98</v>
      </c>
      <c r="B102" t="s">
        <v>355</v>
      </c>
      <c r="C102" s="53">
        <v>14784</v>
      </c>
      <c r="D102" s="59">
        <v>10326732</v>
      </c>
      <c r="E102" s="59">
        <v>860561</v>
      </c>
      <c r="F102" s="59">
        <v>860561</v>
      </c>
      <c r="G102" s="59">
        <v>860561</v>
      </c>
      <c r="H102" s="59">
        <v>860561</v>
      </c>
      <c r="I102" s="59">
        <v>860561</v>
      </c>
      <c r="J102" s="59">
        <v>860561</v>
      </c>
      <c r="K102" s="59">
        <v>860561</v>
      </c>
      <c r="L102" s="59">
        <v>860561</v>
      </c>
      <c r="M102" s="59">
        <v>860561</v>
      </c>
      <c r="N102" s="59">
        <v>860561</v>
      </c>
      <c r="O102" s="59">
        <v>860561</v>
      </c>
      <c r="P102" s="59">
        <v>860561</v>
      </c>
      <c r="Q102" s="59"/>
      <c r="R102" s="49"/>
    </row>
    <row r="103" spans="1:18">
      <c r="A103" s="52">
        <v>99</v>
      </c>
      <c r="B103" t="s">
        <v>356</v>
      </c>
      <c r="C103" s="53">
        <v>4056</v>
      </c>
      <c r="D103" s="59">
        <v>2833146</v>
      </c>
      <c r="E103" s="59">
        <v>236095</v>
      </c>
      <c r="F103" s="59">
        <v>236095</v>
      </c>
      <c r="G103" s="59">
        <v>236095</v>
      </c>
      <c r="H103" s="59">
        <v>236095</v>
      </c>
      <c r="I103" s="59">
        <v>236095</v>
      </c>
      <c r="J103" s="59">
        <v>236095</v>
      </c>
      <c r="K103" s="59">
        <v>236095</v>
      </c>
      <c r="L103" s="59">
        <v>236095</v>
      </c>
      <c r="M103" s="59">
        <v>236095</v>
      </c>
      <c r="N103" s="59">
        <v>236095</v>
      </c>
      <c r="O103" s="59">
        <v>236095</v>
      </c>
      <c r="P103" s="59">
        <v>236101</v>
      </c>
      <c r="Q103" s="59"/>
      <c r="R103" s="49"/>
    </row>
    <row r="104" spans="1:18">
      <c r="A104" s="52">
        <v>100</v>
      </c>
      <c r="B104" t="s">
        <v>357</v>
      </c>
      <c r="C104" s="53">
        <v>3682</v>
      </c>
      <c r="D104" s="59">
        <v>2571903</v>
      </c>
      <c r="E104" s="59">
        <v>214325</v>
      </c>
      <c r="F104" s="59">
        <v>214325</v>
      </c>
      <c r="G104" s="59">
        <v>214325</v>
      </c>
      <c r="H104" s="59">
        <v>214325</v>
      </c>
      <c r="I104" s="59">
        <v>214325</v>
      </c>
      <c r="J104" s="59">
        <v>214325</v>
      </c>
      <c r="K104" s="59">
        <v>214325</v>
      </c>
      <c r="L104" s="59">
        <v>214325</v>
      </c>
      <c r="M104" s="59">
        <v>214325</v>
      </c>
      <c r="N104" s="59">
        <v>214325</v>
      </c>
      <c r="O104" s="59">
        <v>214325</v>
      </c>
      <c r="P104" s="59">
        <v>214328</v>
      </c>
      <c r="Q104" s="59"/>
      <c r="R104" s="49"/>
    </row>
    <row r="105" spans="1:18">
      <c r="A105" s="52">
        <v>101</v>
      </c>
      <c r="B105" t="s">
        <v>358</v>
      </c>
      <c r="C105" s="53">
        <v>55261</v>
      </c>
      <c r="D105" s="59">
        <v>38600212</v>
      </c>
      <c r="E105" s="59">
        <v>3216684</v>
      </c>
      <c r="F105" s="59">
        <v>3216684</v>
      </c>
      <c r="G105" s="59">
        <v>3216684</v>
      </c>
      <c r="H105" s="59">
        <v>3216684</v>
      </c>
      <c r="I105" s="59">
        <v>3216684</v>
      </c>
      <c r="J105" s="59">
        <v>3216684</v>
      </c>
      <c r="K105" s="59">
        <v>3216684</v>
      </c>
      <c r="L105" s="59">
        <v>3216684</v>
      </c>
      <c r="M105" s="59">
        <v>3216684</v>
      </c>
      <c r="N105" s="59">
        <v>3216684</v>
      </c>
      <c r="O105" s="59">
        <v>3216684</v>
      </c>
      <c r="P105" s="59">
        <v>3216688</v>
      </c>
      <c r="Q105" s="59"/>
      <c r="R105" s="49"/>
    </row>
    <row r="106" spans="1:18">
      <c r="A106" s="52">
        <v>102</v>
      </c>
      <c r="B106" t="s">
        <v>359</v>
      </c>
      <c r="C106" s="53">
        <v>80313</v>
      </c>
      <c r="D106" s="59">
        <v>56099217</v>
      </c>
      <c r="E106" s="59">
        <v>4674935</v>
      </c>
      <c r="F106" s="59">
        <v>4674935</v>
      </c>
      <c r="G106" s="59">
        <v>4674935</v>
      </c>
      <c r="H106" s="59">
        <v>4674935</v>
      </c>
      <c r="I106" s="59">
        <v>4674935</v>
      </c>
      <c r="J106" s="59">
        <v>4674935</v>
      </c>
      <c r="K106" s="59">
        <v>4674935</v>
      </c>
      <c r="L106" s="59">
        <v>4674935</v>
      </c>
      <c r="M106" s="59">
        <v>4674935</v>
      </c>
      <c r="N106" s="59">
        <v>4674935</v>
      </c>
      <c r="O106" s="59">
        <v>4674935</v>
      </c>
      <c r="P106" s="59">
        <v>4674932</v>
      </c>
      <c r="Q106" s="59"/>
      <c r="R106" s="49"/>
    </row>
    <row r="107" spans="1:18">
      <c r="A107" s="52">
        <v>103</v>
      </c>
      <c r="B107" t="s">
        <v>360</v>
      </c>
      <c r="C107" s="53">
        <v>3482</v>
      </c>
      <c r="D107" s="59">
        <v>2432202</v>
      </c>
      <c r="E107" s="59">
        <v>202684</v>
      </c>
      <c r="F107" s="59">
        <v>202684</v>
      </c>
      <c r="G107" s="59">
        <v>202684</v>
      </c>
      <c r="H107" s="59">
        <v>202684</v>
      </c>
      <c r="I107" s="59">
        <v>202684</v>
      </c>
      <c r="J107" s="59">
        <v>202684</v>
      </c>
      <c r="K107" s="59">
        <v>202684</v>
      </c>
      <c r="L107" s="59">
        <v>202684</v>
      </c>
      <c r="M107" s="59">
        <v>202684</v>
      </c>
      <c r="N107" s="59">
        <v>202684</v>
      </c>
      <c r="O107" s="59">
        <v>202684</v>
      </c>
      <c r="P107" s="59">
        <v>202678</v>
      </c>
      <c r="Q107" s="59"/>
      <c r="R107" s="49"/>
    </row>
    <row r="108" spans="1:18">
      <c r="A108" s="52">
        <v>104</v>
      </c>
      <c r="B108" t="s">
        <v>361</v>
      </c>
      <c r="C108" s="53">
        <v>15203</v>
      </c>
      <c r="D108" s="59">
        <v>10619406</v>
      </c>
      <c r="E108" s="59">
        <v>884951</v>
      </c>
      <c r="F108" s="59">
        <v>884951</v>
      </c>
      <c r="G108" s="59">
        <v>884951</v>
      </c>
      <c r="H108" s="59">
        <v>884951</v>
      </c>
      <c r="I108" s="59">
        <v>884951</v>
      </c>
      <c r="J108" s="59">
        <v>884951</v>
      </c>
      <c r="K108" s="59">
        <v>884951</v>
      </c>
      <c r="L108" s="59">
        <v>884951</v>
      </c>
      <c r="M108" s="59">
        <v>884951</v>
      </c>
      <c r="N108" s="59">
        <v>884951</v>
      </c>
      <c r="O108" s="59">
        <v>884951</v>
      </c>
      <c r="P108" s="59">
        <v>884945</v>
      </c>
      <c r="Q108" s="59"/>
      <c r="R108" s="49"/>
    </row>
    <row r="109" spans="1:18">
      <c r="A109" s="52">
        <v>105</v>
      </c>
      <c r="B109" t="s">
        <v>362</v>
      </c>
      <c r="C109" s="53">
        <v>3109</v>
      </c>
      <c r="D109" s="59">
        <v>2171659</v>
      </c>
      <c r="E109" s="59">
        <v>180972</v>
      </c>
      <c r="F109" s="59">
        <v>180972</v>
      </c>
      <c r="G109" s="59">
        <v>180972</v>
      </c>
      <c r="H109" s="59">
        <v>180972</v>
      </c>
      <c r="I109" s="59">
        <v>180972</v>
      </c>
      <c r="J109" s="59">
        <v>180972</v>
      </c>
      <c r="K109" s="59">
        <v>180972</v>
      </c>
      <c r="L109" s="59">
        <v>180972</v>
      </c>
      <c r="M109" s="59">
        <v>180972</v>
      </c>
      <c r="N109" s="59">
        <v>180972</v>
      </c>
      <c r="O109" s="59">
        <v>180972</v>
      </c>
      <c r="P109" s="59">
        <v>180967</v>
      </c>
      <c r="Q109" s="59"/>
      <c r="R109" s="49"/>
    </row>
    <row r="110" spans="1:18">
      <c r="A110" s="52">
        <v>106</v>
      </c>
      <c r="B110" t="s">
        <v>363</v>
      </c>
      <c r="C110" s="53">
        <v>2227</v>
      </c>
      <c r="D110" s="59">
        <v>1555579.666666663</v>
      </c>
      <c r="E110" s="59">
        <v>129631.33333333299</v>
      </c>
      <c r="F110" s="59">
        <v>129631.33333333299</v>
      </c>
      <c r="G110" s="59">
        <v>129631.33333333299</v>
      </c>
      <c r="H110" s="59">
        <v>129631.33333333299</v>
      </c>
      <c r="I110" s="59">
        <v>129631.33333333299</v>
      </c>
      <c r="J110" s="59">
        <v>129631.33333333299</v>
      </c>
      <c r="K110" s="59">
        <v>129631.33333333299</v>
      </c>
      <c r="L110" s="59">
        <v>129631.33333333299</v>
      </c>
      <c r="M110" s="59">
        <v>129631.33333333299</v>
      </c>
      <c r="N110" s="59">
        <v>129631.33333333299</v>
      </c>
      <c r="O110" s="59">
        <v>129631.33333333299</v>
      </c>
      <c r="P110" s="59">
        <v>129635</v>
      </c>
      <c r="Q110" s="59"/>
      <c r="R110" s="49"/>
    </row>
    <row r="111" spans="1:18">
      <c r="C111" s="50">
        <f>SUM(C5:C110)</f>
        <v>2097175</v>
      </c>
      <c r="D111" s="60">
        <v>1464892061.6666667</v>
      </c>
      <c r="E111" s="60">
        <f t="shared" ref="E111:P111" si="0">SUM(E5:E110)</f>
        <v>122074338.33333333</v>
      </c>
      <c r="F111" s="60">
        <f t="shared" si="0"/>
        <v>122074338.33333333</v>
      </c>
      <c r="G111" s="60">
        <f t="shared" si="0"/>
        <v>122074338.33333333</v>
      </c>
      <c r="H111" s="60">
        <f t="shared" si="0"/>
        <v>122074338.33333333</v>
      </c>
      <c r="I111" s="60">
        <f t="shared" si="0"/>
        <v>122074338.33333333</v>
      </c>
      <c r="J111" s="60">
        <f t="shared" si="0"/>
        <v>122074338.33333333</v>
      </c>
      <c r="K111" s="60">
        <f t="shared" si="0"/>
        <v>122074338.33333333</v>
      </c>
      <c r="L111" s="60">
        <f t="shared" si="0"/>
        <v>122074338.33333333</v>
      </c>
      <c r="M111" s="60">
        <f t="shared" si="0"/>
        <v>122074338.33333333</v>
      </c>
      <c r="N111" s="60">
        <f t="shared" si="0"/>
        <v>122074338.33333333</v>
      </c>
      <c r="O111" s="60">
        <f t="shared" si="0"/>
        <v>122074338.33333333</v>
      </c>
      <c r="P111" s="60">
        <f t="shared" si="0"/>
        <v>122074340</v>
      </c>
      <c r="Q111" s="60"/>
    </row>
    <row r="112" spans="1:18">
      <c r="D112" s="56"/>
      <c r="Q112" s="49"/>
    </row>
    <row r="113" spans="3:16"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</row>
    <row r="116" spans="3:16">
      <c r="C116" s="54"/>
    </row>
    <row r="118" spans="3:16">
      <c r="D118" s="4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7"/>
  <sheetViews>
    <sheetView workbookViewId="0">
      <selection activeCell="F17" sqref="F17"/>
    </sheetView>
  </sheetViews>
  <sheetFormatPr baseColWidth="10" defaultRowHeight="15"/>
  <cols>
    <col min="1" max="5" width="14.42578125" customWidth="1"/>
  </cols>
  <sheetData>
    <row r="1" spans="1:5">
      <c r="A1" s="63" t="s">
        <v>384</v>
      </c>
    </row>
    <row r="2" spans="1:5">
      <c r="A2" s="63" t="s">
        <v>385</v>
      </c>
    </row>
    <row r="3" spans="1:5" ht="15.75" thickBot="1">
      <c r="A3" s="63"/>
    </row>
    <row r="4" spans="1:5" ht="26.1" customHeight="1" thickBot="1">
      <c r="A4" s="132" t="s">
        <v>383</v>
      </c>
      <c r="B4" s="134" t="s">
        <v>386</v>
      </c>
      <c r="C4" s="135"/>
      <c r="D4" s="134" t="s">
        <v>370</v>
      </c>
      <c r="E4" s="135"/>
    </row>
    <row r="5" spans="1:5" ht="24.75" thickBot="1">
      <c r="A5" s="133"/>
      <c r="B5" s="64" t="s">
        <v>388</v>
      </c>
      <c r="C5" s="64" t="s">
        <v>387</v>
      </c>
      <c r="D5" s="64" t="s">
        <v>388</v>
      </c>
      <c r="E5" s="64" t="s">
        <v>387</v>
      </c>
    </row>
    <row r="6" spans="1:5" ht="15.75" thickBot="1">
      <c r="A6" s="61" t="s">
        <v>371</v>
      </c>
      <c r="B6" s="62">
        <v>31</v>
      </c>
      <c r="C6" s="65">
        <v>36923</v>
      </c>
      <c r="D6" s="62">
        <v>31</v>
      </c>
      <c r="E6" s="65">
        <v>36923</v>
      </c>
    </row>
    <row r="7" spans="1:5" ht="15.75" thickBot="1">
      <c r="A7" s="61" t="s">
        <v>372</v>
      </c>
      <c r="B7" s="62">
        <v>28</v>
      </c>
      <c r="C7" s="65">
        <v>36951</v>
      </c>
      <c r="D7" s="62">
        <v>28</v>
      </c>
      <c r="E7" s="65">
        <v>36951</v>
      </c>
    </row>
    <row r="8" spans="1:5" ht="15.75" thickBot="1">
      <c r="A8" s="61" t="s">
        <v>373</v>
      </c>
      <c r="B8" s="62">
        <v>29</v>
      </c>
      <c r="C8" s="65">
        <v>36982</v>
      </c>
      <c r="D8" s="62">
        <v>29</v>
      </c>
      <c r="E8" s="65">
        <v>36982</v>
      </c>
    </row>
    <row r="9" spans="1:5" ht="15.75" thickBot="1">
      <c r="A9" s="61" t="s">
        <v>374</v>
      </c>
      <c r="B9" s="62">
        <v>30</v>
      </c>
      <c r="C9" s="65">
        <v>37377</v>
      </c>
      <c r="D9" s="62">
        <v>30</v>
      </c>
      <c r="E9" s="65">
        <v>37377</v>
      </c>
    </row>
    <row r="10" spans="1:5" ht="15.75" thickBot="1">
      <c r="A10" s="61" t="s">
        <v>375</v>
      </c>
      <c r="B10" s="62">
        <v>31</v>
      </c>
      <c r="C10" s="65">
        <v>37773</v>
      </c>
      <c r="D10" s="62">
        <v>31</v>
      </c>
      <c r="E10" s="65">
        <v>37773</v>
      </c>
    </row>
    <row r="11" spans="1:5" ht="15.75" thickBot="1">
      <c r="A11" s="61" t="s">
        <v>376</v>
      </c>
      <c r="B11" s="62">
        <v>28</v>
      </c>
      <c r="C11" s="65">
        <v>37073</v>
      </c>
      <c r="D11" s="62">
        <v>28</v>
      </c>
      <c r="E11" s="65">
        <v>37073</v>
      </c>
    </row>
    <row r="12" spans="1:5" ht="15.75" thickBot="1">
      <c r="A12" s="61" t="s">
        <v>377</v>
      </c>
      <c r="B12" s="62">
        <v>31</v>
      </c>
      <c r="C12" s="65">
        <v>37104</v>
      </c>
      <c r="D12" s="62">
        <v>31</v>
      </c>
      <c r="E12" s="65">
        <v>37104</v>
      </c>
    </row>
    <row r="13" spans="1:5" ht="15.75" thickBot="1">
      <c r="A13" s="61" t="s">
        <v>378</v>
      </c>
      <c r="B13" s="62">
        <v>30</v>
      </c>
      <c r="C13" s="65">
        <v>37500</v>
      </c>
      <c r="D13" s="62">
        <v>30</v>
      </c>
      <c r="E13" s="65">
        <v>37500</v>
      </c>
    </row>
    <row r="14" spans="1:5" ht="15.75" thickBot="1">
      <c r="A14" s="61" t="s">
        <v>379</v>
      </c>
      <c r="B14" s="62">
        <v>30</v>
      </c>
      <c r="C14" s="65">
        <v>37165</v>
      </c>
      <c r="D14" s="62">
        <v>30</v>
      </c>
      <c r="E14" s="65">
        <v>37165</v>
      </c>
    </row>
    <row r="15" spans="1:5" ht="15.75" thickBot="1">
      <c r="A15" s="61" t="s">
        <v>380</v>
      </c>
      <c r="B15" s="62">
        <v>31</v>
      </c>
      <c r="C15" s="65">
        <v>37196</v>
      </c>
      <c r="D15" s="62">
        <v>31</v>
      </c>
      <c r="E15" s="65">
        <v>37196</v>
      </c>
    </row>
    <row r="16" spans="1:5" ht="15.75" thickBot="1">
      <c r="A16" s="61" t="s">
        <v>381</v>
      </c>
      <c r="B16" s="62"/>
      <c r="C16" s="62"/>
      <c r="D16" s="62">
        <v>29</v>
      </c>
      <c r="E16" s="65">
        <v>37591</v>
      </c>
    </row>
    <row r="17" spans="1:5" ht="15.75" thickBot="1">
      <c r="A17" s="61" t="s">
        <v>382</v>
      </c>
      <c r="B17" s="62"/>
      <c r="C17" s="62"/>
      <c r="D17" s="62">
        <v>13</v>
      </c>
      <c r="E17" s="65">
        <v>42705</v>
      </c>
    </row>
  </sheetData>
  <mergeCells count="3">
    <mergeCell ref="A4:A5"/>
    <mergeCell ref="B4:C4"/>
    <mergeCell ref="D4:E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FISMDF</vt:lpstr>
      <vt:lpstr>Calendario FISMDF</vt:lpstr>
      <vt:lpstr>Calendario FORTAMUN</vt:lpstr>
      <vt:lpstr>Calendario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Nohemi Elideth Gonzalez Rodriguez</dc:creator>
  <cp:lastModifiedBy>Gabriel Abelardo Cauich Castilla</cp:lastModifiedBy>
  <dcterms:created xsi:type="dcterms:W3CDTF">2016-01-12T01:39:13Z</dcterms:created>
  <dcterms:modified xsi:type="dcterms:W3CDTF">2021-02-03T20:59:35Z</dcterms:modified>
</cp:coreProperties>
</file>