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726"/>
  <workbookPr/>
  <mc:AlternateContent xmlns:mc="http://schemas.openxmlformats.org/markup-compatibility/2006">
    <mc:Choice Requires="x15">
      <x15ac:absPath xmlns:x15ac="http://schemas.microsoft.com/office/spreadsheetml/2010/11/ac" url="C:\Users\ruben.canul\Documents\2024\TRIMESTRALES\SEGUNDO TRIMESTRE\"/>
    </mc:Choice>
  </mc:AlternateContent>
  <xr:revisionPtr revIDLastSave="0" documentId="13_ncr:1_{571CF0BD-39C7-4017-ADE1-A184A115079D}" xr6:coauthVersionLast="47" xr6:coauthVersionMax="47" xr10:uidLastSave="{00000000-0000-0000-0000-000000000000}"/>
  <bookViews>
    <workbookView xWindow="-120" yWindow="-120" windowWidth="20730" windowHeight="11310" tabRatio="598" xr2:uid="{00000000-000D-0000-FFFF-FFFF00000000}"/>
  </bookViews>
  <sheets>
    <sheet name="ACUMULADO AL 2° TRIMESTRE" sheetId="7" r:id="rId1"/>
    <sheet name="RESUMEN" sheetId="6" r:id="rId2"/>
    <sheet name="ABRIL" sheetId="5" r:id="rId3"/>
    <sheet name="MAYO" sheetId="4" r:id="rId4"/>
    <sheet name="JUNIO" sheetId="2" r:id="rId5"/>
  </sheets>
  <definedNames>
    <definedName name="_xlnm._FilterDatabase" localSheetId="0" hidden="1">'ACUMULADO AL 2° TRIMESTRE'!$A$5:$R$111</definedName>
    <definedName name="_xlnm.Print_Area" localSheetId="1">RESUMEN!$B$1:$C$64</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74" i="4" l="1"/>
  <c r="D74" i="4"/>
  <c r="C74" i="4"/>
  <c r="J74" i="5"/>
  <c r="D74" i="5"/>
  <c r="C74" i="5"/>
  <c r="P74" i="5" s="1"/>
  <c r="C114" i="2" l="1"/>
  <c r="D114" i="2"/>
  <c r="E114" i="2"/>
  <c r="F114" i="2"/>
  <c r="G114" i="2"/>
  <c r="H114" i="2"/>
  <c r="I114" i="2"/>
  <c r="J114" i="2"/>
  <c r="K114" i="2"/>
  <c r="L114" i="2"/>
  <c r="M114" i="2"/>
  <c r="N114" i="2"/>
  <c r="O114" i="2"/>
  <c r="P113" i="2"/>
  <c r="P112" i="2"/>
  <c r="P111" i="2"/>
  <c r="P110" i="2"/>
  <c r="P109" i="2"/>
  <c r="P108" i="2"/>
  <c r="P107" i="2"/>
  <c r="P106" i="2"/>
  <c r="P105" i="2"/>
  <c r="P104" i="2"/>
  <c r="P103" i="2"/>
  <c r="P102" i="2"/>
  <c r="P101" i="2"/>
  <c r="P100" i="2"/>
  <c r="P99" i="2"/>
  <c r="P98" i="2"/>
  <c r="P97" i="2"/>
  <c r="P96" i="2"/>
  <c r="P95" i="2"/>
  <c r="P94" i="2"/>
  <c r="P93" i="2"/>
  <c r="P92" i="2"/>
  <c r="P91" i="2"/>
  <c r="P90" i="2"/>
  <c r="P89" i="2"/>
  <c r="P88" i="2"/>
  <c r="P87" i="2"/>
  <c r="P86" i="2"/>
  <c r="P85" i="2"/>
  <c r="P84" i="2"/>
  <c r="P83" i="2"/>
  <c r="P82" i="2"/>
  <c r="P81" i="2"/>
  <c r="P80" i="2"/>
  <c r="P79" i="2"/>
  <c r="P78" i="2"/>
  <c r="P77" i="2"/>
  <c r="P76" i="2"/>
  <c r="P75" i="2"/>
  <c r="P74" i="2"/>
  <c r="P73" i="2"/>
  <c r="P72" i="2"/>
  <c r="P71" i="2"/>
  <c r="P70" i="2"/>
  <c r="P69" i="2"/>
  <c r="P68" i="2"/>
  <c r="P67" i="2"/>
  <c r="P66" i="2"/>
  <c r="P65" i="2"/>
  <c r="P64" i="2"/>
  <c r="P63" i="2"/>
  <c r="P62" i="2"/>
  <c r="P61" i="2"/>
  <c r="P60" i="2"/>
  <c r="P59" i="2"/>
  <c r="P58" i="2"/>
  <c r="P57" i="2"/>
  <c r="P56" i="2"/>
  <c r="P55" i="2"/>
  <c r="P54" i="2"/>
  <c r="P53" i="2"/>
  <c r="P52" i="2"/>
  <c r="P51" i="2"/>
  <c r="P50" i="2"/>
  <c r="P49" i="2"/>
  <c r="P48" i="2"/>
  <c r="P47" i="2"/>
  <c r="P46" i="2"/>
  <c r="P45" i="2"/>
  <c r="P44" i="2"/>
  <c r="P43" i="2"/>
  <c r="P42" i="2"/>
  <c r="P41" i="2"/>
  <c r="P40" i="2"/>
  <c r="P39" i="2"/>
  <c r="P38" i="2"/>
  <c r="P37" i="2"/>
  <c r="P36" i="2"/>
  <c r="P35" i="2"/>
  <c r="P34" i="2"/>
  <c r="P33" i="2"/>
  <c r="P32" i="2"/>
  <c r="P31" i="2"/>
  <c r="P30" i="2"/>
  <c r="P29" i="2"/>
  <c r="P28" i="2"/>
  <c r="P27" i="2"/>
  <c r="P26" i="2"/>
  <c r="P25" i="2"/>
  <c r="P24" i="2"/>
  <c r="P23" i="2"/>
  <c r="P22" i="2"/>
  <c r="P21" i="2"/>
  <c r="P20" i="2"/>
  <c r="P19" i="2"/>
  <c r="P18" i="2"/>
  <c r="P17" i="2"/>
  <c r="P16" i="2"/>
  <c r="P15" i="2"/>
  <c r="P14" i="2"/>
  <c r="P13" i="2"/>
  <c r="P12" i="2"/>
  <c r="P11" i="2"/>
  <c r="P10" i="2"/>
  <c r="P9" i="2"/>
  <c r="P8" i="2"/>
  <c r="P114" i="2" l="1"/>
  <c r="C114" i="4"/>
  <c r="D114" i="4"/>
  <c r="E114" i="4"/>
  <c r="F114" i="4"/>
  <c r="G114" i="4"/>
  <c r="H114" i="4"/>
  <c r="I114" i="4"/>
  <c r="J114" i="4"/>
  <c r="K114" i="4"/>
  <c r="L114" i="4"/>
  <c r="M114" i="4"/>
  <c r="N114" i="4"/>
  <c r="O114" i="4"/>
  <c r="P113" i="4"/>
  <c r="P112" i="4"/>
  <c r="P111" i="4"/>
  <c r="P110" i="4"/>
  <c r="P109" i="4"/>
  <c r="P108" i="4"/>
  <c r="P107" i="4"/>
  <c r="P106" i="4"/>
  <c r="P105" i="4"/>
  <c r="P104" i="4"/>
  <c r="P103" i="4"/>
  <c r="P102" i="4"/>
  <c r="P101" i="4"/>
  <c r="P100" i="4"/>
  <c r="P99" i="4"/>
  <c r="P98" i="4"/>
  <c r="P97" i="4"/>
  <c r="P96" i="4"/>
  <c r="P95" i="4"/>
  <c r="P94" i="4"/>
  <c r="P93" i="4"/>
  <c r="P92" i="4"/>
  <c r="P91" i="4"/>
  <c r="P90" i="4"/>
  <c r="P89" i="4"/>
  <c r="P88" i="4"/>
  <c r="P87" i="4"/>
  <c r="P86" i="4"/>
  <c r="P85" i="4"/>
  <c r="P84" i="4"/>
  <c r="P83" i="4"/>
  <c r="P82" i="4"/>
  <c r="P81" i="4"/>
  <c r="P80" i="4"/>
  <c r="P79" i="4"/>
  <c r="P78" i="4"/>
  <c r="P77" i="4"/>
  <c r="P76" i="4"/>
  <c r="P75" i="4"/>
  <c r="P74" i="4"/>
  <c r="P73" i="4"/>
  <c r="P72" i="4"/>
  <c r="P71" i="4"/>
  <c r="P70" i="4"/>
  <c r="P69" i="4"/>
  <c r="P68" i="4"/>
  <c r="P67" i="4"/>
  <c r="P66" i="4"/>
  <c r="P65" i="4"/>
  <c r="P64" i="4"/>
  <c r="P63" i="4"/>
  <c r="P62" i="4"/>
  <c r="P61" i="4"/>
  <c r="P60" i="4"/>
  <c r="P59" i="4"/>
  <c r="P58" i="4"/>
  <c r="P57" i="4"/>
  <c r="P56" i="4"/>
  <c r="P55" i="4"/>
  <c r="P54" i="4"/>
  <c r="P53" i="4"/>
  <c r="P52" i="4"/>
  <c r="P51" i="4"/>
  <c r="P50" i="4"/>
  <c r="P49" i="4"/>
  <c r="P48" i="4"/>
  <c r="P47" i="4"/>
  <c r="P46" i="4"/>
  <c r="P45" i="4"/>
  <c r="P44" i="4"/>
  <c r="P43" i="4"/>
  <c r="P42" i="4"/>
  <c r="P41" i="4"/>
  <c r="P40" i="4"/>
  <c r="P39" i="4"/>
  <c r="P38" i="4"/>
  <c r="P37" i="4"/>
  <c r="P36" i="4"/>
  <c r="P35" i="4"/>
  <c r="P34" i="4"/>
  <c r="P33" i="4"/>
  <c r="P32" i="4"/>
  <c r="P31" i="4"/>
  <c r="P30" i="4"/>
  <c r="P29" i="4"/>
  <c r="P28" i="4"/>
  <c r="P27" i="4"/>
  <c r="P26" i="4"/>
  <c r="P25" i="4"/>
  <c r="P24" i="4"/>
  <c r="P23" i="4"/>
  <c r="P22" i="4"/>
  <c r="P21" i="4"/>
  <c r="P20" i="4"/>
  <c r="P19" i="4"/>
  <c r="P18" i="4"/>
  <c r="P17" i="4"/>
  <c r="P16" i="4"/>
  <c r="P15" i="4"/>
  <c r="P14" i="4"/>
  <c r="P13" i="4"/>
  <c r="P12" i="4"/>
  <c r="P11" i="4"/>
  <c r="P10" i="4"/>
  <c r="P9" i="4"/>
  <c r="P8" i="4"/>
  <c r="C114" i="5"/>
  <c r="D114" i="5"/>
  <c r="E114" i="5"/>
  <c r="F114" i="5"/>
  <c r="G114" i="5"/>
  <c r="H114" i="5"/>
  <c r="I114" i="5"/>
  <c r="J114" i="5"/>
  <c r="K114" i="5"/>
  <c r="L114" i="5"/>
  <c r="M114" i="5"/>
  <c r="N114" i="5"/>
  <c r="O114" i="5"/>
  <c r="P113" i="5"/>
  <c r="P112" i="5"/>
  <c r="P111" i="5"/>
  <c r="P110" i="5"/>
  <c r="P109" i="5"/>
  <c r="P108" i="5"/>
  <c r="P107" i="5"/>
  <c r="P106" i="5"/>
  <c r="P105" i="5"/>
  <c r="P104" i="5"/>
  <c r="P103" i="5"/>
  <c r="P102" i="5"/>
  <c r="P101" i="5"/>
  <c r="P100" i="5"/>
  <c r="P99" i="5"/>
  <c r="P98" i="5"/>
  <c r="P97" i="5"/>
  <c r="P96" i="5"/>
  <c r="P95" i="5"/>
  <c r="P94" i="5"/>
  <c r="P93" i="5"/>
  <c r="P92" i="5"/>
  <c r="P91" i="5"/>
  <c r="P90" i="5"/>
  <c r="P89" i="5"/>
  <c r="P88" i="5"/>
  <c r="P87" i="5"/>
  <c r="P86" i="5"/>
  <c r="P85" i="5"/>
  <c r="P84" i="5"/>
  <c r="P83" i="5"/>
  <c r="P82" i="5"/>
  <c r="P81" i="5"/>
  <c r="P80" i="5"/>
  <c r="P79" i="5"/>
  <c r="P78" i="5"/>
  <c r="P77" i="5"/>
  <c r="P76" i="5"/>
  <c r="P75" i="5"/>
  <c r="P73" i="5"/>
  <c r="P72" i="5"/>
  <c r="P71" i="5"/>
  <c r="P70" i="5"/>
  <c r="P69" i="5"/>
  <c r="P68" i="5"/>
  <c r="P67" i="5"/>
  <c r="P66" i="5"/>
  <c r="P65" i="5"/>
  <c r="P64" i="5"/>
  <c r="P63" i="5"/>
  <c r="P62" i="5"/>
  <c r="P61" i="5"/>
  <c r="P60" i="5"/>
  <c r="P59" i="5"/>
  <c r="P58" i="5"/>
  <c r="P57" i="5"/>
  <c r="P56" i="5"/>
  <c r="P55" i="5"/>
  <c r="P54" i="5"/>
  <c r="P53" i="5"/>
  <c r="P52" i="5"/>
  <c r="P51" i="5"/>
  <c r="P50" i="5"/>
  <c r="P49" i="5"/>
  <c r="P48" i="5"/>
  <c r="P47" i="5"/>
  <c r="P46" i="5"/>
  <c r="P45" i="5"/>
  <c r="P44" i="5"/>
  <c r="P43" i="5"/>
  <c r="P42" i="5"/>
  <c r="P41" i="5"/>
  <c r="P40" i="5"/>
  <c r="P39" i="5"/>
  <c r="P38" i="5"/>
  <c r="P37" i="5"/>
  <c r="P36" i="5"/>
  <c r="P35" i="5"/>
  <c r="P34" i="5"/>
  <c r="P33" i="5"/>
  <c r="P32" i="5"/>
  <c r="P31" i="5"/>
  <c r="P30" i="5"/>
  <c r="P29" i="5"/>
  <c r="P28" i="5"/>
  <c r="P27" i="5"/>
  <c r="P26" i="5"/>
  <c r="P25" i="5"/>
  <c r="P24" i="5"/>
  <c r="P23" i="5"/>
  <c r="P22" i="5"/>
  <c r="P21" i="5"/>
  <c r="P20" i="5"/>
  <c r="P19" i="5"/>
  <c r="P18" i="5"/>
  <c r="P17" i="5"/>
  <c r="P16" i="5"/>
  <c r="P15" i="5"/>
  <c r="P14" i="5"/>
  <c r="P13" i="5"/>
  <c r="P12" i="5"/>
  <c r="P11" i="5"/>
  <c r="P10" i="5"/>
  <c r="P9" i="5"/>
  <c r="P8" i="5"/>
  <c r="P114" i="5" l="1"/>
  <c r="P114" i="4"/>
  <c r="O7" i="7"/>
  <c r="O8" i="7"/>
  <c r="O9" i="7"/>
  <c r="O10" i="7"/>
  <c r="O11" i="7"/>
  <c r="O12" i="7"/>
  <c r="O13" i="7"/>
  <c r="O14" i="7"/>
  <c r="O15" i="7"/>
  <c r="O16" i="7"/>
  <c r="O17" i="7"/>
  <c r="O18" i="7"/>
  <c r="O19" i="7"/>
  <c r="O20" i="7"/>
  <c r="O21" i="7"/>
  <c r="O22" i="7"/>
  <c r="O23" i="7"/>
  <c r="O24" i="7"/>
  <c r="O25" i="7"/>
  <c r="O26" i="7"/>
  <c r="O27" i="7"/>
  <c r="O28" i="7"/>
  <c r="O29" i="7"/>
  <c r="O30" i="7"/>
  <c r="O31" i="7"/>
  <c r="O32" i="7"/>
  <c r="O33" i="7"/>
  <c r="O34" i="7"/>
  <c r="O35" i="7"/>
  <c r="O36" i="7"/>
  <c r="O37" i="7"/>
  <c r="O38" i="7"/>
  <c r="O39" i="7"/>
  <c r="O40" i="7"/>
  <c r="O41" i="7"/>
  <c r="O42" i="7"/>
  <c r="O43" i="7"/>
  <c r="O44" i="7"/>
  <c r="O45" i="7"/>
  <c r="O46" i="7"/>
  <c r="O47" i="7"/>
  <c r="O48" i="7"/>
  <c r="O49" i="7"/>
  <c r="O50" i="7"/>
  <c r="O51" i="7"/>
  <c r="O52" i="7"/>
  <c r="O53" i="7"/>
  <c r="O54" i="7"/>
  <c r="O55" i="7"/>
  <c r="O56" i="7"/>
  <c r="O57" i="7"/>
  <c r="O58" i="7"/>
  <c r="O59" i="7"/>
  <c r="O60" i="7"/>
  <c r="O61" i="7"/>
  <c r="O62" i="7"/>
  <c r="O63" i="7"/>
  <c r="O64" i="7"/>
  <c r="O65" i="7"/>
  <c r="O66" i="7"/>
  <c r="O67" i="7"/>
  <c r="O68" i="7"/>
  <c r="O69" i="7"/>
  <c r="O70" i="7"/>
  <c r="O71" i="7"/>
  <c r="O72" i="7"/>
  <c r="O73" i="7"/>
  <c r="O74" i="7"/>
  <c r="O75" i="7"/>
  <c r="O76" i="7"/>
  <c r="O77" i="7"/>
  <c r="O78" i="7"/>
  <c r="O79" i="7"/>
  <c r="O80" i="7"/>
  <c r="O81" i="7"/>
  <c r="O82" i="7"/>
  <c r="O83" i="7"/>
  <c r="O84" i="7"/>
  <c r="O85" i="7"/>
  <c r="O86" i="7"/>
  <c r="O87" i="7"/>
  <c r="O88" i="7"/>
  <c r="O89" i="7"/>
  <c r="O90" i="7"/>
  <c r="O91" i="7"/>
  <c r="O92" i="7"/>
  <c r="O93" i="7"/>
  <c r="O94" i="7"/>
  <c r="O95" i="7"/>
  <c r="O96" i="7"/>
  <c r="O97" i="7"/>
  <c r="O98" i="7"/>
  <c r="O99" i="7"/>
  <c r="O100" i="7"/>
  <c r="O101" i="7"/>
  <c r="O102" i="7"/>
  <c r="O103" i="7"/>
  <c r="O104" i="7"/>
  <c r="O105" i="7"/>
  <c r="O106" i="7"/>
  <c r="O107" i="7"/>
  <c r="O108" i="7"/>
  <c r="O109" i="7"/>
  <c r="O110" i="7"/>
  <c r="O111" i="7"/>
  <c r="O6" i="7"/>
  <c r="D7" i="7"/>
  <c r="D8" i="7"/>
  <c r="D9" i="7"/>
  <c r="D10" i="7"/>
  <c r="D11" i="7"/>
  <c r="D12" i="7"/>
  <c r="D13" i="7"/>
  <c r="D14" i="7"/>
  <c r="D15" i="7"/>
  <c r="D16" i="7"/>
  <c r="D17" i="7"/>
  <c r="D18" i="7"/>
  <c r="D19" i="7"/>
  <c r="D20" i="7"/>
  <c r="D21" i="7"/>
  <c r="D22" i="7"/>
  <c r="D23" i="7"/>
  <c r="D24" i="7"/>
  <c r="D25" i="7"/>
  <c r="D26" i="7"/>
  <c r="D27" i="7"/>
  <c r="D28" i="7"/>
  <c r="D29" i="7"/>
  <c r="D30" i="7"/>
  <c r="D31" i="7"/>
  <c r="D32" i="7"/>
  <c r="D33" i="7"/>
  <c r="D34" i="7"/>
  <c r="D35" i="7"/>
  <c r="D36" i="7"/>
  <c r="D37" i="7"/>
  <c r="D38" i="7"/>
  <c r="D39" i="7"/>
  <c r="D40" i="7"/>
  <c r="D41" i="7"/>
  <c r="D42" i="7"/>
  <c r="D43" i="7"/>
  <c r="D44" i="7"/>
  <c r="D45" i="7"/>
  <c r="D46" i="7"/>
  <c r="D47" i="7"/>
  <c r="D48" i="7"/>
  <c r="D49" i="7"/>
  <c r="D50" i="7"/>
  <c r="D51" i="7"/>
  <c r="D52" i="7"/>
  <c r="D53" i="7"/>
  <c r="D54" i="7"/>
  <c r="D55" i="7"/>
  <c r="D56" i="7"/>
  <c r="D57" i="7"/>
  <c r="D58" i="7"/>
  <c r="D59" i="7"/>
  <c r="D60" i="7"/>
  <c r="D61" i="7"/>
  <c r="D62" i="7"/>
  <c r="D63" i="7"/>
  <c r="D64" i="7"/>
  <c r="D65" i="7"/>
  <c r="D66" i="7"/>
  <c r="D67" i="7"/>
  <c r="D68" i="7"/>
  <c r="D69" i="7"/>
  <c r="D70" i="7"/>
  <c r="D71" i="7"/>
  <c r="D72" i="7"/>
  <c r="D73" i="7"/>
  <c r="D74" i="7"/>
  <c r="D75" i="7"/>
  <c r="D76" i="7"/>
  <c r="D77" i="7"/>
  <c r="D78" i="7"/>
  <c r="D79" i="7"/>
  <c r="D80" i="7"/>
  <c r="D81" i="7"/>
  <c r="D82" i="7"/>
  <c r="D83" i="7"/>
  <c r="D84" i="7"/>
  <c r="D85" i="7"/>
  <c r="D86" i="7"/>
  <c r="D87" i="7"/>
  <c r="D88" i="7"/>
  <c r="D89" i="7"/>
  <c r="D90" i="7"/>
  <c r="D91" i="7"/>
  <c r="D92" i="7"/>
  <c r="D93" i="7"/>
  <c r="D94" i="7"/>
  <c r="D95" i="7"/>
  <c r="D96" i="7"/>
  <c r="D97" i="7"/>
  <c r="D98" i="7"/>
  <c r="D99" i="7"/>
  <c r="D100" i="7"/>
  <c r="D101" i="7"/>
  <c r="D102" i="7"/>
  <c r="D103" i="7"/>
  <c r="D104" i="7"/>
  <c r="D105" i="7"/>
  <c r="D106" i="7"/>
  <c r="D107" i="7"/>
  <c r="D108" i="7"/>
  <c r="D109" i="7"/>
  <c r="D110" i="7"/>
  <c r="D111" i="7"/>
  <c r="D6" i="7"/>
  <c r="N7" i="7" l="1"/>
  <c r="N8" i="7"/>
  <c r="N9" i="7"/>
  <c r="N10" i="7"/>
  <c r="N11" i="7"/>
  <c r="N12" i="7"/>
  <c r="N13" i="7"/>
  <c r="N14" i="7"/>
  <c r="N15" i="7"/>
  <c r="N16" i="7"/>
  <c r="N17" i="7"/>
  <c r="N18" i="7"/>
  <c r="N19" i="7"/>
  <c r="N20" i="7"/>
  <c r="N21" i="7"/>
  <c r="N22" i="7"/>
  <c r="N23" i="7"/>
  <c r="N24" i="7"/>
  <c r="N25" i="7"/>
  <c r="N26" i="7"/>
  <c r="N27" i="7"/>
  <c r="N28" i="7"/>
  <c r="N29" i="7"/>
  <c r="N30" i="7"/>
  <c r="N31" i="7"/>
  <c r="N32" i="7"/>
  <c r="N33" i="7"/>
  <c r="N34" i="7"/>
  <c r="N35" i="7"/>
  <c r="N36" i="7"/>
  <c r="N37" i="7"/>
  <c r="N38" i="7"/>
  <c r="N39" i="7"/>
  <c r="N40" i="7"/>
  <c r="N41" i="7"/>
  <c r="N42" i="7"/>
  <c r="N43" i="7"/>
  <c r="N44" i="7"/>
  <c r="N45" i="7"/>
  <c r="N46" i="7"/>
  <c r="N47" i="7"/>
  <c r="N48" i="7"/>
  <c r="N49" i="7"/>
  <c r="N50" i="7"/>
  <c r="N51" i="7"/>
  <c r="N52" i="7"/>
  <c r="N53" i="7"/>
  <c r="N54" i="7"/>
  <c r="N55" i="7"/>
  <c r="N56" i="7"/>
  <c r="N57" i="7"/>
  <c r="N58" i="7"/>
  <c r="N59" i="7"/>
  <c r="N60" i="7"/>
  <c r="N61" i="7"/>
  <c r="N62" i="7"/>
  <c r="N63" i="7"/>
  <c r="N64" i="7"/>
  <c r="N65" i="7"/>
  <c r="N66" i="7"/>
  <c r="N67" i="7"/>
  <c r="N68" i="7"/>
  <c r="N69" i="7"/>
  <c r="N70" i="7"/>
  <c r="N71" i="7"/>
  <c r="N72" i="7"/>
  <c r="N73" i="7"/>
  <c r="N74" i="7"/>
  <c r="N75" i="7"/>
  <c r="N76" i="7"/>
  <c r="N77" i="7"/>
  <c r="N78" i="7"/>
  <c r="N79" i="7"/>
  <c r="N80" i="7"/>
  <c r="N81" i="7"/>
  <c r="N82" i="7"/>
  <c r="N83" i="7"/>
  <c r="N84" i="7"/>
  <c r="N85" i="7"/>
  <c r="N86" i="7"/>
  <c r="N87" i="7"/>
  <c r="N88" i="7"/>
  <c r="N89" i="7"/>
  <c r="N90" i="7"/>
  <c r="N91" i="7"/>
  <c r="N92" i="7"/>
  <c r="N93" i="7"/>
  <c r="N94" i="7"/>
  <c r="N95" i="7"/>
  <c r="N96" i="7"/>
  <c r="N97" i="7"/>
  <c r="N98" i="7"/>
  <c r="N99" i="7"/>
  <c r="N100" i="7"/>
  <c r="N101" i="7"/>
  <c r="N102" i="7"/>
  <c r="N103" i="7"/>
  <c r="N104" i="7"/>
  <c r="N105" i="7"/>
  <c r="N106" i="7"/>
  <c r="N107" i="7"/>
  <c r="N108" i="7"/>
  <c r="N109" i="7"/>
  <c r="N110" i="7"/>
  <c r="N111" i="7"/>
  <c r="N6" i="7"/>
  <c r="M7" i="7"/>
  <c r="M8" i="7"/>
  <c r="M9" i="7"/>
  <c r="M10" i="7"/>
  <c r="M11" i="7"/>
  <c r="M12" i="7"/>
  <c r="M13" i="7"/>
  <c r="M14" i="7"/>
  <c r="M15" i="7"/>
  <c r="M16" i="7"/>
  <c r="M17" i="7"/>
  <c r="M18" i="7"/>
  <c r="M19" i="7"/>
  <c r="M20" i="7"/>
  <c r="M21" i="7"/>
  <c r="M22" i="7"/>
  <c r="M23" i="7"/>
  <c r="M24" i="7"/>
  <c r="M25" i="7"/>
  <c r="M26" i="7"/>
  <c r="M27" i="7"/>
  <c r="M28" i="7"/>
  <c r="M29" i="7"/>
  <c r="M30" i="7"/>
  <c r="M31" i="7"/>
  <c r="M32" i="7"/>
  <c r="M33" i="7"/>
  <c r="M34" i="7"/>
  <c r="M35" i="7"/>
  <c r="M36" i="7"/>
  <c r="M37" i="7"/>
  <c r="M38" i="7"/>
  <c r="M39" i="7"/>
  <c r="M40" i="7"/>
  <c r="M41" i="7"/>
  <c r="M42" i="7"/>
  <c r="M43" i="7"/>
  <c r="M44" i="7"/>
  <c r="M45" i="7"/>
  <c r="M46" i="7"/>
  <c r="M47" i="7"/>
  <c r="M48" i="7"/>
  <c r="M49" i="7"/>
  <c r="M50" i="7"/>
  <c r="M51" i="7"/>
  <c r="M52" i="7"/>
  <c r="M53" i="7"/>
  <c r="M54" i="7"/>
  <c r="M55" i="7"/>
  <c r="M56" i="7"/>
  <c r="M57" i="7"/>
  <c r="M58" i="7"/>
  <c r="M59" i="7"/>
  <c r="M60" i="7"/>
  <c r="M61" i="7"/>
  <c r="M62" i="7"/>
  <c r="M63" i="7"/>
  <c r="M64" i="7"/>
  <c r="M65" i="7"/>
  <c r="M66" i="7"/>
  <c r="M67" i="7"/>
  <c r="M68" i="7"/>
  <c r="M69" i="7"/>
  <c r="M70" i="7"/>
  <c r="M71" i="7"/>
  <c r="M72" i="7"/>
  <c r="M73" i="7"/>
  <c r="M74" i="7"/>
  <c r="M75" i="7"/>
  <c r="M76" i="7"/>
  <c r="M77" i="7"/>
  <c r="M78" i="7"/>
  <c r="M79" i="7"/>
  <c r="M80" i="7"/>
  <c r="M81" i="7"/>
  <c r="M82" i="7"/>
  <c r="M83" i="7"/>
  <c r="M84" i="7"/>
  <c r="M85" i="7"/>
  <c r="M86" i="7"/>
  <c r="M87" i="7"/>
  <c r="M88" i="7"/>
  <c r="M89" i="7"/>
  <c r="M90" i="7"/>
  <c r="M91" i="7"/>
  <c r="M92" i="7"/>
  <c r="M93" i="7"/>
  <c r="M94" i="7"/>
  <c r="M95" i="7"/>
  <c r="M96" i="7"/>
  <c r="M97" i="7"/>
  <c r="M98" i="7"/>
  <c r="M99" i="7"/>
  <c r="M100" i="7"/>
  <c r="M101" i="7"/>
  <c r="M102" i="7"/>
  <c r="M103" i="7"/>
  <c r="M104" i="7"/>
  <c r="M105" i="7"/>
  <c r="M106" i="7"/>
  <c r="M107" i="7"/>
  <c r="M108" i="7"/>
  <c r="M109" i="7"/>
  <c r="M110" i="7"/>
  <c r="M111" i="7"/>
  <c r="M6" i="7"/>
  <c r="L7" i="7"/>
  <c r="L8" i="7"/>
  <c r="L9" i="7"/>
  <c r="L10" i="7"/>
  <c r="L11" i="7"/>
  <c r="L12" i="7"/>
  <c r="L13" i="7"/>
  <c r="L14" i="7"/>
  <c r="L15" i="7"/>
  <c r="L16" i="7"/>
  <c r="L17" i="7"/>
  <c r="L18" i="7"/>
  <c r="L19" i="7"/>
  <c r="L20" i="7"/>
  <c r="L21" i="7"/>
  <c r="L22" i="7"/>
  <c r="L23" i="7"/>
  <c r="L24" i="7"/>
  <c r="L25" i="7"/>
  <c r="L26" i="7"/>
  <c r="L27" i="7"/>
  <c r="L28" i="7"/>
  <c r="L29" i="7"/>
  <c r="L30" i="7"/>
  <c r="L31" i="7"/>
  <c r="L32" i="7"/>
  <c r="L33" i="7"/>
  <c r="L34" i="7"/>
  <c r="L35" i="7"/>
  <c r="L36" i="7"/>
  <c r="L37" i="7"/>
  <c r="L38" i="7"/>
  <c r="L39" i="7"/>
  <c r="L40" i="7"/>
  <c r="L41" i="7"/>
  <c r="L42" i="7"/>
  <c r="L43" i="7"/>
  <c r="L44" i="7"/>
  <c r="L45" i="7"/>
  <c r="L46" i="7"/>
  <c r="L47" i="7"/>
  <c r="L48" i="7"/>
  <c r="L49" i="7"/>
  <c r="L50" i="7"/>
  <c r="L51" i="7"/>
  <c r="L52" i="7"/>
  <c r="L53" i="7"/>
  <c r="L54" i="7"/>
  <c r="L55" i="7"/>
  <c r="L56" i="7"/>
  <c r="L57" i="7"/>
  <c r="L58" i="7"/>
  <c r="L59" i="7"/>
  <c r="L60" i="7"/>
  <c r="L61" i="7"/>
  <c r="L62" i="7"/>
  <c r="L63" i="7"/>
  <c r="L64" i="7"/>
  <c r="L65" i="7"/>
  <c r="L66" i="7"/>
  <c r="L67" i="7"/>
  <c r="L68" i="7"/>
  <c r="L69" i="7"/>
  <c r="L70" i="7"/>
  <c r="L71" i="7"/>
  <c r="L72" i="7"/>
  <c r="L73" i="7"/>
  <c r="L74" i="7"/>
  <c r="L75" i="7"/>
  <c r="L76" i="7"/>
  <c r="L77" i="7"/>
  <c r="L78" i="7"/>
  <c r="L79" i="7"/>
  <c r="L80" i="7"/>
  <c r="L81" i="7"/>
  <c r="L82" i="7"/>
  <c r="L83" i="7"/>
  <c r="L84" i="7"/>
  <c r="L85" i="7"/>
  <c r="L86" i="7"/>
  <c r="L87" i="7"/>
  <c r="L88" i="7"/>
  <c r="L89" i="7"/>
  <c r="L90" i="7"/>
  <c r="L91" i="7"/>
  <c r="L92" i="7"/>
  <c r="L93" i="7"/>
  <c r="L94" i="7"/>
  <c r="L95" i="7"/>
  <c r="L96" i="7"/>
  <c r="L97" i="7"/>
  <c r="L98" i="7"/>
  <c r="L99" i="7"/>
  <c r="L100" i="7"/>
  <c r="L101" i="7"/>
  <c r="L102" i="7"/>
  <c r="L103" i="7"/>
  <c r="L104" i="7"/>
  <c r="L105" i="7"/>
  <c r="L106" i="7"/>
  <c r="L107" i="7"/>
  <c r="L108" i="7"/>
  <c r="L109" i="7"/>
  <c r="L110" i="7"/>
  <c r="L111" i="7"/>
  <c r="L6" i="7"/>
  <c r="K7" i="7"/>
  <c r="K8" i="7"/>
  <c r="K9" i="7"/>
  <c r="K10" i="7"/>
  <c r="K11" i="7"/>
  <c r="K12" i="7"/>
  <c r="K13" i="7"/>
  <c r="K14" i="7"/>
  <c r="K15" i="7"/>
  <c r="K16" i="7"/>
  <c r="K17" i="7"/>
  <c r="K18" i="7"/>
  <c r="K19" i="7"/>
  <c r="K20" i="7"/>
  <c r="K21" i="7"/>
  <c r="K22" i="7"/>
  <c r="K23" i="7"/>
  <c r="K24" i="7"/>
  <c r="K25" i="7"/>
  <c r="K26" i="7"/>
  <c r="K27" i="7"/>
  <c r="K28" i="7"/>
  <c r="K29" i="7"/>
  <c r="K30" i="7"/>
  <c r="K31" i="7"/>
  <c r="K32" i="7"/>
  <c r="K33" i="7"/>
  <c r="K34" i="7"/>
  <c r="K35" i="7"/>
  <c r="K36" i="7"/>
  <c r="K37" i="7"/>
  <c r="K38" i="7"/>
  <c r="K39" i="7"/>
  <c r="K40" i="7"/>
  <c r="K41" i="7"/>
  <c r="K42" i="7"/>
  <c r="K43" i="7"/>
  <c r="K44" i="7"/>
  <c r="K45" i="7"/>
  <c r="K46" i="7"/>
  <c r="K47" i="7"/>
  <c r="K48" i="7"/>
  <c r="K49" i="7"/>
  <c r="K50" i="7"/>
  <c r="K51" i="7"/>
  <c r="K52" i="7"/>
  <c r="K53" i="7"/>
  <c r="K54" i="7"/>
  <c r="K55" i="7"/>
  <c r="K56" i="7"/>
  <c r="K57" i="7"/>
  <c r="K58" i="7"/>
  <c r="K59" i="7"/>
  <c r="K60" i="7"/>
  <c r="K61" i="7"/>
  <c r="K62" i="7"/>
  <c r="K63" i="7"/>
  <c r="K64" i="7"/>
  <c r="K65" i="7"/>
  <c r="K66" i="7"/>
  <c r="K67" i="7"/>
  <c r="K68" i="7"/>
  <c r="K69" i="7"/>
  <c r="K70" i="7"/>
  <c r="K71" i="7"/>
  <c r="K72" i="7"/>
  <c r="K73" i="7"/>
  <c r="K74" i="7"/>
  <c r="K75" i="7"/>
  <c r="K76" i="7"/>
  <c r="K77" i="7"/>
  <c r="K78" i="7"/>
  <c r="K79" i="7"/>
  <c r="K80" i="7"/>
  <c r="K81" i="7"/>
  <c r="K82" i="7"/>
  <c r="K83" i="7"/>
  <c r="K84" i="7"/>
  <c r="K85" i="7"/>
  <c r="K86" i="7"/>
  <c r="K87" i="7"/>
  <c r="K88" i="7"/>
  <c r="K89" i="7"/>
  <c r="K90" i="7"/>
  <c r="K91" i="7"/>
  <c r="K92" i="7"/>
  <c r="K93" i="7"/>
  <c r="K94" i="7"/>
  <c r="K95" i="7"/>
  <c r="K96" i="7"/>
  <c r="K97" i="7"/>
  <c r="K98" i="7"/>
  <c r="K99" i="7"/>
  <c r="K100" i="7"/>
  <c r="K101" i="7"/>
  <c r="K102" i="7"/>
  <c r="K103" i="7"/>
  <c r="K104" i="7"/>
  <c r="K105" i="7"/>
  <c r="K106" i="7"/>
  <c r="K107" i="7"/>
  <c r="K108" i="7"/>
  <c r="K109" i="7"/>
  <c r="K110" i="7"/>
  <c r="K111" i="7"/>
  <c r="K6" i="7"/>
  <c r="J7" i="7"/>
  <c r="J8" i="7"/>
  <c r="J9" i="7"/>
  <c r="J10" i="7"/>
  <c r="J11" i="7"/>
  <c r="J12" i="7"/>
  <c r="J13" i="7"/>
  <c r="J14" i="7"/>
  <c r="J15" i="7"/>
  <c r="J16" i="7"/>
  <c r="J17" i="7"/>
  <c r="J18" i="7"/>
  <c r="J19" i="7"/>
  <c r="J20" i="7"/>
  <c r="J21" i="7"/>
  <c r="J22" i="7"/>
  <c r="J23" i="7"/>
  <c r="J24" i="7"/>
  <c r="J25" i="7"/>
  <c r="J26" i="7"/>
  <c r="J27" i="7"/>
  <c r="J28" i="7"/>
  <c r="J29" i="7"/>
  <c r="J30" i="7"/>
  <c r="J31" i="7"/>
  <c r="J32" i="7"/>
  <c r="J33" i="7"/>
  <c r="J34" i="7"/>
  <c r="J35" i="7"/>
  <c r="J36" i="7"/>
  <c r="J37" i="7"/>
  <c r="J38" i="7"/>
  <c r="J39" i="7"/>
  <c r="J40" i="7"/>
  <c r="J41" i="7"/>
  <c r="J42" i="7"/>
  <c r="J43" i="7"/>
  <c r="J44" i="7"/>
  <c r="J45" i="7"/>
  <c r="J46" i="7"/>
  <c r="J47" i="7"/>
  <c r="J48" i="7"/>
  <c r="J49" i="7"/>
  <c r="J50" i="7"/>
  <c r="J51" i="7"/>
  <c r="J52" i="7"/>
  <c r="J53" i="7"/>
  <c r="J54" i="7"/>
  <c r="J55" i="7"/>
  <c r="J56" i="7"/>
  <c r="J57" i="7"/>
  <c r="J58" i="7"/>
  <c r="J59" i="7"/>
  <c r="J60" i="7"/>
  <c r="J61" i="7"/>
  <c r="J62" i="7"/>
  <c r="J63" i="7"/>
  <c r="J64" i="7"/>
  <c r="J65" i="7"/>
  <c r="J66" i="7"/>
  <c r="J67" i="7"/>
  <c r="J68" i="7"/>
  <c r="J69" i="7"/>
  <c r="J70" i="7"/>
  <c r="J71" i="7"/>
  <c r="J72" i="7"/>
  <c r="J73" i="7"/>
  <c r="J74" i="7"/>
  <c r="J75" i="7"/>
  <c r="J76" i="7"/>
  <c r="J77" i="7"/>
  <c r="J78" i="7"/>
  <c r="J79" i="7"/>
  <c r="J80" i="7"/>
  <c r="J81" i="7"/>
  <c r="J82" i="7"/>
  <c r="J83" i="7"/>
  <c r="J84" i="7"/>
  <c r="J85" i="7"/>
  <c r="J86" i="7"/>
  <c r="J87" i="7"/>
  <c r="J88" i="7"/>
  <c r="J89" i="7"/>
  <c r="J90" i="7"/>
  <c r="J91" i="7"/>
  <c r="J92" i="7"/>
  <c r="J93" i="7"/>
  <c r="J94" i="7"/>
  <c r="J95" i="7"/>
  <c r="J96" i="7"/>
  <c r="J97" i="7"/>
  <c r="J98" i="7"/>
  <c r="J99" i="7"/>
  <c r="J100" i="7"/>
  <c r="J101" i="7"/>
  <c r="J102" i="7"/>
  <c r="J103" i="7"/>
  <c r="J104" i="7"/>
  <c r="J105" i="7"/>
  <c r="J106" i="7"/>
  <c r="J107" i="7"/>
  <c r="J108" i="7"/>
  <c r="J109" i="7"/>
  <c r="J110" i="7"/>
  <c r="J111" i="7"/>
  <c r="J6" i="7"/>
  <c r="I7" i="7"/>
  <c r="I8" i="7"/>
  <c r="I9" i="7"/>
  <c r="I10" i="7"/>
  <c r="I11" i="7"/>
  <c r="I12" i="7"/>
  <c r="I13" i="7"/>
  <c r="I14" i="7"/>
  <c r="I15" i="7"/>
  <c r="I16" i="7"/>
  <c r="I17" i="7"/>
  <c r="I18" i="7"/>
  <c r="I19" i="7"/>
  <c r="I20" i="7"/>
  <c r="I21" i="7"/>
  <c r="I22" i="7"/>
  <c r="I23" i="7"/>
  <c r="I24" i="7"/>
  <c r="I25" i="7"/>
  <c r="I26" i="7"/>
  <c r="I27" i="7"/>
  <c r="I28" i="7"/>
  <c r="I29" i="7"/>
  <c r="I30" i="7"/>
  <c r="I31" i="7"/>
  <c r="I32" i="7"/>
  <c r="I33" i="7"/>
  <c r="I34" i="7"/>
  <c r="I35" i="7"/>
  <c r="I36" i="7"/>
  <c r="I37" i="7"/>
  <c r="I38" i="7"/>
  <c r="I39" i="7"/>
  <c r="I40" i="7"/>
  <c r="I41" i="7"/>
  <c r="I42" i="7"/>
  <c r="I43" i="7"/>
  <c r="I44" i="7"/>
  <c r="I45" i="7"/>
  <c r="I46" i="7"/>
  <c r="I47" i="7"/>
  <c r="I48" i="7"/>
  <c r="I49" i="7"/>
  <c r="I50" i="7"/>
  <c r="I51" i="7"/>
  <c r="I52" i="7"/>
  <c r="I53" i="7"/>
  <c r="I54" i="7"/>
  <c r="I55" i="7"/>
  <c r="I56" i="7"/>
  <c r="I57" i="7"/>
  <c r="I58" i="7"/>
  <c r="I59" i="7"/>
  <c r="I60" i="7"/>
  <c r="I61" i="7"/>
  <c r="I62" i="7"/>
  <c r="I63" i="7"/>
  <c r="I64" i="7"/>
  <c r="I65" i="7"/>
  <c r="I66" i="7"/>
  <c r="I67" i="7"/>
  <c r="I68" i="7"/>
  <c r="I69" i="7"/>
  <c r="I70" i="7"/>
  <c r="I71" i="7"/>
  <c r="I72" i="7"/>
  <c r="I73" i="7"/>
  <c r="I74" i="7"/>
  <c r="I75" i="7"/>
  <c r="I76" i="7"/>
  <c r="I77" i="7"/>
  <c r="I78" i="7"/>
  <c r="I79" i="7"/>
  <c r="I80" i="7"/>
  <c r="I81" i="7"/>
  <c r="I82" i="7"/>
  <c r="I83" i="7"/>
  <c r="I84" i="7"/>
  <c r="I85" i="7"/>
  <c r="I86" i="7"/>
  <c r="I87" i="7"/>
  <c r="I88" i="7"/>
  <c r="I89" i="7"/>
  <c r="I90" i="7"/>
  <c r="I91" i="7"/>
  <c r="I92" i="7"/>
  <c r="I93" i="7"/>
  <c r="I94" i="7"/>
  <c r="I95" i="7"/>
  <c r="I96" i="7"/>
  <c r="I97" i="7"/>
  <c r="I98" i="7"/>
  <c r="I99" i="7"/>
  <c r="I100" i="7"/>
  <c r="I101" i="7"/>
  <c r="I102" i="7"/>
  <c r="I103" i="7"/>
  <c r="I104" i="7"/>
  <c r="I105" i="7"/>
  <c r="I106" i="7"/>
  <c r="I107" i="7"/>
  <c r="I108" i="7"/>
  <c r="I109" i="7"/>
  <c r="I110" i="7"/>
  <c r="I111" i="7"/>
  <c r="I6" i="7"/>
  <c r="H7" i="7"/>
  <c r="H8" i="7"/>
  <c r="H9" i="7"/>
  <c r="H10" i="7"/>
  <c r="H11" i="7"/>
  <c r="H12" i="7"/>
  <c r="H13" i="7"/>
  <c r="H14" i="7"/>
  <c r="H15" i="7"/>
  <c r="H16" i="7"/>
  <c r="H17" i="7"/>
  <c r="H18" i="7"/>
  <c r="H19" i="7"/>
  <c r="H20" i="7"/>
  <c r="H21" i="7"/>
  <c r="H22" i="7"/>
  <c r="H23" i="7"/>
  <c r="H24" i="7"/>
  <c r="H25" i="7"/>
  <c r="H26" i="7"/>
  <c r="H27" i="7"/>
  <c r="H28" i="7"/>
  <c r="H29" i="7"/>
  <c r="H30" i="7"/>
  <c r="H31" i="7"/>
  <c r="H32" i="7"/>
  <c r="H33" i="7"/>
  <c r="H34" i="7"/>
  <c r="H35" i="7"/>
  <c r="H36" i="7"/>
  <c r="H37" i="7"/>
  <c r="H38" i="7"/>
  <c r="H39" i="7"/>
  <c r="H40" i="7"/>
  <c r="H41" i="7"/>
  <c r="H42" i="7"/>
  <c r="H43" i="7"/>
  <c r="H44" i="7"/>
  <c r="H45" i="7"/>
  <c r="H46" i="7"/>
  <c r="H47" i="7"/>
  <c r="H48" i="7"/>
  <c r="H49" i="7"/>
  <c r="H50" i="7"/>
  <c r="H51" i="7"/>
  <c r="H52" i="7"/>
  <c r="H53" i="7"/>
  <c r="H54" i="7"/>
  <c r="H55" i="7"/>
  <c r="H56" i="7"/>
  <c r="H57" i="7"/>
  <c r="H58" i="7"/>
  <c r="H59" i="7"/>
  <c r="H60" i="7"/>
  <c r="H61" i="7"/>
  <c r="H62" i="7"/>
  <c r="H63" i="7"/>
  <c r="H64" i="7"/>
  <c r="H65" i="7"/>
  <c r="H66" i="7"/>
  <c r="H67" i="7"/>
  <c r="H68" i="7"/>
  <c r="H69" i="7"/>
  <c r="H70" i="7"/>
  <c r="H71" i="7"/>
  <c r="H72" i="7"/>
  <c r="H73" i="7"/>
  <c r="H74" i="7"/>
  <c r="H75" i="7"/>
  <c r="H76" i="7"/>
  <c r="H77" i="7"/>
  <c r="H78" i="7"/>
  <c r="H79" i="7"/>
  <c r="H80" i="7"/>
  <c r="H81" i="7"/>
  <c r="H82" i="7"/>
  <c r="H83" i="7"/>
  <c r="H84" i="7"/>
  <c r="H85" i="7"/>
  <c r="H86" i="7"/>
  <c r="H87" i="7"/>
  <c r="H88" i="7"/>
  <c r="H89" i="7"/>
  <c r="H90" i="7"/>
  <c r="H91" i="7"/>
  <c r="H92" i="7"/>
  <c r="H93" i="7"/>
  <c r="H94" i="7"/>
  <c r="H95" i="7"/>
  <c r="H96" i="7"/>
  <c r="H97" i="7"/>
  <c r="H98" i="7"/>
  <c r="H99" i="7"/>
  <c r="H100" i="7"/>
  <c r="H101" i="7"/>
  <c r="H102" i="7"/>
  <c r="H103" i="7"/>
  <c r="H104" i="7"/>
  <c r="H105" i="7"/>
  <c r="H106" i="7"/>
  <c r="H107" i="7"/>
  <c r="H108" i="7"/>
  <c r="H109" i="7"/>
  <c r="H110" i="7"/>
  <c r="H111" i="7"/>
  <c r="H6" i="7"/>
  <c r="G7" i="7"/>
  <c r="G8" i="7"/>
  <c r="G9" i="7"/>
  <c r="G10" i="7"/>
  <c r="G11" i="7"/>
  <c r="G12" i="7"/>
  <c r="G13" i="7"/>
  <c r="G14" i="7"/>
  <c r="G15" i="7"/>
  <c r="G16" i="7"/>
  <c r="G17" i="7"/>
  <c r="G18" i="7"/>
  <c r="G19" i="7"/>
  <c r="G20" i="7"/>
  <c r="G21" i="7"/>
  <c r="G22" i="7"/>
  <c r="G23" i="7"/>
  <c r="G24" i="7"/>
  <c r="G25" i="7"/>
  <c r="G26" i="7"/>
  <c r="G27" i="7"/>
  <c r="G28" i="7"/>
  <c r="G29" i="7"/>
  <c r="G30" i="7"/>
  <c r="G31" i="7"/>
  <c r="G32" i="7"/>
  <c r="G33" i="7"/>
  <c r="G34" i="7"/>
  <c r="G35" i="7"/>
  <c r="G36" i="7"/>
  <c r="G37" i="7"/>
  <c r="G38" i="7"/>
  <c r="G39" i="7"/>
  <c r="G40" i="7"/>
  <c r="G41" i="7"/>
  <c r="G42" i="7"/>
  <c r="G43" i="7"/>
  <c r="G44" i="7"/>
  <c r="G45" i="7"/>
  <c r="G46" i="7"/>
  <c r="G47" i="7"/>
  <c r="G48" i="7"/>
  <c r="G49" i="7"/>
  <c r="G50" i="7"/>
  <c r="G51" i="7"/>
  <c r="G52" i="7"/>
  <c r="G53" i="7"/>
  <c r="G54" i="7"/>
  <c r="G55" i="7"/>
  <c r="G56" i="7"/>
  <c r="G57" i="7"/>
  <c r="G58" i="7"/>
  <c r="G59" i="7"/>
  <c r="G60" i="7"/>
  <c r="G61" i="7"/>
  <c r="G62" i="7"/>
  <c r="G63" i="7"/>
  <c r="G64" i="7"/>
  <c r="G65" i="7"/>
  <c r="G66" i="7"/>
  <c r="G67" i="7"/>
  <c r="G68" i="7"/>
  <c r="G69" i="7"/>
  <c r="G70" i="7"/>
  <c r="G71" i="7"/>
  <c r="G72" i="7"/>
  <c r="G73" i="7"/>
  <c r="G74" i="7"/>
  <c r="G75" i="7"/>
  <c r="G76" i="7"/>
  <c r="G77" i="7"/>
  <c r="G78" i="7"/>
  <c r="G79" i="7"/>
  <c r="G80" i="7"/>
  <c r="G81" i="7"/>
  <c r="G82" i="7"/>
  <c r="G83" i="7"/>
  <c r="G84" i="7"/>
  <c r="G85" i="7"/>
  <c r="G86" i="7"/>
  <c r="G87" i="7"/>
  <c r="G88" i="7"/>
  <c r="G89" i="7"/>
  <c r="G90" i="7"/>
  <c r="G91" i="7"/>
  <c r="G92" i="7"/>
  <c r="G93" i="7"/>
  <c r="G94" i="7"/>
  <c r="G95" i="7"/>
  <c r="G96" i="7"/>
  <c r="G97" i="7"/>
  <c r="G98" i="7"/>
  <c r="G99" i="7"/>
  <c r="G100" i="7"/>
  <c r="G101" i="7"/>
  <c r="G102" i="7"/>
  <c r="G103" i="7"/>
  <c r="G104" i="7"/>
  <c r="G105" i="7"/>
  <c r="G106" i="7"/>
  <c r="G107" i="7"/>
  <c r="G108" i="7"/>
  <c r="G109" i="7"/>
  <c r="G110" i="7"/>
  <c r="G111" i="7"/>
  <c r="G6" i="7"/>
  <c r="F7" i="7"/>
  <c r="F8" i="7"/>
  <c r="F9" i="7"/>
  <c r="F10" i="7"/>
  <c r="F11" i="7"/>
  <c r="F12" i="7"/>
  <c r="F13" i="7"/>
  <c r="F14" i="7"/>
  <c r="F15" i="7"/>
  <c r="F16" i="7"/>
  <c r="F17" i="7"/>
  <c r="F18" i="7"/>
  <c r="F19" i="7"/>
  <c r="F20" i="7"/>
  <c r="F21" i="7"/>
  <c r="F22" i="7"/>
  <c r="F23" i="7"/>
  <c r="F24" i="7"/>
  <c r="F25" i="7"/>
  <c r="F26" i="7"/>
  <c r="F27" i="7"/>
  <c r="F28" i="7"/>
  <c r="F29" i="7"/>
  <c r="F30" i="7"/>
  <c r="F31" i="7"/>
  <c r="F32" i="7"/>
  <c r="F33" i="7"/>
  <c r="F34" i="7"/>
  <c r="F35" i="7"/>
  <c r="F36" i="7"/>
  <c r="F37" i="7"/>
  <c r="F38" i="7"/>
  <c r="F39" i="7"/>
  <c r="F40" i="7"/>
  <c r="F41" i="7"/>
  <c r="F42" i="7"/>
  <c r="F43" i="7"/>
  <c r="F44" i="7"/>
  <c r="F45" i="7"/>
  <c r="F46" i="7"/>
  <c r="F47" i="7"/>
  <c r="F48" i="7"/>
  <c r="F49" i="7"/>
  <c r="F50" i="7"/>
  <c r="F51" i="7"/>
  <c r="F52" i="7"/>
  <c r="F53" i="7"/>
  <c r="F54" i="7"/>
  <c r="F55" i="7"/>
  <c r="F56" i="7"/>
  <c r="F57" i="7"/>
  <c r="F58" i="7"/>
  <c r="F59" i="7"/>
  <c r="F60" i="7"/>
  <c r="F61" i="7"/>
  <c r="F62" i="7"/>
  <c r="F63" i="7"/>
  <c r="F64" i="7"/>
  <c r="F65" i="7"/>
  <c r="F66" i="7"/>
  <c r="F67" i="7"/>
  <c r="F68" i="7"/>
  <c r="F69" i="7"/>
  <c r="F70" i="7"/>
  <c r="F71" i="7"/>
  <c r="F72" i="7"/>
  <c r="F73" i="7"/>
  <c r="F74" i="7"/>
  <c r="F75" i="7"/>
  <c r="F76" i="7"/>
  <c r="F77" i="7"/>
  <c r="F78" i="7"/>
  <c r="F79" i="7"/>
  <c r="F80" i="7"/>
  <c r="F81" i="7"/>
  <c r="F82" i="7"/>
  <c r="F83" i="7"/>
  <c r="F84" i="7"/>
  <c r="F85" i="7"/>
  <c r="F86" i="7"/>
  <c r="F87" i="7"/>
  <c r="F88" i="7"/>
  <c r="F89" i="7"/>
  <c r="F90" i="7"/>
  <c r="F91" i="7"/>
  <c r="F92" i="7"/>
  <c r="F93" i="7"/>
  <c r="F94" i="7"/>
  <c r="F95" i="7"/>
  <c r="F96" i="7"/>
  <c r="F97" i="7"/>
  <c r="F98" i="7"/>
  <c r="F99" i="7"/>
  <c r="F100" i="7"/>
  <c r="F101" i="7"/>
  <c r="F102" i="7"/>
  <c r="F103" i="7"/>
  <c r="F104" i="7"/>
  <c r="F105" i="7"/>
  <c r="F106" i="7"/>
  <c r="F107" i="7"/>
  <c r="F108" i="7"/>
  <c r="F109" i="7"/>
  <c r="F110" i="7"/>
  <c r="F111" i="7"/>
  <c r="F6" i="7"/>
  <c r="E7" i="7"/>
  <c r="E8" i="7"/>
  <c r="E9" i="7"/>
  <c r="E10" i="7"/>
  <c r="E11" i="7"/>
  <c r="E12" i="7"/>
  <c r="E13" i="7"/>
  <c r="E14" i="7"/>
  <c r="E15" i="7"/>
  <c r="E16" i="7"/>
  <c r="E17" i="7"/>
  <c r="E18" i="7"/>
  <c r="E19" i="7"/>
  <c r="E20" i="7"/>
  <c r="E21" i="7"/>
  <c r="E22" i="7"/>
  <c r="E23" i="7"/>
  <c r="E24" i="7"/>
  <c r="E25" i="7"/>
  <c r="E26" i="7"/>
  <c r="E27" i="7"/>
  <c r="E28" i="7"/>
  <c r="E29" i="7"/>
  <c r="E30" i="7"/>
  <c r="E31" i="7"/>
  <c r="E32" i="7"/>
  <c r="E33" i="7"/>
  <c r="E34" i="7"/>
  <c r="E35" i="7"/>
  <c r="E36" i="7"/>
  <c r="E37" i="7"/>
  <c r="E38" i="7"/>
  <c r="E39" i="7"/>
  <c r="E40" i="7"/>
  <c r="E41" i="7"/>
  <c r="E42" i="7"/>
  <c r="E43" i="7"/>
  <c r="E44" i="7"/>
  <c r="E45" i="7"/>
  <c r="E46" i="7"/>
  <c r="E47" i="7"/>
  <c r="E48" i="7"/>
  <c r="E49" i="7"/>
  <c r="E50" i="7"/>
  <c r="E51" i="7"/>
  <c r="E52" i="7"/>
  <c r="E53" i="7"/>
  <c r="E54" i="7"/>
  <c r="E55" i="7"/>
  <c r="E56" i="7"/>
  <c r="E57" i="7"/>
  <c r="E58" i="7"/>
  <c r="E59" i="7"/>
  <c r="E60" i="7"/>
  <c r="E61" i="7"/>
  <c r="E62" i="7"/>
  <c r="E63" i="7"/>
  <c r="E64" i="7"/>
  <c r="E65" i="7"/>
  <c r="E66" i="7"/>
  <c r="E67" i="7"/>
  <c r="E68" i="7"/>
  <c r="E69" i="7"/>
  <c r="E70" i="7"/>
  <c r="E71" i="7"/>
  <c r="E72" i="7"/>
  <c r="E73" i="7"/>
  <c r="E74" i="7"/>
  <c r="E75" i="7"/>
  <c r="E76" i="7"/>
  <c r="E77" i="7"/>
  <c r="E78" i="7"/>
  <c r="E79" i="7"/>
  <c r="E80" i="7"/>
  <c r="E81" i="7"/>
  <c r="E82" i="7"/>
  <c r="E83" i="7"/>
  <c r="E84" i="7"/>
  <c r="E85" i="7"/>
  <c r="E86" i="7"/>
  <c r="E87" i="7"/>
  <c r="E88" i="7"/>
  <c r="E89" i="7"/>
  <c r="E90" i="7"/>
  <c r="E91" i="7"/>
  <c r="E92" i="7"/>
  <c r="E93" i="7"/>
  <c r="E94" i="7"/>
  <c r="E95" i="7"/>
  <c r="E96" i="7"/>
  <c r="E97" i="7"/>
  <c r="E98" i="7"/>
  <c r="E99" i="7"/>
  <c r="E100" i="7"/>
  <c r="E101" i="7"/>
  <c r="E102" i="7"/>
  <c r="E103" i="7"/>
  <c r="E104" i="7"/>
  <c r="E105" i="7"/>
  <c r="E106" i="7"/>
  <c r="E107" i="7"/>
  <c r="E108" i="7"/>
  <c r="E109" i="7"/>
  <c r="E110" i="7"/>
  <c r="E111" i="7"/>
  <c r="E6" i="7"/>
  <c r="C7" i="7" l="1"/>
  <c r="C8" i="7"/>
  <c r="C9" i="7"/>
  <c r="C10" i="7"/>
  <c r="C11" i="7"/>
  <c r="C12" i="7"/>
  <c r="C13" i="7"/>
  <c r="C14" i="7"/>
  <c r="C15" i="7"/>
  <c r="C16" i="7"/>
  <c r="C17" i="7"/>
  <c r="C18" i="7"/>
  <c r="C19" i="7"/>
  <c r="C20" i="7"/>
  <c r="C21" i="7"/>
  <c r="C22" i="7"/>
  <c r="C23" i="7"/>
  <c r="C24" i="7"/>
  <c r="C25" i="7"/>
  <c r="C26" i="7"/>
  <c r="C27" i="7"/>
  <c r="C28" i="7"/>
  <c r="C29" i="7"/>
  <c r="C30" i="7"/>
  <c r="C31" i="7"/>
  <c r="C32" i="7"/>
  <c r="C33" i="7"/>
  <c r="C34" i="7"/>
  <c r="C35" i="7"/>
  <c r="C36" i="7"/>
  <c r="C37" i="7"/>
  <c r="C38" i="7"/>
  <c r="C39" i="7"/>
  <c r="C40" i="7"/>
  <c r="C41" i="7"/>
  <c r="C42" i="7"/>
  <c r="C43" i="7"/>
  <c r="C44" i="7"/>
  <c r="C45" i="7"/>
  <c r="C46" i="7"/>
  <c r="C47" i="7"/>
  <c r="C48" i="7"/>
  <c r="C49" i="7"/>
  <c r="C50" i="7"/>
  <c r="C51" i="7"/>
  <c r="C52" i="7"/>
  <c r="C53" i="7"/>
  <c r="C54" i="7"/>
  <c r="C55" i="7"/>
  <c r="C56" i="7"/>
  <c r="C57" i="7"/>
  <c r="C58" i="7"/>
  <c r="C59" i="7"/>
  <c r="C60" i="7"/>
  <c r="C61" i="7"/>
  <c r="C62" i="7"/>
  <c r="C63" i="7"/>
  <c r="C64" i="7"/>
  <c r="C65" i="7"/>
  <c r="C66" i="7"/>
  <c r="C67" i="7"/>
  <c r="C68" i="7"/>
  <c r="C69" i="7"/>
  <c r="C70" i="7"/>
  <c r="C71" i="7"/>
  <c r="C72" i="7"/>
  <c r="C73" i="7"/>
  <c r="C74" i="7"/>
  <c r="C75" i="7"/>
  <c r="C76" i="7"/>
  <c r="C77" i="7"/>
  <c r="C78" i="7"/>
  <c r="C79" i="7"/>
  <c r="C80" i="7"/>
  <c r="C81" i="7"/>
  <c r="C82" i="7"/>
  <c r="C83" i="7"/>
  <c r="C84" i="7"/>
  <c r="C85" i="7"/>
  <c r="C86" i="7"/>
  <c r="C87" i="7"/>
  <c r="C88" i="7"/>
  <c r="C89" i="7"/>
  <c r="C90" i="7"/>
  <c r="C91" i="7"/>
  <c r="C92" i="7"/>
  <c r="C93" i="7"/>
  <c r="C94" i="7"/>
  <c r="C95" i="7"/>
  <c r="C96" i="7"/>
  <c r="C97" i="7"/>
  <c r="C98" i="7"/>
  <c r="C99" i="7"/>
  <c r="C100" i="7"/>
  <c r="C101" i="7"/>
  <c r="C102" i="7"/>
  <c r="C103" i="7"/>
  <c r="C104" i="7"/>
  <c r="C105" i="7"/>
  <c r="C106" i="7"/>
  <c r="C107" i="7"/>
  <c r="C108" i="7"/>
  <c r="C109" i="7"/>
  <c r="C110" i="7"/>
  <c r="C111" i="7"/>
  <c r="C6" i="7"/>
  <c r="R6" i="7" s="1"/>
  <c r="G113" i="7" l="1"/>
  <c r="R7" i="7" l="1"/>
  <c r="R8" i="7"/>
  <c r="R9" i="7"/>
  <c r="R10" i="7"/>
  <c r="R11" i="7"/>
  <c r="R12" i="7"/>
  <c r="R13" i="7"/>
  <c r="R14" i="7"/>
  <c r="R15" i="7"/>
  <c r="R16" i="7"/>
  <c r="R17" i="7"/>
  <c r="R18" i="7"/>
  <c r="R19" i="7"/>
  <c r="R20" i="7"/>
  <c r="R21" i="7"/>
  <c r="R22" i="7"/>
  <c r="R23" i="7"/>
  <c r="R24" i="7"/>
  <c r="R25" i="7"/>
  <c r="R26" i="7"/>
  <c r="R27" i="7"/>
  <c r="R28" i="7"/>
  <c r="R29" i="7"/>
  <c r="R30" i="7"/>
  <c r="R31" i="7"/>
  <c r="R32" i="7"/>
  <c r="R33" i="7"/>
  <c r="R34" i="7"/>
  <c r="R35" i="7"/>
  <c r="R36" i="7"/>
  <c r="R37" i="7"/>
  <c r="R38" i="7"/>
  <c r="R39" i="7"/>
  <c r="R40" i="7"/>
  <c r="R41" i="7"/>
  <c r="R42" i="7"/>
  <c r="R43" i="7"/>
  <c r="R44" i="7"/>
  <c r="R45" i="7"/>
  <c r="R46" i="7"/>
  <c r="R47" i="7"/>
  <c r="R48" i="7"/>
  <c r="R49" i="7"/>
  <c r="R50" i="7"/>
  <c r="R51" i="7"/>
  <c r="R52" i="7"/>
  <c r="R53" i="7"/>
  <c r="R54" i="7"/>
  <c r="R55" i="7"/>
  <c r="R56" i="7"/>
  <c r="R57" i="7"/>
  <c r="R58" i="7"/>
  <c r="R59" i="7"/>
  <c r="R60" i="7"/>
  <c r="R61" i="7"/>
  <c r="R62" i="7"/>
  <c r="R63" i="7"/>
  <c r="R64" i="7"/>
  <c r="R65" i="7"/>
  <c r="R66" i="7"/>
  <c r="R67" i="7"/>
  <c r="R68" i="7"/>
  <c r="R69" i="7"/>
  <c r="R70" i="7"/>
  <c r="R71" i="7"/>
  <c r="R72" i="7"/>
  <c r="R73" i="7"/>
  <c r="R74" i="7"/>
  <c r="R75" i="7"/>
  <c r="R76" i="7"/>
  <c r="R77" i="7"/>
  <c r="R78" i="7"/>
  <c r="R79" i="7"/>
  <c r="R80" i="7"/>
  <c r="R81" i="7"/>
  <c r="R82" i="7"/>
  <c r="R83" i="7"/>
  <c r="R84" i="7"/>
  <c r="R85" i="7"/>
  <c r="R86" i="7"/>
  <c r="R87" i="7"/>
  <c r="R88" i="7"/>
  <c r="R89" i="7"/>
  <c r="R90" i="7"/>
  <c r="R91" i="7"/>
  <c r="R92" i="7"/>
  <c r="R93" i="7"/>
  <c r="R94" i="7"/>
  <c r="R95" i="7"/>
  <c r="R96" i="7"/>
  <c r="R97" i="7"/>
  <c r="R98" i="7"/>
  <c r="R99" i="7"/>
  <c r="R100" i="7"/>
  <c r="R101" i="7"/>
  <c r="R102" i="7"/>
  <c r="R103" i="7"/>
  <c r="R104" i="7"/>
  <c r="R105" i="7"/>
  <c r="R106" i="7"/>
  <c r="R107" i="7"/>
  <c r="R108" i="7"/>
  <c r="R109" i="7"/>
  <c r="R110" i="7"/>
  <c r="R111" i="7"/>
  <c r="Q113" i="7"/>
  <c r="C41" i="6" s="1"/>
  <c r="P113" i="7"/>
  <c r="C39" i="6" s="1"/>
  <c r="C43" i="6" l="1"/>
  <c r="J113" i="7"/>
  <c r="C24" i="6" s="1"/>
  <c r="N113" i="7"/>
  <c r="C28" i="6" s="1"/>
  <c r="H113" i="7"/>
  <c r="C22" i="6" s="1"/>
  <c r="O113" i="7"/>
  <c r="C29" i="6" s="1"/>
  <c r="D113" i="7"/>
  <c r="C18" i="6" s="1"/>
  <c r="I113" i="7"/>
  <c r="C23" i="6" s="1"/>
  <c r="L113" i="7"/>
  <c r="C26" i="6" s="1"/>
  <c r="C21" i="6"/>
  <c r="E113" i="7"/>
  <c r="C19" i="6" s="1"/>
  <c r="K113" i="7"/>
  <c r="C25" i="6" s="1"/>
  <c r="F113" i="7"/>
  <c r="C20" i="6" s="1"/>
  <c r="M113" i="7"/>
  <c r="C27" i="6" s="1"/>
  <c r="C113" i="7"/>
  <c r="C17" i="6" s="1"/>
  <c r="C31" i="6" l="1"/>
  <c r="C64" i="6" s="1"/>
  <c r="R113" i="7"/>
</calcChain>
</file>

<file path=xl/sharedStrings.xml><?xml version="1.0" encoding="utf-8"?>
<sst xmlns="http://schemas.openxmlformats.org/spreadsheetml/2006/main" count="537" uniqueCount="172">
  <si>
    <t>GOBIERNO DEL ESTADO DE YUCATÁN</t>
  </si>
  <si>
    <t>Participaciones y Aportaciones a Municipios</t>
  </si>
  <si>
    <t>MUNICIPIO</t>
  </si>
  <si>
    <t>FONDO DE FOMENTO MUNICIPAL</t>
  </si>
  <si>
    <t>FONDO DE FOMENTO MUNICIPAL (30%)</t>
  </si>
  <si>
    <t>FONDO I.S.R.</t>
  </si>
  <si>
    <t>IMPUESTO ESPECIAL SOBRE PRODUCCIÓN Y SERVICIOS</t>
  </si>
  <si>
    <t>FONDO DE FISCALIZACIÓN Y RECAUDACIÓN</t>
  </si>
  <si>
    <t>I.S.A.N</t>
  </si>
  <si>
    <t>FONDO DE COMPENSACIÓN DEL I.S.A.N</t>
  </si>
  <si>
    <t>IMPUESTOS ESTATALES</t>
  </si>
  <si>
    <t>IMPUESTO ESTATAL (VENTA SOBRE BEBIDAS CON CONTENIDO ALCOHÓLICO)</t>
  </si>
  <si>
    <t>IMPUESTO ESPECIAL SOBRE LA VENTA FINAL DE GASOLINA Y DIÉSEL</t>
  </si>
  <si>
    <t>FONDO DE APORTACIONES PARA LA INFRAESTRUCTURA SOCIAL MUNICIPAL</t>
  </si>
  <si>
    <t>FONDO DE APORTACIONES PARA EL FORTALECIMIENTO DE LOS MUNICIPIOS</t>
  </si>
  <si>
    <t>TOTAL</t>
  </si>
  <si>
    <t>ABALÁ</t>
  </si>
  <si>
    <t>ACANCEH</t>
  </si>
  <si>
    <t>AKIL</t>
  </si>
  <si>
    <t>BACA</t>
  </si>
  <si>
    <t>BOKOBÁ</t>
  </si>
  <si>
    <t>BUCTZOTZ</t>
  </si>
  <si>
    <t>CACALCHÉN</t>
  </si>
  <si>
    <t>CALOTMUL</t>
  </si>
  <si>
    <t>CANSAHCAB</t>
  </si>
  <si>
    <t>CANTAMAYEC</t>
  </si>
  <si>
    <t>CELESTÚN</t>
  </si>
  <si>
    <t>CENOTILLO</t>
  </si>
  <si>
    <t>CONKAL</t>
  </si>
  <si>
    <t>CUNCUNUL</t>
  </si>
  <si>
    <t>CUZAMÁ</t>
  </si>
  <si>
    <t>CHACSINKÍN</t>
  </si>
  <si>
    <t>CHANKOM</t>
  </si>
  <si>
    <t>CHAPAB</t>
  </si>
  <si>
    <t>CHEMAX</t>
  </si>
  <si>
    <t>CHICXULUB PUEBLO</t>
  </si>
  <si>
    <t>CHICHIMILÁ</t>
  </si>
  <si>
    <t>CHIKINDZONOT</t>
  </si>
  <si>
    <t>CHOCHOLÁ</t>
  </si>
  <si>
    <t>CHUMAYEL</t>
  </si>
  <si>
    <t>DZAN</t>
  </si>
  <si>
    <t>DZEMUL</t>
  </si>
  <si>
    <t>DZIDZANTÚN</t>
  </si>
  <si>
    <t>DZILAM DE BRAVO</t>
  </si>
  <si>
    <t>DZILAM GONZÁLEZ</t>
  </si>
  <si>
    <t>DZITÁS</t>
  </si>
  <si>
    <t>DZONCAUICH</t>
  </si>
  <si>
    <t>ESPITA</t>
  </si>
  <si>
    <t>HALACHÓ</t>
  </si>
  <si>
    <t>HOCABÁ</t>
  </si>
  <si>
    <t>HOCTÚN</t>
  </si>
  <si>
    <t>HOMÚN</t>
  </si>
  <si>
    <t>HUHÍ</t>
  </si>
  <si>
    <t>HUNUCMÁ</t>
  </si>
  <si>
    <t>IXIL</t>
  </si>
  <si>
    <t>IZAMAL</t>
  </si>
  <si>
    <t>KANASÍN</t>
  </si>
  <si>
    <t>KANTUNIL</t>
  </si>
  <si>
    <t>KAUA</t>
  </si>
  <si>
    <t>KINCHIL</t>
  </si>
  <si>
    <t>KOPOMÁ</t>
  </si>
  <si>
    <t>MAMA</t>
  </si>
  <si>
    <t>MANÍ</t>
  </si>
  <si>
    <t>MAXCANÚ</t>
  </si>
  <si>
    <t>MAYAPÁN</t>
  </si>
  <si>
    <t>MÉRIDA</t>
  </si>
  <si>
    <t>MOCOCHÁ</t>
  </si>
  <si>
    <t>MOTUL</t>
  </si>
  <si>
    <t>MUNA</t>
  </si>
  <si>
    <t>MUXUPIP</t>
  </si>
  <si>
    <t>OPICHÉN</t>
  </si>
  <si>
    <t>OXKUTZCAB</t>
  </si>
  <si>
    <t>PANABÁ</t>
  </si>
  <si>
    <t>PETO</t>
  </si>
  <si>
    <t>PROGRESO</t>
  </si>
  <si>
    <t>QUINTANA ROO</t>
  </si>
  <si>
    <t>RÍO LAGARTOS</t>
  </si>
  <si>
    <t>SACALUM</t>
  </si>
  <si>
    <t>SAMAHIL</t>
  </si>
  <si>
    <t>SANAHCAT</t>
  </si>
  <si>
    <t>SAN FELIPE</t>
  </si>
  <si>
    <t>SANTA ELENA</t>
  </si>
  <si>
    <t>SEYÉ</t>
  </si>
  <si>
    <t>SINANCHÉ</t>
  </si>
  <si>
    <t>SOTUTA</t>
  </si>
  <si>
    <t>SUCILÁ</t>
  </si>
  <si>
    <t>SUDZAL</t>
  </si>
  <si>
    <t>SUMA</t>
  </si>
  <si>
    <t>TAHDZIÚ</t>
  </si>
  <si>
    <t>TAHMEK</t>
  </si>
  <si>
    <t>TEABO</t>
  </si>
  <si>
    <t>TECOH</t>
  </si>
  <si>
    <t>TEKAL DE VENEGAS</t>
  </si>
  <si>
    <t>TEKANTÓ</t>
  </si>
  <si>
    <t>TEKAX</t>
  </si>
  <si>
    <t>TEKIT</t>
  </si>
  <si>
    <t>TEKOM</t>
  </si>
  <si>
    <t>TELCHAC PUEBLO</t>
  </si>
  <si>
    <t>TELCHAC PUERTO</t>
  </si>
  <si>
    <t>TEMAX</t>
  </si>
  <si>
    <t>TEMOZÓN</t>
  </si>
  <si>
    <t>TEPAKÁN</t>
  </si>
  <si>
    <t>TETÍZ</t>
  </si>
  <si>
    <t>TEYA</t>
  </si>
  <si>
    <t>TICUL</t>
  </si>
  <si>
    <t>TIMUCUY</t>
  </si>
  <si>
    <t>TINUM</t>
  </si>
  <si>
    <t>TIXCACALCUPUL</t>
  </si>
  <si>
    <t>TIXKOKOB</t>
  </si>
  <si>
    <t>TIXPÉHUAL</t>
  </si>
  <si>
    <t>TIZIMÍN</t>
  </si>
  <si>
    <t>TUNKÁS</t>
  </si>
  <si>
    <t>TZUCACAB</t>
  </si>
  <si>
    <t>UAYMA</t>
  </si>
  <si>
    <t>UCÚ</t>
  </si>
  <si>
    <t>UMÁN</t>
  </si>
  <si>
    <t>VALLADOLID</t>
  </si>
  <si>
    <t>XOCCHEL</t>
  </si>
  <si>
    <t>YAXCABÁ</t>
  </si>
  <si>
    <t>YAXKUKUL</t>
  </si>
  <si>
    <t>YOBAÍN</t>
  </si>
  <si>
    <t>TOTALES</t>
  </si>
  <si>
    <t>Los montos de las participaciones federales que correspondan a los municipios se presentan en pesos, sin decimales, en cumplimiento a  los numerales 5, fracciones II,inciso c), y III inciso g), de los Lineamientos para la publicación de la información a que se refiere el artículo 6o. de la Ley de Coordinación Fiscal; por lo que la suma de los montos puede no coincidir por cuestión de redondeo.</t>
  </si>
  <si>
    <t>Gobierno del Estado de Yucatán</t>
  </si>
  <si>
    <t>Poder Ejecutivo</t>
  </si>
  <si>
    <t>Concepto</t>
  </si>
  <si>
    <t>Importe</t>
  </si>
  <si>
    <t>Fondo General de Participaciones</t>
  </si>
  <si>
    <t>Dismininución Faltante Inicial (FEIEF)</t>
  </si>
  <si>
    <t>Fondo de Fomento Municipal</t>
  </si>
  <si>
    <t>Fondo de Fomento Municipal  (30%)</t>
  </si>
  <si>
    <t>Fondo I.S.R.</t>
  </si>
  <si>
    <t>IEPS (impuesto especial sobre producción y servicios)</t>
  </si>
  <si>
    <t>Fondo de Fiscalización y Recaudación</t>
  </si>
  <si>
    <t>ISAN (impuesto sobre automóviles nuevos)</t>
  </si>
  <si>
    <t>Fondo de Compensación del Impuesto sobre Automóviles Nuevos</t>
  </si>
  <si>
    <t>Enajenación de Bienes Inmuebles</t>
  </si>
  <si>
    <t>ENAJENACIÓN DE BIENES INMUEBLES</t>
  </si>
  <si>
    <t>Suma</t>
  </si>
  <si>
    <t>Fondo de Aportaciones para la Infraestructura Social Municipal</t>
  </si>
  <si>
    <t>Fondo de Aportaciones para el Fortalecimiento de los Municipios</t>
  </si>
  <si>
    <t xml:space="preserve"> Total</t>
  </si>
  <si>
    <t>SECRETARÍA DE ADMINISTRACIÓN Y FINANZAS</t>
  </si>
  <si>
    <t>TESORERÍA GENERAL DEL ESTADO</t>
  </si>
  <si>
    <t>DEPARTAMENTO DE PARTICIPACIONES</t>
  </si>
  <si>
    <t>FONDO GENERAL</t>
  </si>
  <si>
    <t xml:space="preserve">FONDO DE FOMENTO MUNICIPAL </t>
  </si>
  <si>
    <t xml:space="preserve">FONDO DE FOMENTO MUNICIPAL 30% </t>
  </si>
  <si>
    <t xml:space="preserve">FONDO DE FISCALIZACIÓN Y RECAUDACIÓN </t>
  </si>
  <si>
    <t>FONDO DE COMPENSACIÓN DEL I.S.A.N.</t>
  </si>
  <si>
    <t>IEPS. SOBRE VENTA FINAL DE GASOLINA Y DIESEL</t>
  </si>
  <si>
    <t>IMPUESTO SOBRE AUTOMOVILES NUEVOS</t>
  </si>
  <si>
    <t xml:space="preserve">IMPUESTOS ESTATALES </t>
  </si>
  <si>
    <t xml:space="preserve">IMPUESTOS ESTATALES(VENTA DE BEBIDAS ALC) </t>
  </si>
  <si>
    <t>ENAJENACIÒN DE BIENES INMUEBLES</t>
  </si>
  <si>
    <t>FONDO GENERAL DISMINUCION FALTANTE INICIAL FEIEF</t>
  </si>
  <si>
    <t>TOTAL DE PARTICIPACIONES FEDERALES Y ESTATALES MINISTRADAS</t>
  </si>
  <si>
    <t>TOTAL GENERAL</t>
  </si>
  <si>
    <t>Los montos de las participaciones federales que correspondan a los municipios se presentan en pesos, sin decimales, en cumplimiento a  los numerales 5, fracciones II, inciso c), y III inciso g), de los Lineamientos para la publicación de la información a que se refiere el artículo 6o. de la Ley de Coordinación Fiscal.</t>
  </si>
  <si>
    <t>FONDO DE FOMENTO MUNICIPAL 30%</t>
  </si>
  <si>
    <t>FONDO DE COMPENSACIÓN  DEL ISAN</t>
  </si>
  <si>
    <t>FONDO ISR 100 %</t>
  </si>
  <si>
    <t>I. ESTATALES (VTA. BEBIDAS C/CONTENIDO ALCOHÓLICO)</t>
  </si>
  <si>
    <t>TIXMÉHUAC</t>
  </si>
  <si>
    <t>DIRECCIÓN GENERAL DE INGRESOS</t>
  </si>
  <si>
    <t>Impuestos estatales</t>
  </si>
  <si>
    <t>Impuestos estatales (venta de bebidas con contenido alcohólico)</t>
  </si>
  <si>
    <t>Impuesto especial sobre la venta final de gasolina y diésel</t>
  </si>
  <si>
    <t>ANEXO VII PARTICIPACIONES FEDERALES Y ESTATALES MINISTRADAS A LOS MUNICIPIOS EN EL MES DE ABRIL DEL EJERCICIO FISCAL 2024</t>
  </si>
  <si>
    <t>ANEXO VII PARTICIPACIONES FEDERALES Y ESTATALES MINISTRADAS A LOS MUNICIPIOS EN EL MES DE MAYO DEL EJERCICIO FISCAL 2024</t>
  </si>
  <si>
    <t>ANEXO VII PARTICIPACIONES FEDERALES Y ESTATALES MINISTRADAS A LOS MUNICIPIOS EN EL MES DE JUNIO DEL EJERCICIO FISCAL 2024</t>
  </si>
  <si>
    <t>Trimestre Abril - Junio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</si>
</sst>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quot;$&quot;* #,##0.00_-;_-&quot;$&quot;* &quot;-&quot;??_-;_-@_-"/>
    <numFmt numFmtId="43" formatCode="_-* #,##0.00_-;\-* #,##0.00_-;_-* &quot;-&quot;??_-;_-@_-"/>
    <numFmt numFmtId="164" formatCode="_(&quot;$&quot;* #,##0.00_);_(&quot;$&quot;* \(#,##0.00\);_(&quot;$&quot;* &quot;-&quot;??_);_(@_)"/>
    <numFmt numFmtId="165" formatCode="#,##0.00_ ;\-#,##0.00\ "/>
  </numFmts>
  <fonts count="42">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2"/>
      <color theme="1"/>
      <name val="Calibri"/>
      <family val="2"/>
      <scheme val="minor"/>
    </font>
    <font>
      <b/>
      <sz val="12"/>
      <color indexed="8"/>
      <name val="Calibri"/>
      <family val="2"/>
      <scheme val="minor"/>
    </font>
    <font>
      <sz val="10"/>
      <name val="Arial"/>
      <family val="2"/>
    </font>
    <font>
      <sz val="10"/>
      <color theme="1"/>
      <name val="Calibri"/>
      <family val="2"/>
      <scheme val="minor"/>
    </font>
    <font>
      <b/>
      <sz val="16"/>
      <name val="Arial"/>
      <family val="2"/>
    </font>
    <font>
      <sz val="16"/>
      <name val="Arial"/>
      <family val="2"/>
    </font>
    <font>
      <b/>
      <sz val="9"/>
      <name val="Arial"/>
      <family val="2"/>
    </font>
    <font>
      <b/>
      <sz val="11"/>
      <name val="Arial"/>
      <family val="2"/>
    </font>
    <font>
      <b/>
      <sz val="10"/>
      <color theme="0"/>
      <name val="Barlow"/>
      <family val="3"/>
    </font>
    <font>
      <sz val="10"/>
      <color theme="1" tint="0.249977111117893"/>
      <name val="Barlow"/>
      <family val="3"/>
    </font>
    <font>
      <b/>
      <sz val="10"/>
      <color theme="1" tint="0.249977111117893"/>
      <name val="Barlow"/>
      <family val="3"/>
    </font>
    <font>
      <sz val="10"/>
      <color theme="1"/>
      <name val="Barlow"/>
      <family val="3"/>
    </font>
    <font>
      <b/>
      <sz val="16"/>
      <color theme="0"/>
      <name val="Gill Sans Extra Bold"/>
      <family val="2"/>
    </font>
    <font>
      <b/>
      <sz val="12"/>
      <color indexed="8"/>
      <name val="Barlow"/>
      <family val="3"/>
    </font>
    <font>
      <sz val="11"/>
      <name val="Barlow"/>
    </font>
    <font>
      <b/>
      <sz val="11"/>
      <name val="Barlow"/>
    </font>
    <font>
      <b/>
      <sz val="12"/>
      <color theme="0"/>
      <name val="Barlow"/>
    </font>
    <font>
      <b/>
      <sz val="11"/>
      <color theme="0"/>
      <name val="Barlow"/>
    </font>
    <font>
      <sz val="11"/>
      <color theme="1"/>
      <name val="Barlow"/>
    </font>
    <font>
      <b/>
      <sz val="12"/>
      <name val="Barlow"/>
    </font>
    <font>
      <b/>
      <sz val="10"/>
      <color theme="1"/>
      <name val="Barlow"/>
      <family val="3"/>
    </font>
    <font>
      <b/>
      <sz val="10"/>
      <name val="Arial"/>
      <family val="2"/>
    </font>
    <font>
      <b/>
      <sz val="12"/>
      <color theme="1"/>
      <name val="Barlow"/>
      <family val="3"/>
    </font>
    <font>
      <sz val="10"/>
      <color indexed="8"/>
      <name val="Barlow"/>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rgb="FF268DAD"/>
        <bgColor indexed="64"/>
      </patternFill>
    </fill>
    <fill>
      <patternFill patternType="solid">
        <fgColor rgb="FFFFFFFF"/>
        <bgColor indexed="64"/>
      </patternFill>
    </fill>
    <fill>
      <patternFill patternType="solid">
        <fgColor rgb="FFDAEEF3"/>
        <bgColor indexed="64"/>
      </patternFill>
    </fill>
  </fills>
  <borders count="2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thin">
        <color theme="0" tint="-4.9989318521683403E-2"/>
      </left>
      <right/>
      <top style="thin">
        <color theme="0" tint="-4.9989318521683403E-2"/>
      </top>
      <bottom style="thin">
        <color theme="0" tint="-4.9989318521683403E-2"/>
      </bottom>
      <diagonal/>
    </border>
    <border>
      <left/>
      <right/>
      <top style="thin">
        <color theme="0" tint="-4.9989318521683403E-2"/>
      </top>
      <bottom style="thin">
        <color theme="0" tint="-4.9989318521683403E-2"/>
      </bottom>
      <diagonal/>
    </border>
    <border>
      <left style="medium">
        <color indexed="64"/>
      </left>
      <right/>
      <top/>
      <bottom style="medium">
        <color indexed="64"/>
      </bottom>
      <diagonal/>
    </border>
    <border>
      <left/>
      <right style="medium">
        <color indexed="64"/>
      </right>
      <top/>
      <bottom style="medium">
        <color indexed="64"/>
      </bottom>
      <diagonal/>
    </border>
  </borders>
  <cellStyleXfs count="44">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44" fontId="1" fillId="0" borderId="0" applyFont="0" applyFill="0" applyBorder="0" applyAlignment="0" applyProtection="0"/>
    <xf numFmtId="43" fontId="1" fillId="0" borderId="0" applyFont="0" applyFill="0" applyBorder="0" applyAlignment="0" applyProtection="0"/>
  </cellStyleXfs>
  <cellXfs count="71">
    <xf numFmtId="0" fontId="0" fillId="0" borderId="0" xfId="0"/>
    <xf numFmtId="0" fontId="18" fillId="0" borderId="0" xfId="0" applyFont="1"/>
    <xf numFmtId="0" fontId="21" fillId="0" borderId="0" xfId="0" applyFont="1"/>
    <xf numFmtId="0" fontId="22" fillId="0" borderId="11" xfId="0" applyFont="1" applyBorder="1" applyAlignment="1">
      <alignment horizontal="center"/>
    </xf>
    <xf numFmtId="4" fontId="25" fillId="0" borderId="12" xfId="0" applyNumberFormat="1" applyFont="1" applyBorder="1" applyAlignment="1">
      <alignment horizontal="center"/>
    </xf>
    <xf numFmtId="44" fontId="0" fillId="0" borderId="0" xfId="0" applyNumberFormat="1"/>
    <xf numFmtId="0" fontId="22" fillId="0" borderId="14" xfId="0" applyFont="1" applyBorder="1" applyAlignment="1">
      <alignment horizontal="center"/>
    </xf>
    <xf numFmtId="4" fontId="25" fillId="0" borderId="15" xfId="0" applyNumberFormat="1" applyFont="1" applyBorder="1" applyAlignment="1">
      <alignment horizontal="center"/>
    </xf>
    <xf numFmtId="4" fontId="25" fillId="0" borderId="16" xfId="0" applyNumberFormat="1" applyFont="1" applyBorder="1" applyAlignment="1">
      <alignment horizontal="center"/>
    </xf>
    <xf numFmtId="0" fontId="0" fillId="0" borderId="0" xfId="0" applyAlignment="1">
      <alignment vertical="top"/>
    </xf>
    <xf numFmtId="165" fontId="26" fillId="34" borderId="0" xfId="0" applyNumberFormat="1" applyFont="1" applyFill="1" applyAlignment="1">
      <alignment horizontal="center" vertical="center" wrapText="1"/>
    </xf>
    <xf numFmtId="0" fontId="27" fillId="0" borderId="17" xfId="0" applyFont="1" applyBorder="1" applyAlignment="1">
      <alignment horizontal="left" vertical="center" wrapText="1"/>
    </xf>
    <xf numFmtId="0" fontId="27" fillId="0" borderId="18" xfId="0" applyFont="1" applyBorder="1" applyAlignment="1">
      <alignment horizontal="left" vertical="center" wrapText="1"/>
    </xf>
    <xf numFmtId="4" fontId="27" fillId="0" borderId="18" xfId="43" applyNumberFormat="1" applyFont="1" applyFill="1" applyBorder="1" applyAlignment="1">
      <alignment horizontal="right" vertical="center" wrapText="1"/>
    </xf>
    <xf numFmtId="165" fontId="27" fillId="0" borderId="18" xfId="0" applyNumberFormat="1" applyFont="1" applyBorder="1" applyAlignment="1">
      <alignment vertical="center"/>
    </xf>
    <xf numFmtId="165" fontId="28" fillId="36" borderId="18" xfId="0" applyNumberFormat="1" applyFont="1" applyFill="1" applyBorder="1" applyAlignment="1">
      <alignment vertical="center"/>
    </xf>
    <xf numFmtId="0" fontId="28" fillId="36" borderId="17" xfId="0" applyFont="1" applyFill="1" applyBorder="1" applyAlignment="1">
      <alignment vertical="center" wrapText="1"/>
    </xf>
    <xf numFmtId="0" fontId="20" fillId="0" borderId="0" xfId="0" applyFont="1" applyAlignment="1">
      <alignment horizontal="center"/>
    </xf>
    <xf numFmtId="4" fontId="20" fillId="0" borderId="0" xfId="0" applyNumberFormat="1" applyFont="1" applyAlignment="1">
      <alignment horizontal="center"/>
    </xf>
    <xf numFmtId="0" fontId="32" fillId="0" borderId="11" xfId="0" applyFont="1" applyBorder="1" applyAlignment="1">
      <alignment horizontal="left"/>
    </xf>
    <xf numFmtId="164" fontId="32" fillId="0" borderId="12" xfId="42" applyNumberFormat="1" applyFont="1" applyFill="1" applyBorder="1" applyAlignment="1"/>
    <xf numFmtId="0" fontId="32" fillId="0" borderId="11" xfId="0" applyFont="1" applyBorder="1"/>
    <xf numFmtId="0" fontId="32" fillId="0" borderId="11" xfId="0" applyFont="1" applyBorder="1" applyAlignment="1">
      <alignment horizontal="justify"/>
    </xf>
    <xf numFmtId="0" fontId="33" fillId="0" borderId="11" xfId="0" applyFont="1" applyBorder="1" applyAlignment="1">
      <alignment horizontal="left"/>
    </xf>
    <xf numFmtId="4" fontId="33" fillId="0" borderId="12" xfId="0" applyNumberFormat="1" applyFont="1" applyBorder="1"/>
    <xf numFmtId="164" fontId="35" fillId="34" borderId="10" xfId="42" applyNumberFormat="1" applyFont="1" applyFill="1" applyBorder="1"/>
    <xf numFmtId="0" fontId="34" fillId="34" borderId="10" xfId="0" applyFont="1" applyFill="1" applyBorder="1" applyAlignment="1">
      <alignment horizontal="center" vertical="center"/>
    </xf>
    <xf numFmtId="0" fontId="32" fillId="0" borderId="13" xfId="0" applyFont="1" applyBorder="1" applyAlignment="1">
      <alignment horizontal="justify"/>
    </xf>
    <xf numFmtId="164" fontId="32" fillId="0" borderId="10" xfId="42" applyNumberFormat="1" applyFont="1" applyFill="1" applyBorder="1" applyAlignment="1"/>
    <xf numFmtId="0" fontId="32" fillId="0" borderId="11" xfId="0" applyFont="1" applyBorder="1" applyAlignment="1">
      <alignment horizontal="center"/>
    </xf>
    <xf numFmtId="0" fontId="36" fillId="0" borderId="12" xfId="0" applyFont="1" applyBorder="1"/>
    <xf numFmtId="0" fontId="37" fillId="0" borderId="11" xfId="0" applyFont="1" applyBorder="1" applyAlignment="1">
      <alignment horizontal="left"/>
    </xf>
    <xf numFmtId="3" fontId="37" fillId="0" borderId="14" xfId="0" applyNumberFormat="1" applyFont="1" applyBorder="1" applyAlignment="1">
      <alignment horizontal="center"/>
    </xf>
    <xf numFmtId="0" fontId="36" fillId="0" borderId="15" xfId="0" applyFont="1" applyBorder="1"/>
    <xf numFmtId="3" fontId="37" fillId="0" borderId="11" xfId="0" applyNumberFormat="1" applyFont="1" applyBorder="1" applyAlignment="1">
      <alignment horizontal="center"/>
    </xf>
    <xf numFmtId="4" fontId="33" fillId="0" borderId="16" xfId="0" applyNumberFormat="1" applyFont="1" applyBorder="1"/>
    <xf numFmtId="3" fontId="35" fillId="34" borderId="13" xfId="0" applyNumberFormat="1" applyFont="1" applyFill="1" applyBorder="1" applyAlignment="1">
      <alignment horizontal="left"/>
    </xf>
    <xf numFmtId="3" fontId="35" fillId="34" borderId="14" xfId="0" applyNumberFormat="1" applyFont="1" applyFill="1" applyBorder="1" applyAlignment="1">
      <alignment horizontal="left"/>
    </xf>
    <xf numFmtId="0" fontId="22" fillId="0" borderId="19" xfId="0" applyFont="1" applyBorder="1" applyAlignment="1">
      <alignment horizontal="center"/>
    </xf>
    <xf numFmtId="4" fontId="25" fillId="0" borderId="20" xfId="0" applyNumberFormat="1" applyFont="1" applyBorder="1" applyAlignment="1">
      <alignment horizontal="center"/>
    </xf>
    <xf numFmtId="0" fontId="36" fillId="0" borderId="11" xfId="0" applyFont="1" applyBorder="1" applyAlignment="1">
      <alignment horizontal="left" vertical="center" readingOrder="1"/>
    </xf>
    <xf numFmtId="0" fontId="38" fillId="0" borderId="0" xfId="0" applyFont="1" applyAlignment="1">
      <alignment horizontal="center"/>
    </xf>
    <xf numFmtId="164" fontId="21" fillId="0" borderId="0" xfId="42" applyNumberFormat="1" applyFont="1"/>
    <xf numFmtId="164" fontId="21" fillId="33" borderId="0" xfId="42" applyNumberFormat="1" applyFont="1" applyFill="1" applyBorder="1" applyAlignment="1">
      <alignment horizontal="right" vertical="center"/>
    </xf>
    <xf numFmtId="4" fontId="21" fillId="0" borderId="0" xfId="0" applyNumberFormat="1" applyFont="1" applyAlignment="1">
      <alignment horizontal="right"/>
    </xf>
    <xf numFmtId="4" fontId="21" fillId="0" borderId="0" xfId="0" applyNumberFormat="1" applyFont="1"/>
    <xf numFmtId="3" fontId="21" fillId="0" borderId="0" xfId="0" applyNumberFormat="1" applyFont="1"/>
    <xf numFmtId="0" fontId="39" fillId="0" borderId="0" xfId="0" applyFont="1" applyAlignment="1">
      <alignment horizontal="center"/>
    </xf>
    <xf numFmtId="164" fontId="21" fillId="0" borderId="0" xfId="0" applyNumberFormat="1" applyFont="1"/>
    <xf numFmtId="0" fontId="30" fillId="34" borderId="14" xfId="0" applyFont="1" applyFill="1" applyBorder="1" applyAlignment="1">
      <alignment horizontal="centerContinuous"/>
    </xf>
    <xf numFmtId="0" fontId="0" fillId="34" borderId="15" xfId="0" applyFill="1" applyBorder="1" applyAlignment="1">
      <alignment horizontal="centerContinuous"/>
    </xf>
    <xf numFmtId="0" fontId="30" fillId="34" borderId="11" xfId="0" applyFont="1" applyFill="1" applyBorder="1" applyAlignment="1">
      <alignment horizontal="centerContinuous"/>
    </xf>
    <xf numFmtId="0" fontId="23" fillId="34" borderId="16" xfId="0" applyFont="1" applyFill="1" applyBorder="1" applyAlignment="1">
      <alignment horizontal="centerContinuous"/>
    </xf>
    <xf numFmtId="0" fontId="0" fillId="34" borderId="11" xfId="0" applyFill="1" applyBorder="1"/>
    <xf numFmtId="0" fontId="0" fillId="34" borderId="16" xfId="0" applyFill="1" applyBorder="1"/>
    <xf numFmtId="0" fontId="0" fillId="0" borderId="11" xfId="0" applyBorder="1"/>
    <xf numFmtId="0" fontId="0" fillId="0" borderId="16" xfId="0" applyBorder="1"/>
    <xf numFmtId="0" fontId="24" fillId="0" borderId="11" xfId="0" applyFont="1" applyBorder="1" applyAlignment="1">
      <alignment horizontal="justify" vertical="justify"/>
    </xf>
    <xf numFmtId="0" fontId="0" fillId="0" borderId="16" xfId="0" applyBorder="1" applyAlignment="1">
      <alignment horizontal="justify" vertical="justify"/>
    </xf>
    <xf numFmtId="0" fontId="0" fillId="0" borderId="11" xfId="0" applyBorder="1" applyAlignment="1">
      <alignment horizontal="justify" vertical="justify"/>
    </xf>
    <xf numFmtId="0" fontId="19" fillId="0" borderId="0" xfId="0" applyFont="1" applyAlignment="1">
      <alignment vertical="top" wrapText="1"/>
    </xf>
    <xf numFmtId="4" fontId="0" fillId="0" borderId="0" xfId="0" applyNumberFormat="1"/>
    <xf numFmtId="4" fontId="18" fillId="0" borderId="0" xfId="0" applyNumberFormat="1" applyFont="1"/>
    <xf numFmtId="0" fontId="40" fillId="35" borderId="0" xfId="0" applyFont="1" applyFill="1" applyAlignment="1">
      <alignment horizontal="center"/>
    </xf>
    <xf numFmtId="0" fontId="29" fillId="0" borderId="0" xfId="0" applyFont="1" applyAlignment="1">
      <alignment horizontal="center" vertical="center" wrapText="1"/>
    </xf>
    <xf numFmtId="165" fontId="26" fillId="34" borderId="0" xfId="0" applyNumberFormat="1" applyFont="1" applyFill="1" applyAlignment="1">
      <alignment horizontal="center" vertical="center" wrapText="1"/>
    </xf>
    <xf numFmtId="0" fontId="28" fillId="36" borderId="0" xfId="0" applyFont="1" applyFill="1" applyAlignment="1">
      <alignment horizontal="center" vertical="center" wrapText="1"/>
    </xf>
    <xf numFmtId="0" fontId="40" fillId="0" borderId="0" xfId="0" applyFont="1" applyAlignment="1">
      <alignment horizontal="center"/>
    </xf>
    <xf numFmtId="0" fontId="31" fillId="0" borderId="0" xfId="0" applyFont="1" applyAlignment="1">
      <alignment horizontal="center"/>
    </xf>
    <xf numFmtId="0" fontId="41" fillId="0" borderId="0" xfId="0" applyFont="1" applyBorder="1" applyAlignment="1">
      <alignment horizontal="center" wrapText="1"/>
    </xf>
    <xf numFmtId="0" fontId="41" fillId="0" borderId="0" xfId="0" applyFont="1" applyBorder="1" applyAlignment="1">
      <alignment horizontal="center" vertical="top" wrapText="1"/>
    </xf>
  </cellXfs>
  <cellStyles count="44">
    <cellStyle name="20% - Énfasis1" xfId="19" builtinId="30" customBuiltin="1"/>
    <cellStyle name="20% - Énfasis2" xfId="23" builtinId="34" customBuiltin="1"/>
    <cellStyle name="20% - Énfasis3" xfId="27" builtinId="38" customBuiltin="1"/>
    <cellStyle name="20% - Énfasis4" xfId="31" builtinId="42" customBuiltin="1"/>
    <cellStyle name="20% - Énfasis5" xfId="35" builtinId="46" customBuiltin="1"/>
    <cellStyle name="20% - Énfasis6" xfId="39" builtinId="50" customBuiltin="1"/>
    <cellStyle name="40% - Énfasis1" xfId="20" builtinId="31" customBuiltin="1"/>
    <cellStyle name="40% - Énfasis2" xfId="24" builtinId="35" customBuiltin="1"/>
    <cellStyle name="40% - Énfasis3" xfId="28" builtinId="39" customBuiltin="1"/>
    <cellStyle name="40% - Énfasis4" xfId="32" builtinId="43" customBuiltin="1"/>
    <cellStyle name="40% - Énfasis5" xfId="36" builtinId="47" customBuiltin="1"/>
    <cellStyle name="40% - Énfasis6" xfId="40" builtinId="51" customBuiltin="1"/>
    <cellStyle name="60% - Énfasis1" xfId="21" builtinId="32" customBuiltin="1"/>
    <cellStyle name="60% - Énfasis2" xfId="25" builtinId="36" customBuiltin="1"/>
    <cellStyle name="60% - Énfasis3" xfId="29" builtinId="40" customBuiltin="1"/>
    <cellStyle name="60% - Énfasis4" xfId="33" builtinId="44" customBuiltin="1"/>
    <cellStyle name="60% - Énfasis5" xfId="37" builtinId="48" customBuiltin="1"/>
    <cellStyle name="60% - Énfasis6" xfId="41" builtinId="52" customBuiltin="1"/>
    <cellStyle name="Bueno" xfId="6" builtinId="26" customBuiltin="1"/>
    <cellStyle name="Cálculo" xfId="11" builtinId="22" customBuiltin="1"/>
    <cellStyle name="Celda de comprobación" xfId="13" builtinId="23" customBuiltin="1"/>
    <cellStyle name="Celda vinculada" xfId="12" builtinId="24" customBuiltin="1"/>
    <cellStyle name="Encabezado 1" xfId="2" builtinId="16" customBuiltin="1"/>
    <cellStyle name="Encabezado 4" xfId="5" builtinId="19" customBuiltin="1"/>
    <cellStyle name="Énfasis1" xfId="18" builtinId="29" customBuiltin="1"/>
    <cellStyle name="Énfasis2" xfId="22" builtinId="33" customBuiltin="1"/>
    <cellStyle name="Énfasis3" xfId="26" builtinId="37" customBuiltin="1"/>
    <cellStyle name="Énfasis4" xfId="30" builtinId="41" customBuiltin="1"/>
    <cellStyle name="Énfasis5" xfId="34" builtinId="45" customBuiltin="1"/>
    <cellStyle name="Énfasis6" xfId="38" builtinId="49" customBuiltin="1"/>
    <cellStyle name="Entrada" xfId="9" builtinId="20" customBuiltin="1"/>
    <cellStyle name="Incorrecto" xfId="7" builtinId="27" customBuiltin="1"/>
    <cellStyle name="Millares" xfId="43" builtinId="3"/>
    <cellStyle name="Moneda" xfId="42" builtinId="4"/>
    <cellStyle name="Neutral" xfId="8" builtinId="28" customBuiltin="1"/>
    <cellStyle name="Normal" xfId="0" builtinId="0"/>
    <cellStyle name="Notas" xfId="15" builtinId="10" customBuiltin="1"/>
    <cellStyle name="Salida" xfId="10" builtinId="21" customBuiltin="1"/>
    <cellStyle name="Texto de advertencia" xfId="14" builtinId="11" customBuiltin="1"/>
    <cellStyle name="Texto explicativo" xfId="16" builtinId="53" customBuiltin="1"/>
    <cellStyle name="Título" xfId="1" builtinId="15" customBuiltin="1"/>
    <cellStyle name="Título 2" xfId="3" builtinId="17" customBuiltin="1"/>
    <cellStyle name="Título 3" xfId="4" builtinId="18" customBuiltin="1"/>
    <cellStyle name="Total" xfId="17" builtinId="25" customBuiltin="1"/>
  </cellStyles>
  <dxfs count="0"/>
  <tableStyles count="0" defaultTableStyle="TableStyleMedium2" defaultPivotStyle="PivotStyleLight16"/>
  <colors>
    <mruColors>
      <color rgb="FF268DAD"/>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1717886</xdr:colOff>
      <xdr:row>3</xdr:row>
      <xdr:rowOff>137583</xdr:rowOff>
    </xdr:to>
    <xdr:pic>
      <xdr:nvPicPr>
        <xdr:cNvPr id="2" name="Imagen 1">
          <a:extLst>
            <a:ext uri="{FF2B5EF4-FFF2-40B4-BE49-F238E27FC236}">
              <a16:creationId xmlns:a16="http://schemas.microsoft.com/office/drawing/2014/main" id="{5CDD6D30-EB96-4386-ABBF-BBF23E16C851}"/>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308" t="3043" r="5700" b="81591"/>
        <a:stretch/>
      </xdr:blipFill>
      <xdr:spPr bwMode="auto">
        <a:xfrm>
          <a:off x="0" y="0"/>
          <a:ext cx="3188969" cy="740833"/>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0</xdr:row>
      <xdr:rowOff>0</xdr:rowOff>
    </xdr:from>
    <xdr:to>
      <xdr:col>2</xdr:col>
      <xdr:colOff>1581150</xdr:colOff>
      <xdr:row>4</xdr:row>
      <xdr:rowOff>0</xdr:rowOff>
    </xdr:to>
    <xdr:sp macro="" textlink="">
      <xdr:nvSpPr>
        <xdr:cNvPr id="2" name="Rectangle 1">
          <a:extLst>
            <a:ext uri="{FF2B5EF4-FFF2-40B4-BE49-F238E27FC236}">
              <a16:creationId xmlns:a16="http://schemas.microsoft.com/office/drawing/2014/main" id="{00000000-0008-0000-0100-000002000000}"/>
            </a:ext>
          </a:extLst>
        </xdr:cNvPr>
        <xdr:cNvSpPr>
          <a:spLocks noChangeArrowheads="1"/>
        </xdr:cNvSpPr>
      </xdr:nvSpPr>
      <xdr:spPr bwMode="auto">
        <a:xfrm>
          <a:off x="0" y="0"/>
          <a:ext cx="7086600" cy="914400"/>
        </a:xfrm>
        <a:prstGeom prst="rect">
          <a:avLst/>
        </a:prstGeom>
        <a:noFill/>
        <a:ln w="9525">
          <a:solidFill>
            <a:srgbClr val="000000"/>
          </a:solidFill>
          <a:miter lim="800000"/>
          <a:headEnd/>
          <a:tailEnd/>
        </a:ln>
        <a:effectLst>
          <a:outerShdw dist="35921" dir="2700000" algn="ctr" rotWithShape="0">
            <a:srgbClr val="000000"/>
          </a:outerShdw>
        </a:effectLst>
      </xdr:spPr>
    </xdr:sp>
    <xdr:clientData/>
  </xdr:twoCellAnchor>
  <xdr:twoCellAnchor>
    <xdr:from>
      <xdr:col>1</xdr:col>
      <xdr:colOff>66674</xdr:colOff>
      <xdr:row>31</xdr:row>
      <xdr:rowOff>57146</xdr:rowOff>
    </xdr:from>
    <xdr:to>
      <xdr:col>2</xdr:col>
      <xdr:colOff>1524000</xdr:colOff>
      <xdr:row>37</xdr:row>
      <xdr:rowOff>620888</xdr:rowOff>
    </xdr:to>
    <xdr:sp macro="" textlink="">
      <xdr:nvSpPr>
        <xdr:cNvPr id="3" name="Texto 6">
          <a:extLst>
            <a:ext uri="{FF2B5EF4-FFF2-40B4-BE49-F238E27FC236}">
              <a16:creationId xmlns:a16="http://schemas.microsoft.com/office/drawing/2014/main" id="{00000000-0008-0000-0100-000003000000}"/>
            </a:ext>
          </a:extLst>
        </xdr:cNvPr>
        <xdr:cNvSpPr txBox="1">
          <a:spLocks noChangeArrowheads="1"/>
        </xdr:cNvSpPr>
      </xdr:nvSpPr>
      <xdr:spPr bwMode="auto">
        <a:xfrm>
          <a:off x="161924" y="6258979"/>
          <a:ext cx="6960659" cy="2934409"/>
        </a:xfrm>
        <a:prstGeom prst="rect">
          <a:avLst/>
        </a:prstGeom>
        <a:solidFill>
          <a:sysClr val="window" lastClr="FFFFFF"/>
        </a:solidFill>
        <a:ln w="9525">
          <a:noFill/>
          <a:miter lim="800000"/>
          <a:headEnd/>
          <a:tailEnd/>
        </a:ln>
      </xdr:spPr>
      <xdr:txBody>
        <a:bodyPr vertOverflow="clip" wrap="square" lIns="27432" tIns="22860" rIns="27432" bIns="0" anchor="t" upright="1"/>
        <a:lstStyle/>
        <a:p>
          <a:pPr marL="0" marR="0" indent="0" algn="just" defTabSz="914400" rtl="0" eaLnBrk="1" fontAlgn="auto" latinLnBrk="0" hangingPunct="1">
            <a:lnSpc>
              <a:spcPts val="1000"/>
            </a:lnSpc>
            <a:spcBef>
              <a:spcPts val="0"/>
            </a:spcBef>
            <a:spcAft>
              <a:spcPts val="0"/>
            </a:spcAft>
            <a:buClrTx/>
            <a:buSzTx/>
            <a:buFontTx/>
            <a:buNone/>
            <a:tabLst/>
            <a:defRPr sz="1000"/>
          </a:pPr>
          <a:r>
            <a:rPr lang="es-MX" sz="1100">
              <a:solidFill>
                <a:sysClr val="windowText" lastClr="000000"/>
              </a:solidFill>
              <a:latin typeface="Barlow" panose="00000500000000000000"/>
              <a:ea typeface="+mn-ea"/>
              <a:cs typeface="Arial" pitchFamily="34" charset="0"/>
            </a:rPr>
            <a:t>Las proporciones y conceptos de las participaciones federales y estatales que correspondieron a los municipios</a:t>
          </a:r>
          <a:r>
            <a:rPr lang="es-MX" sz="1100" baseline="0">
              <a:solidFill>
                <a:sysClr val="windowText" lastClr="000000"/>
              </a:solidFill>
              <a:latin typeface="Barlow" panose="00000500000000000000"/>
              <a:ea typeface="+mn-ea"/>
              <a:cs typeface="Arial" pitchFamily="34" charset="0"/>
            </a:rPr>
            <a:t> </a:t>
          </a:r>
          <a:r>
            <a:rPr lang="es-MX" sz="1100">
              <a:solidFill>
                <a:sysClr val="windowText" lastClr="000000"/>
              </a:solidFill>
              <a:latin typeface="Barlow" panose="00000500000000000000"/>
              <a:ea typeface="+mn-ea"/>
              <a:cs typeface="Arial" pitchFamily="34" charset="0"/>
            </a:rPr>
            <a:t>se han distribuido de conformidad con la Ley de Coordinación Fiscal y la Ley de Coordinación Fiscal del Estado de Yucatán, conforme a lo siguiente: 100% del Fondo de Fomento Municipal y Fondo I.S.R.; 20% del Fondo General de Participaciones; 20% del impuesto especial sobre producción y servicios; </a:t>
          </a:r>
          <a:r>
            <a:rPr lang="es-MX" sz="1100" b="0">
              <a:solidFill>
                <a:sysClr val="windowText" lastClr="000000"/>
              </a:solidFill>
              <a:latin typeface="Barlow" panose="00000500000000000000"/>
              <a:ea typeface="+mn-ea"/>
              <a:cs typeface="Arial" pitchFamily="34" charset="0"/>
            </a:rPr>
            <a:t>20% del Fondo de Fiscalización y Recaudación; 20% de la recaudación del impuesto sobre automóviles nuevos; 20% del Fondo de Compensación del Impuesto sobre Automóviles Nuevos; 20% de la recaudación que corresponde al estado del impuesto especial sobre la venta final de gasolina y diésel, 20%</a:t>
          </a:r>
          <a:r>
            <a:rPr lang="es-MX" sz="1100" b="0" baseline="0">
              <a:solidFill>
                <a:sysClr val="windowText" lastClr="000000"/>
              </a:solidFill>
              <a:latin typeface="Barlow" panose="00000500000000000000"/>
              <a:ea typeface="+mn-ea"/>
              <a:cs typeface="Arial" pitchFamily="34" charset="0"/>
            </a:rPr>
            <a:t> de la Enajenación de Bienes Inmuebles, </a:t>
          </a:r>
          <a:r>
            <a:rPr lang="es-MX" sz="1100" b="0">
              <a:solidFill>
                <a:sysClr val="windowText" lastClr="000000"/>
              </a:solidFill>
              <a:latin typeface="Barlow" panose="00000500000000000000"/>
              <a:ea typeface="+mn-ea"/>
              <a:cs typeface="Arial" pitchFamily="34" charset="0"/>
            </a:rPr>
            <a:t>20% del impuesto estatal por la venta de bebidas con contenido alcohólico y 12% de los impuestos estatales de</a:t>
          </a:r>
          <a:r>
            <a:rPr lang="es-MX" sz="1100" b="0" baseline="0">
              <a:solidFill>
                <a:sysClr val="windowText" lastClr="000000"/>
              </a:solidFill>
              <a:latin typeface="Barlow" panose="00000500000000000000"/>
              <a:ea typeface="+mn-ea"/>
              <a:cs typeface="Arial" pitchFamily="34" charset="0"/>
            </a:rPr>
            <a:t> conformidad con el numeral 6 del artículo 5 de la Ley de Coordinación Fiscal del Estado de Yucatán.</a:t>
          </a:r>
        </a:p>
        <a:p>
          <a:pPr marL="0" marR="0" indent="0" algn="just" defTabSz="914400" rtl="0" eaLnBrk="1" fontAlgn="auto" latinLnBrk="0" hangingPunct="1">
            <a:lnSpc>
              <a:spcPts val="1000"/>
            </a:lnSpc>
            <a:spcBef>
              <a:spcPts val="0"/>
            </a:spcBef>
            <a:spcAft>
              <a:spcPts val="0"/>
            </a:spcAft>
            <a:buClrTx/>
            <a:buSzTx/>
            <a:buFontTx/>
            <a:buNone/>
            <a:tabLst/>
            <a:defRPr sz="1000"/>
          </a:pPr>
          <a:r>
            <a:rPr lang="es-MX" sz="1100" b="0" baseline="0">
              <a:solidFill>
                <a:sysClr val="windowText" lastClr="000000"/>
              </a:solidFill>
              <a:latin typeface="Barlow" panose="00000500000000000000"/>
              <a:ea typeface="+mn-ea"/>
              <a:cs typeface="Arial" pitchFamily="34" charset="0"/>
            </a:rPr>
            <a:t>Este informe incluye lo </a:t>
          </a:r>
          <a:r>
            <a:rPr lang="es-MX" sz="1000" b="0" baseline="0">
              <a:solidFill>
                <a:sysClr val="windowText" lastClr="000000"/>
              </a:solidFill>
              <a:latin typeface="Barlow" panose="00000500000000000000"/>
              <a:ea typeface="+mn-ea"/>
              <a:cs typeface="Arial" pitchFamily="34" charset="0"/>
            </a:rPr>
            <a:t>relacionado</a:t>
          </a:r>
          <a:r>
            <a:rPr lang="es-MX" sz="1100" b="0" baseline="0">
              <a:solidFill>
                <a:sysClr val="windowText" lastClr="000000"/>
              </a:solidFill>
              <a:latin typeface="Barlow" panose="00000500000000000000"/>
              <a:ea typeface="+mn-ea"/>
              <a:cs typeface="Arial" pitchFamily="34" charset="0"/>
            </a:rPr>
            <a:t> con el convenio de colaboración para la entrega irrevocable de recursos, celebrado por el Gobierno Federal, por conducto de la Secretaría de Hacienda y Crédito Público y el Gobierno del Estado de Yucatán,  de fecha 5 de junio de 2020 y 02 de mayo de 2023, por el que se estableció un mecanismo de compensación, de conformidad con lo previsto en el tercer párrafo del artículo 9 de la Ley de Coordinación Fiscal, el cual fue reflejado en la constancia de compensación de participaciones de cada uno de los meses bajo el concepto "Faltante  Inicial del FEIEF"   por la cantidad de - $11,228,561.00 disminuidos al Fondo General de Participaciones.</a:t>
          </a:r>
          <a:endParaRPr lang="es-MX" sz="1100" b="0" baseline="0">
            <a:solidFill>
              <a:sysClr val="windowText" lastClr="000000"/>
            </a:solidFill>
            <a:latin typeface="Barlow" panose="00000500000000000000" pitchFamily="2" charset="0"/>
            <a:ea typeface="+mn-ea"/>
            <a:cs typeface="Arial" pitchFamily="34" charset="0"/>
          </a:endParaRPr>
        </a:p>
        <a:p>
          <a:pPr marL="0" marR="0" indent="0" algn="just" defTabSz="914400" rtl="0" eaLnBrk="1" fontAlgn="auto" latinLnBrk="0" hangingPunct="1">
            <a:lnSpc>
              <a:spcPts val="800"/>
            </a:lnSpc>
            <a:spcBef>
              <a:spcPts val="0"/>
            </a:spcBef>
            <a:spcAft>
              <a:spcPts val="0"/>
            </a:spcAft>
            <a:buClrTx/>
            <a:buSzTx/>
            <a:buFontTx/>
            <a:buNone/>
            <a:tabLst/>
            <a:defRPr sz="1000"/>
          </a:pPr>
          <a:endParaRPr lang="es-MX">
            <a:latin typeface="Barlow" panose="00000500000000000000" pitchFamily="2" charset="0"/>
          </a:endParaRPr>
        </a:p>
        <a:p>
          <a:pPr marL="0" marR="0" indent="0" algn="just" defTabSz="914400" rtl="0" eaLnBrk="1" fontAlgn="auto" latinLnBrk="0" hangingPunct="1">
            <a:lnSpc>
              <a:spcPts val="800"/>
            </a:lnSpc>
            <a:spcBef>
              <a:spcPts val="0"/>
            </a:spcBef>
            <a:spcAft>
              <a:spcPts val="0"/>
            </a:spcAft>
            <a:buClrTx/>
            <a:buSzTx/>
            <a:buFontTx/>
            <a:buNone/>
            <a:tabLst/>
            <a:defRPr sz="1000"/>
          </a:pPr>
          <a:endParaRPr lang="es-MX" sz="1100" b="0" baseline="0">
            <a:solidFill>
              <a:sysClr val="windowText" lastClr="000000"/>
            </a:solidFill>
            <a:latin typeface="Barlow" panose="00000500000000000000" pitchFamily="2" charset="0"/>
            <a:ea typeface="+mn-ea"/>
            <a:cs typeface="Arial" pitchFamily="34" charset="0"/>
          </a:endParaRPr>
        </a:p>
        <a:p>
          <a:pPr marL="0" indent="0" algn="just" rtl="0">
            <a:lnSpc>
              <a:spcPts val="500"/>
            </a:lnSpc>
            <a:defRPr sz="1000"/>
          </a:pPr>
          <a:endParaRPr lang="es-MX" sz="1100">
            <a:solidFill>
              <a:sysClr val="windowText" lastClr="000000"/>
            </a:solidFill>
            <a:latin typeface="Barlow" panose="00000500000000000000" pitchFamily="2" charset="0"/>
            <a:ea typeface="+mn-ea"/>
            <a:cs typeface="Arial" pitchFamily="34" charset="0"/>
          </a:endParaRPr>
        </a:p>
      </xdr:txBody>
    </xdr:sp>
    <xdr:clientData/>
  </xdr:twoCellAnchor>
  <xdr:twoCellAnchor>
    <xdr:from>
      <xdr:col>1</xdr:col>
      <xdr:colOff>19051</xdr:colOff>
      <xdr:row>42</xdr:row>
      <xdr:rowOff>296332</xdr:rowOff>
    </xdr:from>
    <xdr:to>
      <xdr:col>2</xdr:col>
      <xdr:colOff>1581660</xdr:colOff>
      <xdr:row>61</xdr:row>
      <xdr:rowOff>161926</xdr:rowOff>
    </xdr:to>
    <xdr:sp macro="" textlink="">
      <xdr:nvSpPr>
        <xdr:cNvPr id="4" name="Texto 7">
          <a:extLst>
            <a:ext uri="{FF2B5EF4-FFF2-40B4-BE49-F238E27FC236}">
              <a16:creationId xmlns:a16="http://schemas.microsoft.com/office/drawing/2014/main" id="{00000000-0008-0000-0100-000004000000}"/>
            </a:ext>
          </a:extLst>
        </xdr:cNvPr>
        <xdr:cNvSpPr txBox="1">
          <a:spLocks noChangeArrowheads="1"/>
        </xdr:cNvSpPr>
      </xdr:nvSpPr>
      <xdr:spPr bwMode="auto">
        <a:xfrm>
          <a:off x="781051" y="10354732"/>
          <a:ext cx="7068059" cy="1541994"/>
        </a:xfrm>
        <a:prstGeom prst="rect">
          <a:avLst/>
        </a:prstGeom>
        <a:solidFill>
          <a:sysClr val="window" lastClr="FFFFFF"/>
        </a:solidFill>
        <a:ln w="9525">
          <a:noFill/>
          <a:miter lim="800000"/>
          <a:headEnd/>
          <a:tailEnd/>
        </a:ln>
      </xdr:spPr>
      <xdr:txBody>
        <a:bodyPr vertOverflow="clip" wrap="square" lIns="27432" tIns="22860" rIns="27432" bIns="0" anchor="t" upright="1"/>
        <a:lstStyle/>
        <a:p>
          <a:pPr algn="l" rtl="0">
            <a:lnSpc>
              <a:spcPts val="1000"/>
            </a:lnSpc>
            <a:defRPr sz="1000"/>
          </a:pPr>
          <a:endParaRPr lang="es-MX" sz="1100" b="0" i="0" u="none" strike="noStrike" baseline="0">
            <a:solidFill>
              <a:srgbClr val="000000"/>
            </a:solidFill>
            <a:latin typeface="Arial"/>
            <a:cs typeface="Arial"/>
          </a:endParaRPr>
        </a:p>
        <a:p>
          <a:pPr algn="l" rtl="0">
            <a:lnSpc>
              <a:spcPts val="1000"/>
            </a:lnSpc>
            <a:defRPr sz="1000"/>
          </a:pPr>
          <a:endParaRPr lang="es-MX" sz="1100" b="0" i="0" u="none" strike="noStrike" baseline="0">
            <a:solidFill>
              <a:srgbClr val="000000"/>
            </a:solidFill>
            <a:latin typeface="Barlow" panose="00000500000000000000" pitchFamily="2" charset="0"/>
            <a:cs typeface="Arial"/>
          </a:endParaRPr>
        </a:p>
        <a:p>
          <a:pPr algn="just" rtl="0">
            <a:lnSpc>
              <a:spcPts val="1000"/>
            </a:lnSpc>
            <a:defRPr sz="1000"/>
          </a:pPr>
          <a:r>
            <a:rPr lang="es-MX" sz="1100" b="0" i="0" u="none" strike="noStrike" baseline="0">
              <a:solidFill>
                <a:srgbClr val="000000"/>
              </a:solidFill>
              <a:latin typeface="Barlow" panose="00000500000000000000" pitchFamily="2" charset="0"/>
              <a:cs typeface="Arial"/>
            </a:rPr>
            <a:t>Los importes anteriores fueron determinados con base en lo establecido en los artículos 4, 5 y 6 del Acuerdo 71/2024, publicado en el Diario Oficial del Gobierno del Estado de Yucatán el 31 de enero de 2024,  cumpliendo con la metodología para la </a:t>
          </a:r>
          <a:r>
            <a:rPr lang="es-MX" sz="1100" b="0" baseline="0">
              <a:solidFill>
                <a:sysClr val="windowText" lastClr="000000"/>
              </a:solidFill>
              <a:latin typeface="Barlow" panose="00000500000000000000" pitchFamily="2" charset="0"/>
              <a:ea typeface="+mn-ea"/>
              <a:cs typeface="Arial" pitchFamily="34" charset="0"/>
            </a:rPr>
            <a:t>distribución:</a:t>
          </a:r>
        </a:p>
        <a:p>
          <a:pPr algn="just" rtl="0">
            <a:lnSpc>
              <a:spcPts val="1000"/>
            </a:lnSpc>
            <a:defRPr sz="1000"/>
          </a:pPr>
          <a:endParaRPr lang="es-MX" sz="1100" b="0" i="0" u="none" strike="noStrike" baseline="0">
            <a:solidFill>
              <a:sysClr val="windowText" lastClr="000000"/>
            </a:solidFill>
            <a:latin typeface="Barlow" panose="00000500000000000000" pitchFamily="2" charset="0"/>
            <a:ea typeface="+mn-ea"/>
            <a:cs typeface="Arial" pitchFamily="34" charset="0"/>
          </a:endParaRPr>
        </a:p>
        <a:p>
          <a:pPr algn="just" rtl="0">
            <a:lnSpc>
              <a:spcPts val="1000"/>
            </a:lnSpc>
            <a:defRPr sz="1000"/>
          </a:pPr>
          <a:endParaRPr lang="es-MX" sz="1100" b="0" i="0" u="none" strike="noStrike" baseline="0">
            <a:solidFill>
              <a:srgbClr val="000000"/>
            </a:solidFill>
            <a:latin typeface="Barlow" panose="00000500000000000000" pitchFamily="2" charset="0"/>
            <a:cs typeface="Arial"/>
          </a:endParaRPr>
        </a:p>
        <a:p>
          <a:pPr algn="just" rtl="0">
            <a:lnSpc>
              <a:spcPts val="1100"/>
            </a:lnSpc>
            <a:defRPr sz="1000"/>
          </a:pPr>
          <a:r>
            <a:rPr lang="es-MX" sz="1100" b="0" i="0" u="none" strike="noStrike" baseline="0">
              <a:solidFill>
                <a:srgbClr val="000000"/>
              </a:solidFill>
              <a:latin typeface="Barlow" panose="00000500000000000000" pitchFamily="2" charset="0"/>
              <a:cs typeface="Arial"/>
            </a:rPr>
            <a:t>- Infraestructura social municipal en proporción a masa carencial.</a:t>
          </a:r>
        </a:p>
        <a:p>
          <a:pPr algn="just" rtl="0">
            <a:lnSpc>
              <a:spcPts val="1000"/>
            </a:lnSpc>
            <a:defRPr sz="1000"/>
          </a:pPr>
          <a:r>
            <a:rPr lang="es-MX" sz="1100" b="0" i="0" u="none" strike="noStrike" baseline="0">
              <a:solidFill>
                <a:srgbClr val="000000"/>
              </a:solidFill>
              <a:latin typeface="Barlow" panose="00000500000000000000" pitchFamily="2" charset="0"/>
              <a:cs typeface="Arial"/>
            </a:rPr>
            <a:t>- Fortalecimiento de los municipios en proporción al número de habitantes</a:t>
          </a:r>
          <a:r>
            <a:rPr lang="es-MX" sz="1100" b="0" i="0" u="none" strike="noStrike" baseline="0">
              <a:solidFill>
                <a:srgbClr val="FF0000"/>
              </a:solidFill>
              <a:latin typeface="Barlow" panose="00000500000000000000" pitchFamily="2" charset="0"/>
              <a:cs typeface="Arial"/>
            </a:rPr>
            <a:t>. </a:t>
          </a:r>
          <a:r>
            <a:rPr lang="x-none" sz="1100">
              <a:effectLst/>
              <a:latin typeface="Barlow" panose="00000500000000000000" pitchFamily="2" charset="0"/>
              <a:ea typeface="+mn-ea"/>
              <a:cs typeface="+mn-cs"/>
            </a:rPr>
            <a:t> </a:t>
          </a:r>
          <a:endParaRPr lang="es-MX" sz="1100">
            <a:effectLst/>
            <a:latin typeface="Barlow" panose="00000500000000000000" pitchFamily="2" charset="0"/>
            <a:ea typeface="+mn-ea"/>
            <a:cs typeface="+mn-cs"/>
          </a:endParaRPr>
        </a:p>
        <a:p>
          <a:pPr algn="just" rtl="0">
            <a:lnSpc>
              <a:spcPts val="1000"/>
            </a:lnSpc>
            <a:defRPr sz="1000"/>
          </a:pPr>
          <a:endParaRPr lang="es-MX" sz="1100" b="0" i="0" u="none" strike="noStrike" baseline="0">
            <a:solidFill>
              <a:srgbClr val="000000"/>
            </a:solidFill>
            <a:latin typeface="Barlow" panose="00000500000000000000" pitchFamily="2" charset="0"/>
            <a:cs typeface="Arial"/>
          </a:endParaRPr>
        </a:p>
        <a:p>
          <a:pPr rtl="0"/>
          <a:endParaRPr lang="es-MX" sz="1000">
            <a:effectLst/>
          </a:endParaRPr>
        </a:p>
        <a:p>
          <a:pPr algn="just" rtl="0">
            <a:lnSpc>
              <a:spcPts val="1000"/>
            </a:lnSpc>
            <a:defRPr sz="1000"/>
          </a:pPr>
          <a:endParaRPr lang="es-MX" sz="1100" b="0" i="0" u="none" strike="noStrike" baseline="0">
            <a:solidFill>
              <a:srgbClr val="000000"/>
            </a:solidFill>
            <a:latin typeface="Calibri"/>
            <a:cs typeface="Calibri"/>
          </a:endParaRPr>
        </a:p>
      </xdr:txBody>
    </xdr:sp>
    <xdr:clientData/>
  </xdr:twoCellAnchor>
  <xdr:twoCellAnchor editAs="oneCell">
    <xdr:from>
      <xdr:col>1</xdr:col>
      <xdr:colOff>21166</xdr:colOff>
      <xdr:row>4</xdr:row>
      <xdr:rowOff>66673</xdr:rowOff>
    </xdr:from>
    <xdr:to>
      <xdr:col>2</xdr:col>
      <xdr:colOff>1600200</xdr:colOff>
      <xdr:row>13</xdr:row>
      <xdr:rowOff>114300</xdr:rowOff>
    </xdr:to>
    <xdr:sp macro="" textlink="">
      <xdr:nvSpPr>
        <xdr:cNvPr id="5" name="Text Box 6">
          <a:extLst>
            <a:ext uri="{FF2B5EF4-FFF2-40B4-BE49-F238E27FC236}">
              <a16:creationId xmlns:a16="http://schemas.microsoft.com/office/drawing/2014/main" id="{00000000-0008-0000-0100-000005000000}"/>
            </a:ext>
          </a:extLst>
        </xdr:cNvPr>
        <xdr:cNvSpPr txBox="1">
          <a:spLocks noChangeArrowheads="1"/>
        </xdr:cNvSpPr>
      </xdr:nvSpPr>
      <xdr:spPr bwMode="auto">
        <a:xfrm>
          <a:off x="21166" y="981073"/>
          <a:ext cx="7084484" cy="1514477"/>
        </a:xfrm>
        <a:prstGeom prst="rect">
          <a:avLst/>
        </a:prstGeom>
        <a:solidFill>
          <a:sysClr val="window" lastClr="FFFFFF"/>
        </a:solidFill>
        <a:ln w="9525">
          <a:solidFill>
            <a:srgbClr val="92D050"/>
          </a:solidFill>
          <a:miter lim="800000"/>
          <a:headEnd/>
          <a:tailEnd/>
        </a:ln>
      </xdr:spPr>
      <xdr:txBody>
        <a:bodyPr vertOverflow="clip" wrap="square" lIns="27432" tIns="22860" rIns="27432" bIns="22860" anchor="ctr" upright="1"/>
        <a:lstStyle/>
        <a:p>
          <a:pPr marL="0" marR="0" indent="0" algn="just" defTabSz="914400" rtl="0" eaLnBrk="1" fontAlgn="auto" latinLnBrk="0" hangingPunct="1">
            <a:lnSpc>
              <a:spcPct val="100000"/>
            </a:lnSpc>
            <a:spcBef>
              <a:spcPts val="0"/>
            </a:spcBef>
            <a:spcAft>
              <a:spcPts val="0"/>
            </a:spcAft>
            <a:buClrTx/>
            <a:buSzTx/>
            <a:buFontTx/>
            <a:buNone/>
            <a:tabLst/>
            <a:defRPr sz="1000"/>
          </a:pPr>
          <a:r>
            <a:rPr lang="es-MX" sz="1100">
              <a:latin typeface="Barlow" panose="00000500000000000000" pitchFamily="2" charset="0"/>
              <a:ea typeface="+mn-ea"/>
              <a:cs typeface="Arial" pitchFamily="34" charset="0"/>
            </a:rPr>
            <a:t>Ing.</a:t>
          </a:r>
          <a:r>
            <a:rPr lang="es-MX" sz="1100" baseline="0">
              <a:latin typeface="Barlow" panose="00000500000000000000" pitchFamily="2" charset="0"/>
              <a:ea typeface="+mn-ea"/>
              <a:cs typeface="Arial" pitchFamily="34" charset="0"/>
            </a:rPr>
            <a:t> Roberto Suárez Coldwell</a:t>
          </a:r>
          <a:r>
            <a:rPr lang="es-MX" sz="1100">
              <a:latin typeface="Barlow" panose="00000500000000000000" pitchFamily="2" charset="0"/>
              <a:ea typeface="+mn-ea"/>
              <a:cs typeface="Arial" pitchFamily="34" charset="0"/>
            </a:rPr>
            <a:t>, </a:t>
          </a:r>
          <a:r>
            <a:rPr lang="es-MX" sz="1100">
              <a:solidFill>
                <a:schemeClr val="tx1"/>
              </a:solidFill>
              <a:latin typeface="Barlow" panose="00000500000000000000" pitchFamily="2" charset="0"/>
              <a:ea typeface="+mn-ea"/>
              <a:cs typeface="Arial" pitchFamily="34" charset="0"/>
            </a:rPr>
            <a:t>S</a:t>
          </a:r>
          <a:r>
            <a:rPr lang="es-MX" sz="1100">
              <a:latin typeface="Barlow" panose="00000500000000000000" pitchFamily="2" charset="0"/>
              <a:ea typeface="+mn-ea"/>
              <a:cs typeface="Arial" pitchFamily="34" charset="0"/>
            </a:rPr>
            <a:t>ecretario de Administración y Finanzas, con fundamento en los artículos 9 de la Ley de Coordinación Fiscal del Estado de Yucatán; 27, fracciones XVII y </a:t>
          </a:r>
          <a:r>
            <a:rPr lang="es-MX" sz="1100">
              <a:solidFill>
                <a:schemeClr val="tx1"/>
              </a:solidFill>
              <a:latin typeface="Barlow" panose="00000500000000000000" pitchFamily="2" charset="0"/>
              <a:ea typeface="+mn-ea"/>
              <a:cs typeface="Arial" pitchFamily="34" charset="0"/>
            </a:rPr>
            <a:t>XXVI</a:t>
          </a:r>
          <a:r>
            <a:rPr lang="es-MX" sz="1100">
              <a:latin typeface="Barlow" panose="00000500000000000000" pitchFamily="2" charset="0"/>
              <a:ea typeface="+mn-ea"/>
              <a:cs typeface="Arial" pitchFamily="34" charset="0"/>
            </a:rPr>
            <a:t>, y 31, fracciones XXVI y XXXIV, del Código de la Administración Pública de Yucatán; he tenido a bien presentar el informe trimestral sobre el monto de las participaciones federales que el Ejecutivo del estado ha distribuido entre los 106 municipios del estado de Yucatán, por el período comprendido del 1 de</a:t>
          </a:r>
          <a:r>
            <a:rPr lang="es-MX" sz="1100" baseline="0">
              <a:latin typeface="Barlow" panose="00000500000000000000" pitchFamily="2" charset="0"/>
              <a:ea typeface="+mn-ea"/>
              <a:cs typeface="Arial" pitchFamily="34" charset="0"/>
            </a:rPr>
            <a:t> abril </a:t>
          </a:r>
          <a:r>
            <a:rPr lang="es-MX" sz="1100">
              <a:latin typeface="Barlow" panose="00000500000000000000" pitchFamily="2" charset="0"/>
              <a:ea typeface="+mn-ea"/>
              <a:cs typeface="Arial" pitchFamily="34" charset="0"/>
            </a:rPr>
            <a:t>al 3</a:t>
          </a:r>
          <a:r>
            <a:rPr lang="es-MX" sz="1100" baseline="0">
              <a:latin typeface="Barlow" panose="00000500000000000000" pitchFamily="2" charset="0"/>
              <a:ea typeface="+mn-ea"/>
              <a:cs typeface="Arial" pitchFamily="34" charset="0"/>
            </a:rPr>
            <a:t>0 de junio</a:t>
          </a:r>
          <a:r>
            <a:rPr lang="es-MX" sz="1100">
              <a:latin typeface="Barlow" panose="00000500000000000000" pitchFamily="2" charset="0"/>
              <a:ea typeface="+mn-ea"/>
              <a:cs typeface="Arial" pitchFamily="34" charset="0"/>
            </a:rPr>
            <a:t> de 2024. Asimismo, se publican los montos de los fondos de aportaciones federales del ramo 33 pagados a dichos municipios durante el mismo período:</a:t>
          </a:r>
        </a:p>
        <a:p>
          <a:pPr algn="just" rtl="0">
            <a:defRPr sz="1000"/>
          </a:pPr>
          <a:endParaRPr lang="es-MX" sz="1000" b="1" i="0" strike="noStrike">
            <a:solidFill>
              <a:srgbClr val="000000"/>
            </a:solidFill>
            <a:latin typeface="Arial"/>
            <a:cs typeface="Arial"/>
          </a:endParaRPr>
        </a:p>
      </xdr:txBody>
    </xdr:sp>
    <xdr:clientData/>
  </xdr:twoCellAnchor>
  <xdr:twoCellAnchor editAs="oneCell">
    <xdr:from>
      <xdr:col>1</xdr:col>
      <xdr:colOff>142875</xdr:colOff>
      <xdr:row>0</xdr:row>
      <xdr:rowOff>28575</xdr:rowOff>
    </xdr:from>
    <xdr:to>
      <xdr:col>1</xdr:col>
      <xdr:colOff>792480</xdr:colOff>
      <xdr:row>3</xdr:row>
      <xdr:rowOff>79758</xdr:rowOff>
    </xdr:to>
    <xdr:pic>
      <xdr:nvPicPr>
        <xdr:cNvPr id="6" name="5 Imagen" descr="https://upload.wikimedia.org/wikipedia/commons/thumb/5/54/Coat_of_arms_of_Yucatan.svg/300px-Coat_of_arms_of_Yucatan.svg.png">
          <a:extLst>
            <a:ext uri="{FF2B5EF4-FFF2-40B4-BE49-F238E27FC236}">
              <a16:creationId xmlns:a16="http://schemas.microsoft.com/office/drawing/2014/main" id="{00000000-0008-0000-0100-000006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42875" y="28575"/>
          <a:ext cx="649605" cy="858903"/>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217066</xdr:colOff>
      <xdr:row>0</xdr:row>
      <xdr:rowOff>185532</xdr:rowOff>
    </xdr:from>
    <xdr:to>
      <xdr:col>4</xdr:col>
      <xdr:colOff>48926</xdr:colOff>
      <xdr:row>5</xdr:row>
      <xdr:rowOff>51</xdr:rowOff>
    </xdr:to>
    <xdr:pic>
      <xdr:nvPicPr>
        <xdr:cNvPr id="3" name="Imagen 2">
          <a:extLst>
            <a:ext uri="{FF2B5EF4-FFF2-40B4-BE49-F238E27FC236}">
              <a16:creationId xmlns:a16="http://schemas.microsoft.com/office/drawing/2014/main" id="{2BE808C2-5E71-432B-818B-24DC77E574A7}"/>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308" t="3043" r="5700" b="81591"/>
        <a:stretch/>
      </xdr:blipFill>
      <xdr:spPr bwMode="auto">
        <a:xfrm>
          <a:off x="217066" y="185532"/>
          <a:ext cx="3982039" cy="835055"/>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171450</xdr:colOff>
      <xdr:row>0</xdr:row>
      <xdr:rowOff>152400</xdr:rowOff>
    </xdr:from>
    <xdr:to>
      <xdr:col>3</xdr:col>
      <xdr:colOff>1349013</xdr:colOff>
      <xdr:row>4</xdr:row>
      <xdr:rowOff>175260</xdr:rowOff>
    </xdr:to>
    <xdr:pic>
      <xdr:nvPicPr>
        <xdr:cNvPr id="2" name="Imagen 1">
          <a:extLst>
            <a:ext uri="{FF2B5EF4-FFF2-40B4-BE49-F238E27FC236}">
              <a16:creationId xmlns:a16="http://schemas.microsoft.com/office/drawing/2014/main" id="{7C3E2696-C3C1-48C0-A18D-84D3EA9CBD62}"/>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308" t="3043" r="5700" b="81591"/>
        <a:stretch/>
      </xdr:blipFill>
      <xdr:spPr bwMode="auto">
        <a:xfrm>
          <a:off x="171450" y="152400"/>
          <a:ext cx="3987438" cy="822960"/>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145791</xdr:rowOff>
    </xdr:from>
    <xdr:to>
      <xdr:col>3</xdr:col>
      <xdr:colOff>1159096</xdr:colOff>
      <xdr:row>4</xdr:row>
      <xdr:rowOff>152322</xdr:rowOff>
    </xdr:to>
    <xdr:pic>
      <xdr:nvPicPr>
        <xdr:cNvPr id="2" name="Imagen 1">
          <a:extLst>
            <a:ext uri="{FF2B5EF4-FFF2-40B4-BE49-F238E27FC236}">
              <a16:creationId xmlns:a16="http://schemas.microsoft.com/office/drawing/2014/main" id="{89AE25BA-E754-4511-866E-9D552D765BE9}"/>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308" t="3043" r="5700" b="81591"/>
        <a:stretch/>
      </xdr:blipFill>
      <xdr:spPr bwMode="auto">
        <a:xfrm>
          <a:off x="0" y="145791"/>
          <a:ext cx="3987438" cy="822960"/>
        </a:xfrm>
        <a:prstGeom prst="rect">
          <a:avLst/>
        </a:prstGeom>
        <a:noFill/>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128"/>
  <sheetViews>
    <sheetView showGridLines="0" tabSelected="1" zoomScale="90" zoomScaleNormal="90" workbookViewId="0">
      <selection activeCell="E4" sqref="E4"/>
    </sheetView>
  </sheetViews>
  <sheetFormatPr baseColWidth="10" defaultColWidth="13.28515625" defaultRowHeight="12.75"/>
  <cols>
    <col min="1" max="1" width="6.85546875" style="2" customWidth="1"/>
    <col min="2" max="2" width="15.28515625" style="2" bestFit="1" customWidth="1"/>
    <col min="3" max="3" width="26" style="2" customWidth="1"/>
    <col min="4" max="5" width="18.28515625" style="2" bestFit="1" customWidth="1"/>
    <col min="6" max="10" width="17.140625" style="2" bestFit="1" customWidth="1"/>
    <col min="11" max="11" width="15.85546875" style="2" bestFit="1" customWidth="1"/>
    <col min="12" max="12" width="17.140625" style="2" bestFit="1" customWidth="1"/>
    <col min="13" max="13" width="15.85546875" style="2" bestFit="1" customWidth="1"/>
    <col min="14" max="15" width="17.140625" style="2" bestFit="1" customWidth="1"/>
    <col min="16" max="16" width="18.7109375" style="44" customWidth="1"/>
    <col min="17" max="17" width="19.140625" style="44" customWidth="1"/>
    <col min="18" max="18" width="20.5703125" style="2" bestFit="1" customWidth="1"/>
    <col min="19" max="16384" width="13.28515625" style="2"/>
  </cols>
  <sheetData>
    <row r="1" spans="1:18" ht="15.75">
      <c r="A1" s="63" t="s">
        <v>0</v>
      </c>
      <c r="B1" s="63"/>
      <c r="C1" s="63"/>
      <c r="D1" s="63"/>
      <c r="E1" s="63"/>
      <c r="F1" s="63"/>
      <c r="G1" s="63"/>
      <c r="H1" s="63"/>
      <c r="I1" s="63"/>
      <c r="J1" s="63"/>
      <c r="K1" s="63"/>
      <c r="L1" s="63"/>
      <c r="M1" s="63"/>
      <c r="N1" s="63"/>
      <c r="O1" s="63"/>
      <c r="P1" s="63"/>
      <c r="Q1" s="63"/>
      <c r="R1" s="63"/>
    </row>
    <row r="2" spans="1:18" ht="15.75">
      <c r="A2" s="67" t="s">
        <v>1</v>
      </c>
      <c r="B2" s="67"/>
      <c r="C2" s="67"/>
      <c r="D2" s="67"/>
      <c r="E2" s="67"/>
      <c r="F2" s="67"/>
      <c r="G2" s="67"/>
      <c r="H2" s="67"/>
      <c r="I2" s="67"/>
      <c r="J2" s="67"/>
      <c r="K2" s="67"/>
      <c r="L2" s="67"/>
      <c r="M2" s="67"/>
      <c r="N2" s="67"/>
      <c r="O2" s="67"/>
      <c r="P2" s="67"/>
      <c r="Q2" s="67"/>
      <c r="R2" s="67"/>
    </row>
    <row r="3" spans="1:18" ht="15.75">
      <c r="A3" s="67" t="s">
        <v>171</v>
      </c>
      <c r="B3" s="67"/>
      <c r="C3" s="67"/>
      <c r="D3" s="67"/>
      <c r="E3" s="67"/>
      <c r="F3" s="67"/>
      <c r="G3" s="67"/>
      <c r="H3" s="67"/>
      <c r="I3" s="67"/>
      <c r="J3" s="67"/>
      <c r="K3" s="67"/>
      <c r="L3" s="67"/>
      <c r="M3" s="67"/>
      <c r="N3" s="67"/>
      <c r="O3" s="67"/>
      <c r="P3" s="67"/>
      <c r="Q3" s="67"/>
      <c r="R3" s="67"/>
    </row>
    <row r="4" spans="1:18" ht="13.5">
      <c r="A4" s="41"/>
      <c r="B4" s="41"/>
      <c r="C4" s="41"/>
      <c r="D4" s="41"/>
      <c r="E4" s="41"/>
      <c r="F4" s="41"/>
      <c r="G4" s="41"/>
      <c r="H4" s="41"/>
      <c r="I4" s="41"/>
      <c r="J4" s="41"/>
      <c r="K4" s="41"/>
      <c r="P4" s="41"/>
      <c r="Q4" s="41"/>
      <c r="R4" s="41"/>
    </row>
    <row r="5" spans="1:18" ht="81">
      <c r="A5" s="65" t="s">
        <v>2</v>
      </c>
      <c r="B5" s="65"/>
      <c r="C5" s="10" t="s">
        <v>145</v>
      </c>
      <c r="D5" s="10" t="s">
        <v>155</v>
      </c>
      <c r="E5" s="10" t="s">
        <v>3</v>
      </c>
      <c r="F5" s="10" t="s">
        <v>4</v>
      </c>
      <c r="G5" s="10" t="s">
        <v>5</v>
      </c>
      <c r="H5" s="10" t="s">
        <v>6</v>
      </c>
      <c r="I5" s="10" t="s">
        <v>7</v>
      </c>
      <c r="J5" s="10" t="s">
        <v>8</v>
      </c>
      <c r="K5" s="10" t="s">
        <v>9</v>
      </c>
      <c r="L5" s="10" t="s">
        <v>10</v>
      </c>
      <c r="M5" s="10" t="s">
        <v>11</v>
      </c>
      <c r="N5" s="10" t="s">
        <v>12</v>
      </c>
      <c r="O5" s="10" t="s">
        <v>137</v>
      </c>
      <c r="P5" s="10" t="s">
        <v>13</v>
      </c>
      <c r="Q5" s="10" t="s">
        <v>14</v>
      </c>
      <c r="R5" s="10" t="s">
        <v>15</v>
      </c>
    </row>
    <row r="6" spans="1:18" ht="15" customHeight="1">
      <c r="A6" s="11">
        <v>1</v>
      </c>
      <c r="B6" s="12" t="s">
        <v>16</v>
      </c>
      <c r="C6" s="13">
        <f>ABRIL!C8+MAYO!C8+JUNIO!C8</f>
        <v>3680796</v>
      </c>
      <c r="D6" s="13">
        <f>ABRIL!O8+MAYO!O8+JUNIO!O8</f>
        <v>-49737</v>
      </c>
      <c r="E6" s="13">
        <f>ABRIL!D8+MAYO!D8+JUNIO!D8</f>
        <v>1244959</v>
      </c>
      <c r="F6" s="13">
        <f>ABRIL!E8+MAYO!E8+JUNIO!E8</f>
        <v>0</v>
      </c>
      <c r="G6" s="13">
        <f>ABRIL!I8+MAYO!I8+JUNIO!I8</f>
        <v>0</v>
      </c>
      <c r="H6" s="13">
        <f>ABRIL!F8+MAYO!F8+JUNIO!F8</f>
        <v>76327</v>
      </c>
      <c r="I6" s="13">
        <f>ABRIL!G8+MAYO!G8+JUNIO!G8</f>
        <v>321363</v>
      </c>
      <c r="J6" s="13">
        <f>ABRIL!K8+MAYO!K8+JUNIO!K8</f>
        <v>88386</v>
      </c>
      <c r="K6" s="13">
        <f>ABRIL!H8+MAYO!H8+JUNIO!H8</f>
        <v>10023</v>
      </c>
      <c r="L6" s="13">
        <f>ABRIL!L8+MAYO!L8+JUNIO!L8</f>
        <v>46456</v>
      </c>
      <c r="M6" s="13">
        <f>ABRIL!M8+MAYO!M8+JUNIO!M8</f>
        <v>4477</v>
      </c>
      <c r="N6" s="13">
        <f>ABRIL!J8+MAYO!J8+JUNIO!J8</f>
        <v>132983</v>
      </c>
      <c r="O6" s="13">
        <f>ABRIL!N8+MAYO!N8+JUNIO!N8</f>
        <v>41274</v>
      </c>
      <c r="P6" s="13">
        <v>2637495</v>
      </c>
      <c r="Q6" s="13">
        <v>1499319</v>
      </c>
      <c r="R6" s="13">
        <f>SUM(C6:Q6)</f>
        <v>9734121</v>
      </c>
    </row>
    <row r="7" spans="1:18" ht="15" customHeight="1">
      <c r="A7" s="11">
        <v>2</v>
      </c>
      <c r="B7" s="12" t="s">
        <v>17</v>
      </c>
      <c r="C7" s="13">
        <f>ABRIL!C9+MAYO!C9+JUNIO!C9</f>
        <v>6091258</v>
      </c>
      <c r="D7" s="13">
        <f>ABRIL!O9+MAYO!O9+JUNIO!O9</f>
        <v>-82270</v>
      </c>
      <c r="E7" s="13">
        <f>ABRIL!D9+MAYO!D9+JUNIO!D9</f>
        <v>2060251</v>
      </c>
      <c r="F7" s="13">
        <f>ABRIL!E9+MAYO!E9+JUNIO!E9</f>
        <v>0</v>
      </c>
      <c r="G7" s="13">
        <f>ABRIL!I9+MAYO!I9+JUNIO!I9</f>
        <v>0</v>
      </c>
      <c r="H7" s="13">
        <f>ABRIL!F9+MAYO!F9+JUNIO!F9</f>
        <v>126312</v>
      </c>
      <c r="I7" s="13">
        <f>ABRIL!G9+MAYO!G9+JUNIO!G9</f>
        <v>531817</v>
      </c>
      <c r="J7" s="13">
        <f>ABRIL!K9+MAYO!K9+JUNIO!K9</f>
        <v>146267</v>
      </c>
      <c r="K7" s="13">
        <f>ABRIL!H9+MAYO!H9+JUNIO!H9</f>
        <v>16587</v>
      </c>
      <c r="L7" s="13">
        <f>ABRIL!L9+MAYO!L9+JUNIO!L9</f>
        <v>76879</v>
      </c>
      <c r="M7" s="13">
        <f>ABRIL!M9+MAYO!M9+JUNIO!M9</f>
        <v>7409</v>
      </c>
      <c r="N7" s="13">
        <f>ABRIL!J9+MAYO!J9+JUNIO!J9</f>
        <v>303120</v>
      </c>
      <c r="O7" s="13">
        <f>ABRIL!N9+MAYO!N9+JUNIO!N9</f>
        <v>68302</v>
      </c>
      <c r="P7" s="13">
        <v>3372852</v>
      </c>
      <c r="Q7" s="13">
        <v>3839172</v>
      </c>
      <c r="R7" s="13">
        <f t="shared" ref="R7:R37" si="0">SUM(C7:Q7)</f>
        <v>16557956</v>
      </c>
    </row>
    <row r="8" spans="1:18" ht="15" customHeight="1">
      <c r="A8" s="11">
        <v>3</v>
      </c>
      <c r="B8" s="12" t="s">
        <v>18</v>
      </c>
      <c r="C8" s="13">
        <f>ABRIL!C10+MAYO!C10+JUNIO!C10</f>
        <v>5054680</v>
      </c>
      <c r="D8" s="13">
        <f>ABRIL!O10+MAYO!O10+JUNIO!O10</f>
        <v>-70220</v>
      </c>
      <c r="E8" s="13">
        <f>ABRIL!D10+MAYO!D10+JUNIO!D10</f>
        <v>1709648</v>
      </c>
      <c r="F8" s="13">
        <f>ABRIL!E10+MAYO!E10+JUNIO!E10</f>
        <v>406737</v>
      </c>
      <c r="G8" s="13">
        <f>ABRIL!I10+MAYO!I10+JUNIO!I10</f>
        <v>155411</v>
      </c>
      <c r="H8" s="13">
        <f>ABRIL!F10+MAYO!F10+JUNIO!F10</f>
        <v>104817</v>
      </c>
      <c r="I8" s="13">
        <f>ABRIL!G10+MAYO!G10+JUNIO!G10</f>
        <v>441316</v>
      </c>
      <c r="J8" s="13">
        <f>ABRIL!K10+MAYO!K10+JUNIO!K10</f>
        <v>121376</v>
      </c>
      <c r="K8" s="13">
        <f>ABRIL!H10+MAYO!H10+JUNIO!H10</f>
        <v>13764</v>
      </c>
      <c r="L8" s="13">
        <f>ABRIL!L10+MAYO!L10+JUNIO!L10</f>
        <v>63796</v>
      </c>
      <c r="M8" s="13">
        <f>ABRIL!M10+MAYO!M10+JUNIO!M10</f>
        <v>6148</v>
      </c>
      <c r="N8" s="13">
        <f>ABRIL!J10+MAYO!J10+JUNIO!J10</f>
        <v>233464</v>
      </c>
      <c r="O8" s="13">
        <f>ABRIL!N10+MAYO!N10+JUNIO!N10</f>
        <v>56680</v>
      </c>
      <c r="P8" s="13">
        <v>6119433</v>
      </c>
      <c r="Q8" s="13">
        <v>2812083</v>
      </c>
      <c r="R8" s="13">
        <f t="shared" si="0"/>
        <v>17229133</v>
      </c>
    </row>
    <row r="9" spans="1:18" ht="15" customHeight="1">
      <c r="A9" s="11">
        <v>4</v>
      </c>
      <c r="B9" s="12" t="s">
        <v>19</v>
      </c>
      <c r="C9" s="13">
        <f>ABRIL!C11+MAYO!C11+JUNIO!C11</f>
        <v>3581691</v>
      </c>
      <c r="D9" s="13">
        <f>ABRIL!O11+MAYO!O11+JUNIO!O11</f>
        <v>-48135</v>
      </c>
      <c r="E9" s="13">
        <f>ABRIL!D11+MAYO!D11+JUNIO!D11</f>
        <v>1211438</v>
      </c>
      <c r="F9" s="13">
        <f>ABRIL!E11+MAYO!E11+JUNIO!E11</f>
        <v>0</v>
      </c>
      <c r="G9" s="13">
        <f>ABRIL!I11+MAYO!I11+JUNIO!I11</f>
        <v>0</v>
      </c>
      <c r="H9" s="13">
        <f>ABRIL!F11+MAYO!F11+JUNIO!F11</f>
        <v>74272</v>
      </c>
      <c r="I9" s="13">
        <f>ABRIL!G11+MAYO!G11+JUNIO!G11</f>
        <v>312712</v>
      </c>
      <c r="J9" s="13">
        <f>ABRIL!K11+MAYO!K11+JUNIO!K11</f>
        <v>86006</v>
      </c>
      <c r="K9" s="13">
        <f>ABRIL!H11+MAYO!H11+JUNIO!H11</f>
        <v>9753</v>
      </c>
      <c r="L9" s="13">
        <f>ABRIL!L11+MAYO!L11+JUNIO!L11</f>
        <v>45206</v>
      </c>
      <c r="M9" s="13">
        <f>ABRIL!M11+MAYO!M11+JUNIO!M11</f>
        <v>4356</v>
      </c>
      <c r="N9" s="13">
        <f>ABRIL!J11+MAYO!J11+JUNIO!J11</f>
        <v>112219</v>
      </c>
      <c r="O9" s="13">
        <f>ABRIL!N11+MAYO!N11+JUNIO!N11</f>
        <v>40162</v>
      </c>
      <c r="P9" s="13">
        <v>1878105</v>
      </c>
      <c r="Q9" s="13">
        <v>1418058</v>
      </c>
      <c r="R9" s="13">
        <f t="shared" si="0"/>
        <v>8725843</v>
      </c>
    </row>
    <row r="10" spans="1:18" ht="15" customHeight="1">
      <c r="A10" s="11">
        <v>5</v>
      </c>
      <c r="B10" s="12" t="s">
        <v>20</v>
      </c>
      <c r="C10" s="13">
        <f>ABRIL!C12+MAYO!C12+JUNIO!C12</f>
        <v>2613518</v>
      </c>
      <c r="D10" s="13">
        <f>ABRIL!O12+MAYO!O12+JUNIO!O12</f>
        <v>-36211</v>
      </c>
      <c r="E10" s="13">
        <f>ABRIL!D12+MAYO!D12+JUNIO!D12</f>
        <v>883973</v>
      </c>
      <c r="F10" s="13">
        <f>ABRIL!E12+MAYO!E12+JUNIO!E12</f>
        <v>176966</v>
      </c>
      <c r="G10" s="13">
        <f>ABRIL!I12+MAYO!I12+JUNIO!I12</f>
        <v>0</v>
      </c>
      <c r="H10" s="13">
        <f>ABRIL!F12+MAYO!F12+JUNIO!F12</f>
        <v>54196</v>
      </c>
      <c r="I10" s="13">
        <f>ABRIL!G12+MAYO!G12+JUNIO!G12</f>
        <v>228182</v>
      </c>
      <c r="J10" s="13">
        <f>ABRIL!K12+MAYO!K12+JUNIO!K12</f>
        <v>62757</v>
      </c>
      <c r="K10" s="13">
        <f>ABRIL!H12+MAYO!H12+JUNIO!H12</f>
        <v>7116</v>
      </c>
      <c r="L10" s="13">
        <f>ABRIL!L12+MAYO!L12+JUNIO!L12</f>
        <v>32986</v>
      </c>
      <c r="M10" s="13">
        <f>ABRIL!M12+MAYO!M12+JUNIO!M12</f>
        <v>3179</v>
      </c>
      <c r="N10" s="13">
        <f>ABRIL!J12+MAYO!J12+JUNIO!J12</f>
        <v>40284</v>
      </c>
      <c r="O10" s="13">
        <f>ABRIL!N12+MAYO!N12+JUNIO!N12</f>
        <v>29307</v>
      </c>
      <c r="P10" s="13">
        <v>941370</v>
      </c>
      <c r="Q10" s="13">
        <v>496035</v>
      </c>
      <c r="R10" s="13">
        <f t="shared" si="0"/>
        <v>5533658</v>
      </c>
    </row>
    <row r="11" spans="1:18" ht="15" customHeight="1">
      <c r="A11" s="11">
        <v>6</v>
      </c>
      <c r="B11" s="12" t="s">
        <v>21</v>
      </c>
      <c r="C11" s="13">
        <f>ABRIL!C13+MAYO!C13+JUNIO!C13</f>
        <v>4295858</v>
      </c>
      <c r="D11" s="13">
        <f>ABRIL!O13+MAYO!O13+JUNIO!O13</f>
        <v>-59978</v>
      </c>
      <c r="E11" s="13">
        <f>ABRIL!D13+MAYO!D13+JUNIO!D13</f>
        <v>1452992</v>
      </c>
      <c r="F11" s="13">
        <f>ABRIL!E13+MAYO!E13+JUNIO!E13</f>
        <v>335044</v>
      </c>
      <c r="G11" s="13">
        <f>ABRIL!I13+MAYO!I13+JUNIO!I13</f>
        <v>0</v>
      </c>
      <c r="H11" s="13">
        <f>ABRIL!F13+MAYO!F13+JUNIO!F13</f>
        <v>89082</v>
      </c>
      <c r="I11" s="13">
        <f>ABRIL!G13+MAYO!G13+JUNIO!G13</f>
        <v>375063</v>
      </c>
      <c r="J11" s="13">
        <f>ABRIL!K13+MAYO!K13+JUNIO!K13</f>
        <v>103155</v>
      </c>
      <c r="K11" s="13">
        <f>ABRIL!H13+MAYO!H13+JUNIO!H13</f>
        <v>11697</v>
      </c>
      <c r="L11" s="13">
        <f>ABRIL!L13+MAYO!L13+JUNIO!L13</f>
        <v>54219</v>
      </c>
      <c r="M11" s="13">
        <f>ABRIL!M13+MAYO!M13+JUNIO!M13</f>
        <v>5225</v>
      </c>
      <c r="N11" s="13">
        <f>ABRIL!J13+MAYO!J13+JUNIO!J13</f>
        <v>171870</v>
      </c>
      <c r="O11" s="13">
        <f>ABRIL!N13+MAYO!N13+JUNIO!N13</f>
        <v>48171</v>
      </c>
      <c r="P11" s="13">
        <v>3820425</v>
      </c>
      <c r="Q11" s="13">
        <v>2096529</v>
      </c>
      <c r="R11" s="13">
        <f t="shared" si="0"/>
        <v>12799352</v>
      </c>
    </row>
    <row r="12" spans="1:18" ht="15" customHeight="1">
      <c r="A12" s="11">
        <v>7</v>
      </c>
      <c r="B12" s="12" t="s">
        <v>22</v>
      </c>
      <c r="C12" s="13">
        <f>ABRIL!C14+MAYO!C14+JUNIO!C14</f>
        <v>3869503</v>
      </c>
      <c r="D12" s="13">
        <f>ABRIL!O14+MAYO!O14+JUNIO!O14</f>
        <v>-53916</v>
      </c>
      <c r="E12" s="13">
        <f>ABRIL!D14+MAYO!D14+JUNIO!D14</f>
        <v>1308786</v>
      </c>
      <c r="F12" s="13">
        <f>ABRIL!E14+MAYO!E14+JUNIO!E14</f>
        <v>294239</v>
      </c>
      <c r="G12" s="13">
        <f>ABRIL!I14+MAYO!I14+JUNIO!I14</f>
        <v>0</v>
      </c>
      <c r="H12" s="13">
        <f>ABRIL!F14+MAYO!F14+JUNIO!F14</f>
        <v>80240</v>
      </c>
      <c r="I12" s="13">
        <f>ABRIL!G14+MAYO!G14+JUNIO!G14</f>
        <v>337840</v>
      </c>
      <c r="J12" s="13">
        <f>ABRIL!K14+MAYO!K14+JUNIO!K14</f>
        <v>92918</v>
      </c>
      <c r="K12" s="13">
        <f>ABRIL!H14+MAYO!H14+JUNIO!H14</f>
        <v>10536</v>
      </c>
      <c r="L12" s="13">
        <f>ABRIL!L14+MAYO!L14+JUNIO!L14</f>
        <v>48838</v>
      </c>
      <c r="M12" s="13">
        <f>ABRIL!M14+MAYO!M14+JUNIO!M14</f>
        <v>4707</v>
      </c>
      <c r="N12" s="13">
        <f>ABRIL!J14+MAYO!J14+JUNIO!J14</f>
        <v>128874</v>
      </c>
      <c r="O12" s="13">
        <f>ABRIL!N14+MAYO!N14+JUNIO!N14</f>
        <v>43390</v>
      </c>
      <c r="P12" s="13">
        <v>1852122</v>
      </c>
      <c r="Q12" s="13">
        <v>1714488</v>
      </c>
      <c r="R12" s="13">
        <f t="shared" si="0"/>
        <v>9732565</v>
      </c>
    </row>
    <row r="13" spans="1:18" ht="15" customHeight="1">
      <c r="A13" s="11">
        <v>8</v>
      </c>
      <c r="B13" s="12" t="s">
        <v>23</v>
      </c>
      <c r="C13" s="13">
        <f>ABRIL!C15+MAYO!C15+JUNIO!C15</f>
        <v>3053026</v>
      </c>
      <c r="D13" s="13">
        <f>ABRIL!O15+MAYO!O15+JUNIO!O15</f>
        <v>-42508</v>
      </c>
      <c r="E13" s="13">
        <f>ABRIL!D15+MAYO!D15+JUNIO!D15</f>
        <v>1032627</v>
      </c>
      <c r="F13" s="13">
        <f>ABRIL!E15+MAYO!E15+JUNIO!E15</f>
        <v>217968</v>
      </c>
      <c r="G13" s="13">
        <f>ABRIL!I15+MAYO!I15+JUNIO!I15</f>
        <v>0</v>
      </c>
      <c r="H13" s="13">
        <f>ABRIL!F15+MAYO!F15+JUNIO!F15</f>
        <v>63310</v>
      </c>
      <c r="I13" s="13">
        <f>ABRIL!G15+MAYO!G15+JUNIO!G15</f>
        <v>266554</v>
      </c>
      <c r="J13" s="13">
        <f>ABRIL!K15+MAYO!K15+JUNIO!K15</f>
        <v>73311</v>
      </c>
      <c r="K13" s="13">
        <f>ABRIL!H15+MAYO!H15+JUNIO!H15</f>
        <v>8313</v>
      </c>
      <c r="L13" s="13">
        <f>ABRIL!L15+MAYO!L15+JUNIO!L15</f>
        <v>38533</v>
      </c>
      <c r="M13" s="13">
        <f>ABRIL!M15+MAYO!M15+JUNIO!M15</f>
        <v>3714</v>
      </c>
      <c r="N13" s="13">
        <f>ABRIL!J15+MAYO!J15+JUNIO!J15</f>
        <v>80017</v>
      </c>
      <c r="O13" s="13">
        <f>ABRIL!N15+MAYO!N15+JUNIO!N15</f>
        <v>34235</v>
      </c>
      <c r="P13" s="13">
        <v>3625545</v>
      </c>
      <c r="Q13" s="13">
        <v>903942</v>
      </c>
      <c r="R13" s="13">
        <f t="shared" si="0"/>
        <v>9358587</v>
      </c>
    </row>
    <row r="14" spans="1:18" ht="15" customHeight="1">
      <c r="A14" s="11">
        <v>9</v>
      </c>
      <c r="B14" s="12" t="s">
        <v>24</v>
      </c>
      <c r="C14" s="13">
        <f>ABRIL!C16+MAYO!C16+JUNIO!C16</f>
        <v>3171326</v>
      </c>
      <c r="D14" s="13">
        <f>ABRIL!O16+MAYO!O16+JUNIO!O16</f>
        <v>-44274</v>
      </c>
      <c r="E14" s="13">
        <f>ABRIL!D16+MAYO!D16+JUNIO!D16</f>
        <v>1072639</v>
      </c>
      <c r="F14" s="13">
        <f>ABRIL!E16+MAYO!E16+JUNIO!E16</f>
        <v>229807</v>
      </c>
      <c r="G14" s="13">
        <f>ABRIL!I16+MAYO!I16+JUNIO!I16</f>
        <v>0</v>
      </c>
      <c r="H14" s="13">
        <f>ABRIL!F16+MAYO!F16+JUNIO!F16</f>
        <v>65763</v>
      </c>
      <c r="I14" s="13">
        <f>ABRIL!G16+MAYO!G16+JUNIO!G16</f>
        <v>276884</v>
      </c>
      <c r="J14" s="13">
        <f>ABRIL!K16+MAYO!K16+JUNIO!K16</f>
        <v>76152</v>
      </c>
      <c r="K14" s="13">
        <f>ABRIL!H16+MAYO!H16+JUNIO!H16</f>
        <v>8634</v>
      </c>
      <c r="L14" s="13">
        <f>ABRIL!L16+MAYO!L16+JUNIO!L16</f>
        <v>40026</v>
      </c>
      <c r="M14" s="13">
        <f>ABRIL!M16+MAYO!M16+JUNIO!M16</f>
        <v>3858</v>
      </c>
      <c r="N14" s="13">
        <f>ABRIL!J16+MAYO!J16+JUNIO!J16</f>
        <v>85183</v>
      </c>
      <c r="O14" s="13">
        <f>ABRIL!N16+MAYO!N16+JUNIO!N16</f>
        <v>35561</v>
      </c>
      <c r="P14" s="13">
        <v>2128551</v>
      </c>
      <c r="Q14" s="13">
        <v>1022283</v>
      </c>
      <c r="R14" s="13">
        <f t="shared" si="0"/>
        <v>8172393</v>
      </c>
    </row>
    <row r="15" spans="1:18" ht="15" customHeight="1">
      <c r="A15" s="11">
        <v>10</v>
      </c>
      <c r="B15" s="12" t="s">
        <v>25</v>
      </c>
      <c r="C15" s="13">
        <f>ABRIL!C17+MAYO!C17+JUNIO!C17</f>
        <v>2772681</v>
      </c>
      <c r="D15" s="13">
        <f>ABRIL!O17+MAYO!O17+JUNIO!O17</f>
        <v>-38237</v>
      </c>
      <c r="E15" s="13">
        <f>ABRIL!D17+MAYO!D17+JUNIO!D17</f>
        <v>937806</v>
      </c>
      <c r="F15" s="13">
        <f>ABRIL!E17+MAYO!E17+JUNIO!E17</f>
        <v>191171</v>
      </c>
      <c r="G15" s="13">
        <f>ABRIL!I17+MAYO!I17+JUNIO!I17</f>
        <v>0</v>
      </c>
      <c r="H15" s="13">
        <f>ABRIL!F17+MAYO!F17+JUNIO!F17</f>
        <v>57496</v>
      </c>
      <c r="I15" s="13">
        <f>ABRIL!G17+MAYO!G17+JUNIO!G17</f>
        <v>242078</v>
      </c>
      <c r="J15" s="13">
        <f>ABRIL!K17+MAYO!K17+JUNIO!K17</f>
        <v>66580</v>
      </c>
      <c r="K15" s="13">
        <f>ABRIL!H17+MAYO!H17+JUNIO!H17</f>
        <v>7551</v>
      </c>
      <c r="L15" s="13">
        <f>ABRIL!L17+MAYO!L17+JUNIO!L17</f>
        <v>34994</v>
      </c>
      <c r="M15" s="13">
        <f>ABRIL!M17+MAYO!M17+JUNIO!M17</f>
        <v>3373</v>
      </c>
      <c r="N15" s="13">
        <f>ABRIL!J17+MAYO!J17+JUNIO!J17</f>
        <v>62044</v>
      </c>
      <c r="O15" s="13">
        <f>ABRIL!N17+MAYO!N17+JUNIO!N17</f>
        <v>31090</v>
      </c>
      <c r="P15" s="13">
        <v>2839074</v>
      </c>
      <c r="Q15" s="13">
        <v>630630</v>
      </c>
      <c r="R15" s="13">
        <f t="shared" si="0"/>
        <v>7838331</v>
      </c>
    </row>
    <row r="16" spans="1:18" ht="15" customHeight="1">
      <c r="A16" s="11">
        <v>11</v>
      </c>
      <c r="B16" s="12" t="s">
        <v>26</v>
      </c>
      <c r="C16" s="13">
        <f>ABRIL!C18+MAYO!C18+JUNIO!C18</f>
        <v>4098003</v>
      </c>
      <c r="D16" s="13">
        <f>ABRIL!O18+MAYO!O18+JUNIO!O18</f>
        <v>-56947</v>
      </c>
      <c r="E16" s="13">
        <f>ABRIL!D18+MAYO!D18+JUNIO!D18</f>
        <v>1386071</v>
      </c>
      <c r="F16" s="13">
        <f>ABRIL!E18+MAYO!E18+JUNIO!E18</f>
        <v>316397</v>
      </c>
      <c r="G16" s="13">
        <f>ABRIL!I18+MAYO!I18+JUNIO!I18</f>
        <v>0</v>
      </c>
      <c r="H16" s="13">
        <f>ABRIL!F18+MAYO!F18+JUNIO!F18</f>
        <v>84979</v>
      </c>
      <c r="I16" s="13">
        <f>ABRIL!G18+MAYO!G18+JUNIO!G18</f>
        <v>357790</v>
      </c>
      <c r="J16" s="13">
        <f>ABRIL!K18+MAYO!K18+JUNIO!K18</f>
        <v>98404</v>
      </c>
      <c r="K16" s="13">
        <f>ABRIL!H18+MAYO!H18+JUNIO!H18</f>
        <v>11160</v>
      </c>
      <c r="L16" s="13">
        <f>ABRIL!L18+MAYO!L18+JUNIO!L18</f>
        <v>51722</v>
      </c>
      <c r="M16" s="13">
        <f>ABRIL!M18+MAYO!M18+JUNIO!M18</f>
        <v>4984</v>
      </c>
      <c r="N16" s="13">
        <f>ABRIL!J18+MAYO!J18+JUNIO!J18</f>
        <v>150883</v>
      </c>
      <c r="O16" s="13">
        <f>ABRIL!N18+MAYO!N18+JUNIO!N18</f>
        <v>45951</v>
      </c>
      <c r="P16" s="13">
        <v>3427473</v>
      </c>
      <c r="Q16" s="13">
        <v>1920273</v>
      </c>
      <c r="R16" s="13">
        <f t="shared" si="0"/>
        <v>11897143</v>
      </c>
    </row>
    <row r="17" spans="1:18" ht="15" customHeight="1">
      <c r="A17" s="11">
        <v>12</v>
      </c>
      <c r="B17" s="12" t="s">
        <v>27</v>
      </c>
      <c r="C17" s="13">
        <f>ABRIL!C19+MAYO!C19+JUNIO!C19</f>
        <v>3018930</v>
      </c>
      <c r="D17" s="13">
        <f>ABRIL!O19+MAYO!O19+JUNIO!O19</f>
        <v>-40795</v>
      </c>
      <c r="E17" s="13">
        <f>ABRIL!D19+MAYO!D19+JUNIO!D19</f>
        <v>1021096</v>
      </c>
      <c r="F17" s="13">
        <f>ABRIL!E19+MAYO!E19+JUNIO!E19</f>
        <v>0</v>
      </c>
      <c r="G17" s="13">
        <f>ABRIL!I19+MAYO!I19+JUNIO!I19</f>
        <v>0</v>
      </c>
      <c r="H17" s="13">
        <f>ABRIL!F19+MAYO!F19+JUNIO!F19</f>
        <v>62603</v>
      </c>
      <c r="I17" s="13">
        <f>ABRIL!G19+MAYO!G19+JUNIO!G19</f>
        <v>263578</v>
      </c>
      <c r="J17" s="13">
        <f>ABRIL!K19+MAYO!K19+JUNIO!K19</f>
        <v>72492</v>
      </c>
      <c r="K17" s="13">
        <f>ABRIL!H19+MAYO!H19+JUNIO!H19</f>
        <v>8220</v>
      </c>
      <c r="L17" s="13">
        <f>ABRIL!L19+MAYO!L19+JUNIO!L19</f>
        <v>38103</v>
      </c>
      <c r="M17" s="13">
        <f>ABRIL!M19+MAYO!M19+JUNIO!M19</f>
        <v>3673</v>
      </c>
      <c r="N17" s="13">
        <f>ABRIL!J19+MAYO!J19+JUNIO!J19</f>
        <v>71244</v>
      </c>
      <c r="O17" s="13">
        <f>ABRIL!N19+MAYO!N19+JUNIO!N19</f>
        <v>33852</v>
      </c>
      <c r="P17" s="13">
        <v>2800938</v>
      </c>
      <c r="Q17" s="13">
        <v>855183</v>
      </c>
      <c r="R17" s="13">
        <f t="shared" si="0"/>
        <v>8209117</v>
      </c>
    </row>
    <row r="18" spans="1:18" ht="15" customHeight="1">
      <c r="A18" s="11">
        <v>13</v>
      </c>
      <c r="B18" s="12" t="s">
        <v>28</v>
      </c>
      <c r="C18" s="13">
        <f>ABRIL!C20+MAYO!C20+JUNIO!C20</f>
        <v>6339290</v>
      </c>
      <c r="D18" s="13">
        <f>ABRIL!O20+MAYO!O20+JUNIO!O20</f>
        <v>-84217</v>
      </c>
      <c r="E18" s="13">
        <f>ABRIL!D20+MAYO!D20+JUNIO!D20</f>
        <v>2144144</v>
      </c>
      <c r="F18" s="13">
        <f>ABRIL!E20+MAYO!E20+JUNIO!E20</f>
        <v>623450</v>
      </c>
      <c r="G18" s="13">
        <f>ABRIL!I20+MAYO!I20+JUNIO!I20</f>
        <v>432313</v>
      </c>
      <c r="H18" s="13">
        <f>ABRIL!F20+MAYO!F20+JUNIO!F20</f>
        <v>131456</v>
      </c>
      <c r="I18" s="13">
        <f>ABRIL!G20+MAYO!G20+JUNIO!G20</f>
        <v>553473</v>
      </c>
      <c r="J18" s="13">
        <f>ABRIL!K20+MAYO!K20+JUNIO!K20</f>
        <v>152223</v>
      </c>
      <c r="K18" s="13">
        <f>ABRIL!H20+MAYO!H20+JUNIO!H20</f>
        <v>17262</v>
      </c>
      <c r="L18" s="13">
        <f>ABRIL!L20+MAYO!L20+JUNIO!L20</f>
        <v>80010</v>
      </c>
      <c r="M18" s="13">
        <f>ABRIL!M20+MAYO!M20+JUNIO!M20</f>
        <v>7711</v>
      </c>
      <c r="N18" s="13">
        <f>ABRIL!J20+MAYO!J20+JUNIO!J20</f>
        <v>254504</v>
      </c>
      <c r="O18" s="13">
        <f>ABRIL!N20+MAYO!N20+JUNIO!N20</f>
        <v>71084</v>
      </c>
      <c r="P18" s="13">
        <v>1511079</v>
      </c>
      <c r="Q18" s="13">
        <v>3816054</v>
      </c>
      <c r="R18" s="13">
        <f t="shared" si="0"/>
        <v>16049836</v>
      </c>
    </row>
    <row r="19" spans="1:18" ht="15" customHeight="1">
      <c r="A19" s="11">
        <v>14</v>
      </c>
      <c r="B19" s="12" t="s">
        <v>29</v>
      </c>
      <c r="C19" s="13">
        <f>ABRIL!C21+MAYO!C21+JUNIO!C21</f>
        <v>2510029</v>
      </c>
      <c r="D19" s="13">
        <f>ABRIL!O21+MAYO!O21+JUNIO!O21</f>
        <v>-33577</v>
      </c>
      <c r="E19" s="13">
        <f>ABRIL!D21+MAYO!D21+JUNIO!D21</f>
        <v>848969</v>
      </c>
      <c r="F19" s="13">
        <f>ABRIL!E21+MAYO!E21+JUNIO!E21</f>
        <v>0</v>
      </c>
      <c r="G19" s="13">
        <f>ABRIL!I21+MAYO!I21+JUNIO!I21</f>
        <v>0</v>
      </c>
      <c r="H19" s="13">
        <f>ABRIL!F21+MAYO!F21+JUNIO!F21</f>
        <v>52050</v>
      </c>
      <c r="I19" s="13">
        <f>ABRIL!G21+MAYO!G21+JUNIO!G21</f>
        <v>219146</v>
      </c>
      <c r="J19" s="13">
        <f>ABRIL!K21+MAYO!K21+JUNIO!K21</f>
        <v>60273</v>
      </c>
      <c r="K19" s="13">
        <f>ABRIL!H21+MAYO!H21+JUNIO!H21</f>
        <v>6834</v>
      </c>
      <c r="L19" s="13">
        <f>ABRIL!L21+MAYO!L21+JUNIO!L21</f>
        <v>31680</v>
      </c>
      <c r="M19" s="13">
        <f>ABRIL!M21+MAYO!M21+JUNIO!M21</f>
        <v>3053</v>
      </c>
      <c r="N19" s="13">
        <f>ABRIL!J21+MAYO!J21+JUNIO!J21</f>
        <v>34117</v>
      </c>
      <c r="O19" s="13">
        <f>ABRIL!N21+MAYO!N21+JUNIO!N21</f>
        <v>28146</v>
      </c>
      <c r="P19" s="13">
        <v>1469397</v>
      </c>
      <c r="Q19" s="13">
        <v>392340</v>
      </c>
      <c r="R19" s="13">
        <f t="shared" si="0"/>
        <v>5622457</v>
      </c>
    </row>
    <row r="20" spans="1:18" ht="15" customHeight="1">
      <c r="A20" s="11">
        <v>15</v>
      </c>
      <c r="B20" s="12" t="s">
        <v>30</v>
      </c>
      <c r="C20" s="13">
        <f>ABRIL!C22+MAYO!C22+JUNIO!C22</f>
        <v>3443076</v>
      </c>
      <c r="D20" s="13">
        <f>ABRIL!O22+MAYO!O22+JUNIO!O22</f>
        <v>-47664</v>
      </c>
      <c r="E20" s="13">
        <f>ABRIL!D22+MAYO!D22+JUNIO!D22</f>
        <v>1164555</v>
      </c>
      <c r="F20" s="13">
        <f>ABRIL!E22+MAYO!E22+JUNIO!E22</f>
        <v>253175</v>
      </c>
      <c r="G20" s="13">
        <f>ABRIL!I22+MAYO!I22+JUNIO!I22</f>
        <v>0</v>
      </c>
      <c r="H20" s="13">
        <f>ABRIL!F22+MAYO!F22+JUNIO!F22</f>
        <v>71398</v>
      </c>
      <c r="I20" s="13">
        <f>ABRIL!G22+MAYO!G22+JUNIO!G22</f>
        <v>300609</v>
      </c>
      <c r="J20" s="13">
        <f>ABRIL!K22+MAYO!K22+JUNIO!K22</f>
        <v>82678</v>
      </c>
      <c r="K20" s="13">
        <f>ABRIL!H22+MAYO!H22+JUNIO!H22</f>
        <v>9375</v>
      </c>
      <c r="L20" s="13">
        <f>ABRIL!L22+MAYO!L22+JUNIO!L22</f>
        <v>43457</v>
      </c>
      <c r="M20" s="13">
        <f>ABRIL!M22+MAYO!M22+JUNIO!M22</f>
        <v>4189</v>
      </c>
      <c r="N20" s="13">
        <f>ABRIL!J22+MAYO!J22+JUNIO!J22</f>
        <v>114334</v>
      </c>
      <c r="O20" s="13">
        <f>ABRIL!N22+MAYO!N22+JUNIO!N22</f>
        <v>38608</v>
      </c>
      <c r="P20" s="13">
        <v>2409807</v>
      </c>
      <c r="Q20" s="13">
        <v>1272705</v>
      </c>
      <c r="R20" s="13">
        <f t="shared" si="0"/>
        <v>9160302</v>
      </c>
    </row>
    <row r="21" spans="1:18" ht="15" customHeight="1">
      <c r="A21" s="11">
        <v>16</v>
      </c>
      <c r="B21" s="12" t="s">
        <v>31</v>
      </c>
      <c r="C21" s="13">
        <f>ABRIL!C23+MAYO!C23+JUNIO!C23</f>
        <v>2845410</v>
      </c>
      <c r="D21" s="13">
        <f>ABRIL!O23+MAYO!O23+JUNIO!O23</f>
        <v>-39434</v>
      </c>
      <c r="E21" s="13">
        <f>ABRIL!D23+MAYO!D23+JUNIO!D23</f>
        <v>962405</v>
      </c>
      <c r="F21" s="13">
        <f>ABRIL!E23+MAYO!E23+JUNIO!E23</f>
        <v>198134</v>
      </c>
      <c r="G21" s="13">
        <f>ABRIL!I23+MAYO!I23+JUNIO!I23</f>
        <v>0</v>
      </c>
      <c r="H21" s="13">
        <f>ABRIL!F23+MAYO!F23+JUNIO!F23</f>
        <v>59004</v>
      </c>
      <c r="I21" s="13">
        <f>ABRIL!G23+MAYO!G23+JUNIO!G23</f>
        <v>248428</v>
      </c>
      <c r="J21" s="13">
        <f>ABRIL!K23+MAYO!K23+JUNIO!K23</f>
        <v>68326</v>
      </c>
      <c r="K21" s="13">
        <f>ABRIL!H23+MAYO!H23+JUNIO!H23</f>
        <v>7749</v>
      </c>
      <c r="L21" s="13">
        <f>ABRIL!L23+MAYO!L23+JUNIO!L23</f>
        <v>35913</v>
      </c>
      <c r="M21" s="13">
        <f>ABRIL!M23+MAYO!M23+JUNIO!M23</f>
        <v>3461</v>
      </c>
      <c r="N21" s="13">
        <f>ABRIL!J23+MAYO!J23+JUNIO!J23</f>
        <v>62471</v>
      </c>
      <c r="O21" s="13">
        <f>ABRIL!N23+MAYO!N23+JUNIO!N23</f>
        <v>31907</v>
      </c>
      <c r="P21" s="13">
        <v>3156135</v>
      </c>
      <c r="Q21" s="13">
        <v>710517</v>
      </c>
      <c r="R21" s="13">
        <f t="shared" si="0"/>
        <v>8350426</v>
      </c>
    </row>
    <row r="22" spans="1:18" ht="15" customHeight="1">
      <c r="A22" s="11">
        <v>17</v>
      </c>
      <c r="B22" s="12" t="s">
        <v>32</v>
      </c>
      <c r="C22" s="13">
        <f>ABRIL!C24+MAYO!C24+JUNIO!C24</f>
        <v>3241946</v>
      </c>
      <c r="D22" s="13">
        <f>ABRIL!O24+MAYO!O24+JUNIO!O24</f>
        <v>-45061</v>
      </c>
      <c r="E22" s="13">
        <f>ABRIL!D24+MAYO!D24+JUNIO!D24</f>
        <v>1096526</v>
      </c>
      <c r="F22" s="13">
        <f>ABRIL!E24+MAYO!E24+JUNIO!E24</f>
        <v>234287</v>
      </c>
      <c r="G22" s="13">
        <f>ABRIL!I24+MAYO!I24+JUNIO!I24</f>
        <v>0</v>
      </c>
      <c r="H22" s="13">
        <f>ABRIL!F24+MAYO!F24+JUNIO!F24</f>
        <v>67227</v>
      </c>
      <c r="I22" s="13">
        <f>ABRIL!G24+MAYO!G24+JUNIO!G24</f>
        <v>283048</v>
      </c>
      <c r="J22" s="13">
        <f>ABRIL!K24+MAYO!K24+JUNIO!K24</f>
        <v>77848</v>
      </c>
      <c r="K22" s="13">
        <f>ABRIL!H24+MAYO!H24+JUNIO!H24</f>
        <v>8829</v>
      </c>
      <c r="L22" s="13">
        <f>ABRIL!L24+MAYO!L24+JUNIO!L24</f>
        <v>40917</v>
      </c>
      <c r="M22" s="13">
        <f>ABRIL!M24+MAYO!M24+JUNIO!M24</f>
        <v>3943</v>
      </c>
      <c r="N22" s="13">
        <f>ABRIL!J24+MAYO!J24+JUNIO!J24</f>
        <v>102671</v>
      </c>
      <c r="O22" s="13">
        <f>ABRIL!N24+MAYO!N24+JUNIO!N24</f>
        <v>36352</v>
      </c>
      <c r="P22" s="13">
        <v>5555985</v>
      </c>
      <c r="Q22" s="13">
        <v>1072644</v>
      </c>
      <c r="R22" s="13">
        <f t="shared" si="0"/>
        <v>11777162</v>
      </c>
    </row>
    <row r="23" spans="1:18" ht="15" customHeight="1">
      <c r="A23" s="11">
        <v>18</v>
      </c>
      <c r="B23" s="12" t="s">
        <v>33</v>
      </c>
      <c r="C23" s="13">
        <f>ABRIL!C25+MAYO!C25+JUNIO!C25</f>
        <v>2911860</v>
      </c>
      <c r="D23" s="13">
        <f>ABRIL!O25+MAYO!O25+JUNIO!O25</f>
        <v>-40253</v>
      </c>
      <c r="E23" s="13">
        <f>ABRIL!D25+MAYO!D25+JUNIO!D25</f>
        <v>984881</v>
      </c>
      <c r="F23" s="13">
        <f>ABRIL!E25+MAYO!E25+JUNIO!E25</f>
        <v>204221</v>
      </c>
      <c r="G23" s="13">
        <f>ABRIL!I25+MAYO!I25+JUNIO!I25</f>
        <v>0</v>
      </c>
      <c r="H23" s="13">
        <f>ABRIL!F25+MAYO!F25+JUNIO!F25</f>
        <v>60383</v>
      </c>
      <c r="I23" s="13">
        <f>ABRIL!G25+MAYO!G25+JUNIO!G25</f>
        <v>254230</v>
      </c>
      <c r="J23" s="13">
        <f>ABRIL!K25+MAYO!K25+JUNIO!K25</f>
        <v>69922</v>
      </c>
      <c r="K23" s="13">
        <f>ABRIL!H25+MAYO!H25+JUNIO!H25</f>
        <v>7929</v>
      </c>
      <c r="L23" s="13">
        <f>ABRIL!L25+MAYO!L25+JUNIO!L25</f>
        <v>36751</v>
      </c>
      <c r="M23" s="13">
        <f>ABRIL!M25+MAYO!M25+JUNIO!M25</f>
        <v>3541</v>
      </c>
      <c r="N23" s="13">
        <f>ABRIL!J25+MAYO!J25+JUNIO!J25</f>
        <v>67445</v>
      </c>
      <c r="O23" s="13">
        <f>ABRIL!N25+MAYO!N25+JUNIO!N25</f>
        <v>32652</v>
      </c>
      <c r="P23" s="13">
        <v>2026590</v>
      </c>
      <c r="Q23" s="13">
        <v>774840</v>
      </c>
      <c r="R23" s="13">
        <f t="shared" si="0"/>
        <v>7394992</v>
      </c>
    </row>
    <row r="24" spans="1:18" ht="15" customHeight="1">
      <c r="A24" s="11">
        <v>19</v>
      </c>
      <c r="B24" s="12" t="s">
        <v>34</v>
      </c>
      <c r="C24" s="13">
        <f>ABRIL!C26+MAYO!C26+JUNIO!C26</f>
        <v>11678024</v>
      </c>
      <c r="D24" s="13">
        <f>ABRIL!O26+MAYO!O26+JUNIO!O26</f>
        <v>-163763</v>
      </c>
      <c r="E24" s="13">
        <f>ABRIL!D26+MAYO!D26+JUNIO!D26</f>
        <v>3949869</v>
      </c>
      <c r="F24" s="13">
        <f>ABRIL!E26+MAYO!E26+JUNIO!E26</f>
        <v>1008412</v>
      </c>
      <c r="G24" s="13">
        <f>ABRIL!I26+MAYO!I26+JUNIO!I26</f>
        <v>0</v>
      </c>
      <c r="H24" s="13">
        <f>ABRIL!F26+MAYO!F26+JUNIO!F26</f>
        <v>242163</v>
      </c>
      <c r="I24" s="13">
        <f>ABRIL!G26+MAYO!G26+JUNIO!G26</f>
        <v>1019589</v>
      </c>
      <c r="J24" s="13">
        <f>ABRIL!K26+MAYO!K26+JUNIO!K26</f>
        <v>280421</v>
      </c>
      <c r="K24" s="13">
        <f>ABRIL!H26+MAYO!H26+JUNIO!H26</f>
        <v>31800</v>
      </c>
      <c r="L24" s="13">
        <f>ABRIL!L26+MAYO!L26+JUNIO!L26</f>
        <v>147391</v>
      </c>
      <c r="M24" s="13">
        <f>ABRIL!M26+MAYO!M26+JUNIO!M26</f>
        <v>14205</v>
      </c>
      <c r="N24" s="13">
        <f>ABRIL!J26+MAYO!J26+JUNIO!J26</f>
        <v>884946</v>
      </c>
      <c r="O24" s="13">
        <f>ABRIL!N26+MAYO!N26+JUNIO!N26</f>
        <v>130950</v>
      </c>
      <c r="P24" s="13">
        <v>35385672</v>
      </c>
      <c r="Q24" s="13">
        <v>8912136</v>
      </c>
      <c r="R24" s="13">
        <f t="shared" si="0"/>
        <v>63521815</v>
      </c>
    </row>
    <row r="25" spans="1:18" ht="27">
      <c r="A25" s="11">
        <v>20</v>
      </c>
      <c r="B25" s="12" t="s">
        <v>35</v>
      </c>
      <c r="C25" s="13">
        <f>ABRIL!C27+MAYO!C27+JUNIO!C27</f>
        <v>3191384</v>
      </c>
      <c r="D25" s="13">
        <f>ABRIL!O27+MAYO!O27+JUNIO!O27</f>
        <v>-44452</v>
      </c>
      <c r="E25" s="13">
        <f>ABRIL!D27+MAYO!D27+JUNIO!D27</f>
        <v>1079424</v>
      </c>
      <c r="F25" s="13">
        <f>ABRIL!E27+MAYO!E27+JUNIO!E27</f>
        <v>238624</v>
      </c>
      <c r="G25" s="13">
        <f>ABRIL!I27+MAYO!I27+JUNIO!I27</f>
        <v>0</v>
      </c>
      <c r="H25" s="13">
        <f>ABRIL!F27+MAYO!F27+JUNIO!F27</f>
        <v>66179</v>
      </c>
      <c r="I25" s="13">
        <f>ABRIL!G27+MAYO!G27+JUNIO!G27</f>
        <v>278635</v>
      </c>
      <c r="J25" s="13">
        <f>ABRIL!K27+MAYO!K27+JUNIO!K27</f>
        <v>76633</v>
      </c>
      <c r="K25" s="13">
        <f>ABRIL!H27+MAYO!H27+JUNIO!H27</f>
        <v>8691</v>
      </c>
      <c r="L25" s="13">
        <f>ABRIL!L27+MAYO!L27+JUNIO!L27</f>
        <v>40279</v>
      </c>
      <c r="M25" s="13">
        <f>ABRIL!M27+MAYO!M27+JUNIO!M27</f>
        <v>3881</v>
      </c>
      <c r="N25" s="13">
        <f>ABRIL!J27+MAYO!J27+JUNIO!J27</f>
        <v>79262</v>
      </c>
      <c r="O25" s="13">
        <f>ABRIL!N27+MAYO!N27+JUNIO!N27</f>
        <v>35786</v>
      </c>
      <c r="P25" s="13">
        <v>1431069</v>
      </c>
      <c r="Q25" s="13">
        <v>1029381</v>
      </c>
      <c r="R25" s="13">
        <f t="shared" si="0"/>
        <v>7514776</v>
      </c>
    </row>
    <row r="26" spans="1:18" ht="15" customHeight="1">
      <c r="A26" s="11">
        <v>21</v>
      </c>
      <c r="B26" s="12" t="s">
        <v>36</v>
      </c>
      <c r="C26" s="13">
        <f>ABRIL!C28+MAYO!C28+JUNIO!C28</f>
        <v>4396097</v>
      </c>
      <c r="D26" s="13">
        <f>ABRIL!O28+MAYO!O28+JUNIO!O28</f>
        <v>-60663</v>
      </c>
      <c r="E26" s="13">
        <f>ABRIL!D28+MAYO!D28+JUNIO!D28</f>
        <v>1486896</v>
      </c>
      <c r="F26" s="13">
        <f>ABRIL!E28+MAYO!E28+JUNIO!E28</f>
        <v>341186</v>
      </c>
      <c r="G26" s="13">
        <f>ABRIL!I28+MAYO!I28+JUNIO!I28</f>
        <v>0</v>
      </c>
      <c r="H26" s="13">
        <f>ABRIL!F28+MAYO!F28+JUNIO!F28</f>
        <v>91161</v>
      </c>
      <c r="I26" s="13">
        <f>ABRIL!G28+MAYO!G28+JUNIO!G28</f>
        <v>383816</v>
      </c>
      <c r="J26" s="13">
        <f>ABRIL!K28+MAYO!K28+JUNIO!K28</f>
        <v>105562</v>
      </c>
      <c r="K26" s="13">
        <f>ABRIL!H28+MAYO!H28+JUNIO!H28</f>
        <v>11970</v>
      </c>
      <c r="L26" s="13">
        <f>ABRIL!L28+MAYO!L28+JUNIO!L28</f>
        <v>55484</v>
      </c>
      <c r="M26" s="13">
        <f>ABRIL!M28+MAYO!M28+JUNIO!M28</f>
        <v>5347</v>
      </c>
      <c r="N26" s="13">
        <f>ABRIL!J28+MAYO!J28+JUNIO!J28</f>
        <v>204122</v>
      </c>
      <c r="O26" s="13">
        <f>ABRIL!N28+MAYO!N28+JUNIO!N28</f>
        <v>49295</v>
      </c>
      <c r="P26" s="13">
        <v>8152566</v>
      </c>
      <c r="Q26" s="13">
        <v>2153067</v>
      </c>
      <c r="R26" s="13">
        <f t="shared" si="0"/>
        <v>17375906</v>
      </c>
    </row>
    <row r="27" spans="1:18" ht="15" customHeight="1">
      <c r="A27" s="11">
        <v>22</v>
      </c>
      <c r="B27" s="12" t="s">
        <v>37</v>
      </c>
      <c r="C27" s="13">
        <f>ABRIL!C29+MAYO!C29+JUNIO!C29</f>
        <v>3167459</v>
      </c>
      <c r="D27" s="13">
        <f>ABRIL!O29+MAYO!O29+JUNIO!O29</f>
        <v>-42560</v>
      </c>
      <c r="E27" s="13">
        <f>ABRIL!D29+MAYO!D29+JUNIO!D29</f>
        <v>1071332</v>
      </c>
      <c r="F27" s="13">
        <f>ABRIL!E29+MAYO!E29+JUNIO!E29</f>
        <v>0</v>
      </c>
      <c r="G27" s="13">
        <f>ABRIL!I29+MAYO!I29+JUNIO!I29</f>
        <v>0</v>
      </c>
      <c r="H27" s="13">
        <f>ABRIL!F29+MAYO!F29+JUNIO!F29</f>
        <v>65682</v>
      </c>
      <c r="I27" s="13">
        <f>ABRIL!G29+MAYO!G29+JUNIO!G29</f>
        <v>276546</v>
      </c>
      <c r="J27" s="13">
        <f>ABRIL!K29+MAYO!K29+JUNIO!K29</f>
        <v>76059</v>
      </c>
      <c r="K27" s="13">
        <f>ABRIL!H29+MAYO!H29+JUNIO!H29</f>
        <v>8625</v>
      </c>
      <c r="L27" s="13">
        <f>ABRIL!L29+MAYO!L29+JUNIO!L29</f>
        <v>39978</v>
      </c>
      <c r="M27" s="13">
        <f>ABRIL!M29+MAYO!M29+JUNIO!M29</f>
        <v>3853</v>
      </c>
      <c r="N27" s="13">
        <f>ABRIL!J29+MAYO!J29+JUNIO!J29</f>
        <v>98171</v>
      </c>
      <c r="O27" s="13">
        <f>ABRIL!N29+MAYO!N29+JUNIO!N29</f>
        <v>35518</v>
      </c>
      <c r="P27" s="13">
        <v>6614418</v>
      </c>
      <c r="Q27" s="13">
        <v>998706</v>
      </c>
      <c r="R27" s="13">
        <f t="shared" si="0"/>
        <v>12413787</v>
      </c>
    </row>
    <row r="28" spans="1:18" ht="15" customHeight="1">
      <c r="A28" s="11">
        <v>23</v>
      </c>
      <c r="B28" s="12" t="s">
        <v>38</v>
      </c>
      <c r="C28" s="13">
        <f>ABRIL!C30+MAYO!C30+JUNIO!C30</f>
        <v>3259247</v>
      </c>
      <c r="D28" s="13">
        <f>ABRIL!O30+MAYO!O30+JUNIO!O30</f>
        <v>-45264</v>
      </c>
      <c r="E28" s="13">
        <f>ABRIL!D30+MAYO!D30+JUNIO!D30</f>
        <v>1102377</v>
      </c>
      <c r="F28" s="13">
        <f>ABRIL!E30+MAYO!E30+JUNIO!E30</f>
        <v>237998</v>
      </c>
      <c r="G28" s="13">
        <f>ABRIL!I30+MAYO!I30+JUNIO!I30</f>
        <v>44218</v>
      </c>
      <c r="H28" s="13">
        <f>ABRIL!F30+MAYO!F30+JUNIO!F30</f>
        <v>67586</v>
      </c>
      <c r="I28" s="13">
        <f>ABRIL!G30+MAYO!G30+JUNIO!G30</f>
        <v>284559</v>
      </c>
      <c r="J28" s="13">
        <f>ABRIL!K30+MAYO!K30+JUNIO!K30</f>
        <v>78264</v>
      </c>
      <c r="K28" s="13">
        <f>ABRIL!H30+MAYO!H30+JUNIO!H30</f>
        <v>8874</v>
      </c>
      <c r="L28" s="13">
        <f>ABRIL!L30+MAYO!L30+JUNIO!L30</f>
        <v>41136</v>
      </c>
      <c r="M28" s="13">
        <f>ABRIL!M30+MAYO!M30+JUNIO!M30</f>
        <v>3964</v>
      </c>
      <c r="N28" s="13">
        <f>ABRIL!J30+MAYO!J30+JUNIO!J30</f>
        <v>88809</v>
      </c>
      <c r="O28" s="13">
        <f>ABRIL!N30+MAYO!N30+JUNIO!N30</f>
        <v>36547</v>
      </c>
      <c r="P28" s="13">
        <v>1728705</v>
      </c>
      <c r="Q28" s="13">
        <v>1113159</v>
      </c>
      <c r="R28" s="13">
        <f t="shared" si="0"/>
        <v>8050179</v>
      </c>
    </row>
    <row r="29" spans="1:18" ht="15" customHeight="1">
      <c r="A29" s="11">
        <v>24</v>
      </c>
      <c r="B29" s="12" t="s">
        <v>39</v>
      </c>
      <c r="C29" s="13">
        <f>ABRIL!C31+MAYO!C31+JUNIO!C31</f>
        <v>2883639</v>
      </c>
      <c r="D29" s="13">
        <f>ABRIL!O31+MAYO!O31+JUNIO!O31</f>
        <v>-40116</v>
      </c>
      <c r="E29" s="13">
        <f>ABRIL!D31+MAYO!D31+JUNIO!D31</f>
        <v>975336</v>
      </c>
      <c r="F29" s="13">
        <f>ABRIL!E31+MAYO!E31+JUNIO!E31</f>
        <v>201523</v>
      </c>
      <c r="G29" s="13">
        <f>ABRIL!I31+MAYO!I31+JUNIO!I31</f>
        <v>0</v>
      </c>
      <c r="H29" s="13">
        <f>ABRIL!F31+MAYO!F31+JUNIO!F31</f>
        <v>59798</v>
      </c>
      <c r="I29" s="13">
        <f>ABRIL!G31+MAYO!G31+JUNIO!G31</f>
        <v>251767</v>
      </c>
      <c r="J29" s="13">
        <f>ABRIL!K31+MAYO!K31+JUNIO!K31</f>
        <v>69244</v>
      </c>
      <c r="K29" s="13">
        <f>ABRIL!H31+MAYO!H31+JUNIO!H31</f>
        <v>7851</v>
      </c>
      <c r="L29" s="13">
        <f>ABRIL!L31+MAYO!L31+JUNIO!L31</f>
        <v>36395</v>
      </c>
      <c r="M29" s="13">
        <f>ABRIL!M31+MAYO!M31+JUNIO!M31</f>
        <v>3507</v>
      </c>
      <c r="N29" s="13">
        <f>ABRIL!J31+MAYO!J31+JUNIO!J31</f>
        <v>67871</v>
      </c>
      <c r="O29" s="13">
        <f>ABRIL!N31+MAYO!N31+JUNIO!N31</f>
        <v>32336</v>
      </c>
      <c r="P29" s="13">
        <v>2963886</v>
      </c>
      <c r="Q29" s="13">
        <v>742563</v>
      </c>
      <c r="R29" s="13">
        <f t="shared" si="0"/>
        <v>8255600</v>
      </c>
    </row>
    <row r="30" spans="1:18" ht="15" customHeight="1">
      <c r="A30" s="11">
        <v>25</v>
      </c>
      <c r="B30" s="12" t="s">
        <v>40</v>
      </c>
      <c r="C30" s="13">
        <f>ABRIL!C32+MAYO!C32+JUNIO!C32</f>
        <v>3525547</v>
      </c>
      <c r="D30" s="13">
        <f>ABRIL!O32+MAYO!O32+JUNIO!O32</f>
        <v>-48681</v>
      </c>
      <c r="E30" s="13">
        <f>ABRIL!D32+MAYO!D32+JUNIO!D32</f>
        <v>1192449</v>
      </c>
      <c r="F30" s="13">
        <f>ABRIL!E32+MAYO!E32+JUNIO!E32</f>
        <v>261443</v>
      </c>
      <c r="G30" s="13">
        <f>ABRIL!I32+MAYO!I32+JUNIO!I32</f>
        <v>0</v>
      </c>
      <c r="H30" s="13">
        <f>ABRIL!F32+MAYO!F32+JUNIO!F32</f>
        <v>73108</v>
      </c>
      <c r="I30" s="13">
        <f>ABRIL!G32+MAYO!G32+JUNIO!G32</f>
        <v>307810</v>
      </c>
      <c r="J30" s="13">
        <f>ABRIL!K32+MAYO!K32+JUNIO!K32</f>
        <v>84658</v>
      </c>
      <c r="K30" s="13">
        <f>ABRIL!H32+MAYO!H32+JUNIO!H32</f>
        <v>9600</v>
      </c>
      <c r="L30" s="13">
        <f>ABRIL!L32+MAYO!L32+JUNIO!L32</f>
        <v>44496</v>
      </c>
      <c r="M30" s="13">
        <f>ABRIL!M32+MAYO!M32+JUNIO!M32</f>
        <v>4288</v>
      </c>
      <c r="N30" s="13">
        <f>ABRIL!J32+MAYO!J32+JUNIO!J32</f>
        <v>109047</v>
      </c>
      <c r="O30" s="13">
        <f>ABRIL!N32+MAYO!N32+JUNIO!N32</f>
        <v>39533</v>
      </c>
      <c r="P30" s="13">
        <v>3528558</v>
      </c>
      <c r="Q30" s="13">
        <v>1374108</v>
      </c>
      <c r="R30" s="13">
        <f t="shared" si="0"/>
        <v>10505964</v>
      </c>
    </row>
    <row r="31" spans="1:18" ht="15" customHeight="1">
      <c r="A31" s="11">
        <v>26</v>
      </c>
      <c r="B31" s="12" t="s">
        <v>41</v>
      </c>
      <c r="C31" s="13">
        <f>ABRIL!C33+MAYO!C33+JUNIO!C33</f>
        <v>3208928</v>
      </c>
      <c r="D31" s="13">
        <f>ABRIL!O33+MAYO!O33+JUNIO!O33</f>
        <v>-44408</v>
      </c>
      <c r="E31" s="13">
        <f>ABRIL!D33+MAYO!D33+JUNIO!D33</f>
        <v>1085359</v>
      </c>
      <c r="F31" s="13">
        <f>ABRIL!E33+MAYO!E33+JUNIO!E33</f>
        <v>302106</v>
      </c>
      <c r="G31" s="13">
        <f>ABRIL!I33+MAYO!I33+JUNIO!I33</f>
        <v>0</v>
      </c>
      <c r="H31" s="13">
        <f>ABRIL!F33+MAYO!F33+JUNIO!F33</f>
        <v>66542</v>
      </c>
      <c r="I31" s="13">
        <f>ABRIL!G33+MAYO!G33+JUNIO!G33</f>
        <v>280167</v>
      </c>
      <c r="J31" s="13">
        <f>ABRIL!K33+MAYO!K33+JUNIO!K33</f>
        <v>77055</v>
      </c>
      <c r="K31" s="13">
        <f>ABRIL!H33+MAYO!H33+JUNIO!H33</f>
        <v>8739</v>
      </c>
      <c r="L31" s="13">
        <f>ABRIL!L33+MAYO!L33+JUNIO!L33</f>
        <v>40500</v>
      </c>
      <c r="M31" s="13">
        <f>ABRIL!M33+MAYO!M33+JUNIO!M33</f>
        <v>3903</v>
      </c>
      <c r="N31" s="13">
        <f>ABRIL!J33+MAYO!J33+JUNIO!J33</f>
        <v>65446</v>
      </c>
      <c r="O31" s="13">
        <f>ABRIL!N33+MAYO!N33+JUNIO!N33</f>
        <v>35983</v>
      </c>
      <c r="P31" s="13">
        <v>1394313</v>
      </c>
      <c r="Q31" s="13">
        <v>829089</v>
      </c>
      <c r="R31" s="13">
        <f t="shared" si="0"/>
        <v>7353722</v>
      </c>
    </row>
    <row r="32" spans="1:18" ht="15" customHeight="1">
      <c r="A32" s="11">
        <v>27</v>
      </c>
      <c r="B32" s="12" t="s">
        <v>42</v>
      </c>
      <c r="C32" s="13">
        <f>ABRIL!C34+MAYO!C34+JUNIO!C34</f>
        <v>4104904</v>
      </c>
      <c r="D32" s="13">
        <f>ABRIL!O34+MAYO!O34+JUNIO!O34</f>
        <v>-57455</v>
      </c>
      <c r="E32" s="13">
        <f>ABRIL!D34+MAYO!D34+JUNIO!D34</f>
        <v>1388405</v>
      </c>
      <c r="F32" s="13">
        <f>ABRIL!E34+MAYO!E34+JUNIO!E34</f>
        <v>326761</v>
      </c>
      <c r="G32" s="13">
        <f>ABRIL!I34+MAYO!I34+JUNIO!I34</f>
        <v>0</v>
      </c>
      <c r="H32" s="13">
        <f>ABRIL!F34+MAYO!F34+JUNIO!F34</f>
        <v>85122</v>
      </c>
      <c r="I32" s="13">
        <f>ABRIL!G34+MAYO!G34+JUNIO!G34</f>
        <v>358392</v>
      </c>
      <c r="J32" s="13">
        <f>ABRIL!K34+MAYO!K34+JUNIO!K34</f>
        <v>98569</v>
      </c>
      <c r="K32" s="13">
        <f>ABRIL!H34+MAYO!H34+JUNIO!H34</f>
        <v>11178</v>
      </c>
      <c r="L32" s="13">
        <f>ABRIL!L34+MAYO!L34+JUNIO!L34</f>
        <v>51810</v>
      </c>
      <c r="M32" s="13">
        <f>ABRIL!M34+MAYO!M34+JUNIO!M34</f>
        <v>4993</v>
      </c>
      <c r="N32" s="13">
        <f>ABRIL!J34+MAYO!J34+JUNIO!J34</f>
        <v>140786</v>
      </c>
      <c r="O32" s="13">
        <f>ABRIL!N34+MAYO!N34+JUNIO!N34</f>
        <v>46029</v>
      </c>
      <c r="P32" s="13">
        <v>1906461</v>
      </c>
      <c r="Q32" s="13">
        <v>1910202</v>
      </c>
      <c r="R32" s="13">
        <f t="shared" si="0"/>
        <v>10376157</v>
      </c>
    </row>
    <row r="33" spans="1:18" ht="27">
      <c r="A33" s="11">
        <v>28</v>
      </c>
      <c r="B33" s="12" t="s">
        <v>43</v>
      </c>
      <c r="C33" s="13">
        <f>ABRIL!C35+MAYO!C35+JUNIO!C35</f>
        <v>2802877</v>
      </c>
      <c r="D33" s="13">
        <f>ABRIL!O35+MAYO!O35+JUNIO!O35</f>
        <v>-38710</v>
      </c>
      <c r="E33" s="13">
        <f>ABRIL!D35+MAYO!D35+JUNIO!D35</f>
        <v>948020</v>
      </c>
      <c r="F33" s="13">
        <f>ABRIL!E35+MAYO!E35+JUNIO!E35</f>
        <v>196665</v>
      </c>
      <c r="G33" s="13">
        <f>ABRIL!I35+MAYO!I35+JUNIO!I35</f>
        <v>0</v>
      </c>
      <c r="H33" s="13">
        <f>ABRIL!F35+MAYO!F35+JUNIO!F35</f>
        <v>58123</v>
      </c>
      <c r="I33" s="13">
        <f>ABRIL!G35+MAYO!G35+JUNIO!G35</f>
        <v>244714</v>
      </c>
      <c r="J33" s="13">
        <f>ABRIL!K35+MAYO!K35+JUNIO!K35</f>
        <v>67304</v>
      </c>
      <c r="K33" s="13">
        <f>ABRIL!H35+MAYO!H35+JUNIO!H35</f>
        <v>7632</v>
      </c>
      <c r="L33" s="13">
        <f>ABRIL!L35+MAYO!L35+JUNIO!L35</f>
        <v>35376</v>
      </c>
      <c r="M33" s="13">
        <f>ABRIL!M35+MAYO!M35+JUNIO!M35</f>
        <v>3409</v>
      </c>
      <c r="N33" s="13">
        <f>ABRIL!J35+MAYO!J35+JUNIO!J35</f>
        <v>53451</v>
      </c>
      <c r="O33" s="13">
        <f>ABRIL!N35+MAYO!N35+JUNIO!N35</f>
        <v>31429</v>
      </c>
      <c r="P33" s="13">
        <v>1054161</v>
      </c>
      <c r="Q33" s="13">
        <v>672060</v>
      </c>
      <c r="R33" s="13">
        <f t="shared" si="0"/>
        <v>6136511</v>
      </c>
    </row>
    <row r="34" spans="1:18" ht="27">
      <c r="A34" s="11">
        <v>29</v>
      </c>
      <c r="B34" s="12" t="s">
        <v>44</v>
      </c>
      <c r="C34" s="13">
        <f>ABRIL!C36+MAYO!C36+JUNIO!C36</f>
        <v>3577027</v>
      </c>
      <c r="D34" s="13">
        <f>ABRIL!O36+MAYO!O36+JUNIO!O36</f>
        <v>-49859</v>
      </c>
      <c r="E34" s="13">
        <f>ABRIL!D36+MAYO!D36+JUNIO!D36</f>
        <v>1209861</v>
      </c>
      <c r="F34" s="13">
        <f>ABRIL!E36+MAYO!E36+JUNIO!E36</f>
        <v>266051</v>
      </c>
      <c r="G34" s="13">
        <f>ABRIL!I36+MAYO!I36+JUNIO!I36</f>
        <v>0</v>
      </c>
      <c r="H34" s="13">
        <f>ABRIL!F36+MAYO!F36+JUNIO!F36</f>
        <v>74175</v>
      </c>
      <c r="I34" s="13">
        <f>ABRIL!G36+MAYO!G36+JUNIO!G36</f>
        <v>312304</v>
      </c>
      <c r="J34" s="13">
        <f>ABRIL!K36+MAYO!K36+JUNIO!K36</f>
        <v>85894</v>
      </c>
      <c r="K34" s="13">
        <f>ABRIL!H36+MAYO!H36+JUNIO!H36</f>
        <v>9741</v>
      </c>
      <c r="L34" s="13">
        <f>ABRIL!L36+MAYO!L36+JUNIO!L36</f>
        <v>45146</v>
      </c>
      <c r="M34" s="13">
        <f>ABRIL!M36+MAYO!M36+JUNIO!M36</f>
        <v>4351</v>
      </c>
      <c r="N34" s="13">
        <f>ABRIL!J36+MAYO!J36+JUNIO!J36</f>
        <v>111028</v>
      </c>
      <c r="O34" s="13">
        <f>ABRIL!N36+MAYO!N36+JUNIO!N36</f>
        <v>40111</v>
      </c>
      <c r="P34" s="13">
        <v>2596002</v>
      </c>
      <c r="Q34" s="13">
        <v>1428360</v>
      </c>
      <c r="R34" s="13">
        <f t="shared" si="0"/>
        <v>9710192</v>
      </c>
    </row>
    <row r="35" spans="1:18" ht="15" customHeight="1">
      <c r="A35" s="11">
        <v>30</v>
      </c>
      <c r="B35" s="12" t="s">
        <v>45</v>
      </c>
      <c r="C35" s="13">
        <f>ABRIL!C37+MAYO!C37+JUNIO!C37</f>
        <v>3081833</v>
      </c>
      <c r="D35" s="13">
        <f>ABRIL!O37+MAYO!O37+JUNIO!O37</f>
        <v>-42637</v>
      </c>
      <c r="E35" s="13">
        <f>ABRIL!D37+MAYO!D37+JUNIO!D37</f>
        <v>1042370</v>
      </c>
      <c r="F35" s="13">
        <f>ABRIL!E37+MAYO!E37+JUNIO!E37</f>
        <v>219727</v>
      </c>
      <c r="G35" s="13">
        <f>ABRIL!I37+MAYO!I37+JUNIO!I37</f>
        <v>31726</v>
      </c>
      <c r="H35" s="13">
        <f>ABRIL!F37+MAYO!F37+JUNIO!F37</f>
        <v>63908</v>
      </c>
      <c r="I35" s="13">
        <f>ABRIL!G37+MAYO!G37+JUNIO!G37</f>
        <v>269071</v>
      </c>
      <c r="J35" s="13">
        <f>ABRIL!K37+MAYO!K37+JUNIO!K37</f>
        <v>74003</v>
      </c>
      <c r="K35" s="13">
        <f>ABRIL!H37+MAYO!H37+JUNIO!H37</f>
        <v>8391</v>
      </c>
      <c r="L35" s="13">
        <f>ABRIL!L37+MAYO!L37+JUNIO!L37</f>
        <v>38898</v>
      </c>
      <c r="M35" s="13">
        <f>ABRIL!M37+MAYO!M37+JUNIO!M37</f>
        <v>3749</v>
      </c>
      <c r="N35" s="13">
        <f>ABRIL!J37+MAYO!J37+JUNIO!J37</f>
        <v>89827</v>
      </c>
      <c r="O35" s="13">
        <f>ABRIL!N37+MAYO!N37+JUNIO!N37</f>
        <v>34557</v>
      </c>
      <c r="P35" s="13">
        <v>3520731</v>
      </c>
      <c r="Q35" s="13">
        <v>919047</v>
      </c>
      <c r="R35" s="13">
        <f t="shared" si="0"/>
        <v>9355201</v>
      </c>
    </row>
    <row r="36" spans="1:18" ht="15" customHeight="1">
      <c r="A36" s="11">
        <v>31</v>
      </c>
      <c r="B36" s="12" t="s">
        <v>46</v>
      </c>
      <c r="C36" s="13">
        <f>ABRIL!C38+MAYO!C38+JUNIO!C38</f>
        <v>2780407</v>
      </c>
      <c r="D36" s="13">
        <f>ABRIL!O38+MAYO!O38+JUNIO!O38</f>
        <v>-38382</v>
      </c>
      <c r="E36" s="13">
        <f>ABRIL!D38+MAYO!D38+JUNIO!D38</f>
        <v>940420</v>
      </c>
      <c r="F36" s="13">
        <f>ABRIL!E38+MAYO!E38+JUNIO!E38</f>
        <v>192134</v>
      </c>
      <c r="G36" s="13">
        <f>ABRIL!I38+MAYO!I38+JUNIO!I38</f>
        <v>0</v>
      </c>
      <c r="H36" s="13">
        <f>ABRIL!F38+MAYO!F38+JUNIO!F38</f>
        <v>57656</v>
      </c>
      <c r="I36" s="13">
        <f>ABRIL!G38+MAYO!G38+JUNIO!G38</f>
        <v>242753</v>
      </c>
      <c r="J36" s="13">
        <f>ABRIL!K38+MAYO!K38+JUNIO!K38</f>
        <v>66765</v>
      </c>
      <c r="K36" s="13">
        <f>ABRIL!H38+MAYO!H38+JUNIO!H38</f>
        <v>7572</v>
      </c>
      <c r="L36" s="13">
        <f>ABRIL!L38+MAYO!L38+JUNIO!L38</f>
        <v>35092</v>
      </c>
      <c r="M36" s="13">
        <f>ABRIL!M38+MAYO!M38+JUNIO!M38</f>
        <v>3383</v>
      </c>
      <c r="N36" s="13">
        <f>ABRIL!J38+MAYO!J38+JUNIO!J38</f>
        <v>58883</v>
      </c>
      <c r="O36" s="13">
        <f>ABRIL!N38+MAYO!N38+JUNIO!N38</f>
        <v>31178</v>
      </c>
      <c r="P36" s="13">
        <v>1955439</v>
      </c>
      <c r="Q36" s="13">
        <v>645051</v>
      </c>
      <c r="R36" s="13">
        <f t="shared" si="0"/>
        <v>6978351</v>
      </c>
    </row>
    <row r="37" spans="1:18" ht="15" customHeight="1">
      <c r="A37" s="11">
        <v>32</v>
      </c>
      <c r="B37" s="12" t="s">
        <v>47</v>
      </c>
      <c r="C37" s="13">
        <f>ABRIL!C39+MAYO!C39+JUNIO!C39</f>
        <v>6163036</v>
      </c>
      <c r="D37" s="13">
        <f>ABRIL!O39+MAYO!O39+JUNIO!O39</f>
        <v>-86317</v>
      </c>
      <c r="E37" s="13">
        <f>ABRIL!D39+MAYO!D39+JUNIO!D39</f>
        <v>2084529</v>
      </c>
      <c r="F37" s="13">
        <f>ABRIL!E39+MAYO!E39+JUNIO!E39</f>
        <v>507658</v>
      </c>
      <c r="G37" s="13">
        <f>ABRIL!I39+MAYO!I39+JUNIO!I39</f>
        <v>0</v>
      </c>
      <c r="H37" s="13">
        <f>ABRIL!F39+MAYO!F39+JUNIO!F39</f>
        <v>127801</v>
      </c>
      <c r="I37" s="13">
        <f>ABRIL!G39+MAYO!G39+JUNIO!G39</f>
        <v>538085</v>
      </c>
      <c r="J37" s="13">
        <f>ABRIL!K39+MAYO!K39+JUNIO!K39</f>
        <v>147991</v>
      </c>
      <c r="K37" s="13">
        <f>ABRIL!H39+MAYO!H39+JUNIO!H39</f>
        <v>16782</v>
      </c>
      <c r="L37" s="13">
        <f>ABRIL!L39+MAYO!L39+JUNIO!L39</f>
        <v>77785</v>
      </c>
      <c r="M37" s="13">
        <f>ABRIL!M39+MAYO!M39+JUNIO!M39</f>
        <v>7496</v>
      </c>
      <c r="N37" s="13">
        <f>ABRIL!J39+MAYO!J39+JUNIO!J39</f>
        <v>338339</v>
      </c>
      <c r="O37" s="13">
        <f>ABRIL!N39+MAYO!N39+JUNIO!N39</f>
        <v>69108</v>
      </c>
      <c r="P37" s="13">
        <v>13937298</v>
      </c>
      <c r="Q37" s="13">
        <v>3840774</v>
      </c>
      <c r="R37" s="13">
        <f t="shared" si="0"/>
        <v>27770365</v>
      </c>
    </row>
    <row r="38" spans="1:18" ht="15" customHeight="1">
      <c r="A38" s="11">
        <v>33</v>
      </c>
      <c r="B38" s="12" t="s">
        <v>48</v>
      </c>
      <c r="C38" s="13">
        <f>ABRIL!C40+MAYO!C40+JUNIO!C40</f>
        <v>7244375</v>
      </c>
      <c r="D38" s="13">
        <f>ABRIL!O40+MAYO!O40+JUNIO!O40</f>
        <v>-101254</v>
      </c>
      <c r="E38" s="13">
        <f>ABRIL!D40+MAYO!D40+JUNIO!D40</f>
        <v>2450271</v>
      </c>
      <c r="F38" s="13">
        <f>ABRIL!E40+MAYO!E40+JUNIO!E40</f>
        <v>606118</v>
      </c>
      <c r="G38" s="13">
        <f>ABRIL!I40+MAYO!I40+JUNIO!I40</f>
        <v>0</v>
      </c>
      <c r="H38" s="13">
        <f>ABRIL!F40+MAYO!F40+JUNIO!F40</f>
        <v>150223</v>
      </c>
      <c r="I38" s="13">
        <f>ABRIL!G40+MAYO!G40+JUNIO!G40</f>
        <v>632495</v>
      </c>
      <c r="J38" s="13">
        <f>ABRIL!K40+MAYO!K40+JUNIO!K40</f>
        <v>173956</v>
      </c>
      <c r="K38" s="13">
        <f>ABRIL!H40+MAYO!H40+JUNIO!H40</f>
        <v>19725</v>
      </c>
      <c r="L38" s="13">
        <f>ABRIL!L40+MAYO!L40+JUNIO!L40</f>
        <v>91433</v>
      </c>
      <c r="M38" s="13">
        <f>ABRIL!M40+MAYO!M40+JUNIO!M40</f>
        <v>8812</v>
      </c>
      <c r="N38" s="13">
        <f>ABRIL!J40+MAYO!J40+JUNIO!J40</f>
        <v>430822</v>
      </c>
      <c r="O38" s="13">
        <f>ABRIL!N40+MAYO!N40+JUNIO!N40</f>
        <v>81233</v>
      </c>
      <c r="P38" s="13">
        <v>7847472</v>
      </c>
      <c r="Q38" s="13">
        <v>4865349</v>
      </c>
      <c r="R38" s="13">
        <f t="shared" ref="R38:R69" si="1">SUM(C38:Q38)</f>
        <v>24501030</v>
      </c>
    </row>
    <row r="39" spans="1:18" ht="15" customHeight="1">
      <c r="A39" s="11">
        <v>34</v>
      </c>
      <c r="B39" s="12" t="s">
        <v>49</v>
      </c>
      <c r="C39" s="13">
        <f>ABRIL!C41+MAYO!C41+JUNIO!C41</f>
        <v>3680860</v>
      </c>
      <c r="D39" s="13">
        <f>ABRIL!O41+MAYO!O41+JUNIO!O41</f>
        <v>-51025</v>
      </c>
      <c r="E39" s="13">
        <f>ABRIL!D41+MAYO!D41+JUNIO!D41</f>
        <v>1244980</v>
      </c>
      <c r="F39" s="13">
        <f>ABRIL!E41+MAYO!E41+JUNIO!E41</f>
        <v>275029</v>
      </c>
      <c r="G39" s="13">
        <f>ABRIL!I41+MAYO!I41+JUNIO!I41</f>
        <v>0</v>
      </c>
      <c r="H39" s="13">
        <f>ABRIL!F41+MAYO!F41+JUNIO!F41</f>
        <v>76329</v>
      </c>
      <c r="I39" s="13">
        <f>ABRIL!G41+MAYO!G41+JUNIO!G41</f>
        <v>321371</v>
      </c>
      <c r="J39" s="13">
        <f>ABRIL!K41+MAYO!K41+JUNIO!K41</f>
        <v>88388</v>
      </c>
      <c r="K39" s="13">
        <f>ABRIL!H41+MAYO!H41+JUNIO!H41</f>
        <v>10023</v>
      </c>
      <c r="L39" s="13">
        <f>ABRIL!L41+MAYO!L41+JUNIO!L41</f>
        <v>46457</v>
      </c>
      <c r="M39" s="13">
        <f>ABRIL!M41+MAYO!M41+JUNIO!M41</f>
        <v>4477</v>
      </c>
      <c r="N39" s="13">
        <f>ABRIL!J41+MAYO!J41+JUNIO!J41</f>
        <v>137534</v>
      </c>
      <c r="O39" s="13">
        <f>ABRIL!N41+MAYO!N41+JUNIO!N41</f>
        <v>41274</v>
      </c>
      <c r="P39" s="13">
        <v>2874825</v>
      </c>
      <c r="Q39" s="13">
        <v>1491078</v>
      </c>
      <c r="R39" s="13">
        <f t="shared" si="1"/>
        <v>10241600</v>
      </c>
    </row>
    <row r="40" spans="1:18" ht="15" customHeight="1">
      <c r="A40" s="11">
        <v>35</v>
      </c>
      <c r="B40" s="12" t="s">
        <v>50</v>
      </c>
      <c r="C40" s="13">
        <f>ABRIL!C42+MAYO!C42+JUNIO!C42</f>
        <v>3635777</v>
      </c>
      <c r="D40" s="13">
        <f>ABRIL!O42+MAYO!O42+JUNIO!O42</f>
        <v>-48808</v>
      </c>
      <c r="E40" s="13">
        <f>ABRIL!D42+MAYO!D42+JUNIO!D42</f>
        <v>1229731</v>
      </c>
      <c r="F40" s="13">
        <f>ABRIL!E42+MAYO!E42+JUNIO!E42</f>
        <v>0</v>
      </c>
      <c r="G40" s="13">
        <f>ABRIL!I42+MAYO!I42+JUNIO!I42</f>
        <v>0</v>
      </c>
      <c r="H40" s="13">
        <f>ABRIL!F42+MAYO!F42+JUNIO!F42</f>
        <v>75394</v>
      </c>
      <c r="I40" s="13">
        <f>ABRIL!G42+MAYO!G42+JUNIO!G42</f>
        <v>317433</v>
      </c>
      <c r="J40" s="13">
        <f>ABRIL!K42+MAYO!K42+JUNIO!K42</f>
        <v>87305</v>
      </c>
      <c r="K40" s="13">
        <f>ABRIL!H42+MAYO!H42+JUNIO!H42</f>
        <v>9900</v>
      </c>
      <c r="L40" s="13">
        <f>ABRIL!L42+MAYO!L42+JUNIO!L42</f>
        <v>45888</v>
      </c>
      <c r="M40" s="13">
        <f>ABRIL!M42+MAYO!M42+JUNIO!M42</f>
        <v>4422</v>
      </c>
      <c r="N40" s="13">
        <f>ABRIL!J42+MAYO!J42+JUNIO!J42</f>
        <v>126804</v>
      </c>
      <c r="O40" s="13">
        <f>ABRIL!N42+MAYO!N42+JUNIO!N42</f>
        <v>40770</v>
      </c>
      <c r="P40" s="13">
        <v>3635970</v>
      </c>
      <c r="Q40" s="13">
        <v>1461321</v>
      </c>
      <c r="R40" s="13">
        <f t="shared" si="1"/>
        <v>10621907</v>
      </c>
    </row>
    <row r="41" spans="1:18" ht="15" customHeight="1">
      <c r="A41" s="11">
        <v>36</v>
      </c>
      <c r="B41" s="12" t="s">
        <v>51</v>
      </c>
      <c r="C41" s="13">
        <f>ABRIL!C43+MAYO!C43+JUNIO!C43</f>
        <v>4042316</v>
      </c>
      <c r="D41" s="13">
        <f>ABRIL!O43+MAYO!O43+JUNIO!O43</f>
        <v>-56193</v>
      </c>
      <c r="E41" s="13">
        <f>ABRIL!D43+MAYO!D43+JUNIO!D43</f>
        <v>1367237</v>
      </c>
      <c r="F41" s="13">
        <f>ABRIL!E43+MAYO!E43+JUNIO!E43</f>
        <v>308686</v>
      </c>
      <c r="G41" s="13">
        <f>ABRIL!I43+MAYO!I43+JUNIO!I43</f>
        <v>0</v>
      </c>
      <c r="H41" s="13">
        <f>ABRIL!F43+MAYO!F43+JUNIO!F43</f>
        <v>83824</v>
      </c>
      <c r="I41" s="13">
        <f>ABRIL!G43+MAYO!G43+JUNIO!G43</f>
        <v>352928</v>
      </c>
      <c r="J41" s="13">
        <f>ABRIL!K43+MAYO!K43+JUNIO!K43</f>
        <v>97067</v>
      </c>
      <c r="K41" s="13">
        <f>ABRIL!H43+MAYO!H43+JUNIO!H43</f>
        <v>11007</v>
      </c>
      <c r="L41" s="13">
        <f>ABRIL!L43+MAYO!L43+JUNIO!L43</f>
        <v>51019</v>
      </c>
      <c r="M41" s="13">
        <f>ABRIL!M43+MAYO!M43+JUNIO!M43</f>
        <v>4917</v>
      </c>
      <c r="N41" s="13">
        <f>ABRIL!J43+MAYO!J43+JUNIO!J43</f>
        <v>158478</v>
      </c>
      <c r="O41" s="13">
        <f>ABRIL!N43+MAYO!N43+JUNIO!N43</f>
        <v>45327</v>
      </c>
      <c r="P41" s="13">
        <v>5364624</v>
      </c>
      <c r="Q41" s="13">
        <v>1851831</v>
      </c>
      <c r="R41" s="13">
        <f t="shared" si="1"/>
        <v>13683068</v>
      </c>
    </row>
    <row r="42" spans="1:18" ht="15" customHeight="1">
      <c r="A42" s="11">
        <v>37</v>
      </c>
      <c r="B42" s="12" t="s">
        <v>52</v>
      </c>
      <c r="C42" s="13">
        <f>ABRIL!C44+MAYO!C44+JUNIO!C44</f>
        <v>3352354</v>
      </c>
      <c r="D42" s="13">
        <f>ABRIL!O44+MAYO!O44+JUNIO!O44</f>
        <v>-45282</v>
      </c>
      <c r="E42" s="13">
        <f>ABRIL!D44+MAYO!D44+JUNIO!D44</f>
        <v>1133869</v>
      </c>
      <c r="F42" s="13">
        <f>ABRIL!E44+MAYO!E44+JUNIO!E44</f>
        <v>0</v>
      </c>
      <c r="G42" s="13">
        <f>ABRIL!I44+MAYO!I44+JUNIO!I44</f>
        <v>0</v>
      </c>
      <c r="H42" s="13">
        <f>ABRIL!F44+MAYO!F44+JUNIO!F44</f>
        <v>69516</v>
      </c>
      <c r="I42" s="13">
        <f>ABRIL!G44+MAYO!G44+JUNIO!G44</f>
        <v>292689</v>
      </c>
      <c r="J42" s="13">
        <f>ABRIL!K44+MAYO!K44+JUNIO!K44</f>
        <v>80499</v>
      </c>
      <c r="K42" s="13">
        <f>ABRIL!H44+MAYO!H44+JUNIO!H44</f>
        <v>9129</v>
      </c>
      <c r="L42" s="13">
        <f>ABRIL!L44+MAYO!L44+JUNIO!L44</f>
        <v>42311</v>
      </c>
      <c r="M42" s="13">
        <f>ABRIL!M44+MAYO!M44+JUNIO!M44</f>
        <v>4078</v>
      </c>
      <c r="N42" s="13">
        <f>ABRIL!J44+MAYO!J44+JUNIO!J44</f>
        <v>98742</v>
      </c>
      <c r="O42" s="13">
        <f>ABRIL!N44+MAYO!N44+JUNIO!N44</f>
        <v>37590</v>
      </c>
      <c r="P42" s="13">
        <v>2934555</v>
      </c>
      <c r="Q42" s="13">
        <v>1201746</v>
      </c>
      <c r="R42" s="13">
        <f t="shared" si="1"/>
        <v>9211796</v>
      </c>
    </row>
    <row r="43" spans="1:18" ht="15" customHeight="1">
      <c r="A43" s="11">
        <v>38</v>
      </c>
      <c r="B43" s="12" t="s">
        <v>53</v>
      </c>
      <c r="C43" s="13">
        <f>ABRIL!C45+MAYO!C45+JUNIO!C45</f>
        <v>10589846</v>
      </c>
      <c r="D43" s="13">
        <f>ABRIL!O45+MAYO!O45+JUNIO!O45</f>
        <v>-147698</v>
      </c>
      <c r="E43" s="13">
        <f>ABRIL!D45+MAYO!D45+JUNIO!D45</f>
        <v>3581812</v>
      </c>
      <c r="F43" s="13">
        <f>ABRIL!E45+MAYO!E45+JUNIO!E45</f>
        <v>944022</v>
      </c>
      <c r="G43" s="13">
        <f>ABRIL!I45+MAYO!I45+JUNIO!I45</f>
        <v>467666</v>
      </c>
      <c r="H43" s="13">
        <f>ABRIL!F45+MAYO!F45+JUNIO!F45</f>
        <v>219598</v>
      </c>
      <c r="I43" s="13">
        <f>ABRIL!G45+MAYO!G45+JUNIO!G45</f>
        <v>924583</v>
      </c>
      <c r="J43" s="13">
        <f>ABRIL!K45+MAYO!K45+JUNIO!K45</f>
        <v>254291</v>
      </c>
      <c r="K43" s="13">
        <f>ABRIL!H45+MAYO!H45+JUNIO!H45</f>
        <v>28836</v>
      </c>
      <c r="L43" s="13">
        <f>ABRIL!L45+MAYO!L45+JUNIO!L45</f>
        <v>133657</v>
      </c>
      <c r="M43" s="13">
        <f>ABRIL!M45+MAYO!M45+JUNIO!M45</f>
        <v>12881</v>
      </c>
      <c r="N43" s="13">
        <f>ABRIL!J45+MAYO!J45+JUNIO!J45</f>
        <v>650345</v>
      </c>
      <c r="O43" s="13">
        <f>ABRIL!N45+MAYO!N45+JUNIO!N45</f>
        <v>118747</v>
      </c>
      <c r="P43" s="13">
        <v>10084752</v>
      </c>
      <c r="Q43" s="13">
        <v>8042991</v>
      </c>
      <c r="R43" s="13">
        <f t="shared" si="1"/>
        <v>35906329</v>
      </c>
    </row>
    <row r="44" spans="1:18" ht="15" customHeight="1">
      <c r="A44" s="11">
        <v>39</v>
      </c>
      <c r="B44" s="12" t="s">
        <v>54</v>
      </c>
      <c r="C44" s="13">
        <f>ABRIL!C46+MAYO!C46+JUNIO!C46</f>
        <v>3111418</v>
      </c>
      <c r="D44" s="13">
        <f>ABRIL!O46+MAYO!O46+JUNIO!O46</f>
        <v>-43187</v>
      </c>
      <c r="E44" s="13">
        <f>ABRIL!D46+MAYO!D46+JUNIO!D46</f>
        <v>1052377</v>
      </c>
      <c r="F44" s="13">
        <f>ABRIL!E46+MAYO!E46+JUNIO!E46</f>
        <v>228586</v>
      </c>
      <c r="G44" s="13">
        <f>ABRIL!I46+MAYO!I46+JUNIO!I46</f>
        <v>0</v>
      </c>
      <c r="H44" s="13">
        <f>ABRIL!F46+MAYO!F46+JUNIO!F46</f>
        <v>64521</v>
      </c>
      <c r="I44" s="13">
        <f>ABRIL!G46+MAYO!G46+JUNIO!G46</f>
        <v>271653</v>
      </c>
      <c r="J44" s="13">
        <f>ABRIL!K46+MAYO!K46+JUNIO!K46</f>
        <v>74713</v>
      </c>
      <c r="K44" s="13">
        <f>ABRIL!H46+MAYO!H46+JUNIO!H46</f>
        <v>8472</v>
      </c>
      <c r="L44" s="13">
        <f>ABRIL!L46+MAYO!L46+JUNIO!L46</f>
        <v>39271</v>
      </c>
      <c r="M44" s="13">
        <f>ABRIL!M46+MAYO!M46+JUNIO!M46</f>
        <v>3785</v>
      </c>
      <c r="N44" s="13">
        <f>ABRIL!J46+MAYO!J46+JUNIO!J46</f>
        <v>75584</v>
      </c>
      <c r="O44" s="13">
        <f>ABRIL!N46+MAYO!N46+JUNIO!N46</f>
        <v>34889</v>
      </c>
      <c r="P44" s="13">
        <v>1242189</v>
      </c>
      <c r="Q44" s="13">
        <v>958191</v>
      </c>
      <c r="R44" s="13">
        <f t="shared" si="1"/>
        <v>7122462</v>
      </c>
    </row>
    <row r="45" spans="1:18" ht="15" customHeight="1">
      <c r="A45" s="11">
        <v>40</v>
      </c>
      <c r="B45" s="12" t="s">
        <v>55</v>
      </c>
      <c r="C45" s="13">
        <f>ABRIL!C47+MAYO!C47+JUNIO!C47</f>
        <v>8965028</v>
      </c>
      <c r="D45" s="13">
        <f>ABRIL!O47+MAYO!O47+JUNIO!O47</f>
        <v>-125406</v>
      </c>
      <c r="E45" s="13">
        <f>ABRIL!D47+MAYO!D47+JUNIO!D47</f>
        <v>3032248</v>
      </c>
      <c r="F45" s="13">
        <f>ABRIL!E47+MAYO!E47+JUNIO!E47</f>
        <v>784871</v>
      </c>
      <c r="G45" s="13">
        <f>ABRIL!I47+MAYO!I47+JUNIO!I47</f>
        <v>0</v>
      </c>
      <c r="H45" s="13">
        <f>ABRIL!F47+MAYO!F47+JUNIO!F47</f>
        <v>185905</v>
      </c>
      <c r="I45" s="13">
        <f>ABRIL!G47+MAYO!G47+JUNIO!G47</f>
        <v>782721</v>
      </c>
      <c r="J45" s="13">
        <f>ABRIL!K47+MAYO!K47+JUNIO!K47</f>
        <v>215274</v>
      </c>
      <c r="K45" s="13">
        <f>ABRIL!H47+MAYO!H47+JUNIO!H47</f>
        <v>24411</v>
      </c>
      <c r="L45" s="13">
        <f>ABRIL!L47+MAYO!L47+JUNIO!L47</f>
        <v>113151</v>
      </c>
      <c r="M45" s="13">
        <f>ABRIL!M47+MAYO!M47+JUNIO!M47</f>
        <v>10906</v>
      </c>
      <c r="N45" s="13">
        <f>ABRIL!J47+MAYO!J47+JUNIO!J47</f>
        <v>517352</v>
      </c>
      <c r="O45" s="13">
        <f>ABRIL!N47+MAYO!N47+JUNIO!N47</f>
        <v>100527</v>
      </c>
      <c r="P45" s="13">
        <v>8228940</v>
      </c>
      <c r="Q45" s="13">
        <v>6536346</v>
      </c>
      <c r="R45" s="13">
        <f t="shared" si="1"/>
        <v>29372274</v>
      </c>
    </row>
    <row r="46" spans="1:18" ht="15" customHeight="1">
      <c r="A46" s="11">
        <v>41</v>
      </c>
      <c r="B46" s="12" t="s">
        <v>56</v>
      </c>
      <c r="C46" s="13">
        <f>ABRIL!C48+MAYO!C48+JUNIO!C48</f>
        <v>35765677</v>
      </c>
      <c r="D46" s="13">
        <f>ABRIL!O48+MAYO!O48+JUNIO!O48</f>
        <v>-469936</v>
      </c>
      <c r="E46" s="13">
        <f>ABRIL!D48+MAYO!D48+JUNIO!D48</f>
        <v>12097055</v>
      </c>
      <c r="F46" s="13">
        <f>ABRIL!E48+MAYO!E48+JUNIO!E48</f>
        <v>3383419</v>
      </c>
      <c r="G46" s="13">
        <f>ABRIL!I48+MAYO!I48+JUNIO!I48</f>
        <v>261000</v>
      </c>
      <c r="H46" s="13">
        <f>ABRIL!F48+MAYO!F48+JUNIO!F48</f>
        <v>741660</v>
      </c>
      <c r="I46" s="13">
        <f>ABRIL!G48+MAYO!G48+JUNIO!G48</f>
        <v>3122642</v>
      </c>
      <c r="J46" s="13">
        <f>ABRIL!K48+MAYO!K48+JUNIO!K48</f>
        <v>858831</v>
      </c>
      <c r="K46" s="13">
        <f>ABRIL!H48+MAYO!H48+JUNIO!H48</f>
        <v>97389</v>
      </c>
      <c r="L46" s="13">
        <f>ABRIL!L48+MAYO!L48+JUNIO!L48</f>
        <v>451409</v>
      </c>
      <c r="M46" s="13">
        <f>ABRIL!M48+MAYO!M48+JUNIO!M48</f>
        <v>43505</v>
      </c>
      <c r="N46" s="13">
        <f>ABRIL!J48+MAYO!J48+JUNIO!J48</f>
        <v>2246663</v>
      </c>
      <c r="O46" s="13">
        <f>ABRIL!N48+MAYO!N48+JUNIO!N48</f>
        <v>401051</v>
      </c>
      <c r="P46" s="13">
        <v>13704204</v>
      </c>
      <c r="Q46" s="13">
        <v>32490363</v>
      </c>
      <c r="R46" s="13">
        <f t="shared" si="1"/>
        <v>105194932</v>
      </c>
    </row>
    <row r="47" spans="1:18" ht="15" customHeight="1">
      <c r="A47" s="11">
        <v>42</v>
      </c>
      <c r="B47" s="12" t="s">
        <v>57</v>
      </c>
      <c r="C47" s="13">
        <f>ABRIL!C49+MAYO!C49+JUNIO!C49</f>
        <v>3435651</v>
      </c>
      <c r="D47" s="13">
        <f>ABRIL!O49+MAYO!O49+JUNIO!O49</f>
        <v>-47842</v>
      </c>
      <c r="E47" s="13">
        <f>ABRIL!D49+MAYO!D49+JUNIO!D49</f>
        <v>1162043</v>
      </c>
      <c r="F47" s="13">
        <f>ABRIL!E49+MAYO!E49+JUNIO!E49</f>
        <v>252683</v>
      </c>
      <c r="G47" s="13">
        <f>ABRIL!I49+MAYO!I49+JUNIO!I49</f>
        <v>32904</v>
      </c>
      <c r="H47" s="13">
        <f>ABRIL!F49+MAYO!F49+JUNIO!F49</f>
        <v>71244</v>
      </c>
      <c r="I47" s="13">
        <f>ABRIL!G49+MAYO!G49+JUNIO!G49</f>
        <v>299961</v>
      </c>
      <c r="J47" s="13">
        <f>ABRIL!K49+MAYO!K49+JUNIO!K49</f>
        <v>82500</v>
      </c>
      <c r="K47" s="13">
        <f>ABRIL!H49+MAYO!H49+JUNIO!H49</f>
        <v>9354</v>
      </c>
      <c r="L47" s="13">
        <f>ABRIL!L49+MAYO!L49+JUNIO!L49</f>
        <v>43362</v>
      </c>
      <c r="M47" s="13">
        <f>ABRIL!M49+MAYO!M49+JUNIO!M49</f>
        <v>4180</v>
      </c>
      <c r="N47" s="13">
        <f>ABRIL!J49+MAYO!J49+JUNIO!J49</f>
        <v>110803</v>
      </c>
      <c r="O47" s="13">
        <f>ABRIL!N49+MAYO!N49+JUNIO!N49</f>
        <v>38525</v>
      </c>
      <c r="P47" s="13">
        <v>4247250</v>
      </c>
      <c r="Q47" s="13">
        <v>1271103</v>
      </c>
      <c r="R47" s="13">
        <f t="shared" si="1"/>
        <v>11013721</v>
      </c>
    </row>
    <row r="48" spans="1:18" ht="15" customHeight="1">
      <c r="A48" s="11">
        <v>43</v>
      </c>
      <c r="B48" s="12" t="s">
        <v>58</v>
      </c>
      <c r="C48" s="13">
        <f>ABRIL!C50+MAYO!C50+JUNIO!C50</f>
        <v>2920267</v>
      </c>
      <c r="D48" s="13">
        <f>ABRIL!O50+MAYO!O50+JUNIO!O50</f>
        <v>-39079</v>
      </c>
      <c r="E48" s="13">
        <f>ABRIL!D50+MAYO!D50+JUNIO!D50</f>
        <v>987725</v>
      </c>
      <c r="F48" s="13">
        <f>ABRIL!E50+MAYO!E50+JUNIO!E50</f>
        <v>0</v>
      </c>
      <c r="G48" s="13">
        <f>ABRIL!I50+MAYO!I50+JUNIO!I50</f>
        <v>0</v>
      </c>
      <c r="H48" s="13">
        <f>ABRIL!F50+MAYO!F50+JUNIO!F50</f>
        <v>60556</v>
      </c>
      <c r="I48" s="13">
        <f>ABRIL!G50+MAYO!G50+JUNIO!G50</f>
        <v>254963</v>
      </c>
      <c r="J48" s="13">
        <f>ABRIL!K50+MAYO!K50+JUNIO!K50</f>
        <v>70124</v>
      </c>
      <c r="K48" s="13">
        <f>ABRIL!H50+MAYO!H50+JUNIO!H50</f>
        <v>7953</v>
      </c>
      <c r="L48" s="13">
        <f>ABRIL!L50+MAYO!L50+JUNIO!L50</f>
        <v>36857</v>
      </c>
      <c r="M48" s="13">
        <f>ABRIL!M50+MAYO!M50+JUNIO!M50</f>
        <v>3552</v>
      </c>
      <c r="N48" s="13">
        <f>ABRIL!J50+MAYO!J50+JUNIO!J50</f>
        <v>69442</v>
      </c>
      <c r="O48" s="13">
        <f>ABRIL!N50+MAYO!N50+JUNIO!N50</f>
        <v>32746</v>
      </c>
      <c r="P48" s="13">
        <v>3024969</v>
      </c>
      <c r="Q48" s="13">
        <v>779418</v>
      </c>
      <c r="R48" s="13">
        <f t="shared" si="1"/>
        <v>8209493</v>
      </c>
    </row>
    <row r="49" spans="1:18" ht="15" customHeight="1">
      <c r="A49" s="11">
        <v>44</v>
      </c>
      <c r="B49" s="12" t="s">
        <v>59</v>
      </c>
      <c r="C49" s="13">
        <f>ABRIL!C51+MAYO!C51+JUNIO!C51</f>
        <v>3905611</v>
      </c>
      <c r="D49" s="13">
        <f>ABRIL!O51+MAYO!O51+JUNIO!O51</f>
        <v>-54356</v>
      </c>
      <c r="E49" s="13">
        <f>ABRIL!D51+MAYO!D51+JUNIO!D51</f>
        <v>1320998</v>
      </c>
      <c r="F49" s="13">
        <f>ABRIL!E51+MAYO!E51+JUNIO!E51</f>
        <v>297899</v>
      </c>
      <c r="G49" s="13">
        <f>ABRIL!I51+MAYO!I51+JUNIO!I51</f>
        <v>0</v>
      </c>
      <c r="H49" s="13">
        <f>ABRIL!F51+MAYO!F51+JUNIO!F51</f>
        <v>80990</v>
      </c>
      <c r="I49" s="13">
        <f>ABRIL!G51+MAYO!G51+JUNIO!G51</f>
        <v>340992</v>
      </c>
      <c r="J49" s="13">
        <f>ABRIL!K51+MAYO!K51+JUNIO!K51</f>
        <v>93785</v>
      </c>
      <c r="K49" s="13">
        <f>ABRIL!H51+MAYO!H51+JUNIO!H51</f>
        <v>10635</v>
      </c>
      <c r="L49" s="13">
        <f>ABRIL!L51+MAYO!L51+JUNIO!L51</f>
        <v>49293</v>
      </c>
      <c r="M49" s="13">
        <f>ABRIL!M51+MAYO!M51+JUNIO!M51</f>
        <v>4751</v>
      </c>
      <c r="N49" s="13">
        <f>ABRIL!J51+MAYO!J51+JUNIO!J51</f>
        <v>142995</v>
      </c>
      <c r="O49" s="13">
        <f>ABRIL!N51+MAYO!N51+JUNIO!N51</f>
        <v>43794</v>
      </c>
      <c r="P49" s="13">
        <v>2964855</v>
      </c>
      <c r="Q49" s="13">
        <v>1723644</v>
      </c>
      <c r="R49" s="13">
        <f t="shared" si="1"/>
        <v>10925886</v>
      </c>
    </row>
    <row r="50" spans="1:18" ht="15" customHeight="1">
      <c r="A50" s="11">
        <v>45</v>
      </c>
      <c r="B50" s="12" t="s">
        <v>60</v>
      </c>
      <c r="C50" s="13">
        <f>ABRIL!C52+MAYO!C52+JUNIO!C52</f>
        <v>2734328</v>
      </c>
      <c r="D50" s="13">
        <f>ABRIL!O52+MAYO!O52+JUNIO!O52</f>
        <v>-37782</v>
      </c>
      <c r="E50" s="13">
        <f>ABRIL!D52+MAYO!D52+JUNIO!D52</f>
        <v>924834</v>
      </c>
      <c r="F50" s="13">
        <f>ABRIL!E52+MAYO!E52+JUNIO!E52</f>
        <v>188156</v>
      </c>
      <c r="G50" s="13">
        <f>ABRIL!I52+MAYO!I52+JUNIO!I52</f>
        <v>0</v>
      </c>
      <c r="H50" s="13">
        <f>ABRIL!F52+MAYO!F52+JUNIO!F52</f>
        <v>56702</v>
      </c>
      <c r="I50" s="13">
        <f>ABRIL!G52+MAYO!G52+JUNIO!G52</f>
        <v>238729</v>
      </c>
      <c r="J50" s="13">
        <f>ABRIL!K52+MAYO!K52+JUNIO!K52</f>
        <v>65659</v>
      </c>
      <c r="K50" s="13">
        <f>ABRIL!H52+MAYO!H52+JUNIO!H52</f>
        <v>7446</v>
      </c>
      <c r="L50" s="13">
        <f>ABRIL!L52+MAYO!L52+JUNIO!L52</f>
        <v>34511</v>
      </c>
      <c r="M50" s="13">
        <f>ABRIL!M52+MAYO!M52+JUNIO!M52</f>
        <v>3326</v>
      </c>
      <c r="N50" s="13">
        <f>ABRIL!J52+MAYO!J52+JUNIO!J52</f>
        <v>49191</v>
      </c>
      <c r="O50" s="13">
        <f>ABRIL!N52+MAYO!N52+JUNIO!N52</f>
        <v>30661</v>
      </c>
      <c r="P50" s="13">
        <v>1356588</v>
      </c>
      <c r="Q50" s="13">
        <v>612774</v>
      </c>
      <c r="R50" s="13">
        <f t="shared" si="1"/>
        <v>6265123</v>
      </c>
    </row>
    <row r="51" spans="1:18" ht="15" customHeight="1">
      <c r="A51" s="11">
        <v>46</v>
      </c>
      <c r="B51" s="12" t="s">
        <v>61</v>
      </c>
      <c r="C51" s="13">
        <f>ABRIL!C53+MAYO!C53+JUNIO!C53</f>
        <v>2894071</v>
      </c>
      <c r="D51" s="13">
        <f>ABRIL!O53+MAYO!O53+JUNIO!O53</f>
        <v>-38899</v>
      </c>
      <c r="E51" s="13">
        <f>ABRIL!D53+MAYO!D53+JUNIO!D53</f>
        <v>978864</v>
      </c>
      <c r="F51" s="13">
        <f>ABRIL!E53+MAYO!E53+JUNIO!E53</f>
        <v>0</v>
      </c>
      <c r="G51" s="13">
        <f>ABRIL!I53+MAYO!I53+JUNIO!I53</f>
        <v>0</v>
      </c>
      <c r="H51" s="13">
        <f>ABRIL!F53+MAYO!F53+JUNIO!F53</f>
        <v>60013</v>
      </c>
      <c r="I51" s="13">
        <f>ABRIL!G53+MAYO!G53+JUNIO!G53</f>
        <v>252677</v>
      </c>
      <c r="J51" s="13">
        <f>ABRIL!K53+MAYO!K53+JUNIO!K53</f>
        <v>69495</v>
      </c>
      <c r="K51" s="13">
        <f>ABRIL!H53+MAYO!H53+JUNIO!H53</f>
        <v>7881</v>
      </c>
      <c r="L51" s="13">
        <f>ABRIL!L53+MAYO!L53+JUNIO!L53</f>
        <v>36527</v>
      </c>
      <c r="M51" s="13">
        <f>ABRIL!M53+MAYO!M53+JUNIO!M53</f>
        <v>3520</v>
      </c>
      <c r="N51" s="13">
        <f>ABRIL!J53+MAYO!J53+JUNIO!J53</f>
        <v>67408</v>
      </c>
      <c r="O51" s="13">
        <f>ABRIL!N53+MAYO!N53+JUNIO!N53</f>
        <v>32452</v>
      </c>
      <c r="P51" s="13">
        <v>2304732</v>
      </c>
      <c r="Q51" s="13">
        <v>754467</v>
      </c>
      <c r="R51" s="13">
        <f t="shared" si="1"/>
        <v>7423208</v>
      </c>
    </row>
    <row r="52" spans="1:18" ht="15" customHeight="1">
      <c r="A52" s="11">
        <v>47</v>
      </c>
      <c r="B52" s="12" t="s">
        <v>62</v>
      </c>
      <c r="C52" s="13">
        <f>ABRIL!C54+MAYO!C54+JUNIO!C54</f>
        <v>3543281</v>
      </c>
      <c r="D52" s="13">
        <f>ABRIL!O54+MAYO!O54+JUNIO!O54</f>
        <v>-49158</v>
      </c>
      <c r="E52" s="13">
        <f>ABRIL!D54+MAYO!D54+JUNIO!D54</f>
        <v>1198447</v>
      </c>
      <c r="F52" s="13">
        <f>ABRIL!E54+MAYO!E54+JUNIO!E54</f>
        <v>263449</v>
      </c>
      <c r="G52" s="13">
        <f>ABRIL!I54+MAYO!I54+JUNIO!I54</f>
        <v>0</v>
      </c>
      <c r="H52" s="13">
        <f>ABRIL!F54+MAYO!F54+JUNIO!F54</f>
        <v>73475</v>
      </c>
      <c r="I52" s="13">
        <f>ABRIL!G54+MAYO!G54+JUNIO!G54</f>
        <v>309357</v>
      </c>
      <c r="J52" s="13">
        <f>ABRIL!K54+MAYO!K54+JUNIO!K54</f>
        <v>85084</v>
      </c>
      <c r="K52" s="13">
        <f>ABRIL!H54+MAYO!H54+JUNIO!H54</f>
        <v>9648</v>
      </c>
      <c r="L52" s="13">
        <f>ABRIL!L54+MAYO!L54+JUNIO!L54</f>
        <v>44721</v>
      </c>
      <c r="M52" s="13">
        <f>ABRIL!M54+MAYO!M54+JUNIO!M54</f>
        <v>4310</v>
      </c>
      <c r="N52" s="13">
        <f>ABRIL!J54+MAYO!J54+JUNIO!J54</f>
        <v>121460</v>
      </c>
      <c r="O52" s="13">
        <f>ABRIL!N54+MAYO!N54+JUNIO!N54</f>
        <v>39732</v>
      </c>
      <c r="P52" s="13">
        <v>3457212</v>
      </c>
      <c r="Q52" s="13">
        <v>1366098</v>
      </c>
      <c r="R52" s="13">
        <f t="shared" si="1"/>
        <v>10467116</v>
      </c>
    </row>
    <row r="53" spans="1:18" ht="15" customHeight="1">
      <c r="A53" s="11">
        <v>48</v>
      </c>
      <c r="B53" s="12" t="s">
        <v>63</v>
      </c>
      <c r="C53" s="13">
        <f>ABRIL!C55+MAYO!C55+JUNIO!C55</f>
        <v>7851644</v>
      </c>
      <c r="D53" s="13">
        <f>ABRIL!O55+MAYO!O55+JUNIO!O55</f>
        <v>-109940</v>
      </c>
      <c r="E53" s="13">
        <f>ABRIL!D55+MAYO!D55+JUNIO!D55</f>
        <v>2655668</v>
      </c>
      <c r="F53" s="13">
        <f>ABRIL!E55+MAYO!E55+JUNIO!E55</f>
        <v>662543</v>
      </c>
      <c r="G53" s="13">
        <f>ABRIL!I55+MAYO!I55+JUNIO!I55</f>
        <v>0</v>
      </c>
      <c r="H53" s="13">
        <f>ABRIL!F55+MAYO!F55+JUNIO!F55</f>
        <v>162817</v>
      </c>
      <c r="I53" s="13">
        <f>ABRIL!G55+MAYO!G55+JUNIO!G55</f>
        <v>685515</v>
      </c>
      <c r="J53" s="13">
        <f>ABRIL!K55+MAYO!K55+JUNIO!K55</f>
        <v>188539</v>
      </c>
      <c r="K53" s="13">
        <f>ABRIL!H55+MAYO!H55+JUNIO!H55</f>
        <v>21381</v>
      </c>
      <c r="L53" s="13">
        <f>ABRIL!L55+MAYO!L55+JUNIO!L55</f>
        <v>99098</v>
      </c>
      <c r="M53" s="13">
        <f>ABRIL!M55+MAYO!M55+JUNIO!M55</f>
        <v>9550</v>
      </c>
      <c r="N53" s="13">
        <f>ABRIL!J55+MAYO!J55+JUNIO!J55</f>
        <v>456765</v>
      </c>
      <c r="O53" s="13">
        <f>ABRIL!N55+MAYO!N55+JUNIO!N55</f>
        <v>88043</v>
      </c>
      <c r="P53" s="13">
        <v>6291150</v>
      </c>
      <c r="Q53" s="13">
        <v>5491629</v>
      </c>
      <c r="R53" s="13">
        <f t="shared" si="1"/>
        <v>24554402</v>
      </c>
    </row>
    <row r="54" spans="1:18" ht="15" customHeight="1">
      <c r="A54" s="11">
        <v>49</v>
      </c>
      <c r="B54" s="12" t="s">
        <v>64</v>
      </c>
      <c r="C54" s="13">
        <f>ABRIL!C56+MAYO!C56+JUNIO!C56</f>
        <v>3082950</v>
      </c>
      <c r="D54" s="13">
        <f>ABRIL!O56+MAYO!O56+JUNIO!O56</f>
        <v>-42637</v>
      </c>
      <c r="E54" s="13">
        <f>ABRIL!D56+MAYO!D56+JUNIO!D56</f>
        <v>1042749</v>
      </c>
      <c r="F54" s="13">
        <f>ABRIL!E56+MAYO!E56+JUNIO!E56</f>
        <v>219301</v>
      </c>
      <c r="G54" s="13">
        <f>ABRIL!I56+MAYO!I56+JUNIO!I56</f>
        <v>0</v>
      </c>
      <c r="H54" s="13">
        <f>ABRIL!F56+MAYO!F56+JUNIO!F56</f>
        <v>63930</v>
      </c>
      <c r="I54" s="13">
        <f>ABRIL!G56+MAYO!G56+JUNIO!G56</f>
        <v>269167</v>
      </c>
      <c r="J54" s="13">
        <f>ABRIL!K56+MAYO!K56+JUNIO!K56</f>
        <v>74030</v>
      </c>
      <c r="K54" s="13">
        <f>ABRIL!H56+MAYO!H56+JUNIO!H56</f>
        <v>8394</v>
      </c>
      <c r="L54" s="13">
        <f>ABRIL!L56+MAYO!L56+JUNIO!L56</f>
        <v>38910</v>
      </c>
      <c r="M54" s="13">
        <f>ABRIL!M56+MAYO!M56+JUNIO!M56</f>
        <v>3750</v>
      </c>
      <c r="N54" s="13">
        <f>ABRIL!J56+MAYO!J56+JUNIO!J56</f>
        <v>96782</v>
      </c>
      <c r="O54" s="13">
        <f>ABRIL!N56+MAYO!N56+JUNIO!N56</f>
        <v>34570</v>
      </c>
      <c r="P54" s="13">
        <v>3950178</v>
      </c>
      <c r="Q54" s="13">
        <v>907602</v>
      </c>
      <c r="R54" s="13">
        <f t="shared" si="1"/>
        <v>9749676</v>
      </c>
    </row>
    <row r="55" spans="1:18" ht="15" customHeight="1">
      <c r="A55" s="11">
        <v>50</v>
      </c>
      <c r="B55" s="12" t="s">
        <v>65</v>
      </c>
      <c r="C55" s="13">
        <f>ABRIL!C57+MAYO!C57+JUNIO!C57</f>
        <v>278893204</v>
      </c>
      <c r="D55" s="13">
        <f>ABRIL!O57+MAYO!O57+JUNIO!O57</f>
        <v>-3723015</v>
      </c>
      <c r="E55" s="13">
        <f>ABRIL!D57+MAYO!D57+JUNIO!D57</f>
        <v>94330286</v>
      </c>
      <c r="F55" s="13">
        <f>ABRIL!E57+MAYO!E57+JUNIO!E57</f>
        <v>0</v>
      </c>
      <c r="G55" s="13">
        <f>ABRIL!I57+MAYO!I57+JUNIO!I57</f>
        <v>27294217</v>
      </c>
      <c r="H55" s="13">
        <f>ABRIL!F57+MAYO!F57+JUNIO!F57</f>
        <v>5783311</v>
      </c>
      <c r="I55" s="13">
        <f>ABRIL!G57+MAYO!G57+JUNIO!G57</f>
        <v>24349703</v>
      </c>
      <c r="J55" s="13">
        <f>ABRIL!K57+MAYO!K57+JUNIO!K57</f>
        <v>6696982</v>
      </c>
      <c r="K55" s="13">
        <f>ABRIL!H57+MAYO!H57+JUNIO!H57</f>
        <v>759411</v>
      </c>
      <c r="L55" s="13">
        <f>ABRIL!L57+MAYO!L57+JUNIO!L57</f>
        <v>3519985</v>
      </c>
      <c r="M55" s="13">
        <f>ABRIL!M57+MAYO!M57+JUNIO!M57</f>
        <v>339242</v>
      </c>
      <c r="N55" s="13">
        <f>ABRIL!J57+MAYO!J57+JUNIO!J57</f>
        <v>14434336</v>
      </c>
      <c r="O55" s="13">
        <f>ABRIL!N57+MAYO!N57+JUNIO!N57</f>
        <v>3127311</v>
      </c>
      <c r="P55" s="13">
        <v>88315239</v>
      </c>
      <c r="Q55" s="13">
        <v>227788704</v>
      </c>
      <c r="R55" s="13">
        <f t="shared" si="1"/>
        <v>771908916</v>
      </c>
    </row>
    <row r="56" spans="1:18" ht="15" customHeight="1">
      <c r="A56" s="11">
        <v>51</v>
      </c>
      <c r="B56" s="12" t="s">
        <v>66</v>
      </c>
      <c r="C56" s="13">
        <f>ABRIL!C58+MAYO!C58+JUNIO!C58</f>
        <v>2930051</v>
      </c>
      <c r="D56" s="13">
        <f>ABRIL!O58+MAYO!O58+JUNIO!O58</f>
        <v>-39234</v>
      </c>
      <c r="E56" s="13">
        <f>ABRIL!D58+MAYO!D58+JUNIO!D58</f>
        <v>991033</v>
      </c>
      <c r="F56" s="13">
        <f>ABRIL!E58+MAYO!E58+JUNIO!E58</f>
        <v>0</v>
      </c>
      <c r="G56" s="13">
        <f>ABRIL!I58+MAYO!I58+JUNIO!I58</f>
        <v>0</v>
      </c>
      <c r="H56" s="13">
        <f>ABRIL!F58+MAYO!F58+JUNIO!F58</f>
        <v>60760</v>
      </c>
      <c r="I56" s="13">
        <f>ABRIL!G58+MAYO!G58+JUNIO!G58</f>
        <v>255818</v>
      </c>
      <c r="J56" s="13">
        <f>ABRIL!K58+MAYO!K58+JUNIO!K58</f>
        <v>70359</v>
      </c>
      <c r="K56" s="13">
        <f>ABRIL!H58+MAYO!H58+JUNIO!H58</f>
        <v>7977</v>
      </c>
      <c r="L56" s="13">
        <f>ABRIL!L58+MAYO!L58+JUNIO!L58</f>
        <v>36981</v>
      </c>
      <c r="M56" s="13">
        <f>ABRIL!M58+MAYO!M58+JUNIO!M58</f>
        <v>3565</v>
      </c>
      <c r="N56" s="13">
        <f>ABRIL!J58+MAYO!J58+JUNIO!J58</f>
        <v>60962</v>
      </c>
      <c r="O56" s="13">
        <f>ABRIL!N58+MAYO!N58+JUNIO!N58</f>
        <v>32855</v>
      </c>
      <c r="P56" s="13">
        <v>1212195</v>
      </c>
      <c r="Q56" s="13">
        <v>785139</v>
      </c>
      <c r="R56" s="13">
        <f t="shared" si="1"/>
        <v>6408461</v>
      </c>
    </row>
    <row r="57" spans="1:18" ht="15" customHeight="1">
      <c r="A57" s="11">
        <v>52</v>
      </c>
      <c r="B57" s="12" t="s">
        <v>67</v>
      </c>
      <c r="C57" s="13">
        <f>ABRIL!C59+MAYO!C59+JUNIO!C59</f>
        <v>11265022</v>
      </c>
      <c r="D57" s="13">
        <f>ABRIL!O59+MAYO!O59+JUNIO!O59</f>
        <v>-158418</v>
      </c>
      <c r="E57" s="13">
        <f>ABRIL!D59+MAYO!D59+JUNIO!D59</f>
        <v>3810177</v>
      </c>
      <c r="F57" s="13">
        <f>ABRIL!E59+MAYO!E59+JUNIO!E59</f>
        <v>1030328</v>
      </c>
      <c r="G57" s="13">
        <f>ABRIL!I59+MAYO!I59+JUNIO!I59</f>
        <v>0</v>
      </c>
      <c r="H57" s="13">
        <f>ABRIL!F59+MAYO!F59+JUNIO!F59</f>
        <v>233598</v>
      </c>
      <c r="I57" s="13">
        <f>ABRIL!G59+MAYO!G59+JUNIO!G59</f>
        <v>983531</v>
      </c>
      <c r="J57" s="13">
        <f>ABRIL!K59+MAYO!K59+JUNIO!K59</f>
        <v>270504</v>
      </c>
      <c r="K57" s="13">
        <f>ABRIL!H59+MAYO!H59+JUNIO!H59</f>
        <v>30675</v>
      </c>
      <c r="L57" s="13">
        <f>ABRIL!L59+MAYO!L59+JUNIO!L59</f>
        <v>142179</v>
      </c>
      <c r="M57" s="13">
        <f>ABRIL!M59+MAYO!M59+JUNIO!M59</f>
        <v>13702</v>
      </c>
      <c r="N57" s="13">
        <f>ABRIL!J59+MAYO!J59+JUNIO!J59</f>
        <v>674837</v>
      </c>
      <c r="O57" s="13">
        <f>ABRIL!N59+MAYO!N59+JUNIO!N59</f>
        <v>126318</v>
      </c>
      <c r="P57" s="13">
        <v>9307773</v>
      </c>
      <c r="Q57" s="13">
        <v>8653476</v>
      </c>
      <c r="R57" s="13">
        <f t="shared" si="1"/>
        <v>36383702</v>
      </c>
    </row>
    <row r="58" spans="1:18" ht="15" customHeight="1">
      <c r="A58" s="11">
        <v>53</v>
      </c>
      <c r="B58" s="12" t="s">
        <v>68</v>
      </c>
      <c r="C58" s="13">
        <f>ABRIL!C60+MAYO!C60+JUNIO!C60</f>
        <v>5314235</v>
      </c>
      <c r="D58" s="13">
        <f>ABRIL!O60+MAYO!O60+JUNIO!O60</f>
        <v>-74126</v>
      </c>
      <c r="E58" s="13">
        <f>ABRIL!D60+MAYO!D60+JUNIO!D60</f>
        <v>1797438</v>
      </c>
      <c r="F58" s="13">
        <f>ABRIL!E60+MAYO!E60+JUNIO!E60</f>
        <v>430060</v>
      </c>
      <c r="G58" s="13">
        <f>ABRIL!I60+MAYO!I60+JUNIO!I60</f>
        <v>292103</v>
      </c>
      <c r="H58" s="13">
        <f>ABRIL!F60+MAYO!F60+JUNIO!F60</f>
        <v>110200</v>
      </c>
      <c r="I58" s="13">
        <f>ABRIL!G60+MAYO!G60+JUNIO!G60</f>
        <v>463977</v>
      </c>
      <c r="J58" s="13">
        <f>ABRIL!K60+MAYO!K60+JUNIO!K60</f>
        <v>127610</v>
      </c>
      <c r="K58" s="13">
        <f>ABRIL!H60+MAYO!H60+JUNIO!H60</f>
        <v>14469</v>
      </c>
      <c r="L58" s="13">
        <f>ABRIL!L60+MAYO!L60+JUNIO!L60</f>
        <v>67072</v>
      </c>
      <c r="M58" s="13">
        <f>ABRIL!M60+MAYO!M60+JUNIO!M60</f>
        <v>6464</v>
      </c>
      <c r="N58" s="13">
        <f>ABRIL!J60+MAYO!J60+JUNIO!J60</f>
        <v>241818</v>
      </c>
      <c r="O58" s="13">
        <f>ABRIL!N60+MAYO!N60+JUNIO!N60</f>
        <v>59590</v>
      </c>
      <c r="P58" s="13">
        <v>6176466</v>
      </c>
      <c r="Q58" s="13">
        <v>3088827</v>
      </c>
      <c r="R58" s="13">
        <f t="shared" si="1"/>
        <v>18116203</v>
      </c>
    </row>
    <row r="59" spans="1:18" ht="15" customHeight="1">
      <c r="A59" s="11">
        <v>54</v>
      </c>
      <c r="B59" s="12" t="s">
        <v>69</v>
      </c>
      <c r="C59" s="13">
        <f>ABRIL!C61+MAYO!C61+JUNIO!C61</f>
        <v>2816780</v>
      </c>
      <c r="D59" s="13">
        <f>ABRIL!O61+MAYO!O61+JUNIO!O61</f>
        <v>-38950</v>
      </c>
      <c r="E59" s="13">
        <f>ABRIL!D61+MAYO!D61+JUNIO!D61</f>
        <v>952722</v>
      </c>
      <c r="F59" s="13">
        <f>ABRIL!E61+MAYO!E61+JUNIO!E61</f>
        <v>197090</v>
      </c>
      <c r="G59" s="13">
        <f>ABRIL!I61+MAYO!I61+JUNIO!I61</f>
        <v>0</v>
      </c>
      <c r="H59" s="13">
        <f>ABRIL!F61+MAYO!F61+JUNIO!F61</f>
        <v>58411</v>
      </c>
      <c r="I59" s="13">
        <f>ABRIL!G61+MAYO!G61+JUNIO!G61</f>
        <v>245929</v>
      </c>
      <c r="J59" s="13">
        <f>ABRIL!K61+MAYO!K61+JUNIO!K61</f>
        <v>67639</v>
      </c>
      <c r="K59" s="13">
        <f>ABRIL!H61+MAYO!H61+JUNIO!H61</f>
        <v>7671</v>
      </c>
      <c r="L59" s="13">
        <f>ABRIL!L61+MAYO!L61+JUNIO!L61</f>
        <v>35551</v>
      </c>
      <c r="M59" s="13">
        <f>ABRIL!M61+MAYO!M61+JUNIO!M61</f>
        <v>3426</v>
      </c>
      <c r="N59" s="13">
        <f>ABRIL!J61+MAYO!J61+JUNIO!J61</f>
        <v>56597</v>
      </c>
      <c r="O59" s="13">
        <f>ABRIL!N61+MAYO!N61+JUNIO!N61</f>
        <v>31586</v>
      </c>
      <c r="P59" s="13">
        <v>1382838</v>
      </c>
      <c r="Q59" s="13">
        <v>684423</v>
      </c>
      <c r="R59" s="13">
        <f t="shared" si="1"/>
        <v>6501713</v>
      </c>
    </row>
    <row r="60" spans="1:18" ht="15" customHeight="1">
      <c r="A60" s="11">
        <v>55</v>
      </c>
      <c r="B60" s="12" t="s">
        <v>70</v>
      </c>
      <c r="C60" s="13">
        <f>ABRIL!C62+MAYO!C62+JUNIO!C62</f>
        <v>3795754</v>
      </c>
      <c r="D60" s="13">
        <f>ABRIL!O62+MAYO!O62+JUNIO!O62</f>
        <v>-51114</v>
      </c>
      <c r="E60" s="13">
        <f>ABRIL!D62+MAYO!D62+JUNIO!D62</f>
        <v>1283842</v>
      </c>
      <c r="F60" s="13">
        <f>ABRIL!E62+MAYO!E62+JUNIO!E62</f>
        <v>0</v>
      </c>
      <c r="G60" s="13">
        <f>ABRIL!I62+MAYO!I62+JUNIO!I62</f>
        <v>0</v>
      </c>
      <c r="H60" s="13">
        <f>ABRIL!F62+MAYO!F62+JUNIO!F62</f>
        <v>78711</v>
      </c>
      <c r="I60" s="13">
        <f>ABRIL!G62+MAYO!G62+JUNIO!G62</f>
        <v>331401</v>
      </c>
      <c r="J60" s="13">
        <f>ABRIL!K62+MAYO!K62+JUNIO!K62</f>
        <v>91146</v>
      </c>
      <c r="K60" s="13">
        <f>ABRIL!H62+MAYO!H62+JUNIO!H62</f>
        <v>10335</v>
      </c>
      <c r="L60" s="13">
        <f>ABRIL!L62+MAYO!L62+JUNIO!L62</f>
        <v>47907</v>
      </c>
      <c r="M60" s="13">
        <f>ABRIL!M62+MAYO!M62+JUNIO!M62</f>
        <v>4617</v>
      </c>
      <c r="N60" s="13">
        <f>ABRIL!J62+MAYO!J62+JUNIO!J62</f>
        <v>134940</v>
      </c>
      <c r="O60" s="13">
        <f>ABRIL!N62+MAYO!N62+JUNIO!N62</f>
        <v>42563</v>
      </c>
      <c r="P60" s="13">
        <v>3844308</v>
      </c>
      <c r="Q60" s="13">
        <v>1620639</v>
      </c>
      <c r="R60" s="13">
        <f t="shared" si="1"/>
        <v>11235049</v>
      </c>
    </row>
    <row r="61" spans="1:18" ht="15" customHeight="1">
      <c r="A61" s="11">
        <v>56</v>
      </c>
      <c r="B61" s="12" t="s">
        <v>71</v>
      </c>
      <c r="C61" s="13">
        <f>ABRIL!C63+MAYO!C63+JUNIO!C63</f>
        <v>10356065</v>
      </c>
      <c r="D61" s="13">
        <f>ABRIL!O63+MAYO!O63+JUNIO!O63</f>
        <v>-138909</v>
      </c>
      <c r="E61" s="13">
        <f>ABRIL!D63+MAYO!D63+JUNIO!D63</f>
        <v>3502741</v>
      </c>
      <c r="F61" s="13">
        <f>ABRIL!E63+MAYO!E63+JUNIO!E63</f>
        <v>0</v>
      </c>
      <c r="G61" s="13">
        <f>ABRIL!I63+MAYO!I63+JUNIO!I63</f>
        <v>0</v>
      </c>
      <c r="H61" s="13">
        <f>ABRIL!F63+MAYO!F63+JUNIO!F63</f>
        <v>214750</v>
      </c>
      <c r="I61" s="13">
        <f>ABRIL!G63+MAYO!G63+JUNIO!G63</f>
        <v>904171</v>
      </c>
      <c r="J61" s="13">
        <f>ABRIL!K63+MAYO!K63+JUNIO!K63</f>
        <v>248677</v>
      </c>
      <c r="K61" s="13">
        <f>ABRIL!H63+MAYO!H63+JUNIO!H63</f>
        <v>28200</v>
      </c>
      <c r="L61" s="13">
        <f>ABRIL!L63+MAYO!L63+JUNIO!L63</f>
        <v>130707</v>
      </c>
      <c r="M61" s="13">
        <f>ABRIL!M63+MAYO!M63+JUNIO!M63</f>
        <v>12597</v>
      </c>
      <c r="N61" s="13">
        <f>ABRIL!J63+MAYO!J63+JUNIO!J63</f>
        <v>651468</v>
      </c>
      <c r="O61" s="13">
        <f>ABRIL!N63+MAYO!N63+JUNIO!N63</f>
        <v>116125</v>
      </c>
      <c r="P61" s="13">
        <v>16464159</v>
      </c>
      <c r="Q61" s="13">
        <v>7749306</v>
      </c>
      <c r="R61" s="13">
        <f t="shared" si="1"/>
        <v>40240057</v>
      </c>
    </row>
    <row r="62" spans="1:18" ht="15" customHeight="1">
      <c r="A62" s="11">
        <v>57</v>
      </c>
      <c r="B62" s="12" t="s">
        <v>72</v>
      </c>
      <c r="C62" s="13">
        <f>ABRIL!C64+MAYO!C64+JUNIO!C64</f>
        <v>3970638</v>
      </c>
      <c r="D62" s="13">
        <f>ABRIL!O64+MAYO!O64+JUNIO!O64</f>
        <v>-55657</v>
      </c>
      <c r="E62" s="13">
        <f>ABRIL!D64+MAYO!D64+JUNIO!D64</f>
        <v>1342993</v>
      </c>
      <c r="F62" s="13">
        <f>ABRIL!E64+MAYO!E64+JUNIO!E64</f>
        <v>308443</v>
      </c>
      <c r="G62" s="13">
        <f>ABRIL!I64+MAYO!I64+JUNIO!I64</f>
        <v>40792</v>
      </c>
      <c r="H62" s="13">
        <f>ABRIL!F64+MAYO!F64+JUNIO!F64</f>
        <v>82337</v>
      </c>
      <c r="I62" s="13">
        <f>ABRIL!G64+MAYO!G64+JUNIO!G64</f>
        <v>346669</v>
      </c>
      <c r="J62" s="13">
        <f>ABRIL!K64+MAYO!K64+JUNIO!K64</f>
        <v>95346</v>
      </c>
      <c r="K62" s="13">
        <f>ABRIL!H64+MAYO!H64+JUNIO!H64</f>
        <v>10812</v>
      </c>
      <c r="L62" s="13">
        <f>ABRIL!L64+MAYO!L64+JUNIO!L64</f>
        <v>50115</v>
      </c>
      <c r="M62" s="13">
        <f>ABRIL!M64+MAYO!M64+JUNIO!M64</f>
        <v>4830</v>
      </c>
      <c r="N62" s="13">
        <f>ABRIL!J64+MAYO!J64+JUNIO!J64</f>
        <v>143396</v>
      </c>
      <c r="O62" s="13">
        <f>ABRIL!N64+MAYO!N64+JUNIO!N64</f>
        <v>44524</v>
      </c>
      <c r="P62" s="13">
        <v>3444465</v>
      </c>
      <c r="Q62" s="13">
        <v>1777665</v>
      </c>
      <c r="R62" s="13">
        <f t="shared" si="1"/>
        <v>11607368</v>
      </c>
    </row>
    <row r="63" spans="1:18" ht="15" customHeight="1">
      <c r="A63" s="11">
        <v>58</v>
      </c>
      <c r="B63" s="12" t="s">
        <v>73</v>
      </c>
      <c r="C63" s="13">
        <f>ABRIL!C65+MAYO!C65+JUNIO!C65</f>
        <v>8393485</v>
      </c>
      <c r="D63" s="13">
        <f>ABRIL!O65+MAYO!O65+JUNIO!O65</f>
        <v>-118159</v>
      </c>
      <c r="E63" s="13">
        <f>ABRIL!D65+MAYO!D65+JUNIO!D65</f>
        <v>2838936</v>
      </c>
      <c r="F63" s="13">
        <f>ABRIL!E65+MAYO!E65+JUNIO!E65</f>
        <v>729011</v>
      </c>
      <c r="G63" s="13">
        <f>ABRIL!I65+MAYO!I65+JUNIO!I65</f>
        <v>0</v>
      </c>
      <c r="H63" s="13">
        <f>ABRIL!F65+MAYO!F65+JUNIO!F65</f>
        <v>174053</v>
      </c>
      <c r="I63" s="13">
        <f>ABRIL!G65+MAYO!G65+JUNIO!G65</f>
        <v>732821</v>
      </c>
      <c r="J63" s="13">
        <f>ABRIL!K65+MAYO!K65+JUNIO!K65</f>
        <v>201551</v>
      </c>
      <c r="K63" s="13">
        <f>ABRIL!H65+MAYO!H65+JUNIO!H65</f>
        <v>22854</v>
      </c>
      <c r="L63" s="13">
        <f>ABRIL!L65+MAYO!L65+JUNIO!L65</f>
        <v>105936</v>
      </c>
      <c r="M63" s="13">
        <f>ABRIL!M65+MAYO!M65+JUNIO!M65</f>
        <v>10210</v>
      </c>
      <c r="N63" s="13">
        <f>ABRIL!J65+MAYO!J65+JUNIO!J65</f>
        <v>500717</v>
      </c>
      <c r="O63" s="13">
        <f>ABRIL!N65+MAYO!N65+JUNIO!N65</f>
        <v>94119</v>
      </c>
      <c r="P63" s="13">
        <v>17762637</v>
      </c>
      <c r="Q63" s="13">
        <v>5940966</v>
      </c>
      <c r="R63" s="13">
        <f t="shared" si="1"/>
        <v>37389137</v>
      </c>
    </row>
    <row r="64" spans="1:18" ht="15" customHeight="1">
      <c r="A64" s="11">
        <v>59</v>
      </c>
      <c r="B64" s="12" t="s">
        <v>74</v>
      </c>
      <c r="C64" s="13">
        <f>ABRIL!C66+MAYO!C66+JUNIO!C66</f>
        <v>19914999</v>
      </c>
      <c r="D64" s="13">
        <f>ABRIL!O66+MAYO!O66+JUNIO!O66</f>
        <v>-281546</v>
      </c>
      <c r="E64" s="13">
        <f>ABRIL!D66+MAYO!D66+JUNIO!D66</f>
        <v>6735867</v>
      </c>
      <c r="F64" s="13">
        <f>ABRIL!E66+MAYO!E66+JUNIO!E66</f>
        <v>2432442</v>
      </c>
      <c r="G64" s="13">
        <f>ABRIL!I66+MAYO!I66+JUNIO!I66</f>
        <v>3036115</v>
      </c>
      <c r="H64" s="13">
        <f>ABRIL!F66+MAYO!F66+JUNIO!F66</f>
        <v>412970</v>
      </c>
      <c r="I64" s="13">
        <f>ABRIL!G66+MAYO!G66+JUNIO!G66</f>
        <v>1738746</v>
      </c>
      <c r="J64" s="13">
        <f>ABRIL!K66+MAYO!K66+JUNIO!K66</f>
        <v>478212</v>
      </c>
      <c r="K64" s="13">
        <f>ABRIL!H66+MAYO!H66+JUNIO!H66</f>
        <v>54228</v>
      </c>
      <c r="L64" s="13">
        <f>ABRIL!L66+MAYO!L66+JUNIO!L66</f>
        <v>251352</v>
      </c>
      <c r="M64" s="13">
        <f>ABRIL!M66+MAYO!M66+JUNIO!M66</f>
        <v>24224</v>
      </c>
      <c r="N64" s="13">
        <f>ABRIL!J66+MAYO!J66+JUNIO!J66</f>
        <v>1068438</v>
      </c>
      <c r="O64" s="13">
        <f>ABRIL!N66+MAYO!N66+JUNIO!N66</f>
        <v>223312</v>
      </c>
      <c r="P64" s="13">
        <v>10128582</v>
      </c>
      <c r="Q64" s="13">
        <v>15109476</v>
      </c>
      <c r="R64" s="13">
        <f t="shared" si="1"/>
        <v>61327417</v>
      </c>
    </row>
    <row r="65" spans="1:18" ht="15" customHeight="1">
      <c r="A65" s="11">
        <v>60</v>
      </c>
      <c r="B65" s="12" t="s">
        <v>75</v>
      </c>
      <c r="C65" s="13">
        <f>ABRIL!C67+MAYO!C67+JUNIO!C67</f>
        <v>2330131</v>
      </c>
      <c r="D65" s="13">
        <f>ABRIL!O67+MAYO!O67+JUNIO!O67</f>
        <v>-32130</v>
      </c>
      <c r="E65" s="13">
        <f>ABRIL!D67+MAYO!D67+JUNIO!D67</f>
        <v>788123</v>
      </c>
      <c r="F65" s="13">
        <f>ABRIL!E67+MAYO!E67+JUNIO!E67</f>
        <v>150684</v>
      </c>
      <c r="G65" s="13">
        <f>ABRIL!I67+MAYO!I67+JUNIO!I67</f>
        <v>0</v>
      </c>
      <c r="H65" s="13">
        <f>ABRIL!F67+MAYO!F67+JUNIO!F67</f>
        <v>48319</v>
      </c>
      <c r="I65" s="13">
        <f>ABRIL!G67+MAYO!G67+JUNIO!G67</f>
        <v>203440</v>
      </c>
      <c r="J65" s="13">
        <f>ABRIL!K67+MAYO!K67+JUNIO!K67</f>
        <v>55953</v>
      </c>
      <c r="K65" s="13">
        <f>ABRIL!H67+MAYO!H67+JUNIO!H67</f>
        <v>6345</v>
      </c>
      <c r="L65" s="13">
        <f>ABRIL!L67+MAYO!L67+JUNIO!L67</f>
        <v>29409</v>
      </c>
      <c r="M65" s="13">
        <f>ABRIL!M67+MAYO!M67+JUNIO!M67</f>
        <v>2834</v>
      </c>
      <c r="N65" s="13">
        <f>ABRIL!J67+MAYO!J67+JUNIO!J67</f>
        <v>18881</v>
      </c>
      <c r="O65" s="13">
        <f>ABRIL!N67+MAYO!N67+JUNIO!N67</f>
        <v>26128</v>
      </c>
      <c r="P65" s="13">
        <v>1298073</v>
      </c>
      <c r="Q65" s="13">
        <v>223410</v>
      </c>
      <c r="R65" s="13">
        <f t="shared" si="1"/>
        <v>5149600</v>
      </c>
    </row>
    <row r="66" spans="1:18" ht="15" customHeight="1">
      <c r="A66" s="11">
        <v>61</v>
      </c>
      <c r="B66" s="12" t="s">
        <v>76</v>
      </c>
      <c r="C66" s="13">
        <f>ABRIL!C68+MAYO!C68+JUNIO!C68</f>
        <v>3057805</v>
      </c>
      <c r="D66" s="13">
        <f>ABRIL!O68+MAYO!O68+JUNIO!O68</f>
        <v>-40768</v>
      </c>
      <c r="E66" s="13">
        <f>ABRIL!D68+MAYO!D68+JUNIO!D68</f>
        <v>1034244</v>
      </c>
      <c r="F66" s="13">
        <f>ABRIL!E68+MAYO!E68+JUNIO!E68</f>
        <v>0</v>
      </c>
      <c r="G66" s="13">
        <f>ABRIL!I68+MAYO!I68+JUNIO!I68</f>
        <v>0</v>
      </c>
      <c r="H66" s="13">
        <f>ABRIL!F68+MAYO!F68+JUNIO!F68</f>
        <v>63409</v>
      </c>
      <c r="I66" s="13">
        <f>ABRIL!G68+MAYO!G68+JUNIO!G68</f>
        <v>266972</v>
      </c>
      <c r="J66" s="13">
        <f>ABRIL!K68+MAYO!K68+JUNIO!K68</f>
        <v>73426</v>
      </c>
      <c r="K66" s="13">
        <f>ABRIL!H68+MAYO!H68+JUNIO!H68</f>
        <v>8325</v>
      </c>
      <c r="L66" s="13">
        <f>ABRIL!L68+MAYO!L68+JUNIO!L68</f>
        <v>38594</v>
      </c>
      <c r="M66" s="13">
        <f>ABRIL!M68+MAYO!M68+JUNIO!M68</f>
        <v>3719</v>
      </c>
      <c r="N66" s="13">
        <f>ABRIL!J68+MAYO!J68+JUNIO!J68</f>
        <v>74456</v>
      </c>
      <c r="O66" s="13">
        <f>ABRIL!N68+MAYO!N68+JUNIO!N68</f>
        <v>34288</v>
      </c>
      <c r="P66" s="13">
        <v>981264</v>
      </c>
      <c r="Q66" s="13">
        <v>909663</v>
      </c>
      <c r="R66" s="13">
        <f t="shared" si="1"/>
        <v>6505397</v>
      </c>
    </row>
    <row r="67" spans="1:18" ht="15" customHeight="1">
      <c r="A67" s="11">
        <v>62</v>
      </c>
      <c r="B67" s="12" t="s">
        <v>77</v>
      </c>
      <c r="C67" s="13">
        <f>ABRIL!C69+MAYO!C69+JUNIO!C69</f>
        <v>3287429</v>
      </c>
      <c r="D67" s="13">
        <f>ABRIL!O69+MAYO!O69+JUNIO!O69</f>
        <v>-45699</v>
      </c>
      <c r="E67" s="13">
        <f>ABRIL!D69+MAYO!D69+JUNIO!D69</f>
        <v>1111910</v>
      </c>
      <c r="F67" s="13">
        <f>ABRIL!E69+MAYO!E69+JUNIO!E69</f>
        <v>240003</v>
      </c>
      <c r="G67" s="13">
        <f>ABRIL!I69+MAYO!I69+JUNIO!I69</f>
        <v>0</v>
      </c>
      <c r="H67" s="13">
        <f>ABRIL!F69+MAYO!F69+JUNIO!F69</f>
        <v>68170</v>
      </c>
      <c r="I67" s="13">
        <f>ABRIL!G69+MAYO!G69+JUNIO!G69</f>
        <v>287020</v>
      </c>
      <c r="J67" s="13">
        <f>ABRIL!K69+MAYO!K69+JUNIO!K69</f>
        <v>78940</v>
      </c>
      <c r="K67" s="13">
        <f>ABRIL!H69+MAYO!H69+JUNIO!H69</f>
        <v>8952</v>
      </c>
      <c r="L67" s="13">
        <f>ABRIL!L69+MAYO!L69+JUNIO!L69</f>
        <v>41492</v>
      </c>
      <c r="M67" s="13">
        <f>ABRIL!M69+MAYO!M69+JUNIO!M69</f>
        <v>3998</v>
      </c>
      <c r="N67" s="13">
        <f>ABRIL!J69+MAYO!J69+JUNIO!J69</f>
        <v>94158</v>
      </c>
      <c r="O67" s="13">
        <f>ABRIL!N69+MAYO!N69+JUNIO!N69</f>
        <v>36863</v>
      </c>
      <c r="P67" s="13">
        <v>2502873</v>
      </c>
      <c r="Q67" s="13">
        <v>1135821</v>
      </c>
      <c r="R67" s="13">
        <f t="shared" si="1"/>
        <v>8851930</v>
      </c>
    </row>
    <row r="68" spans="1:18" ht="15" customHeight="1">
      <c r="A68" s="11">
        <v>63</v>
      </c>
      <c r="B68" s="12" t="s">
        <v>78</v>
      </c>
      <c r="C68" s="13">
        <f>ABRIL!C70+MAYO!C70+JUNIO!C70</f>
        <v>3449354</v>
      </c>
      <c r="D68" s="13">
        <f>ABRIL!O70+MAYO!O70+JUNIO!O70</f>
        <v>-47659</v>
      </c>
      <c r="E68" s="13">
        <f>ABRIL!D70+MAYO!D70+JUNIO!D70</f>
        <v>1166679</v>
      </c>
      <c r="F68" s="13">
        <f>ABRIL!E70+MAYO!E70+JUNIO!E70</f>
        <v>255229</v>
      </c>
      <c r="G68" s="13">
        <f>ABRIL!I70+MAYO!I70+JUNIO!I70</f>
        <v>0</v>
      </c>
      <c r="H68" s="13">
        <f>ABRIL!F70+MAYO!F70+JUNIO!F70</f>
        <v>71528</v>
      </c>
      <c r="I68" s="13">
        <f>ABRIL!G70+MAYO!G70+JUNIO!G70</f>
        <v>301157</v>
      </c>
      <c r="J68" s="13">
        <f>ABRIL!K70+MAYO!K70+JUNIO!K70</f>
        <v>82829</v>
      </c>
      <c r="K68" s="13">
        <f>ABRIL!H70+MAYO!H70+JUNIO!H70</f>
        <v>9393</v>
      </c>
      <c r="L68" s="13">
        <f>ABRIL!L70+MAYO!L70+JUNIO!L70</f>
        <v>43535</v>
      </c>
      <c r="M68" s="13">
        <f>ABRIL!M70+MAYO!M70+JUNIO!M70</f>
        <v>4196</v>
      </c>
      <c r="N68" s="13">
        <f>ABRIL!J70+MAYO!J70+JUNIO!J70</f>
        <v>107248</v>
      </c>
      <c r="O68" s="13">
        <f>ABRIL!N70+MAYO!N70+JUNIO!N70</f>
        <v>38678</v>
      </c>
      <c r="P68" s="13">
        <v>1802295</v>
      </c>
      <c r="Q68" s="13">
        <v>1288956</v>
      </c>
      <c r="R68" s="13">
        <f t="shared" si="1"/>
        <v>8573418</v>
      </c>
    </row>
    <row r="69" spans="1:18" ht="15" customHeight="1">
      <c r="A69" s="11">
        <v>64</v>
      </c>
      <c r="B69" s="12" t="s">
        <v>79</v>
      </c>
      <c r="C69" s="13">
        <f>ABRIL!C71+MAYO!C71+JUNIO!C71</f>
        <v>2502949</v>
      </c>
      <c r="D69" s="13">
        <f>ABRIL!O71+MAYO!O71+JUNIO!O71</f>
        <v>-34591</v>
      </c>
      <c r="E69" s="13">
        <f>ABRIL!D71+MAYO!D71+JUNIO!D71</f>
        <v>846575</v>
      </c>
      <c r="F69" s="13">
        <f>ABRIL!E71+MAYO!E71+JUNIO!E71</f>
        <v>166590</v>
      </c>
      <c r="G69" s="13">
        <f>ABRIL!I71+MAYO!I71+JUNIO!I71</f>
        <v>0</v>
      </c>
      <c r="H69" s="13">
        <f>ABRIL!F71+MAYO!F71+JUNIO!F71</f>
        <v>51902</v>
      </c>
      <c r="I69" s="13">
        <f>ABRIL!G71+MAYO!G71+JUNIO!G71</f>
        <v>218528</v>
      </c>
      <c r="J69" s="13">
        <f>ABRIL!K71+MAYO!K71+JUNIO!K71</f>
        <v>60103</v>
      </c>
      <c r="K69" s="13">
        <f>ABRIL!H71+MAYO!H71+JUNIO!H71</f>
        <v>6816</v>
      </c>
      <c r="L69" s="13">
        <f>ABRIL!L71+MAYO!L71+JUNIO!L71</f>
        <v>31591</v>
      </c>
      <c r="M69" s="13">
        <f>ABRIL!M71+MAYO!M71+JUNIO!M71</f>
        <v>3044</v>
      </c>
      <c r="N69" s="13">
        <f>ABRIL!J71+MAYO!J71+JUNIO!J71</f>
        <v>32302</v>
      </c>
      <c r="O69" s="13">
        <f>ABRIL!N71+MAYO!N71+JUNIO!N71</f>
        <v>28066</v>
      </c>
      <c r="P69" s="13">
        <v>1090167</v>
      </c>
      <c r="Q69" s="13">
        <v>389364</v>
      </c>
      <c r="R69" s="13">
        <f t="shared" si="1"/>
        <v>5393406</v>
      </c>
    </row>
    <row r="70" spans="1:18" ht="15" customHeight="1">
      <c r="A70" s="11">
        <v>65</v>
      </c>
      <c r="B70" s="12" t="s">
        <v>80</v>
      </c>
      <c r="C70" s="13">
        <f>ABRIL!C72+MAYO!C72+JUNIO!C72</f>
        <v>2600101</v>
      </c>
      <c r="D70" s="13">
        <f>ABRIL!O72+MAYO!O72+JUNIO!O72</f>
        <v>-34793</v>
      </c>
      <c r="E70" s="13">
        <f>ABRIL!D72+MAYO!D72+JUNIO!D72</f>
        <v>879434</v>
      </c>
      <c r="F70" s="13">
        <f>ABRIL!E72+MAYO!E72+JUNIO!E72</f>
        <v>0</v>
      </c>
      <c r="G70" s="13">
        <f>ABRIL!I72+MAYO!I72+JUNIO!I72</f>
        <v>55130</v>
      </c>
      <c r="H70" s="13">
        <f>ABRIL!F72+MAYO!F72+JUNIO!F72</f>
        <v>53917</v>
      </c>
      <c r="I70" s="13">
        <f>ABRIL!G72+MAYO!G72+JUNIO!G72</f>
        <v>227011</v>
      </c>
      <c r="J70" s="13">
        <f>ABRIL!K72+MAYO!K72+JUNIO!K72</f>
        <v>62436</v>
      </c>
      <c r="K70" s="13">
        <f>ABRIL!H72+MAYO!H72+JUNIO!H72</f>
        <v>7080</v>
      </c>
      <c r="L70" s="13">
        <f>ABRIL!L72+MAYO!L72+JUNIO!L72</f>
        <v>32817</v>
      </c>
      <c r="M70" s="13">
        <f>ABRIL!M72+MAYO!M72+JUNIO!M72</f>
        <v>3163</v>
      </c>
      <c r="N70" s="13">
        <f>ABRIL!J72+MAYO!J72+JUNIO!J72</f>
        <v>37003</v>
      </c>
      <c r="O70" s="13">
        <f>ABRIL!N72+MAYO!N72+JUNIO!N72</f>
        <v>29155</v>
      </c>
      <c r="P70" s="13">
        <v>525861</v>
      </c>
      <c r="Q70" s="13">
        <v>484818</v>
      </c>
      <c r="R70" s="13">
        <f t="shared" ref="R70:R101" si="2">SUM(C70:Q70)</f>
        <v>4963133</v>
      </c>
    </row>
    <row r="71" spans="1:18" ht="15" customHeight="1">
      <c r="A71" s="11">
        <v>66</v>
      </c>
      <c r="B71" s="12" t="s">
        <v>81</v>
      </c>
      <c r="C71" s="13">
        <f>ABRIL!C73+MAYO!C73+JUNIO!C73</f>
        <v>3128289</v>
      </c>
      <c r="D71" s="13">
        <f>ABRIL!O73+MAYO!O73+JUNIO!O73</f>
        <v>-43378</v>
      </c>
      <c r="E71" s="13">
        <f>ABRIL!D73+MAYO!D73+JUNIO!D73</f>
        <v>1058084</v>
      </c>
      <c r="F71" s="13">
        <f>ABRIL!E73+MAYO!E73+JUNIO!E73</f>
        <v>227234</v>
      </c>
      <c r="G71" s="13">
        <f>ABRIL!I73+MAYO!I73+JUNIO!I73</f>
        <v>0</v>
      </c>
      <c r="H71" s="13">
        <f>ABRIL!F73+MAYO!F73+JUNIO!F73</f>
        <v>64870</v>
      </c>
      <c r="I71" s="13">
        <f>ABRIL!G73+MAYO!G73+JUNIO!G73</f>
        <v>273127</v>
      </c>
      <c r="J71" s="13">
        <f>ABRIL!K73+MAYO!K73+JUNIO!K73</f>
        <v>75118</v>
      </c>
      <c r="K71" s="13">
        <f>ABRIL!H73+MAYO!H73+JUNIO!H73</f>
        <v>8517</v>
      </c>
      <c r="L71" s="13">
        <f>ABRIL!L73+MAYO!L73+JUNIO!L73</f>
        <v>39482</v>
      </c>
      <c r="M71" s="13">
        <f>ABRIL!M73+MAYO!M73+JUNIO!M73</f>
        <v>3805</v>
      </c>
      <c r="N71" s="13">
        <f>ABRIL!J73+MAYO!J73+JUNIO!J73</f>
        <v>86220</v>
      </c>
      <c r="O71" s="13">
        <f>ABRIL!N73+MAYO!N73+JUNIO!N73</f>
        <v>35079</v>
      </c>
      <c r="P71" s="13">
        <v>2826423</v>
      </c>
      <c r="Q71" s="13">
        <v>965973</v>
      </c>
      <c r="R71" s="13">
        <f t="shared" si="2"/>
        <v>8748843</v>
      </c>
    </row>
    <row r="72" spans="1:18" ht="15" customHeight="1">
      <c r="A72" s="11">
        <v>67</v>
      </c>
      <c r="B72" s="12" t="s">
        <v>82</v>
      </c>
      <c r="C72" s="13">
        <f>ABRIL!C74+MAYO!C74+JUNIO!C74</f>
        <v>4487078</v>
      </c>
      <c r="D72" s="13">
        <f>ABRIL!O74+MAYO!O74+JUNIO!O74</f>
        <v>-60580</v>
      </c>
      <c r="E72" s="13">
        <f>ABRIL!D74+MAYO!D74+JUNIO!D74</f>
        <v>1517670</v>
      </c>
      <c r="F72" s="13">
        <f>ABRIL!E74+MAYO!E74+JUNIO!E74</f>
        <v>0</v>
      </c>
      <c r="G72" s="13">
        <f>ABRIL!I74+MAYO!I74+JUNIO!I74</f>
        <v>0</v>
      </c>
      <c r="H72" s="13">
        <f>ABRIL!F74+MAYO!F74+JUNIO!F74</f>
        <v>93047</v>
      </c>
      <c r="I72" s="13">
        <f>ABRIL!G74+MAYO!G74+JUNIO!G74</f>
        <v>391760</v>
      </c>
      <c r="J72" s="13">
        <f>ABRIL!K74+MAYO!K74+JUNIO!K74</f>
        <v>107747</v>
      </c>
      <c r="K72" s="13">
        <f>ABRIL!H74+MAYO!H74+JUNIO!H74</f>
        <v>12219</v>
      </c>
      <c r="L72" s="13">
        <f>ABRIL!L74+MAYO!L74+JUNIO!L74</f>
        <v>56632</v>
      </c>
      <c r="M72" s="13">
        <f>ABRIL!M74+MAYO!M74+JUNIO!M74</f>
        <v>5459</v>
      </c>
      <c r="N72" s="13">
        <f>ABRIL!J74+MAYO!J74+JUNIO!J74</f>
        <v>178999</v>
      </c>
      <c r="O72" s="13">
        <f>ABRIL!N74+MAYO!N74+JUNIO!N74</f>
        <v>50315</v>
      </c>
      <c r="P72" s="13">
        <v>3356103</v>
      </c>
      <c r="Q72" s="13">
        <v>2301168</v>
      </c>
      <c r="R72" s="13">
        <f t="shared" si="2"/>
        <v>12497617</v>
      </c>
    </row>
    <row r="73" spans="1:18" ht="15" customHeight="1">
      <c r="A73" s="11">
        <v>68</v>
      </c>
      <c r="B73" s="12" t="s">
        <v>83</v>
      </c>
      <c r="C73" s="13">
        <f>ABRIL!C75+MAYO!C75+JUNIO!C75</f>
        <v>2973664</v>
      </c>
      <c r="D73" s="13">
        <f>ABRIL!O75+MAYO!O75+JUNIO!O75</f>
        <v>-39624</v>
      </c>
      <c r="E73" s="13">
        <f>ABRIL!D75+MAYO!D75+JUNIO!D75</f>
        <v>1005784</v>
      </c>
      <c r="F73" s="13">
        <f>ABRIL!E75+MAYO!E75+JUNIO!E75</f>
        <v>0</v>
      </c>
      <c r="G73" s="13">
        <f>ABRIL!I75+MAYO!I75+JUNIO!I75</f>
        <v>0</v>
      </c>
      <c r="H73" s="13">
        <f>ABRIL!F75+MAYO!F75+JUNIO!F75</f>
        <v>61664</v>
      </c>
      <c r="I73" s="13">
        <f>ABRIL!G75+MAYO!G75+JUNIO!G75</f>
        <v>259627</v>
      </c>
      <c r="J73" s="13">
        <f>ABRIL!K75+MAYO!K75+JUNIO!K75</f>
        <v>71405</v>
      </c>
      <c r="K73" s="13">
        <f>ABRIL!H75+MAYO!H75+JUNIO!H75</f>
        <v>8097</v>
      </c>
      <c r="L73" s="13">
        <f>ABRIL!L75+MAYO!L75+JUNIO!L75</f>
        <v>37532</v>
      </c>
      <c r="M73" s="13">
        <f>ABRIL!M75+MAYO!M75+JUNIO!M75</f>
        <v>3618</v>
      </c>
      <c r="N73" s="13">
        <f>ABRIL!J75+MAYO!J75+JUNIO!J75</f>
        <v>59753</v>
      </c>
      <c r="O73" s="13">
        <f>ABRIL!N75+MAYO!N75+JUNIO!N75</f>
        <v>33344</v>
      </c>
      <c r="P73" s="13">
        <v>1653123</v>
      </c>
      <c r="Q73" s="13">
        <v>733866</v>
      </c>
      <c r="R73" s="13">
        <f t="shared" si="2"/>
        <v>6861853</v>
      </c>
    </row>
    <row r="74" spans="1:18" ht="15" customHeight="1">
      <c r="A74" s="11">
        <v>69</v>
      </c>
      <c r="B74" s="12" t="s">
        <v>84</v>
      </c>
      <c r="C74" s="13">
        <f>ABRIL!C76+MAYO!C76+JUNIO!C76</f>
        <v>4264734</v>
      </c>
      <c r="D74" s="13">
        <f>ABRIL!O76+MAYO!O76+JUNIO!O76</f>
        <v>-59721</v>
      </c>
      <c r="E74" s="13">
        <f>ABRIL!D76+MAYO!D76+JUNIO!D76</f>
        <v>1442465</v>
      </c>
      <c r="F74" s="13">
        <f>ABRIL!E76+MAYO!E76+JUNIO!E76</f>
        <v>329360</v>
      </c>
      <c r="G74" s="13">
        <f>ABRIL!I76+MAYO!I76+JUNIO!I76</f>
        <v>0</v>
      </c>
      <c r="H74" s="13">
        <f>ABRIL!F76+MAYO!F76+JUNIO!F76</f>
        <v>88437</v>
      </c>
      <c r="I74" s="13">
        <f>ABRIL!G76+MAYO!G76+JUNIO!G76</f>
        <v>372346</v>
      </c>
      <c r="J74" s="13">
        <f>ABRIL!K76+MAYO!K76+JUNIO!K76</f>
        <v>102409</v>
      </c>
      <c r="K74" s="13">
        <f>ABRIL!H76+MAYO!H76+JUNIO!H76</f>
        <v>11613</v>
      </c>
      <c r="L74" s="13">
        <f>ABRIL!L76+MAYO!L76+JUNIO!L76</f>
        <v>53826</v>
      </c>
      <c r="M74" s="13">
        <f>ABRIL!M76+MAYO!M76+JUNIO!M76</f>
        <v>5188</v>
      </c>
      <c r="N74" s="13">
        <f>ABRIL!J76+MAYO!J76+JUNIO!J76</f>
        <v>181384</v>
      </c>
      <c r="O74" s="13">
        <f>ABRIL!N76+MAYO!N76+JUNIO!N76</f>
        <v>47822</v>
      </c>
      <c r="P74" s="13">
        <v>7649073</v>
      </c>
      <c r="Q74" s="13">
        <v>2052579</v>
      </c>
      <c r="R74" s="13">
        <f t="shared" si="2"/>
        <v>16541515</v>
      </c>
    </row>
    <row r="75" spans="1:18" ht="15" customHeight="1">
      <c r="A75" s="11">
        <v>70</v>
      </c>
      <c r="B75" s="12" t="s">
        <v>85</v>
      </c>
      <c r="C75" s="13">
        <f>ABRIL!C77+MAYO!C77+JUNIO!C77</f>
        <v>3056553</v>
      </c>
      <c r="D75" s="13">
        <f>ABRIL!O77+MAYO!O77+JUNIO!O77</f>
        <v>-42532</v>
      </c>
      <c r="E75" s="13">
        <f>ABRIL!D77+MAYO!D77+JUNIO!D77</f>
        <v>1033821</v>
      </c>
      <c r="F75" s="13">
        <f>ABRIL!E77+MAYO!E77+JUNIO!E77</f>
        <v>221564</v>
      </c>
      <c r="G75" s="13">
        <f>ABRIL!I77+MAYO!I77+JUNIO!I77</f>
        <v>0</v>
      </c>
      <c r="H75" s="13">
        <f>ABRIL!F77+MAYO!F77+JUNIO!F77</f>
        <v>63382</v>
      </c>
      <c r="I75" s="13">
        <f>ABRIL!G77+MAYO!G77+JUNIO!G77</f>
        <v>266862</v>
      </c>
      <c r="J75" s="13">
        <f>ABRIL!K77+MAYO!K77+JUNIO!K77</f>
        <v>73396</v>
      </c>
      <c r="K75" s="13">
        <f>ABRIL!H77+MAYO!H77+JUNIO!H77</f>
        <v>8322</v>
      </c>
      <c r="L75" s="13">
        <f>ABRIL!L77+MAYO!L77+JUNIO!L77</f>
        <v>38578</v>
      </c>
      <c r="M75" s="13">
        <f>ABRIL!M77+MAYO!M77+JUNIO!M77</f>
        <v>3718</v>
      </c>
      <c r="N75" s="13">
        <f>ABRIL!J77+MAYO!J77+JUNIO!J77</f>
        <v>73308</v>
      </c>
      <c r="O75" s="13">
        <f>ABRIL!N77+MAYO!N77+JUNIO!N77</f>
        <v>34274</v>
      </c>
      <c r="P75" s="13">
        <v>2002713</v>
      </c>
      <c r="Q75" s="13">
        <v>908976</v>
      </c>
      <c r="R75" s="13">
        <f t="shared" si="2"/>
        <v>7742935</v>
      </c>
    </row>
    <row r="76" spans="1:18" ht="15" customHeight="1">
      <c r="A76" s="11">
        <v>71</v>
      </c>
      <c r="B76" s="12" t="s">
        <v>86</v>
      </c>
      <c r="C76" s="13">
        <f>ABRIL!C78+MAYO!C78+JUNIO!C78</f>
        <v>2567380</v>
      </c>
      <c r="D76" s="13">
        <f>ABRIL!O78+MAYO!O78+JUNIO!O78</f>
        <v>-35301</v>
      </c>
      <c r="E76" s="13">
        <f>ABRIL!D78+MAYO!D78+JUNIO!D78</f>
        <v>868368</v>
      </c>
      <c r="F76" s="13">
        <f>ABRIL!E78+MAYO!E78+JUNIO!E78</f>
        <v>172640</v>
      </c>
      <c r="G76" s="13">
        <f>ABRIL!I78+MAYO!I78+JUNIO!I78</f>
        <v>0</v>
      </c>
      <c r="H76" s="13">
        <f>ABRIL!F78+MAYO!F78+JUNIO!F78</f>
        <v>53239</v>
      </c>
      <c r="I76" s="13">
        <f>ABRIL!G78+MAYO!G78+JUNIO!G78</f>
        <v>224153</v>
      </c>
      <c r="J76" s="13">
        <f>ABRIL!K78+MAYO!K78+JUNIO!K78</f>
        <v>61650</v>
      </c>
      <c r="K76" s="13">
        <f>ABRIL!H78+MAYO!H78+JUNIO!H78</f>
        <v>6990</v>
      </c>
      <c r="L76" s="13">
        <f>ABRIL!L78+MAYO!L78+JUNIO!L78</f>
        <v>32403</v>
      </c>
      <c r="M76" s="13">
        <f>ABRIL!M78+MAYO!M78+JUNIO!M78</f>
        <v>3123</v>
      </c>
      <c r="N76" s="13">
        <f>ABRIL!J78+MAYO!J78+JUNIO!J78</f>
        <v>39474</v>
      </c>
      <c r="O76" s="13">
        <f>ABRIL!N78+MAYO!N78+JUNIO!N78</f>
        <v>28789</v>
      </c>
      <c r="P76" s="13">
        <v>1420521</v>
      </c>
      <c r="Q76" s="13">
        <v>446133</v>
      </c>
      <c r="R76" s="13">
        <f t="shared" si="2"/>
        <v>5889562</v>
      </c>
    </row>
    <row r="77" spans="1:18" ht="15" customHeight="1">
      <c r="A77" s="11">
        <v>72</v>
      </c>
      <c r="B77" s="12" t="s">
        <v>87</v>
      </c>
      <c r="C77" s="13">
        <f>ABRIL!C79+MAYO!C79+JUNIO!C79</f>
        <v>2538863</v>
      </c>
      <c r="D77" s="13">
        <f>ABRIL!O79+MAYO!O79+JUNIO!O79</f>
        <v>-35043</v>
      </c>
      <c r="E77" s="13">
        <f>ABRIL!D79+MAYO!D79+JUNIO!D79</f>
        <v>858722</v>
      </c>
      <c r="F77" s="13">
        <f>ABRIL!E79+MAYO!E79+JUNIO!E79</f>
        <v>170613</v>
      </c>
      <c r="G77" s="13">
        <f>ABRIL!I79+MAYO!I79+JUNIO!I79</f>
        <v>0</v>
      </c>
      <c r="H77" s="13">
        <f>ABRIL!F79+MAYO!F79+JUNIO!F79</f>
        <v>52647</v>
      </c>
      <c r="I77" s="13">
        <f>ABRIL!G79+MAYO!G79+JUNIO!G79</f>
        <v>221664</v>
      </c>
      <c r="J77" s="13">
        <f>ABRIL!K79+MAYO!K79+JUNIO!K79</f>
        <v>60965</v>
      </c>
      <c r="K77" s="13">
        <f>ABRIL!H79+MAYO!H79+JUNIO!H79</f>
        <v>6912</v>
      </c>
      <c r="L77" s="13">
        <f>ABRIL!L79+MAYO!L79+JUNIO!L79</f>
        <v>32044</v>
      </c>
      <c r="M77" s="13">
        <f>ABRIL!M79+MAYO!M79+JUNIO!M79</f>
        <v>3089</v>
      </c>
      <c r="N77" s="13">
        <f>ABRIL!J79+MAYO!J79+JUNIO!J79</f>
        <v>33167</v>
      </c>
      <c r="O77" s="13">
        <f>ABRIL!N79+MAYO!N79+JUNIO!N79</f>
        <v>28469</v>
      </c>
      <c r="P77" s="13">
        <v>1327296</v>
      </c>
      <c r="Q77" s="13">
        <v>425073</v>
      </c>
      <c r="R77" s="13">
        <f t="shared" si="2"/>
        <v>5724481</v>
      </c>
    </row>
    <row r="78" spans="1:18" ht="15" customHeight="1">
      <c r="A78" s="11">
        <v>73</v>
      </c>
      <c r="B78" s="12" t="s">
        <v>88</v>
      </c>
      <c r="C78" s="13">
        <f>ABRIL!C80+MAYO!C80+JUNIO!C80</f>
        <v>3531060</v>
      </c>
      <c r="D78" s="13">
        <f>ABRIL!O80+MAYO!O80+JUNIO!O80</f>
        <v>-48584</v>
      </c>
      <c r="E78" s="13">
        <f>ABRIL!D80+MAYO!D80+JUNIO!D80</f>
        <v>1194314</v>
      </c>
      <c r="F78" s="13">
        <f>ABRIL!E80+MAYO!E80+JUNIO!E80</f>
        <v>260772</v>
      </c>
      <c r="G78" s="13">
        <f>ABRIL!I80+MAYO!I80+JUNIO!I80</f>
        <v>0</v>
      </c>
      <c r="H78" s="13">
        <f>ABRIL!F80+MAYO!F80+JUNIO!F80</f>
        <v>73222</v>
      </c>
      <c r="I78" s="13">
        <f>ABRIL!G80+MAYO!G80+JUNIO!G80</f>
        <v>308291</v>
      </c>
      <c r="J78" s="13">
        <f>ABRIL!K80+MAYO!K80+JUNIO!K80</f>
        <v>84790</v>
      </c>
      <c r="K78" s="13">
        <f>ABRIL!H80+MAYO!H80+JUNIO!H80</f>
        <v>9615</v>
      </c>
      <c r="L78" s="13">
        <f>ABRIL!L80+MAYO!L80+JUNIO!L80</f>
        <v>44566</v>
      </c>
      <c r="M78" s="13">
        <f>ABRIL!M80+MAYO!M80+JUNIO!M80</f>
        <v>4295</v>
      </c>
      <c r="N78" s="13">
        <f>ABRIL!J80+MAYO!J80+JUNIO!J80</f>
        <v>130178</v>
      </c>
      <c r="O78" s="13">
        <f>ABRIL!N80+MAYO!N80+JUNIO!N80</f>
        <v>39594</v>
      </c>
      <c r="P78" s="13">
        <v>7470168</v>
      </c>
      <c r="Q78" s="13">
        <v>1340001</v>
      </c>
      <c r="R78" s="13">
        <f t="shared" si="2"/>
        <v>14442282</v>
      </c>
    </row>
    <row r="79" spans="1:18" ht="15" customHeight="1">
      <c r="A79" s="11">
        <v>74</v>
      </c>
      <c r="B79" s="12" t="s">
        <v>89</v>
      </c>
      <c r="C79" s="13">
        <f>ABRIL!C81+MAYO!C81+JUNIO!C81</f>
        <v>3004180</v>
      </c>
      <c r="D79" s="13">
        <f>ABRIL!O81+MAYO!O81+JUNIO!O81</f>
        <v>-40371</v>
      </c>
      <c r="E79" s="13">
        <f>ABRIL!D81+MAYO!D81+JUNIO!D81</f>
        <v>1016107</v>
      </c>
      <c r="F79" s="13">
        <f>ABRIL!E81+MAYO!E81+JUNIO!E81</f>
        <v>0</v>
      </c>
      <c r="G79" s="13">
        <f>ABRIL!I81+MAYO!I81+JUNIO!I81</f>
        <v>0</v>
      </c>
      <c r="H79" s="13">
        <f>ABRIL!F81+MAYO!F81+JUNIO!F81</f>
        <v>62297</v>
      </c>
      <c r="I79" s="13">
        <f>ABRIL!G81+MAYO!G81+JUNIO!G81</f>
        <v>262289</v>
      </c>
      <c r="J79" s="13">
        <f>ABRIL!K81+MAYO!K81+JUNIO!K81</f>
        <v>72139</v>
      </c>
      <c r="K79" s="13">
        <f>ABRIL!H81+MAYO!H81+JUNIO!H81</f>
        <v>8181</v>
      </c>
      <c r="L79" s="13">
        <f>ABRIL!L81+MAYO!L81+JUNIO!L81</f>
        <v>37917</v>
      </c>
      <c r="M79" s="13">
        <f>ABRIL!M81+MAYO!M81+JUNIO!M81</f>
        <v>3655</v>
      </c>
      <c r="N79" s="13">
        <f>ABRIL!J81+MAYO!J81+JUNIO!J81</f>
        <v>72870</v>
      </c>
      <c r="O79" s="13">
        <f>ABRIL!N81+MAYO!N81+JUNIO!N81</f>
        <v>33687</v>
      </c>
      <c r="P79" s="13">
        <v>1984128</v>
      </c>
      <c r="Q79" s="13">
        <v>863883</v>
      </c>
      <c r="R79" s="13">
        <f t="shared" si="2"/>
        <v>7380962</v>
      </c>
    </row>
    <row r="80" spans="1:18" ht="15" customHeight="1">
      <c r="A80" s="11">
        <v>75</v>
      </c>
      <c r="B80" s="12" t="s">
        <v>90</v>
      </c>
      <c r="C80" s="13">
        <f>ABRIL!C82+MAYO!C82+JUNIO!C82</f>
        <v>3782841</v>
      </c>
      <c r="D80" s="13">
        <f>ABRIL!O82+MAYO!O82+JUNIO!O82</f>
        <v>-52512</v>
      </c>
      <c r="E80" s="13">
        <f>ABRIL!D82+MAYO!D82+JUNIO!D82</f>
        <v>1279474</v>
      </c>
      <c r="F80" s="13">
        <f>ABRIL!E82+MAYO!E82+JUNIO!E82</f>
        <v>284410</v>
      </c>
      <c r="G80" s="13">
        <f>ABRIL!I82+MAYO!I82+JUNIO!I82</f>
        <v>0</v>
      </c>
      <c r="H80" s="13">
        <f>ABRIL!F82+MAYO!F82+JUNIO!F82</f>
        <v>78443</v>
      </c>
      <c r="I80" s="13">
        <f>ABRIL!G82+MAYO!G82+JUNIO!G82</f>
        <v>330273</v>
      </c>
      <c r="J80" s="13">
        <f>ABRIL!K82+MAYO!K82+JUNIO!K82</f>
        <v>90836</v>
      </c>
      <c r="K80" s="13">
        <f>ABRIL!H82+MAYO!H82+JUNIO!H82</f>
        <v>10299</v>
      </c>
      <c r="L80" s="13">
        <f>ABRIL!L82+MAYO!L82+JUNIO!L82</f>
        <v>47744</v>
      </c>
      <c r="M80" s="13">
        <f>ABRIL!M82+MAYO!M82+JUNIO!M82</f>
        <v>4601</v>
      </c>
      <c r="N80" s="13">
        <f>ABRIL!J82+MAYO!J82+JUNIO!J82</f>
        <v>147709</v>
      </c>
      <c r="O80" s="13">
        <f>ABRIL!N82+MAYO!N82+JUNIO!N82</f>
        <v>42418</v>
      </c>
      <c r="P80" s="13">
        <v>5534394</v>
      </c>
      <c r="Q80" s="13">
        <v>1584243</v>
      </c>
      <c r="R80" s="13">
        <f t="shared" si="2"/>
        <v>13165173</v>
      </c>
    </row>
    <row r="81" spans="1:18" ht="15" customHeight="1">
      <c r="A81" s="11">
        <v>76</v>
      </c>
      <c r="B81" s="12" t="s">
        <v>91</v>
      </c>
      <c r="C81" s="13">
        <f>ABRIL!C83+MAYO!C83+JUNIO!C83</f>
        <v>6419344</v>
      </c>
      <c r="D81" s="13">
        <f>ABRIL!O83+MAYO!O83+JUNIO!O83</f>
        <v>-90256</v>
      </c>
      <c r="E81" s="13">
        <f>ABRIL!D83+MAYO!D83+JUNIO!D83</f>
        <v>2171221</v>
      </c>
      <c r="F81" s="13">
        <f>ABRIL!E83+MAYO!E83+JUNIO!E83</f>
        <v>529762</v>
      </c>
      <c r="G81" s="13">
        <f>ABRIL!I83+MAYO!I83+JUNIO!I83</f>
        <v>0</v>
      </c>
      <c r="H81" s="13">
        <f>ABRIL!F83+MAYO!F83+JUNIO!F83</f>
        <v>133116</v>
      </c>
      <c r="I81" s="13">
        <f>ABRIL!G83+MAYO!G83+JUNIO!G83</f>
        <v>560462</v>
      </c>
      <c r="J81" s="13">
        <f>ABRIL!K83+MAYO!K83+JUNIO!K83</f>
        <v>154146</v>
      </c>
      <c r="K81" s="13">
        <f>ABRIL!H83+MAYO!H83+JUNIO!H83</f>
        <v>17481</v>
      </c>
      <c r="L81" s="13">
        <f>ABRIL!L83+MAYO!L83+JUNIO!L83</f>
        <v>81020</v>
      </c>
      <c r="M81" s="13">
        <f>ABRIL!M83+MAYO!M83+JUNIO!M83</f>
        <v>7808</v>
      </c>
      <c r="N81" s="13">
        <f>ABRIL!J83+MAYO!J83+JUNIO!J83</f>
        <v>351956</v>
      </c>
      <c r="O81" s="13">
        <f>ABRIL!N83+MAYO!N83+JUNIO!N83</f>
        <v>71983</v>
      </c>
      <c r="P81" s="13">
        <v>5420985</v>
      </c>
      <c r="Q81" s="13">
        <v>4106304</v>
      </c>
      <c r="R81" s="13">
        <f t="shared" si="2"/>
        <v>19935332</v>
      </c>
    </row>
    <row r="82" spans="1:18" ht="27">
      <c r="A82" s="11">
        <v>77</v>
      </c>
      <c r="B82" s="12" t="s">
        <v>92</v>
      </c>
      <c r="C82" s="13">
        <f>ABRIL!C84+MAYO!C84+JUNIO!C84</f>
        <v>2749695</v>
      </c>
      <c r="D82" s="13">
        <f>ABRIL!O84+MAYO!O84+JUNIO!O84</f>
        <v>-36917</v>
      </c>
      <c r="E82" s="13">
        <f>ABRIL!D84+MAYO!D84+JUNIO!D84</f>
        <v>930033</v>
      </c>
      <c r="F82" s="13">
        <f>ABRIL!E84+MAYO!E84+JUNIO!E84</f>
        <v>0</v>
      </c>
      <c r="G82" s="13">
        <f>ABRIL!I84+MAYO!I84+JUNIO!I84</f>
        <v>0</v>
      </c>
      <c r="H82" s="13">
        <f>ABRIL!F84+MAYO!F84+JUNIO!F84</f>
        <v>57019</v>
      </c>
      <c r="I82" s="13">
        <f>ABRIL!G84+MAYO!G84+JUNIO!G84</f>
        <v>240071</v>
      </c>
      <c r="J82" s="13">
        <f>ABRIL!K84+MAYO!K84+JUNIO!K84</f>
        <v>66028</v>
      </c>
      <c r="K82" s="13">
        <f>ABRIL!H84+MAYO!H84+JUNIO!H84</f>
        <v>7488</v>
      </c>
      <c r="L82" s="13">
        <f>ABRIL!L84+MAYO!L84+JUNIO!L84</f>
        <v>34705</v>
      </c>
      <c r="M82" s="13">
        <f>ABRIL!M84+MAYO!M84+JUNIO!M84</f>
        <v>3345</v>
      </c>
      <c r="N82" s="13">
        <f>ABRIL!J84+MAYO!J84+JUNIO!J84</f>
        <v>57240</v>
      </c>
      <c r="O82" s="13">
        <f>ABRIL!N84+MAYO!N84+JUNIO!N84</f>
        <v>30833</v>
      </c>
      <c r="P82" s="13">
        <v>2408277</v>
      </c>
      <c r="Q82" s="13">
        <v>614148</v>
      </c>
      <c r="R82" s="13">
        <f t="shared" si="2"/>
        <v>7161965</v>
      </c>
    </row>
    <row r="83" spans="1:18" ht="15" customHeight="1">
      <c r="A83" s="11">
        <v>78</v>
      </c>
      <c r="B83" s="12" t="s">
        <v>93</v>
      </c>
      <c r="C83" s="13">
        <f>ABRIL!C85+MAYO!C85+JUNIO!C85</f>
        <v>3001806</v>
      </c>
      <c r="D83" s="13">
        <f>ABRIL!O85+MAYO!O85+JUNIO!O85</f>
        <v>-41769</v>
      </c>
      <c r="E83" s="13">
        <f>ABRIL!D85+MAYO!D85+JUNIO!D85</f>
        <v>1015303</v>
      </c>
      <c r="F83" s="13">
        <f>ABRIL!E85+MAYO!E85+JUNIO!E85</f>
        <v>213431</v>
      </c>
      <c r="G83" s="13">
        <f>ABRIL!I85+MAYO!I85+JUNIO!I85</f>
        <v>0</v>
      </c>
      <c r="H83" s="13">
        <f>ABRIL!F85+MAYO!F85+JUNIO!F85</f>
        <v>62248</v>
      </c>
      <c r="I83" s="13">
        <f>ABRIL!G85+MAYO!G85+JUNIO!G85</f>
        <v>262083</v>
      </c>
      <c r="J83" s="13">
        <f>ABRIL!K85+MAYO!K85+JUNIO!K85</f>
        <v>72082</v>
      </c>
      <c r="K83" s="13">
        <f>ABRIL!H85+MAYO!H85+JUNIO!H85</f>
        <v>8175</v>
      </c>
      <c r="L83" s="13">
        <f>ABRIL!L85+MAYO!L85+JUNIO!L85</f>
        <v>37887</v>
      </c>
      <c r="M83" s="13">
        <f>ABRIL!M85+MAYO!M85+JUNIO!M85</f>
        <v>3651</v>
      </c>
      <c r="N83" s="13">
        <f>ABRIL!J85+MAYO!J85+JUNIO!J85</f>
        <v>74316</v>
      </c>
      <c r="O83" s="13">
        <f>ABRIL!N85+MAYO!N85+JUNIO!N85</f>
        <v>33659</v>
      </c>
      <c r="P83" s="13">
        <v>2021058</v>
      </c>
      <c r="Q83" s="13">
        <v>857703</v>
      </c>
      <c r="R83" s="13">
        <f t="shared" si="2"/>
        <v>7621633</v>
      </c>
    </row>
    <row r="84" spans="1:18" ht="15" customHeight="1">
      <c r="A84" s="11">
        <v>79</v>
      </c>
      <c r="B84" s="12" t="s">
        <v>94</v>
      </c>
      <c r="C84" s="13">
        <f>ABRIL!C86+MAYO!C86+JUNIO!C86</f>
        <v>12959113</v>
      </c>
      <c r="D84" s="13">
        <f>ABRIL!O86+MAYO!O86+JUNIO!O86</f>
        <v>-181501</v>
      </c>
      <c r="E84" s="13">
        <f>ABRIL!D86+MAYO!D86+JUNIO!D86</f>
        <v>4383171</v>
      </c>
      <c r="F84" s="13">
        <f>ABRIL!E86+MAYO!E86+JUNIO!E86</f>
        <v>1150851</v>
      </c>
      <c r="G84" s="13">
        <f>ABRIL!I86+MAYO!I86+JUNIO!I86</f>
        <v>0</v>
      </c>
      <c r="H84" s="13">
        <f>ABRIL!F86+MAYO!F86+JUNIO!F86</f>
        <v>268729</v>
      </c>
      <c r="I84" s="13">
        <f>ABRIL!G86+MAYO!G86+JUNIO!G86</f>
        <v>1131438</v>
      </c>
      <c r="J84" s="13">
        <f>ABRIL!K86+MAYO!K86+JUNIO!K86</f>
        <v>311183</v>
      </c>
      <c r="K84" s="13">
        <f>ABRIL!H86+MAYO!H86+JUNIO!H86</f>
        <v>35286</v>
      </c>
      <c r="L84" s="13">
        <f>ABRIL!L86+MAYO!L86+JUNIO!L86</f>
        <v>163560</v>
      </c>
      <c r="M84" s="13">
        <f>ABRIL!M86+MAYO!M86+JUNIO!M86</f>
        <v>15763</v>
      </c>
      <c r="N84" s="13">
        <f>ABRIL!J86+MAYO!J86+JUNIO!J86</f>
        <v>857207</v>
      </c>
      <c r="O84" s="13">
        <f>ABRIL!N86+MAYO!N86+JUNIO!N86</f>
        <v>145315</v>
      </c>
      <c r="P84" s="13">
        <v>26234868</v>
      </c>
      <c r="Q84" s="13">
        <v>10314858</v>
      </c>
      <c r="R84" s="13">
        <f t="shared" si="2"/>
        <v>57789841</v>
      </c>
    </row>
    <row r="85" spans="1:18" ht="15" customHeight="1">
      <c r="A85" s="11">
        <v>80</v>
      </c>
      <c r="B85" s="12" t="s">
        <v>95</v>
      </c>
      <c r="C85" s="13">
        <f>ABRIL!C87+MAYO!C87+JUNIO!C87</f>
        <v>4733140</v>
      </c>
      <c r="D85" s="13">
        <f>ABRIL!O87+MAYO!O87+JUNIO!O87</f>
        <v>-65798</v>
      </c>
      <c r="E85" s="13">
        <f>ABRIL!D87+MAYO!D87+JUNIO!D87</f>
        <v>1600894</v>
      </c>
      <c r="F85" s="13">
        <f>ABRIL!E87+MAYO!E87+JUNIO!E87</f>
        <v>373297</v>
      </c>
      <c r="G85" s="13">
        <f>ABRIL!I87+MAYO!I87+JUNIO!I87</f>
        <v>0</v>
      </c>
      <c r="H85" s="13">
        <f>ABRIL!F87+MAYO!F87+JUNIO!F87</f>
        <v>98149</v>
      </c>
      <c r="I85" s="13">
        <f>ABRIL!G87+MAYO!G87+JUNIO!G87</f>
        <v>413242</v>
      </c>
      <c r="J85" s="13">
        <f>ABRIL!K87+MAYO!K87+JUNIO!K87</f>
        <v>113656</v>
      </c>
      <c r="K85" s="13">
        <f>ABRIL!H87+MAYO!H87+JUNIO!H87</f>
        <v>12888</v>
      </c>
      <c r="L85" s="13">
        <f>ABRIL!L87+MAYO!L87+JUNIO!L87</f>
        <v>59738</v>
      </c>
      <c r="M85" s="13">
        <f>ABRIL!M87+MAYO!M87+JUNIO!M87</f>
        <v>5757</v>
      </c>
      <c r="N85" s="13">
        <f>ABRIL!J87+MAYO!J87+JUNIO!J87</f>
        <v>206779</v>
      </c>
      <c r="O85" s="13">
        <f>ABRIL!N87+MAYO!N87+JUNIO!N87</f>
        <v>53075</v>
      </c>
      <c r="P85" s="13">
        <v>4642131</v>
      </c>
      <c r="Q85" s="13">
        <v>2522520</v>
      </c>
      <c r="R85" s="13">
        <f t="shared" si="2"/>
        <v>14769468</v>
      </c>
    </row>
    <row r="86" spans="1:18" ht="15" customHeight="1">
      <c r="A86" s="11">
        <v>81</v>
      </c>
      <c r="B86" s="12" t="s">
        <v>96</v>
      </c>
      <c r="C86" s="13">
        <f>ABRIL!C88+MAYO!C88+JUNIO!C88</f>
        <v>2912244</v>
      </c>
      <c r="D86" s="13">
        <f>ABRIL!O88+MAYO!O88+JUNIO!O88</f>
        <v>-40325</v>
      </c>
      <c r="E86" s="13">
        <f>ABRIL!D88+MAYO!D88+JUNIO!D88</f>
        <v>985011</v>
      </c>
      <c r="F86" s="13">
        <f>ABRIL!E88+MAYO!E88+JUNIO!E88</f>
        <v>204226</v>
      </c>
      <c r="G86" s="13">
        <f>ABRIL!I88+MAYO!I88+JUNIO!I88</f>
        <v>91198</v>
      </c>
      <c r="H86" s="13">
        <f>ABRIL!F88+MAYO!F88+JUNIO!F88</f>
        <v>60390</v>
      </c>
      <c r="I86" s="13">
        <f>ABRIL!G88+MAYO!G88+JUNIO!G88</f>
        <v>254262</v>
      </c>
      <c r="J86" s="13">
        <f>ABRIL!K88+MAYO!K88+JUNIO!K88</f>
        <v>69931</v>
      </c>
      <c r="K86" s="13">
        <f>ABRIL!H88+MAYO!H88+JUNIO!H88</f>
        <v>7929</v>
      </c>
      <c r="L86" s="13">
        <f>ABRIL!L88+MAYO!L88+JUNIO!L88</f>
        <v>36757</v>
      </c>
      <c r="M86" s="13">
        <f>ABRIL!M88+MAYO!M88+JUNIO!M88</f>
        <v>3543</v>
      </c>
      <c r="N86" s="13">
        <f>ABRIL!J88+MAYO!J88+JUNIO!J88</f>
        <v>70927</v>
      </c>
      <c r="O86" s="13">
        <f>ABRIL!N88+MAYO!N88+JUNIO!N88</f>
        <v>32656</v>
      </c>
      <c r="P86" s="13">
        <v>3623715</v>
      </c>
      <c r="Q86" s="13">
        <v>767973</v>
      </c>
      <c r="R86" s="13">
        <f t="shared" si="2"/>
        <v>9080437</v>
      </c>
    </row>
    <row r="87" spans="1:18" ht="27">
      <c r="A87" s="11">
        <v>82</v>
      </c>
      <c r="B87" s="12" t="s">
        <v>97</v>
      </c>
      <c r="C87" s="13">
        <f>ABRIL!C89+MAYO!C89+JUNIO!C89</f>
        <v>2933539</v>
      </c>
      <c r="D87" s="13">
        <f>ABRIL!O89+MAYO!O89+JUNIO!O89</f>
        <v>-40938</v>
      </c>
      <c r="E87" s="13">
        <f>ABRIL!D89+MAYO!D89+JUNIO!D89</f>
        <v>992213</v>
      </c>
      <c r="F87" s="13">
        <f>ABRIL!E89+MAYO!E89+JUNIO!E89</f>
        <v>207561</v>
      </c>
      <c r="G87" s="13">
        <f>ABRIL!I89+MAYO!I89+JUNIO!I89</f>
        <v>0</v>
      </c>
      <c r="H87" s="13">
        <f>ABRIL!F89+MAYO!F89+JUNIO!F89</f>
        <v>60832</v>
      </c>
      <c r="I87" s="13">
        <f>ABRIL!G89+MAYO!G89+JUNIO!G89</f>
        <v>256122</v>
      </c>
      <c r="J87" s="13">
        <f>ABRIL!K89+MAYO!K89+JUNIO!K89</f>
        <v>70442</v>
      </c>
      <c r="K87" s="13">
        <f>ABRIL!H89+MAYO!H89+JUNIO!H89</f>
        <v>7989</v>
      </c>
      <c r="L87" s="13">
        <f>ABRIL!L89+MAYO!L89+JUNIO!L89</f>
        <v>37025</v>
      </c>
      <c r="M87" s="13">
        <f>ABRIL!M89+MAYO!M89+JUNIO!M89</f>
        <v>3568</v>
      </c>
      <c r="N87" s="13">
        <f>ABRIL!J89+MAYO!J89+JUNIO!J89</f>
        <v>62727</v>
      </c>
      <c r="O87" s="13">
        <f>ABRIL!N89+MAYO!N89+JUNIO!N89</f>
        <v>32895</v>
      </c>
      <c r="P87" s="13">
        <v>1516473</v>
      </c>
      <c r="Q87" s="13">
        <v>803910</v>
      </c>
      <c r="R87" s="13">
        <f t="shared" si="2"/>
        <v>6944358</v>
      </c>
    </row>
    <row r="88" spans="1:18" ht="27">
      <c r="A88" s="11">
        <v>83</v>
      </c>
      <c r="B88" s="12" t="s">
        <v>98</v>
      </c>
      <c r="C88" s="13">
        <f>ABRIL!C90+MAYO!C90+JUNIO!C90</f>
        <v>2661265</v>
      </c>
      <c r="D88" s="13">
        <f>ABRIL!O90+MAYO!O90+JUNIO!O90</f>
        <v>-35641</v>
      </c>
      <c r="E88" s="13">
        <f>ABRIL!D90+MAYO!D90+JUNIO!D90</f>
        <v>900122</v>
      </c>
      <c r="F88" s="13">
        <f>ABRIL!E90+MAYO!E90+JUNIO!E90</f>
        <v>0</v>
      </c>
      <c r="G88" s="13">
        <f>ABRIL!I90+MAYO!I90+JUNIO!I90</f>
        <v>0</v>
      </c>
      <c r="H88" s="13">
        <f>ABRIL!F90+MAYO!F90+JUNIO!F90</f>
        <v>55185</v>
      </c>
      <c r="I88" s="13">
        <f>ABRIL!G90+MAYO!G90+JUNIO!G90</f>
        <v>232351</v>
      </c>
      <c r="J88" s="13">
        <f>ABRIL!K90+MAYO!K90+JUNIO!K90</f>
        <v>63904</v>
      </c>
      <c r="K88" s="13">
        <f>ABRIL!H90+MAYO!H90+JUNIO!H90</f>
        <v>7245</v>
      </c>
      <c r="L88" s="13">
        <f>ABRIL!L90+MAYO!L90+JUNIO!L90</f>
        <v>33589</v>
      </c>
      <c r="M88" s="13">
        <f>ABRIL!M90+MAYO!M90+JUNIO!M90</f>
        <v>3238</v>
      </c>
      <c r="N88" s="13">
        <f>ABRIL!J90+MAYO!J90+JUNIO!J90</f>
        <v>34347</v>
      </c>
      <c r="O88" s="13">
        <f>ABRIL!N90+MAYO!N90+JUNIO!N90</f>
        <v>29842</v>
      </c>
      <c r="P88" s="13">
        <v>573669</v>
      </c>
      <c r="Q88" s="13">
        <v>438351</v>
      </c>
      <c r="R88" s="13">
        <f t="shared" si="2"/>
        <v>4997467</v>
      </c>
    </row>
    <row r="89" spans="1:18" ht="15" customHeight="1">
      <c r="A89" s="11">
        <v>84</v>
      </c>
      <c r="B89" s="12" t="s">
        <v>99</v>
      </c>
      <c r="C89" s="13">
        <f>ABRIL!C91+MAYO!C91+JUNIO!C91</f>
        <v>3788789</v>
      </c>
      <c r="D89" s="13">
        <f>ABRIL!O91+MAYO!O91+JUNIO!O91</f>
        <v>-53137</v>
      </c>
      <c r="E89" s="13">
        <f>ABRIL!D91+MAYO!D91+JUNIO!D91</f>
        <v>1281485</v>
      </c>
      <c r="F89" s="13">
        <f>ABRIL!E91+MAYO!E91+JUNIO!E91</f>
        <v>285978</v>
      </c>
      <c r="G89" s="13">
        <f>ABRIL!I91+MAYO!I91+JUNIO!I91</f>
        <v>0</v>
      </c>
      <c r="H89" s="13">
        <f>ABRIL!F91+MAYO!F91+JUNIO!F91</f>
        <v>78567</v>
      </c>
      <c r="I89" s="13">
        <f>ABRIL!G91+MAYO!G91+JUNIO!G91</f>
        <v>330794</v>
      </c>
      <c r="J89" s="13">
        <f>ABRIL!K91+MAYO!K91+JUNIO!K91</f>
        <v>90979</v>
      </c>
      <c r="K89" s="13">
        <f>ABRIL!H91+MAYO!H91+JUNIO!H91</f>
        <v>10317</v>
      </c>
      <c r="L89" s="13">
        <f>ABRIL!L91+MAYO!L91+JUNIO!L91</f>
        <v>47820</v>
      </c>
      <c r="M89" s="13">
        <f>ABRIL!M91+MAYO!M91+JUNIO!M91</f>
        <v>4609</v>
      </c>
      <c r="N89" s="13">
        <f>ABRIL!J91+MAYO!J91+JUNIO!J91</f>
        <v>136463</v>
      </c>
      <c r="O89" s="13">
        <f>ABRIL!N91+MAYO!N91+JUNIO!N91</f>
        <v>42484</v>
      </c>
      <c r="P89" s="13">
        <v>4610109</v>
      </c>
      <c r="Q89" s="13">
        <v>1610796</v>
      </c>
      <c r="R89" s="13">
        <f t="shared" si="2"/>
        <v>12266053</v>
      </c>
    </row>
    <row r="90" spans="1:18" ht="15" customHeight="1">
      <c r="A90" s="11">
        <v>85</v>
      </c>
      <c r="B90" s="12" t="s">
        <v>100</v>
      </c>
      <c r="C90" s="13">
        <f>ABRIL!C92+MAYO!C92+JUNIO!C92</f>
        <v>6141141</v>
      </c>
      <c r="D90" s="13">
        <f>ABRIL!O92+MAYO!O92+JUNIO!O92</f>
        <v>-85559</v>
      </c>
      <c r="E90" s="13">
        <f>ABRIL!D92+MAYO!D92+JUNIO!D92</f>
        <v>2077123</v>
      </c>
      <c r="F90" s="13">
        <f>ABRIL!E92+MAYO!E92+JUNIO!E92</f>
        <v>502908</v>
      </c>
      <c r="G90" s="13">
        <f>ABRIL!I92+MAYO!I92+JUNIO!I92</f>
        <v>0</v>
      </c>
      <c r="H90" s="13">
        <f>ABRIL!F92+MAYO!F92+JUNIO!F92</f>
        <v>127346</v>
      </c>
      <c r="I90" s="13">
        <f>ABRIL!G92+MAYO!G92+JUNIO!G92</f>
        <v>536173</v>
      </c>
      <c r="J90" s="13">
        <f>ABRIL!K92+MAYO!K92+JUNIO!K92</f>
        <v>147466</v>
      </c>
      <c r="K90" s="13">
        <f>ABRIL!H92+MAYO!H92+JUNIO!H92</f>
        <v>16722</v>
      </c>
      <c r="L90" s="13">
        <f>ABRIL!L92+MAYO!L92+JUNIO!L92</f>
        <v>77508</v>
      </c>
      <c r="M90" s="13">
        <f>ABRIL!M92+MAYO!M92+JUNIO!M92</f>
        <v>7470</v>
      </c>
      <c r="N90" s="13">
        <f>ABRIL!J92+MAYO!J92+JUNIO!J92</f>
        <v>342554</v>
      </c>
      <c r="O90" s="13">
        <f>ABRIL!N92+MAYO!N92+JUNIO!N92</f>
        <v>68862</v>
      </c>
      <c r="P90" s="13">
        <v>11792613</v>
      </c>
      <c r="Q90" s="13">
        <v>3818115</v>
      </c>
      <c r="R90" s="13">
        <f t="shared" si="2"/>
        <v>25570442</v>
      </c>
    </row>
    <row r="91" spans="1:18" ht="15" customHeight="1">
      <c r="A91" s="11">
        <v>86</v>
      </c>
      <c r="B91" s="12" t="s">
        <v>101</v>
      </c>
      <c r="C91" s="13">
        <f>ABRIL!C93+MAYO!C93+JUNIO!C93</f>
        <v>2616139</v>
      </c>
      <c r="D91" s="13">
        <f>ABRIL!O93+MAYO!O93+JUNIO!O93</f>
        <v>-36216</v>
      </c>
      <c r="E91" s="13">
        <f>ABRIL!D93+MAYO!D93+JUNIO!D93</f>
        <v>884859</v>
      </c>
      <c r="F91" s="13">
        <f>ABRIL!E93+MAYO!E93+JUNIO!E93</f>
        <v>177066</v>
      </c>
      <c r="G91" s="13">
        <f>ABRIL!I93+MAYO!I93+JUNIO!I93</f>
        <v>0</v>
      </c>
      <c r="H91" s="13">
        <f>ABRIL!F93+MAYO!F93+JUNIO!F93</f>
        <v>54249</v>
      </c>
      <c r="I91" s="13">
        <f>ABRIL!G93+MAYO!G93+JUNIO!G93</f>
        <v>228411</v>
      </c>
      <c r="J91" s="13">
        <f>ABRIL!K93+MAYO!K93+JUNIO!K93</f>
        <v>62821</v>
      </c>
      <c r="K91" s="13">
        <f>ABRIL!H93+MAYO!H93+JUNIO!H93</f>
        <v>7125</v>
      </c>
      <c r="L91" s="13">
        <f>ABRIL!L93+MAYO!L93+JUNIO!L93</f>
        <v>33019</v>
      </c>
      <c r="M91" s="13">
        <f>ABRIL!M93+MAYO!M93+JUNIO!M93</f>
        <v>3183</v>
      </c>
      <c r="N91" s="13">
        <f>ABRIL!J93+MAYO!J93+JUNIO!J93</f>
        <v>45586</v>
      </c>
      <c r="O91" s="13">
        <f>ABRIL!N93+MAYO!N93+JUNIO!N93</f>
        <v>29335</v>
      </c>
      <c r="P91" s="13">
        <v>1392204</v>
      </c>
      <c r="Q91" s="13">
        <v>488253</v>
      </c>
      <c r="R91" s="13">
        <f t="shared" si="2"/>
        <v>5986034</v>
      </c>
    </row>
    <row r="92" spans="1:18" ht="15" customHeight="1">
      <c r="A92" s="11">
        <v>87</v>
      </c>
      <c r="B92" s="12" t="s">
        <v>102</v>
      </c>
      <c r="C92" s="13">
        <f>ABRIL!C94+MAYO!C94+JUNIO!C94</f>
        <v>3435641</v>
      </c>
      <c r="D92" s="13">
        <f>ABRIL!O94+MAYO!O94+JUNIO!O94</f>
        <v>-47601</v>
      </c>
      <c r="E92" s="13">
        <f>ABRIL!D94+MAYO!D94+JUNIO!D94</f>
        <v>1162040</v>
      </c>
      <c r="F92" s="13">
        <f>ABRIL!E94+MAYO!E94+JUNIO!E94</f>
        <v>255711</v>
      </c>
      <c r="G92" s="13">
        <f>ABRIL!I94+MAYO!I94+JUNIO!I94</f>
        <v>0</v>
      </c>
      <c r="H92" s="13">
        <f>ABRIL!F94+MAYO!F94+JUNIO!F94</f>
        <v>71244</v>
      </c>
      <c r="I92" s="13">
        <f>ABRIL!G94+MAYO!G94+JUNIO!G94</f>
        <v>299960</v>
      </c>
      <c r="J92" s="13">
        <f>ABRIL!K94+MAYO!K94+JUNIO!K94</f>
        <v>82499</v>
      </c>
      <c r="K92" s="13">
        <f>ABRIL!H94+MAYO!H94+JUNIO!H94</f>
        <v>9354</v>
      </c>
      <c r="L92" s="13">
        <f>ABRIL!L94+MAYO!L94+JUNIO!L94</f>
        <v>43362</v>
      </c>
      <c r="M92" s="13">
        <f>ABRIL!M94+MAYO!M94+JUNIO!M94</f>
        <v>4180</v>
      </c>
      <c r="N92" s="13">
        <f>ABRIL!J94+MAYO!J94+JUNIO!J94</f>
        <v>114667</v>
      </c>
      <c r="O92" s="13">
        <f>ABRIL!N94+MAYO!N94+JUNIO!N94</f>
        <v>38525</v>
      </c>
      <c r="P92" s="13">
        <v>2450949</v>
      </c>
      <c r="Q92" s="13">
        <v>1250730</v>
      </c>
      <c r="R92" s="13">
        <f t="shared" si="2"/>
        <v>9171261</v>
      </c>
    </row>
    <row r="93" spans="1:18" ht="15" customHeight="1">
      <c r="A93" s="11">
        <v>88</v>
      </c>
      <c r="B93" s="12" t="s">
        <v>103</v>
      </c>
      <c r="C93" s="13">
        <f>ABRIL!C95+MAYO!C95+JUNIO!C95</f>
        <v>2558552</v>
      </c>
      <c r="D93" s="13">
        <f>ABRIL!O95+MAYO!O95+JUNIO!O95</f>
        <v>-35395</v>
      </c>
      <c r="E93" s="13">
        <f>ABRIL!D95+MAYO!D95+JUNIO!D95</f>
        <v>865381</v>
      </c>
      <c r="F93" s="13">
        <f>ABRIL!E95+MAYO!E95+JUNIO!E95</f>
        <v>171826</v>
      </c>
      <c r="G93" s="13">
        <f>ABRIL!I95+MAYO!I95+JUNIO!I95</f>
        <v>0</v>
      </c>
      <c r="H93" s="13">
        <f>ABRIL!F95+MAYO!F95+JUNIO!F95</f>
        <v>53056</v>
      </c>
      <c r="I93" s="13">
        <f>ABRIL!G95+MAYO!G95+JUNIO!G95</f>
        <v>223383</v>
      </c>
      <c r="J93" s="13">
        <f>ABRIL!K95+MAYO!K95+JUNIO!K95</f>
        <v>61438</v>
      </c>
      <c r="K93" s="13">
        <f>ABRIL!H95+MAYO!H95+JUNIO!H95</f>
        <v>6966</v>
      </c>
      <c r="L93" s="13">
        <f>ABRIL!L95+MAYO!L95+JUNIO!L95</f>
        <v>32292</v>
      </c>
      <c r="M93" s="13">
        <f>ABRIL!M95+MAYO!M95+JUNIO!M95</f>
        <v>3112</v>
      </c>
      <c r="N93" s="13">
        <f>ABRIL!J95+MAYO!J95+JUNIO!J95</f>
        <v>38246</v>
      </c>
      <c r="O93" s="13">
        <f>ABRIL!N95+MAYO!N95+JUNIO!N95</f>
        <v>28690</v>
      </c>
      <c r="P93" s="13">
        <v>1522239</v>
      </c>
      <c r="Q93" s="13">
        <v>438810</v>
      </c>
      <c r="R93" s="13">
        <f t="shared" si="2"/>
        <v>5968596</v>
      </c>
    </row>
    <row r="94" spans="1:18" ht="15" customHeight="1">
      <c r="A94" s="11">
        <v>89</v>
      </c>
      <c r="B94" s="12" t="s">
        <v>104</v>
      </c>
      <c r="C94" s="13">
        <f>ABRIL!C96+MAYO!C96+JUNIO!C96</f>
        <v>11791285</v>
      </c>
      <c r="D94" s="13">
        <f>ABRIL!O96+MAYO!O96+JUNIO!O96</f>
        <v>-167197</v>
      </c>
      <c r="E94" s="13">
        <f>ABRIL!D96+MAYO!D96+JUNIO!D96</f>
        <v>3988177</v>
      </c>
      <c r="F94" s="13">
        <f>ABRIL!E96+MAYO!E96+JUNIO!E96</f>
        <v>1057707</v>
      </c>
      <c r="G94" s="13">
        <f>ABRIL!I96+MAYO!I96+JUNIO!I96</f>
        <v>243875</v>
      </c>
      <c r="H94" s="13">
        <f>ABRIL!F96+MAYO!F96+JUNIO!F96</f>
        <v>244511</v>
      </c>
      <c r="I94" s="13">
        <f>ABRIL!G96+MAYO!G96+JUNIO!G96</f>
        <v>1029477</v>
      </c>
      <c r="J94" s="13">
        <f>ABRIL!K96+MAYO!K96+JUNIO!K96</f>
        <v>283141</v>
      </c>
      <c r="K94" s="13">
        <f>ABRIL!H96+MAYO!H96+JUNIO!H96</f>
        <v>32106</v>
      </c>
      <c r="L94" s="13">
        <f>ABRIL!L96+MAYO!L96+JUNIO!L96</f>
        <v>148821</v>
      </c>
      <c r="M94" s="13">
        <f>ABRIL!M96+MAYO!M96+JUNIO!M96</f>
        <v>14343</v>
      </c>
      <c r="N94" s="13">
        <f>ABRIL!J96+MAYO!J96+JUNIO!J96</f>
        <v>703659</v>
      </c>
      <c r="O94" s="13">
        <f>ABRIL!N96+MAYO!N96+JUNIO!N96</f>
        <v>132219</v>
      </c>
      <c r="P94" s="13">
        <v>12126429</v>
      </c>
      <c r="Q94" s="13">
        <v>9269457</v>
      </c>
      <c r="R94" s="13">
        <f t="shared" si="2"/>
        <v>40898010</v>
      </c>
    </row>
    <row r="95" spans="1:18" ht="15" customHeight="1">
      <c r="A95" s="11">
        <v>90</v>
      </c>
      <c r="B95" s="12" t="s">
        <v>105</v>
      </c>
      <c r="C95" s="13">
        <f>ABRIL!C97+MAYO!C97+JUNIO!C97</f>
        <v>3913188</v>
      </c>
      <c r="D95" s="13">
        <f>ABRIL!O97+MAYO!O97+JUNIO!O97</f>
        <v>-54637</v>
      </c>
      <c r="E95" s="13">
        <f>ABRIL!D97+MAYO!D97+JUNIO!D97</f>
        <v>1323561</v>
      </c>
      <c r="F95" s="13">
        <f>ABRIL!E97+MAYO!E97+JUNIO!E97</f>
        <v>296790</v>
      </c>
      <c r="G95" s="13">
        <f>ABRIL!I97+MAYO!I97+JUNIO!I97</f>
        <v>0</v>
      </c>
      <c r="H95" s="13">
        <f>ABRIL!F97+MAYO!F97+JUNIO!F97</f>
        <v>81147</v>
      </c>
      <c r="I95" s="13">
        <f>ABRIL!G97+MAYO!G97+JUNIO!G97</f>
        <v>341654</v>
      </c>
      <c r="J95" s="13">
        <f>ABRIL!K97+MAYO!K97+JUNIO!K97</f>
        <v>93966</v>
      </c>
      <c r="K95" s="13">
        <f>ABRIL!H97+MAYO!H97+JUNIO!H97</f>
        <v>10656</v>
      </c>
      <c r="L95" s="13">
        <f>ABRIL!L97+MAYO!L97+JUNIO!L97</f>
        <v>49389</v>
      </c>
      <c r="M95" s="13">
        <f>ABRIL!M97+MAYO!M97+JUNIO!M97</f>
        <v>4760</v>
      </c>
      <c r="N95" s="13">
        <f>ABRIL!J97+MAYO!J97+JUNIO!J97</f>
        <v>153332</v>
      </c>
      <c r="O95" s="13">
        <f>ABRIL!N97+MAYO!N97+JUNIO!N97</f>
        <v>43880</v>
      </c>
      <c r="P95" s="13">
        <v>3040065</v>
      </c>
      <c r="Q95" s="13">
        <v>1717464</v>
      </c>
      <c r="R95" s="13">
        <f t="shared" si="2"/>
        <v>11015215</v>
      </c>
    </row>
    <row r="96" spans="1:18" ht="15" customHeight="1">
      <c r="A96" s="11">
        <v>91</v>
      </c>
      <c r="B96" s="12" t="s">
        <v>106</v>
      </c>
      <c r="C96" s="13">
        <f>ABRIL!C98+MAYO!C98+JUNIO!C98</f>
        <v>5156913</v>
      </c>
      <c r="D96" s="13">
        <f>ABRIL!O98+MAYO!O98+JUNIO!O98</f>
        <v>-69417</v>
      </c>
      <c r="E96" s="13">
        <f>ABRIL!D98+MAYO!D98+JUNIO!D98</f>
        <v>1744227</v>
      </c>
      <c r="F96" s="13">
        <f>ABRIL!E98+MAYO!E98+JUNIO!E98</f>
        <v>0</v>
      </c>
      <c r="G96" s="13">
        <f>ABRIL!I98+MAYO!I98+JUNIO!I98</f>
        <v>0</v>
      </c>
      <c r="H96" s="13">
        <f>ABRIL!F98+MAYO!F98+JUNIO!F98</f>
        <v>106937</v>
      </c>
      <c r="I96" s="13">
        <f>ABRIL!G98+MAYO!G98+JUNIO!G98</f>
        <v>450242</v>
      </c>
      <c r="J96" s="13">
        <f>ABRIL!K98+MAYO!K98+JUNIO!K98</f>
        <v>123832</v>
      </c>
      <c r="K96" s="13">
        <f>ABRIL!H98+MAYO!H98+JUNIO!H98</f>
        <v>14043</v>
      </c>
      <c r="L96" s="13">
        <f>ABRIL!L98+MAYO!L98+JUNIO!L98</f>
        <v>65087</v>
      </c>
      <c r="M96" s="13">
        <f>ABRIL!M98+MAYO!M98+JUNIO!M98</f>
        <v>6273</v>
      </c>
      <c r="N96" s="13">
        <f>ABRIL!J98+MAYO!J98+JUNIO!J98</f>
        <v>244823</v>
      </c>
      <c r="O96" s="13">
        <f>ABRIL!N98+MAYO!N98+JUNIO!N98</f>
        <v>57826</v>
      </c>
      <c r="P96" s="13">
        <v>8162883</v>
      </c>
      <c r="Q96" s="13">
        <v>2907078</v>
      </c>
      <c r="R96" s="13">
        <f t="shared" si="2"/>
        <v>18970747</v>
      </c>
    </row>
    <row r="97" spans="1:18" ht="15" customHeight="1">
      <c r="A97" s="11">
        <v>92</v>
      </c>
      <c r="B97" s="12" t="s">
        <v>107</v>
      </c>
      <c r="C97" s="13">
        <f>ABRIL!C99+MAYO!C99+JUNIO!C99</f>
        <v>4035206</v>
      </c>
      <c r="D97" s="13">
        <f>ABRIL!O99+MAYO!O99+JUNIO!O99</f>
        <v>-55824</v>
      </c>
      <c r="E97" s="13">
        <f>ABRIL!D99+MAYO!D99+JUNIO!D99</f>
        <v>1364832</v>
      </c>
      <c r="F97" s="13">
        <f>ABRIL!E99+MAYO!E99+JUNIO!E99</f>
        <v>307019</v>
      </c>
      <c r="G97" s="13">
        <f>ABRIL!I99+MAYO!I99+JUNIO!I99</f>
        <v>0</v>
      </c>
      <c r="H97" s="13">
        <f>ABRIL!F99+MAYO!F99+JUNIO!F99</f>
        <v>83676</v>
      </c>
      <c r="I97" s="13">
        <f>ABRIL!G99+MAYO!G99+JUNIO!G99</f>
        <v>352307</v>
      </c>
      <c r="J97" s="13">
        <f>ABRIL!K99+MAYO!K99+JUNIO!K99</f>
        <v>96897</v>
      </c>
      <c r="K97" s="13">
        <f>ABRIL!H99+MAYO!H99+JUNIO!H99</f>
        <v>10989</v>
      </c>
      <c r="L97" s="13">
        <f>ABRIL!L99+MAYO!L99+JUNIO!L99</f>
        <v>50929</v>
      </c>
      <c r="M97" s="13">
        <f>ABRIL!M99+MAYO!M99+JUNIO!M99</f>
        <v>4909</v>
      </c>
      <c r="N97" s="13">
        <f>ABRIL!J99+MAYO!J99+JUNIO!J99</f>
        <v>178319</v>
      </c>
      <c r="O97" s="13">
        <f>ABRIL!N99+MAYO!N99+JUNIO!N99</f>
        <v>45249</v>
      </c>
      <c r="P97" s="13">
        <v>9235992</v>
      </c>
      <c r="Q97" s="13">
        <v>1805592</v>
      </c>
      <c r="R97" s="13">
        <f t="shared" si="2"/>
        <v>17516092</v>
      </c>
    </row>
    <row r="98" spans="1:18" ht="15" customHeight="1">
      <c r="A98" s="11">
        <v>93</v>
      </c>
      <c r="B98" s="12" t="s">
        <v>108</v>
      </c>
      <c r="C98" s="13">
        <f>ABRIL!C100+MAYO!C100+JUNIO!C100</f>
        <v>6448297</v>
      </c>
      <c r="D98" s="13">
        <f>ABRIL!O100+MAYO!O100+JUNIO!O100</f>
        <v>-87197</v>
      </c>
      <c r="E98" s="13">
        <f>ABRIL!D100+MAYO!D100+JUNIO!D100</f>
        <v>2181013</v>
      </c>
      <c r="F98" s="13">
        <f>ABRIL!E100+MAYO!E100+JUNIO!E100</f>
        <v>0</v>
      </c>
      <c r="G98" s="13">
        <f>ABRIL!I100+MAYO!I100+JUNIO!I100</f>
        <v>0</v>
      </c>
      <c r="H98" s="13">
        <f>ABRIL!F100+MAYO!F100+JUNIO!F100</f>
        <v>133716</v>
      </c>
      <c r="I98" s="13">
        <f>ABRIL!G100+MAYO!G100+JUNIO!G100</f>
        <v>562990</v>
      </c>
      <c r="J98" s="13">
        <f>ABRIL!K100+MAYO!K100+JUNIO!K100</f>
        <v>154841</v>
      </c>
      <c r="K98" s="13">
        <f>ABRIL!H100+MAYO!H100+JUNIO!H100</f>
        <v>17559</v>
      </c>
      <c r="L98" s="13">
        <f>ABRIL!L100+MAYO!L100+JUNIO!L100</f>
        <v>81386</v>
      </c>
      <c r="M98" s="13">
        <f>ABRIL!M100+MAYO!M100+JUNIO!M100</f>
        <v>7844</v>
      </c>
      <c r="N98" s="13">
        <f>ABRIL!J100+MAYO!J100+JUNIO!J100</f>
        <v>309230</v>
      </c>
      <c r="O98" s="13">
        <f>ABRIL!N100+MAYO!N100+JUNIO!N100</f>
        <v>72307</v>
      </c>
      <c r="P98" s="13">
        <v>2751801</v>
      </c>
      <c r="Q98" s="13">
        <v>4216407</v>
      </c>
      <c r="R98" s="13">
        <f t="shared" si="2"/>
        <v>16850194</v>
      </c>
    </row>
    <row r="99" spans="1:18" ht="15" customHeight="1">
      <c r="A99" s="11">
        <v>94</v>
      </c>
      <c r="B99" s="12" t="s">
        <v>163</v>
      </c>
      <c r="C99" s="13">
        <f>ABRIL!C101+MAYO!C101+JUNIO!C101</f>
        <v>3423984</v>
      </c>
      <c r="D99" s="13">
        <f>ABRIL!O101+MAYO!O101+JUNIO!O101</f>
        <v>-45672</v>
      </c>
      <c r="E99" s="13">
        <f>ABRIL!D101+MAYO!D101+JUNIO!D101</f>
        <v>1158096</v>
      </c>
      <c r="F99" s="13">
        <f>ABRIL!E101+MAYO!E101+JUNIO!E101</f>
        <v>0</v>
      </c>
      <c r="G99" s="13">
        <f>ABRIL!I101+MAYO!I101+JUNIO!I101</f>
        <v>0</v>
      </c>
      <c r="H99" s="13">
        <f>ABRIL!F101+MAYO!F101+JUNIO!F101</f>
        <v>71001</v>
      </c>
      <c r="I99" s="13">
        <f>ABRIL!G101+MAYO!G101+JUNIO!G101</f>
        <v>298942</v>
      </c>
      <c r="J99" s="13">
        <f>ABRIL!K101+MAYO!K101+JUNIO!K101</f>
        <v>82220</v>
      </c>
      <c r="K99" s="13">
        <f>ABRIL!H101+MAYO!H101+JUNIO!H101</f>
        <v>9324</v>
      </c>
      <c r="L99" s="13">
        <f>ABRIL!L101+MAYO!L101+JUNIO!L101</f>
        <v>43215</v>
      </c>
      <c r="M99" s="13">
        <f>ABRIL!M101+MAYO!M101+JUNIO!M101</f>
        <v>4165</v>
      </c>
      <c r="N99" s="13">
        <f>ABRIL!J101+MAYO!J101+JUNIO!J101</f>
        <v>116784</v>
      </c>
      <c r="O99" s="13">
        <f>ABRIL!N101+MAYO!N101+JUNIO!N101</f>
        <v>38394</v>
      </c>
      <c r="P99" s="13">
        <v>5456793</v>
      </c>
      <c r="Q99" s="13">
        <v>1246152</v>
      </c>
      <c r="R99" s="13">
        <f t="shared" si="2"/>
        <v>11903398</v>
      </c>
    </row>
    <row r="100" spans="1:18" ht="15" customHeight="1">
      <c r="A100" s="11">
        <v>95</v>
      </c>
      <c r="B100" s="12" t="s">
        <v>109</v>
      </c>
      <c r="C100" s="13">
        <f>ABRIL!C102+MAYO!C102+JUNIO!C102</f>
        <v>3457569</v>
      </c>
      <c r="D100" s="13">
        <f>ABRIL!O102+MAYO!O102+JUNIO!O102</f>
        <v>-48030</v>
      </c>
      <c r="E100" s="13">
        <f>ABRIL!D102+MAYO!D102+JUNIO!D102</f>
        <v>1169456</v>
      </c>
      <c r="F100" s="13">
        <f>ABRIL!E102+MAYO!E102+JUNIO!E102</f>
        <v>257072</v>
      </c>
      <c r="G100" s="13">
        <f>ABRIL!I102+MAYO!I102+JUNIO!I102</f>
        <v>0</v>
      </c>
      <c r="H100" s="13">
        <f>ABRIL!F102+MAYO!F102+JUNIO!F102</f>
        <v>71698</v>
      </c>
      <c r="I100" s="13">
        <f>ABRIL!G102+MAYO!G102+JUNIO!G102</f>
        <v>301874</v>
      </c>
      <c r="J100" s="13">
        <f>ABRIL!K102+MAYO!K102+JUNIO!K102</f>
        <v>83026</v>
      </c>
      <c r="K100" s="13">
        <f>ABRIL!H102+MAYO!H102+JUNIO!H102</f>
        <v>9414</v>
      </c>
      <c r="L100" s="13">
        <f>ABRIL!L102+MAYO!L102+JUNIO!L102</f>
        <v>43639</v>
      </c>
      <c r="M100" s="13">
        <f>ABRIL!M102+MAYO!M102+JUNIO!M102</f>
        <v>4206</v>
      </c>
      <c r="N100" s="13">
        <f>ABRIL!J102+MAYO!J102+JUNIO!J102</f>
        <v>103185</v>
      </c>
      <c r="O100" s="13">
        <f>ABRIL!N102+MAYO!N102+JUNIO!N102</f>
        <v>38771</v>
      </c>
      <c r="P100" s="13">
        <v>1520487</v>
      </c>
      <c r="Q100" s="13">
        <v>1302462</v>
      </c>
      <c r="R100" s="13">
        <f t="shared" si="2"/>
        <v>8314829</v>
      </c>
    </row>
    <row r="101" spans="1:18" ht="15" customHeight="1">
      <c r="A101" s="11">
        <v>96</v>
      </c>
      <c r="B101" s="12" t="s">
        <v>110</v>
      </c>
      <c r="C101" s="13">
        <f>ABRIL!C103+MAYO!C103+JUNIO!C103</f>
        <v>21943465</v>
      </c>
      <c r="D101" s="13">
        <f>ABRIL!O103+MAYO!O103+JUNIO!O103</f>
        <v>-310185</v>
      </c>
      <c r="E101" s="13">
        <f>ABRIL!D103+MAYO!D103+JUNIO!D103</f>
        <v>7421956</v>
      </c>
      <c r="F101" s="13">
        <f>ABRIL!E103+MAYO!E103+JUNIO!E103</f>
        <v>2094825</v>
      </c>
      <c r="G101" s="13">
        <f>ABRIL!I103+MAYO!I103+JUNIO!I103</f>
        <v>0</v>
      </c>
      <c r="H101" s="13">
        <f>ABRIL!F103+MAYO!F103+JUNIO!F103</f>
        <v>455034</v>
      </c>
      <c r="I101" s="13">
        <f>ABRIL!G103+MAYO!G103+JUNIO!G103</f>
        <v>1915847</v>
      </c>
      <c r="J101" s="13">
        <f>ABRIL!K103+MAYO!K103+JUNIO!K103</f>
        <v>526921</v>
      </c>
      <c r="K101" s="13">
        <f>ABRIL!H103+MAYO!H103+JUNIO!H103</f>
        <v>59751</v>
      </c>
      <c r="L101" s="13">
        <f>ABRIL!L103+MAYO!L103+JUNIO!L103</f>
        <v>276954</v>
      </c>
      <c r="M101" s="13">
        <f>ABRIL!M103+MAYO!M103+JUNIO!M103</f>
        <v>26692</v>
      </c>
      <c r="N101" s="13">
        <f>ABRIL!J103+MAYO!J103+JUNIO!J103</f>
        <v>1557321</v>
      </c>
      <c r="O101" s="13">
        <f>ABRIL!N103+MAYO!N103+JUNIO!N103</f>
        <v>246059</v>
      </c>
      <c r="P101" s="13">
        <v>38668464</v>
      </c>
      <c r="Q101" s="13">
        <v>18466119</v>
      </c>
      <c r="R101" s="13">
        <f t="shared" si="2"/>
        <v>93349223</v>
      </c>
    </row>
    <row r="102" spans="1:18" ht="15" customHeight="1">
      <c r="A102" s="11">
        <v>97</v>
      </c>
      <c r="B102" s="12" t="s">
        <v>111</v>
      </c>
      <c r="C102" s="13">
        <f>ABRIL!C104+MAYO!C104+JUNIO!C104</f>
        <v>2989970</v>
      </c>
      <c r="D102" s="13">
        <f>ABRIL!O104+MAYO!O104+JUNIO!O104</f>
        <v>-41421</v>
      </c>
      <c r="E102" s="13">
        <f>ABRIL!D104+MAYO!D104+JUNIO!D104</f>
        <v>1011301</v>
      </c>
      <c r="F102" s="13">
        <f>ABRIL!E104+MAYO!E104+JUNIO!E104</f>
        <v>211604</v>
      </c>
      <c r="G102" s="13">
        <f>ABRIL!I104+MAYO!I104+JUNIO!I104</f>
        <v>0</v>
      </c>
      <c r="H102" s="13">
        <f>ABRIL!F104+MAYO!F104+JUNIO!F104</f>
        <v>62002</v>
      </c>
      <c r="I102" s="13">
        <f>ABRIL!G104+MAYO!G104+JUNIO!G104</f>
        <v>261050</v>
      </c>
      <c r="J102" s="13">
        <f>ABRIL!K104+MAYO!K104+JUNIO!K104</f>
        <v>71798</v>
      </c>
      <c r="K102" s="13">
        <f>ABRIL!H104+MAYO!H104+JUNIO!H104</f>
        <v>8142</v>
      </c>
      <c r="L102" s="13">
        <f>ABRIL!L104+MAYO!L104+JUNIO!L104</f>
        <v>37737</v>
      </c>
      <c r="M102" s="13">
        <f>ABRIL!M104+MAYO!M104+JUNIO!M104</f>
        <v>3637</v>
      </c>
      <c r="N102" s="13">
        <f>ABRIL!J104+MAYO!J104+JUNIO!J104</f>
        <v>76222</v>
      </c>
      <c r="O102" s="13">
        <f>ABRIL!N104+MAYO!N104+JUNIO!N104</f>
        <v>33527</v>
      </c>
      <c r="P102" s="13">
        <v>3676440</v>
      </c>
      <c r="Q102" s="13">
        <v>843282</v>
      </c>
      <c r="R102" s="13">
        <f t="shared" ref="R102:R111" si="3">SUM(C102:Q102)</f>
        <v>9245291</v>
      </c>
    </row>
    <row r="103" spans="1:18" ht="15" customHeight="1">
      <c r="A103" s="11">
        <v>98</v>
      </c>
      <c r="B103" s="12" t="s">
        <v>112</v>
      </c>
      <c r="C103" s="13">
        <f>ABRIL!C105+MAYO!C105+JUNIO!C105</f>
        <v>5782281</v>
      </c>
      <c r="D103" s="13">
        <f>ABRIL!O105+MAYO!O105+JUNIO!O105</f>
        <v>-80978</v>
      </c>
      <c r="E103" s="13">
        <f>ABRIL!D105+MAYO!D105+JUNIO!D105</f>
        <v>1955746</v>
      </c>
      <c r="F103" s="13">
        <f>ABRIL!E105+MAYO!E105+JUNIO!E105</f>
        <v>469834</v>
      </c>
      <c r="G103" s="13">
        <f>ABRIL!I105+MAYO!I105+JUNIO!I105</f>
        <v>0</v>
      </c>
      <c r="H103" s="13">
        <f>ABRIL!F105+MAYO!F105+JUNIO!F105</f>
        <v>119905</v>
      </c>
      <c r="I103" s="13">
        <f>ABRIL!G105+MAYO!G105+JUNIO!G105</f>
        <v>504842</v>
      </c>
      <c r="J103" s="13">
        <f>ABRIL!K105+MAYO!K105+JUNIO!K105</f>
        <v>138848</v>
      </c>
      <c r="K103" s="13">
        <f>ABRIL!H105+MAYO!H105+JUNIO!H105</f>
        <v>15744</v>
      </c>
      <c r="L103" s="13">
        <f>ABRIL!L105+MAYO!L105+JUNIO!L105</f>
        <v>72980</v>
      </c>
      <c r="M103" s="13">
        <f>ABRIL!M105+MAYO!M105+JUNIO!M105</f>
        <v>7033</v>
      </c>
      <c r="N103" s="13">
        <f>ABRIL!J105+MAYO!J105+JUNIO!J105</f>
        <v>296377</v>
      </c>
      <c r="O103" s="13">
        <f>ABRIL!N105+MAYO!N105+JUNIO!N105</f>
        <v>64838</v>
      </c>
      <c r="P103" s="13">
        <v>11399565</v>
      </c>
      <c r="Q103" s="13">
        <v>3512757</v>
      </c>
      <c r="R103" s="13">
        <f t="shared" si="3"/>
        <v>24259772</v>
      </c>
    </row>
    <row r="104" spans="1:18" ht="15" customHeight="1">
      <c r="A104" s="11">
        <v>99</v>
      </c>
      <c r="B104" s="12" t="s">
        <v>113</v>
      </c>
      <c r="C104" s="13">
        <f>ABRIL!C106+MAYO!C106+JUNIO!C106</f>
        <v>3122424</v>
      </c>
      <c r="D104" s="13">
        <f>ABRIL!O106+MAYO!O106+JUNIO!O106</f>
        <v>-43316</v>
      </c>
      <c r="E104" s="13">
        <f>ABRIL!D106+MAYO!D106+JUNIO!D106</f>
        <v>1056100</v>
      </c>
      <c r="F104" s="13">
        <f>ABRIL!E106+MAYO!E106+JUNIO!E106</f>
        <v>223416</v>
      </c>
      <c r="G104" s="13">
        <f>ABRIL!I106+MAYO!I106+JUNIO!I106</f>
        <v>0</v>
      </c>
      <c r="H104" s="13">
        <f>ABRIL!F106+MAYO!F106+JUNIO!F106</f>
        <v>64749</v>
      </c>
      <c r="I104" s="13">
        <f>ABRIL!G106+MAYO!G106+JUNIO!G106</f>
        <v>272614</v>
      </c>
      <c r="J104" s="13">
        <f>ABRIL!K106+MAYO!K106+JUNIO!K106</f>
        <v>74977</v>
      </c>
      <c r="K104" s="13">
        <f>ABRIL!H106+MAYO!H106+JUNIO!H106</f>
        <v>8502</v>
      </c>
      <c r="L104" s="13">
        <f>ABRIL!L106+MAYO!L106+JUNIO!L106</f>
        <v>39410</v>
      </c>
      <c r="M104" s="13">
        <f>ABRIL!M106+MAYO!M106+JUNIO!M106</f>
        <v>3798</v>
      </c>
      <c r="N104" s="13">
        <f>ABRIL!J106+MAYO!J106+JUNIO!J106</f>
        <v>92454</v>
      </c>
      <c r="O104" s="13">
        <f>ABRIL!N106+MAYO!N106+JUNIO!N106</f>
        <v>35012</v>
      </c>
      <c r="P104" s="13">
        <v>4443510</v>
      </c>
      <c r="Q104" s="13">
        <v>959337</v>
      </c>
      <c r="R104" s="13">
        <f t="shared" si="3"/>
        <v>10352987</v>
      </c>
    </row>
    <row r="105" spans="1:18" ht="15" customHeight="1">
      <c r="A105" s="11">
        <v>100</v>
      </c>
      <c r="B105" s="12" t="s">
        <v>114</v>
      </c>
      <c r="C105" s="13">
        <f>ABRIL!C107+MAYO!C107+JUNIO!C107</f>
        <v>3075804</v>
      </c>
      <c r="D105" s="13">
        <f>ABRIL!O107+MAYO!O107+JUNIO!O107</f>
        <v>-41187</v>
      </c>
      <c r="E105" s="13">
        <f>ABRIL!D107+MAYO!D107+JUNIO!D107</f>
        <v>1040332</v>
      </c>
      <c r="F105" s="13">
        <f>ABRIL!E107+MAYO!E107+JUNIO!E107</f>
        <v>0</v>
      </c>
      <c r="G105" s="13">
        <f>ABRIL!I107+MAYO!I107+JUNIO!I107</f>
        <v>0</v>
      </c>
      <c r="H105" s="13">
        <f>ABRIL!F107+MAYO!F107+JUNIO!F107</f>
        <v>63782</v>
      </c>
      <c r="I105" s="13">
        <f>ABRIL!G107+MAYO!G107+JUNIO!G107</f>
        <v>268544</v>
      </c>
      <c r="J105" s="13">
        <f>ABRIL!K107+MAYO!K107+JUNIO!K107</f>
        <v>73859</v>
      </c>
      <c r="K105" s="13">
        <f>ABRIL!H107+MAYO!H107+JUNIO!H107</f>
        <v>8376</v>
      </c>
      <c r="L105" s="13">
        <f>ABRIL!L107+MAYO!L107+JUNIO!L107</f>
        <v>38821</v>
      </c>
      <c r="M105" s="13">
        <f>ABRIL!M107+MAYO!M107+JUNIO!M107</f>
        <v>3741</v>
      </c>
      <c r="N105" s="13">
        <f>ABRIL!J107+MAYO!J107+JUNIO!J107</f>
        <v>75283</v>
      </c>
      <c r="O105" s="13">
        <f>ABRIL!N107+MAYO!N107+JUNIO!N107</f>
        <v>34490</v>
      </c>
      <c r="P105" s="13">
        <v>1560618</v>
      </c>
      <c r="Q105" s="13">
        <v>926832</v>
      </c>
      <c r="R105" s="13">
        <f t="shared" si="3"/>
        <v>7129295</v>
      </c>
    </row>
    <row r="106" spans="1:18" ht="15" customHeight="1">
      <c r="A106" s="11">
        <v>101</v>
      </c>
      <c r="B106" s="12" t="s">
        <v>115</v>
      </c>
      <c r="C106" s="13">
        <f>ABRIL!C108+MAYO!C108+JUNIO!C108</f>
        <v>19242895</v>
      </c>
      <c r="D106" s="13">
        <f>ABRIL!O108+MAYO!O108+JUNIO!O108</f>
        <v>-262729</v>
      </c>
      <c r="E106" s="13">
        <f>ABRIL!D108+MAYO!D108+JUNIO!D108</f>
        <v>6508541</v>
      </c>
      <c r="F106" s="13">
        <f>ABRIL!E108+MAYO!E108+JUNIO!E108</f>
        <v>1964712</v>
      </c>
      <c r="G106" s="13">
        <f>ABRIL!I108+MAYO!I108+JUNIO!I108</f>
        <v>3316950</v>
      </c>
      <c r="H106" s="13">
        <f>ABRIL!F108+MAYO!F108+JUNIO!F108</f>
        <v>399033</v>
      </c>
      <c r="I106" s="13">
        <f>ABRIL!G108+MAYO!G108+JUNIO!G108</f>
        <v>1680065</v>
      </c>
      <c r="J106" s="13">
        <f>ABRIL!K108+MAYO!K108+JUNIO!K108</f>
        <v>462074</v>
      </c>
      <c r="K106" s="13">
        <f>ABRIL!H108+MAYO!H108+JUNIO!H108</f>
        <v>52398</v>
      </c>
      <c r="L106" s="13">
        <f>ABRIL!L108+MAYO!L108+JUNIO!L108</f>
        <v>242869</v>
      </c>
      <c r="M106" s="13">
        <f>ABRIL!M108+MAYO!M108+JUNIO!M108</f>
        <v>23407</v>
      </c>
      <c r="N106" s="13">
        <f>ABRIL!J108+MAYO!J108+JUNIO!J108</f>
        <v>1144636</v>
      </c>
      <c r="O106" s="13">
        <f>ABRIL!N108+MAYO!N108+JUNIO!N108</f>
        <v>215776</v>
      </c>
      <c r="P106" s="13">
        <v>8230347</v>
      </c>
      <c r="Q106" s="13">
        <v>15828006</v>
      </c>
      <c r="R106" s="13">
        <f t="shared" si="3"/>
        <v>59048980</v>
      </c>
    </row>
    <row r="107" spans="1:18" ht="15" customHeight="1">
      <c r="A107" s="11">
        <v>102</v>
      </c>
      <c r="B107" s="12" t="s">
        <v>116</v>
      </c>
      <c r="C107" s="13">
        <f>ABRIL!C109+MAYO!C109+JUNIO!C109</f>
        <v>23442827</v>
      </c>
      <c r="D107" s="13">
        <f>ABRIL!O109+MAYO!O109+JUNIO!O109</f>
        <v>-330992</v>
      </c>
      <c r="E107" s="13">
        <f>ABRIL!D109+MAYO!D109+JUNIO!D109</f>
        <v>7929087</v>
      </c>
      <c r="F107" s="13">
        <f>ABRIL!E109+MAYO!E109+JUNIO!E109</f>
        <v>2367272</v>
      </c>
      <c r="G107" s="13">
        <f>ABRIL!I109+MAYO!I109+JUNIO!I109</f>
        <v>0</v>
      </c>
      <c r="H107" s="13">
        <f>ABRIL!F109+MAYO!F109+JUNIO!F109</f>
        <v>486125</v>
      </c>
      <c r="I107" s="13">
        <f>ABRIL!G109+MAYO!G109+JUNIO!G109</f>
        <v>2046755</v>
      </c>
      <c r="J107" s="13">
        <f>ABRIL!K109+MAYO!K109+JUNIO!K109</f>
        <v>562925</v>
      </c>
      <c r="K107" s="13">
        <f>ABRIL!H109+MAYO!H109+JUNIO!H109</f>
        <v>63834</v>
      </c>
      <c r="L107" s="13">
        <f>ABRIL!L109+MAYO!L109+JUNIO!L109</f>
        <v>295878</v>
      </c>
      <c r="M107" s="13">
        <f>ABRIL!M109+MAYO!M109+JUNIO!M109</f>
        <v>28515</v>
      </c>
      <c r="N107" s="13">
        <f>ABRIL!J109+MAYO!J109+JUNIO!J109</f>
        <v>1580256</v>
      </c>
      <c r="O107" s="13">
        <f>ABRIL!N109+MAYO!N109+JUNIO!N109</f>
        <v>262871</v>
      </c>
      <c r="P107" s="13">
        <v>35554344</v>
      </c>
      <c r="Q107" s="13">
        <v>19562112</v>
      </c>
      <c r="R107" s="13">
        <f t="shared" si="3"/>
        <v>93851809</v>
      </c>
    </row>
    <row r="108" spans="1:18" ht="15" customHeight="1">
      <c r="A108" s="11">
        <v>103</v>
      </c>
      <c r="B108" s="12" t="s">
        <v>117</v>
      </c>
      <c r="C108" s="13">
        <f>ABRIL!C110+MAYO!C110+JUNIO!C110</f>
        <v>2933387</v>
      </c>
      <c r="D108" s="13">
        <f>ABRIL!O110+MAYO!O110+JUNIO!O110</f>
        <v>-40769</v>
      </c>
      <c r="E108" s="13">
        <f>ABRIL!D110+MAYO!D110+JUNIO!D110</f>
        <v>992161</v>
      </c>
      <c r="F108" s="13">
        <f>ABRIL!E110+MAYO!E110+JUNIO!E110</f>
        <v>206266</v>
      </c>
      <c r="G108" s="13">
        <f>ABRIL!I110+MAYO!I110+JUNIO!I110</f>
        <v>0</v>
      </c>
      <c r="H108" s="13">
        <f>ABRIL!F110+MAYO!F110+JUNIO!F110</f>
        <v>60829</v>
      </c>
      <c r="I108" s="13">
        <f>ABRIL!G110+MAYO!G110+JUNIO!G110</f>
        <v>256110</v>
      </c>
      <c r="J108" s="13">
        <f>ABRIL!K110+MAYO!K110+JUNIO!K110</f>
        <v>70439</v>
      </c>
      <c r="K108" s="13">
        <f>ABRIL!H110+MAYO!H110+JUNIO!H110</f>
        <v>7986</v>
      </c>
      <c r="L108" s="13">
        <f>ABRIL!L110+MAYO!L110+JUNIO!L110</f>
        <v>37023</v>
      </c>
      <c r="M108" s="13">
        <f>ABRIL!M110+MAYO!M110+JUNIO!M110</f>
        <v>3568</v>
      </c>
      <c r="N108" s="13">
        <f>ABRIL!J110+MAYO!J110+JUNIO!J110</f>
        <v>71601</v>
      </c>
      <c r="O108" s="13">
        <f>ABRIL!N110+MAYO!N110+JUNIO!N110</f>
        <v>32893</v>
      </c>
      <c r="P108" s="13">
        <v>2046480</v>
      </c>
      <c r="Q108" s="13">
        <v>789948</v>
      </c>
      <c r="R108" s="13">
        <f t="shared" si="3"/>
        <v>7467922</v>
      </c>
    </row>
    <row r="109" spans="1:18" ht="15" customHeight="1">
      <c r="A109" s="11">
        <v>104</v>
      </c>
      <c r="B109" s="12" t="s">
        <v>118</v>
      </c>
      <c r="C109" s="13">
        <f>ABRIL!C111+MAYO!C111+JUNIO!C111</f>
        <v>6111323</v>
      </c>
      <c r="D109" s="13">
        <f>ABRIL!O111+MAYO!O111+JUNIO!O111</f>
        <v>-85025</v>
      </c>
      <c r="E109" s="13">
        <f>ABRIL!D111+MAYO!D111+JUNIO!D111</f>
        <v>2067038</v>
      </c>
      <c r="F109" s="13">
        <f>ABRIL!E111+MAYO!E111+JUNIO!E111</f>
        <v>498713</v>
      </c>
      <c r="G109" s="13">
        <f>ABRIL!I111+MAYO!I111+JUNIO!I111</f>
        <v>0</v>
      </c>
      <c r="H109" s="13">
        <f>ABRIL!F111+MAYO!F111+JUNIO!F111</f>
        <v>126729</v>
      </c>
      <c r="I109" s="13">
        <f>ABRIL!G111+MAYO!G111+JUNIO!G111</f>
        <v>533570</v>
      </c>
      <c r="J109" s="13">
        <f>ABRIL!K111+MAYO!K111+JUNIO!K111</f>
        <v>146750</v>
      </c>
      <c r="K109" s="13">
        <f>ABRIL!H111+MAYO!H111+JUNIO!H111</f>
        <v>16641</v>
      </c>
      <c r="L109" s="13">
        <f>ABRIL!L111+MAYO!L111+JUNIO!L111</f>
        <v>77132</v>
      </c>
      <c r="M109" s="13">
        <f>ABRIL!M111+MAYO!M111+JUNIO!M111</f>
        <v>7433</v>
      </c>
      <c r="N109" s="13">
        <f>ABRIL!J111+MAYO!J111+JUNIO!J111</f>
        <v>364996</v>
      </c>
      <c r="O109" s="13">
        <f>ABRIL!N111+MAYO!N111+JUNIO!N111</f>
        <v>68528</v>
      </c>
      <c r="P109" s="13">
        <v>16684551</v>
      </c>
      <c r="Q109" s="13">
        <v>3742575</v>
      </c>
      <c r="R109" s="13">
        <f t="shared" si="3"/>
        <v>30360954</v>
      </c>
    </row>
    <row r="110" spans="1:18" ht="15" customHeight="1">
      <c r="A110" s="11">
        <v>105</v>
      </c>
      <c r="B110" s="12" t="s">
        <v>119</v>
      </c>
      <c r="C110" s="13">
        <f>ABRIL!C112+MAYO!C112+JUNIO!C112</f>
        <v>2885446</v>
      </c>
      <c r="D110" s="13">
        <f>ABRIL!O112+MAYO!O112+JUNIO!O112</f>
        <v>-38718</v>
      </c>
      <c r="E110" s="13">
        <f>ABRIL!D112+MAYO!D112+JUNIO!D112</f>
        <v>975946</v>
      </c>
      <c r="F110" s="13">
        <f>ABRIL!E112+MAYO!E112+JUNIO!E112</f>
        <v>0</v>
      </c>
      <c r="G110" s="13">
        <f>ABRIL!I112+MAYO!I112+JUNIO!I112</f>
        <v>63410</v>
      </c>
      <c r="H110" s="13">
        <f>ABRIL!F112+MAYO!F112+JUNIO!F112</f>
        <v>59835</v>
      </c>
      <c r="I110" s="13">
        <f>ABRIL!G112+MAYO!G112+JUNIO!G112</f>
        <v>251924</v>
      </c>
      <c r="J110" s="13">
        <f>ABRIL!K112+MAYO!K112+JUNIO!K112</f>
        <v>69288</v>
      </c>
      <c r="K110" s="13">
        <f>ABRIL!H112+MAYO!H112+JUNIO!H112</f>
        <v>7857</v>
      </c>
      <c r="L110" s="13">
        <f>ABRIL!L112+MAYO!L112+JUNIO!L112</f>
        <v>36419</v>
      </c>
      <c r="M110" s="13">
        <f>ABRIL!M112+MAYO!M112+JUNIO!M112</f>
        <v>3510</v>
      </c>
      <c r="N110" s="13">
        <f>ABRIL!J112+MAYO!J112+JUNIO!J112</f>
        <v>57740</v>
      </c>
      <c r="O110" s="13">
        <f>ABRIL!N112+MAYO!N112+JUNIO!N112</f>
        <v>32355</v>
      </c>
      <c r="P110" s="13">
        <v>1162776</v>
      </c>
      <c r="Q110" s="13">
        <v>753780</v>
      </c>
      <c r="R110" s="13">
        <f t="shared" si="3"/>
        <v>6321568</v>
      </c>
    </row>
    <row r="111" spans="1:18" ht="15" customHeight="1">
      <c r="A111" s="11">
        <v>106</v>
      </c>
      <c r="B111" s="12" t="s">
        <v>120</v>
      </c>
      <c r="C111" s="13">
        <f>ABRIL!C113+MAYO!C113+JUNIO!C113</f>
        <v>2638194</v>
      </c>
      <c r="D111" s="13">
        <f>ABRIL!O113+MAYO!O113+JUNIO!O113</f>
        <v>-36617</v>
      </c>
      <c r="E111" s="13">
        <f>ABRIL!D113+MAYO!D113+JUNIO!D113</f>
        <v>892320</v>
      </c>
      <c r="F111" s="13">
        <f>ABRIL!E113+MAYO!E113+JUNIO!E113</f>
        <v>182957</v>
      </c>
      <c r="G111" s="13">
        <f>ABRIL!I113+MAYO!I113+JUNIO!I113</f>
        <v>0</v>
      </c>
      <c r="H111" s="13">
        <f>ABRIL!F113+MAYO!F113+JUNIO!F113</f>
        <v>54708</v>
      </c>
      <c r="I111" s="13">
        <f>ABRIL!G113+MAYO!G113+JUNIO!G113</f>
        <v>230339</v>
      </c>
      <c r="J111" s="13">
        <f>ABRIL!K113+MAYO!K113+JUNIO!K113</f>
        <v>63352</v>
      </c>
      <c r="K111" s="13">
        <f>ABRIL!H113+MAYO!H113+JUNIO!H113</f>
        <v>7185</v>
      </c>
      <c r="L111" s="13">
        <f>ABRIL!L113+MAYO!L113+JUNIO!L113</f>
        <v>33299</v>
      </c>
      <c r="M111" s="13">
        <f>ABRIL!M113+MAYO!M113+JUNIO!M113</f>
        <v>3209</v>
      </c>
      <c r="N111" s="13">
        <f>ABRIL!J113+MAYO!J113+JUNIO!J113</f>
        <v>41221</v>
      </c>
      <c r="O111" s="13">
        <f>ABRIL!N113+MAYO!N113+JUNIO!N113</f>
        <v>29585</v>
      </c>
      <c r="P111" s="13">
        <v>1322343</v>
      </c>
      <c r="Q111" s="13">
        <v>507021</v>
      </c>
      <c r="R111" s="13">
        <f t="shared" si="3"/>
        <v>5969116</v>
      </c>
    </row>
    <row r="112" spans="1:18" ht="15" customHeight="1">
      <c r="C112" s="13"/>
      <c r="D112" s="42"/>
      <c r="E112" s="42"/>
      <c r="F112" s="42"/>
      <c r="G112" s="42"/>
      <c r="H112" s="42"/>
      <c r="I112" s="42"/>
      <c r="J112" s="42"/>
      <c r="K112" s="42"/>
      <c r="L112" s="42"/>
      <c r="M112" s="42"/>
      <c r="N112" s="42"/>
      <c r="O112" s="42"/>
      <c r="P112" s="43"/>
      <c r="Q112" s="43"/>
      <c r="R112" s="42"/>
    </row>
    <row r="113" spans="1:18" ht="15" customHeight="1">
      <c r="A113" s="66" t="s">
        <v>121</v>
      </c>
      <c r="B113" s="66"/>
      <c r="C113" s="15">
        <f>SUM(C6:C111)</f>
        <v>822686254</v>
      </c>
      <c r="D113" s="15">
        <f>SUM(D6:D112)</f>
        <v>-11228561</v>
      </c>
      <c r="E113" s="15">
        <f>SUM(E6:E111)</f>
        <v>278257876</v>
      </c>
      <c r="F113" s="15">
        <f t="shared" ref="F113:Q113" si="4">SUM(F6:F111)</f>
        <v>38213923</v>
      </c>
      <c r="G113" s="15">
        <f>SUM(G6:G111)</f>
        <v>35859028</v>
      </c>
      <c r="H113" s="15">
        <f t="shared" si="4"/>
        <v>17059757</v>
      </c>
      <c r="I113" s="15">
        <f t="shared" si="4"/>
        <v>71827379</v>
      </c>
      <c r="J113" s="15">
        <f t="shared" si="4"/>
        <v>19754933</v>
      </c>
      <c r="K113" s="15">
        <f t="shared" si="4"/>
        <v>2240142</v>
      </c>
      <c r="L113" s="15">
        <f t="shared" si="4"/>
        <v>10383344</v>
      </c>
      <c r="M113" s="15">
        <f t="shared" si="4"/>
        <v>1000704</v>
      </c>
      <c r="N113" s="15">
        <f t="shared" si="4"/>
        <v>39049958</v>
      </c>
      <c r="O113" s="15">
        <f t="shared" si="4"/>
        <v>9225021</v>
      </c>
      <c r="P113" s="15">
        <f t="shared" si="4"/>
        <v>657972435</v>
      </c>
      <c r="Q113" s="15">
        <f t="shared" si="4"/>
        <v>531262149</v>
      </c>
      <c r="R113" s="15">
        <f>SUM(R6:R111)</f>
        <v>2523564342</v>
      </c>
    </row>
    <row r="114" spans="1:18" ht="15" customHeight="1">
      <c r="B114" s="64" t="s">
        <v>122</v>
      </c>
      <c r="C114" s="64"/>
      <c r="D114" s="64"/>
      <c r="E114" s="64"/>
      <c r="F114" s="64"/>
      <c r="G114" s="64"/>
      <c r="H114" s="64"/>
      <c r="I114" s="64"/>
      <c r="J114" s="64"/>
      <c r="K114" s="64"/>
      <c r="L114" s="64"/>
      <c r="M114" s="64"/>
      <c r="N114" s="64"/>
      <c r="O114" s="64"/>
      <c r="P114" s="64"/>
      <c r="Q114" s="64"/>
      <c r="R114" s="64"/>
    </row>
    <row r="115" spans="1:18">
      <c r="B115" s="64"/>
      <c r="C115" s="64"/>
      <c r="D115" s="64"/>
      <c r="E115" s="64"/>
      <c r="F115" s="64"/>
      <c r="G115" s="64"/>
      <c r="H115" s="64"/>
      <c r="I115" s="64"/>
      <c r="J115" s="64"/>
      <c r="K115" s="64"/>
      <c r="L115" s="64"/>
      <c r="M115" s="64"/>
      <c r="N115" s="64"/>
      <c r="O115" s="64"/>
      <c r="P115" s="64"/>
      <c r="Q115" s="64"/>
      <c r="R115" s="64"/>
    </row>
    <row r="116" spans="1:18">
      <c r="R116" s="45"/>
    </row>
    <row r="117" spans="1:18">
      <c r="K117" s="46"/>
      <c r="M117" s="46"/>
      <c r="O117" s="46"/>
      <c r="R117" s="45"/>
    </row>
    <row r="118" spans="1:18">
      <c r="R118" s="45"/>
    </row>
    <row r="119" spans="1:18">
      <c r="A119" s="47"/>
      <c r="B119" s="47"/>
      <c r="C119" s="47"/>
      <c r="D119" s="47"/>
      <c r="E119" s="47"/>
      <c r="F119" s="47"/>
      <c r="G119" s="47"/>
      <c r="H119" s="47"/>
      <c r="I119" s="17"/>
      <c r="J119" s="47"/>
      <c r="K119" s="47"/>
      <c r="L119" s="47"/>
      <c r="M119" s="47"/>
      <c r="N119" s="47"/>
      <c r="O119" s="47"/>
      <c r="P119" s="47"/>
      <c r="Q119" s="47"/>
      <c r="R119" s="47"/>
    </row>
    <row r="120" spans="1:18">
      <c r="A120" s="47"/>
      <c r="B120" s="17"/>
      <c r="C120" s="17"/>
      <c r="D120" s="17"/>
      <c r="E120" s="17"/>
      <c r="F120" s="17"/>
      <c r="G120" s="17"/>
      <c r="H120" s="17"/>
      <c r="I120" s="17"/>
      <c r="J120" s="17"/>
      <c r="K120" s="17"/>
      <c r="L120" s="17"/>
      <c r="M120" s="17"/>
      <c r="N120" s="17"/>
      <c r="O120" s="17"/>
      <c r="P120" s="18"/>
      <c r="Q120" s="18"/>
      <c r="R120" s="17"/>
    </row>
    <row r="121" spans="1:18">
      <c r="A121" s="47"/>
      <c r="B121" s="17"/>
      <c r="C121" s="17"/>
      <c r="D121" s="17"/>
      <c r="E121" s="17"/>
      <c r="F121" s="17"/>
      <c r="G121" s="17"/>
      <c r="H121" s="17"/>
      <c r="I121" s="17"/>
      <c r="J121" s="17"/>
      <c r="K121" s="17"/>
      <c r="L121" s="17"/>
      <c r="M121" s="17"/>
      <c r="N121" s="17"/>
      <c r="O121" s="17"/>
      <c r="P121" s="18"/>
      <c r="Q121" s="18"/>
      <c r="R121" s="17"/>
    </row>
    <row r="122" spans="1:18">
      <c r="A122" s="47"/>
      <c r="B122" s="17"/>
      <c r="C122" s="17"/>
      <c r="D122" s="17"/>
      <c r="E122" s="17"/>
      <c r="F122" s="17"/>
      <c r="G122" s="17"/>
      <c r="H122" s="17"/>
      <c r="I122" s="17"/>
      <c r="J122" s="17"/>
      <c r="K122" s="17"/>
      <c r="L122" s="17"/>
      <c r="M122" s="17"/>
      <c r="N122" s="17"/>
      <c r="O122" s="17"/>
      <c r="P122" s="18"/>
      <c r="Q122" s="18"/>
      <c r="R122" s="17"/>
    </row>
    <row r="126" spans="1:18">
      <c r="H126" s="48"/>
      <c r="L126" s="48"/>
      <c r="M126" s="48"/>
      <c r="N126" s="48"/>
      <c r="O126" s="48"/>
      <c r="R126" s="48"/>
    </row>
    <row r="127" spans="1:18">
      <c r="F127" s="48"/>
      <c r="H127" s="48"/>
      <c r="K127" s="48"/>
      <c r="L127" s="48"/>
      <c r="M127" s="48"/>
    </row>
    <row r="128" spans="1:18">
      <c r="E128" s="48"/>
    </row>
  </sheetData>
  <mergeCells count="6">
    <mergeCell ref="A1:R1"/>
    <mergeCell ref="B114:R115"/>
    <mergeCell ref="A5:B5"/>
    <mergeCell ref="A113:B113"/>
    <mergeCell ref="A2:R2"/>
    <mergeCell ref="A3:R3"/>
  </mergeCells>
  <pageMargins left="0.9055118110236221" right="0.70866141732283472" top="0.15748031496062992" bottom="0.19685039370078741" header="0.31496062992125984" footer="0.31496062992125984"/>
  <pageSetup paperSize="5" scale="22"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E70"/>
  <sheetViews>
    <sheetView showGridLines="0" zoomScale="90" zoomScaleNormal="90" zoomScaleSheetLayoutView="100" workbookViewId="0">
      <selection activeCell="B2" sqref="B2"/>
    </sheetView>
  </sheetViews>
  <sheetFormatPr baseColWidth="10" defaultColWidth="11.42578125" defaultRowHeight="15"/>
  <cols>
    <col min="1" max="1" width="1.42578125" customWidth="1"/>
    <col min="2" max="2" width="82.5703125" customWidth="1"/>
    <col min="3" max="3" width="24.28515625" customWidth="1"/>
    <col min="4" max="4" width="28.28515625" customWidth="1"/>
  </cols>
  <sheetData>
    <row r="1" spans="2:3" ht="24.95" customHeight="1">
      <c r="B1" s="49" t="s">
        <v>123</v>
      </c>
      <c r="C1" s="50"/>
    </row>
    <row r="2" spans="2:3" ht="24.95" customHeight="1">
      <c r="B2" s="51" t="s">
        <v>124</v>
      </c>
      <c r="C2" s="52"/>
    </row>
    <row r="3" spans="2:3">
      <c r="B3" s="53"/>
      <c r="C3" s="54"/>
    </row>
    <row r="4" spans="2:3" ht="7.5" customHeight="1">
      <c r="B4" s="53"/>
      <c r="C4" s="54"/>
    </row>
    <row r="5" spans="2:3" ht="7.5" customHeight="1">
      <c r="B5" s="55"/>
      <c r="C5" s="56"/>
    </row>
    <row r="6" spans="2:3" ht="13.5" customHeight="1">
      <c r="B6" s="57"/>
      <c r="C6" s="58"/>
    </row>
    <row r="7" spans="2:3" ht="13.5" customHeight="1">
      <c r="B7" s="57"/>
      <c r="C7" s="58"/>
    </row>
    <row r="8" spans="2:3" ht="13.5" customHeight="1">
      <c r="B8" s="57"/>
      <c r="C8" s="58"/>
    </row>
    <row r="9" spans="2:3" ht="13.5" customHeight="1">
      <c r="B9" s="57"/>
      <c r="C9" s="58"/>
    </row>
    <row r="10" spans="2:3" ht="13.5" customHeight="1">
      <c r="B10" s="57"/>
      <c r="C10" s="58"/>
    </row>
    <row r="11" spans="2:3" ht="13.5" customHeight="1">
      <c r="B11" s="57"/>
      <c r="C11" s="58"/>
    </row>
    <row r="12" spans="2:3" ht="13.5" customHeight="1">
      <c r="B12" s="59"/>
      <c r="C12" s="58"/>
    </row>
    <row r="13" spans="2:3" ht="13.5" customHeight="1">
      <c r="B13" s="59"/>
      <c r="C13" s="58"/>
    </row>
    <row r="14" spans="2:3" ht="13.5" customHeight="1" thickBot="1">
      <c r="B14" s="59"/>
      <c r="C14" s="58"/>
    </row>
    <row r="15" spans="2:3" ht="24.95" customHeight="1" thickBot="1">
      <c r="B15" s="26" t="s">
        <v>125</v>
      </c>
      <c r="C15" s="26" t="s">
        <v>126</v>
      </c>
    </row>
    <row r="16" spans="2:3" ht="15.95" customHeight="1">
      <c r="B16" s="3"/>
      <c r="C16" s="4"/>
    </row>
    <row r="17" spans="2:5" ht="15.95" customHeight="1">
      <c r="B17" s="19" t="s">
        <v>127</v>
      </c>
      <c r="C17" s="20">
        <f>'ACUMULADO AL 2° TRIMESTRE'!C113</f>
        <v>822686254</v>
      </c>
      <c r="D17" s="5"/>
    </row>
    <row r="18" spans="2:5" ht="15.95" customHeight="1">
      <c r="B18" s="19" t="s">
        <v>128</v>
      </c>
      <c r="C18" s="20">
        <f>'ACUMULADO AL 2° TRIMESTRE'!D113</f>
        <v>-11228561</v>
      </c>
      <c r="D18" s="5"/>
    </row>
    <row r="19" spans="2:5" ht="15.95" customHeight="1">
      <c r="B19" s="21" t="s">
        <v>129</v>
      </c>
      <c r="C19" s="20">
        <f>'ACUMULADO AL 2° TRIMESTRE'!E113</f>
        <v>278257876</v>
      </c>
      <c r="D19" s="5"/>
    </row>
    <row r="20" spans="2:5" ht="15.95" customHeight="1">
      <c r="B20" s="21" t="s">
        <v>130</v>
      </c>
      <c r="C20" s="20">
        <f>'ACUMULADO AL 2° TRIMESTRE'!F113</f>
        <v>38213923</v>
      </c>
      <c r="D20" s="5"/>
    </row>
    <row r="21" spans="2:5" ht="15.95" customHeight="1">
      <c r="B21" s="21" t="s">
        <v>131</v>
      </c>
      <c r="C21" s="20">
        <f>'ACUMULADO AL 2° TRIMESTRE'!G113</f>
        <v>35859028</v>
      </c>
      <c r="D21" s="5"/>
    </row>
    <row r="22" spans="2:5" ht="15.95" customHeight="1">
      <c r="B22" s="21" t="s">
        <v>132</v>
      </c>
      <c r="C22" s="20">
        <f>'ACUMULADO AL 2° TRIMESTRE'!H113</f>
        <v>17059757</v>
      </c>
      <c r="D22" s="5"/>
    </row>
    <row r="23" spans="2:5" ht="15.95" customHeight="1">
      <c r="B23" s="19" t="s">
        <v>133</v>
      </c>
      <c r="C23" s="20">
        <f>'ACUMULADO AL 2° TRIMESTRE'!I113</f>
        <v>71827379</v>
      </c>
      <c r="D23" s="5"/>
    </row>
    <row r="24" spans="2:5" ht="15.95" customHeight="1">
      <c r="B24" s="22" t="s">
        <v>134</v>
      </c>
      <c r="C24" s="20">
        <f>'ACUMULADO AL 2° TRIMESTRE'!J113</f>
        <v>19754933</v>
      </c>
      <c r="D24" s="5"/>
    </row>
    <row r="25" spans="2:5" ht="17.25" customHeight="1">
      <c r="B25" s="19" t="s">
        <v>135</v>
      </c>
      <c r="C25" s="20">
        <f>'ACUMULADO AL 2° TRIMESTRE'!K113</f>
        <v>2240142</v>
      </c>
      <c r="D25" s="5"/>
    </row>
    <row r="26" spans="2:5" ht="15.95" customHeight="1">
      <c r="B26" s="22" t="s">
        <v>165</v>
      </c>
      <c r="C26" s="20">
        <f>'ACUMULADO AL 2° TRIMESTRE'!L113</f>
        <v>10383344</v>
      </c>
      <c r="D26" s="5"/>
    </row>
    <row r="27" spans="2:5" ht="15.95" customHeight="1">
      <c r="B27" s="22" t="s">
        <v>166</v>
      </c>
      <c r="C27" s="20">
        <f>'ACUMULADO AL 2° TRIMESTRE'!M113</f>
        <v>1000704</v>
      </c>
      <c r="D27" s="5"/>
    </row>
    <row r="28" spans="2:5" ht="15.95" customHeight="1">
      <c r="B28" s="22" t="s">
        <v>167</v>
      </c>
      <c r="C28" s="20">
        <f>'ACUMULADO AL 2° TRIMESTRE'!N113</f>
        <v>39049958</v>
      </c>
      <c r="D28" s="5"/>
    </row>
    <row r="29" spans="2:5" ht="15.95" customHeight="1">
      <c r="B29" s="22" t="s">
        <v>136</v>
      </c>
      <c r="C29" s="20">
        <f>'ACUMULADO AL 2° TRIMESTRE'!O113</f>
        <v>9225021</v>
      </c>
      <c r="D29" s="5"/>
    </row>
    <row r="30" spans="2:5" ht="15.95" customHeight="1" thickBot="1">
      <c r="B30" s="23"/>
      <c r="C30" s="24"/>
      <c r="D30" s="5"/>
    </row>
    <row r="31" spans="2:5" ht="24" customHeight="1" thickBot="1">
      <c r="B31" s="36" t="s">
        <v>138</v>
      </c>
      <c r="C31" s="25">
        <f>SUM(C17:C30)</f>
        <v>1334329758</v>
      </c>
      <c r="E31" s="5"/>
    </row>
    <row r="32" spans="2:5" ht="15.95" customHeight="1">
      <c r="B32" s="6"/>
      <c r="C32" s="7"/>
    </row>
    <row r="33" spans="2:5" ht="15.95" customHeight="1">
      <c r="B33" s="3"/>
      <c r="C33" s="8"/>
    </row>
    <row r="34" spans="2:5" ht="15.95" customHeight="1">
      <c r="B34" s="3"/>
      <c r="C34" s="8"/>
    </row>
    <row r="35" spans="2:5" ht="15.95" customHeight="1">
      <c r="B35" s="3"/>
      <c r="C35" s="8"/>
    </row>
    <row r="36" spans="2:5" ht="15.95" customHeight="1">
      <c r="B36" s="3"/>
      <c r="C36" s="8"/>
    </row>
    <row r="37" spans="2:5" ht="107.25" customHeight="1">
      <c r="B37" s="3"/>
      <c r="C37" s="8"/>
    </row>
    <row r="38" spans="2:5" ht="50.25" customHeight="1" thickBot="1">
      <c r="B38" s="38"/>
      <c r="C38" s="39"/>
    </row>
    <row r="39" spans="2:5" ht="34.5" customHeight="1" thickBot="1">
      <c r="B39" s="27" t="s">
        <v>139</v>
      </c>
      <c r="C39" s="28">
        <f>'ACUMULADO AL 2° TRIMESTRE'!P113</f>
        <v>657972435</v>
      </c>
    </row>
    <row r="40" spans="2:5" ht="15.95" customHeight="1">
      <c r="B40" s="29"/>
      <c r="C40" s="30"/>
    </row>
    <row r="41" spans="2:5">
      <c r="B41" s="22" t="s">
        <v>140</v>
      </c>
      <c r="C41" s="20">
        <f>'ACUMULADO AL 2° TRIMESTRE'!Q113</f>
        <v>531262149</v>
      </c>
    </row>
    <row r="42" spans="2:5" ht="15.95" customHeight="1" thickBot="1">
      <c r="B42" s="31"/>
      <c r="C42" s="30"/>
    </row>
    <row r="43" spans="2:5" ht="24" customHeight="1" thickBot="1">
      <c r="B43" s="37" t="s">
        <v>138</v>
      </c>
      <c r="C43" s="25">
        <f>SUM(C39:C41)</f>
        <v>1189234584</v>
      </c>
    </row>
    <row r="44" spans="2:5" ht="15.95" customHeight="1">
      <c r="B44" s="32"/>
      <c r="C44" s="33"/>
    </row>
    <row r="45" spans="2:5" ht="21" customHeight="1">
      <c r="B45" s="34"/>
      <c r="C45" s="35"/>
    </row>
    <row r="46" spans="2:5" ht="42" customHeight="1">
      <c r="B46" s="34"/>
      <c r="C46" s="35"/>
      <c r="E46" s="9"/>
    </row>
    <row r="47" spans="2:5" ht="15.95" customHeight="1">
      <c r="B47" s="34"/>
      <c r="C47" s="35"/>
    </row>
    <row r="48" spans="2:5" ht="13.5" customHeight="1">
      <c r="B48" s="34"/>
      <c r="C48" s="35"/>
    </row>
    <row r="49" spans="2:3" ht="15.95" hidden="1" customHeight="1">
      <c r="B49" s="34"/>
      <c r="C49" s="35"/>
    </row>
    <row r="50" spans="2:3" ht="15.95" hidden="1" customHeight="1">
      <c r="B50" s="34"/>
      <c r="C50" s="35"/>
    </row>
    <row r="51" spans="2:3" ht="15.75" hidden="1" customHeight="1">
      <c r="B51" s="34"/>
      <c r="C51" s="35"/>
    </row>
    <row r="52" spans="2:3" ht="15.75" hidden="1" customHeight="1">
      <c r="B52" s="34"/>
      <c r="C52" s="35"/>
    </row>
    <row r="53" spans="2:3" ht="31.5" hidden="1" customHeight="1">
      <c r="B53" s="34"/>
      <c r="C53" s="35"/>
    </row>
    <row r="54" spans="2:3" ht="13.5" hidden="1" customHeight="1">
      <c r="B54" s="34"/>
      <c r="C54" s="35"/>
    </row>
    <row r="55" spans="2:3" ht="15" hidden="1" customHeight="1">
      <c r="B55" s="34"/>
      <c r="C55" s="35"/>
    </row>
    <row r="56" spans="2:3" ht="15" hidden="1" customHeight="1">
      <c r="B56" s="34"/>
      <c r="C56" s="35"/>
    </row>
    <row r="57" spans="2:3" ht="15" hidden="1" customHeight="1">
      <c r="B57" s="34"/>
      <c r="C57" s="35"/>
    </row>
    <row r="58" spans="2:3" ht="15" hidden="1" customHeight="1">
      <c r="B58" s="34"/>
      <c r="C58" s="35"/>
    </row>
    <row r="59" spans="2:3" ht="15" hidden="1" customHeight="1">
      <c r="B59" s="34"/>
      <c r="C59" s="35"/>
    </row>
    <row r="60" spans="2:3" ht="15" hidden="1" customHeight="1">
      <c r="B60" s="34"/>
      <c r="C60" s="35"/>
    </row>
    <row r="61" spans="2:3" ht="15" hidden="1" customHeight="1">
      <c r="B61" s="34"/>
      <c r="C61" s="35"/>
    </row>
    <row r="62" spans="2:3" ht="13.5" customHeight="1" thickBot="1">
      <c r="B62" s="34"/>
      <c r="C62" s="35"/>
    </row>
    <row r="63" spans="2:3" ht="107.25" hidden="1" customHeight="1" thickBot="1">
      <c r="B63" s="40"/>
      <c r="C63" s="35"/>
    </row>
    <row r="64" spans="2:3" ht="24" customHeight="1" thickBot="1">
      <c r="B64" s="36" t="s">
        <v>141</v>
      </c>
      <c r="C64" s="25">
        <f>+C31+C43</f>
        <v>2523564342</v>
      </c>
    </row>
    <row r="70" spans="3:3">
      <c r="C70" s="5"/>
    </row>
  </sheetData>
  <pageMargins left="1.299212598425197" right="0.51181102362204722" top="0.55118110236220474" bottom="0.55118110236220474" header="0.31496062992125984" footer="0.31496062992125984"/>
  <pageSetup scale="72"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Z117"/>
  <sheetViews>
    <sheetView showGridLines="0" topLeftCell="B1" zoomScale="98" zoomScaleNormal="100" workbookViewId="0">
      <selection activeCell="B4" sqref="B4:P4"/>
    </sheetView>
  </sheetViews>
  <sheetFormatPr baseColWidth="10" defaultColWidth="11.42578125" defaultRowHeight="15.75"/>
  <cols>
    <col min="1" max="1" width="4.42578125" bestFit="1" customWidth="1"/>
    <col min="2" max="2" width="19.42578125" style="1" bestFit="1" customWidth="1"/>
    <col min="3" max="3" width="18.28515625" style="1" bestFit="1" customWidth="1"/>
    <col min="4" max="4" width="20.28515625" style="1" customWidth="1"/>
    <col min="5" max="5" width="15.85546875" style="1" bestFit="1" customWidth="1"/>
    <col min="6" max="6" width="20.5703125" style="1" bestFit="1" customWidth="1"/>
    <col min="7" max="7" width="18.28515625" style="1" bestFit="1" customWidth="1"/>
    <col min="8" max="8" width="19.42578125" style="1" bestFit="1" customWidth="1"/>
    <col min="9" max="9" width="18.28515625" style="1" bestFit="1" customWidth="1"/>
    <col min="10" max="10" width="23" style="1" bestFit="1" customWidth="1"/>
    <col min="11" max="11" width="21.85546875" style="1" bestFit="1" customWidth="1"/>
    <col min="12" max="12" width="15.85546875" style="1" bestFit="1" customWidth="1"/>
    <col min="13" max="13" width="21.85546875" style="1" bestFit="1" customWidth="1"/>
    <col min="14" max="15" width="19.42578125" style="1" bestFit="1" customWidth="1"/>
    <col min="16" max="16" width="28.85546875" style="1" bestFit="1" customWidth="1"/>
    <col min="17" max="17" width="15.28515625" style="1" bestFit="1" customWidth="1"/>
    <col min="18" max="18" width="12" style="1" bestFit="1" customWidth="1"/>
    <col min="19" max="52" width="11.42578125" style="1"/>
  </cols>
  <sheetData>
    <row r="1" spans="1:16">
      <c r="B1" s="68" t="s">
        <v>0</v>
      </c>
      <c r="C1" s="68"/>
      <c r="D1" s="68"/>
      <c r="E1" s="68"/>
      <c r="F1" s="68"/>
      <c r="G1" s="68"/>
      <c r="H1" s="68"/>
      <c r="I1" s="68"/>
      <c r="J1" s="68"/>
      <c r="K1" s="68"/>
      <c r="L1" s="68"/>
      <c r="M1" s="68"/>
      <c r="N1" s="68"/>
      <c r="O1" s="68"/>
      <c r="P1" s="68"/>
    </row>
    <row r="2" spans="1:16">
      <c r="B2" s="68" t="s">
        <v>142</v>
      </c>
      <c r="C2" s="68"/>
      <c r="D2" s="68"/>
      <c r="E2" s="68"/>
      <c r="F2" s="68"/>
      <c r="G2" s="68"/>
      <c r="H2" s="68"/>
      <c r="I2" s="68"/>
      <c r="J2" s="68"/>
      <c r="K2" s="68"/>
      <c r="L2" s="68"/>
      <c r="M2" s="68"/>
      <c r="N2" s="68"/>
      <c r="O2" s="68"/>
      <c r="P2" s="68"/>
    </row>
    <row r="3" spans="1:16">
      <c r="B3" s="68" t="s">
        <v>143</v>
      </c>
      <c r="C3" s="68"/>
      <c r="D3" s="68"/>
      <c r="E3" s="68"/>
      <c r="F3" s="68"/>
      <c r="G3" s="68"/>
      <c r="H3" s="68"/>
      <c r="I3" s="68"/>
      <c r="J3" s="68"/>
      <c r="K3" s="68"/>
      <c r="L3" s="68"/>
      <c r="M3" s="68"/>
      <c r="N3" s="68"/>
      <c r="O3" s="68"/>
      <c r="P3" s="68"/>
    </row>
    <row r="4" spans="1:16">
      <c r="B4" s="68" t="s">
        <v>164</v>
      </c>
      <c r="C4" s="68"/>
      <c r="D4" s="68"/>
      <c r="E4" s="68"/>
      <c r="F4" s="68"/>
      <c r="G4" s="68"/>
      <c r="H4" s="68"/>
      <c r="I4" s="68"/>
      <c r="J4" s="68"/>
      <c r="K4" s="68"/>
      <c r="L4" s="68"/>
      <c r="M4" s="68"/>
      <c r="N4" s="68"/>
      <c r="O4" s="68"/>
      <c r="P4" s="68"/>
    </row>
    <row r="5" spans="1:16">
      <c r="B5" s="68" t="s">
        <v>144</v>
      </c>
      <c r="C5" s="68"/>
      <c r="D5" s="68"/>
      <c r="E5" s="68"/>
      <c r="F5" s="68"/>
      <c r="G5" s="68"/>
      <c r="H5" s="68"/>
      <c r="I5" s="68"/>
      <c r="J5" s="68"/>
      <c r="K5" s="68"/>
      <c r="L5" s="68"/>
      <c r="M5" s="68"/>
      <c r="N5" s="68"/>
      <c r="O5" s="68"/>
      <c r="P5" s="68"/>
    </row>
    <row r="6" spans="1:16">
      <c r="B6" s="68" t="s">
        <v>168</v>
      </c>
      <c r="C6" s="68"/>
      <c r="D6" s="68"/>
      <c r="E6" s="68"/>
      <c r="F6" s="68"/>
      <c r="G6" s="68"/>
      <c r="H6" s="68"/>
      <c r="I6" s="68"/>
      <c r="J6" s="68"/>
      <c r="K6" s="68"/>
      <c r="L6" s="68"/>
      <c r="M6" s="68"/>
      <c r="N6" s="68"/>
      <c r="O6" s="68"/>
      <c r="P6" s="68"/>
    </row>
    <row r="7" spans="1:16" ht="54">
      <c r="A7" s="65" t="s">
        <v>2</v>
      </c>
      <c r="B7" s="65"/>
      <c r="C7" s="10" t="s">
        <v>145</v>
      </c>
      <c r="D7" s="10" t="s">
        <v>146</v>
      </c>
      <c r="E7" s="10" t="s">
        <v>147</v>
      </c>
      <c r="F7" s="10" t="s">
        <v>6</v>
      </c>
      <c r="G7" s="10" t="s">
        <v>148</v>
      </c>
      <c r="H7" s="10" t="s">
        <v>149</v>
      </c>
      <c r="I7" s="10" t="s">
        <v>161</v>
      </c>
      <c r="J7" s="10" t="s">
        <v>150</v>
      </c>
      <c r="K7" s="10" t="s">
        <v>151</v>
      </c>
      <c r="L7" s="10" t="s">
        <v>152</v>
      </c>
      <c r="M7" s="10" t="s">
        <v>153</v>
      </c>
      <c r="N7" s="10" t="s">
        <v>154</v>
      </c>
      <c r="O7" s="10" t="s">
        <v>155</v>
      </c>
      <c r="P7" s="10" t="s">
        <v>156</v>
      </c>
    </row>
    <row r="8" spans="1:16">
      <c r="A8" s="11">
        <v>1</v>
      </c>
      <c r="B8" s="12" t="s">
        <v>16</v>
      </c>
      <c r="C8" s="14">
        <v>968632</v>
      </c>
      <c r="D8" s="14">
        <v>357165</v>
      </c>
      <c r="E8" s="14">
        <v>0</v>
      </c>
      <c r="F8" s="14">
        <v>25297</v>
      </c>
      <c r="G8" s="14">
        <v>61489</v>
      </c>
      <c r="H8" s="14">
        <v>3341</v>
      </c>
      <c r="I8" s="14">
        <v>0</v>
      </c>
      <c r="J8" s="14">
        <v>34187</v>
      </c>
      <c r="K8" s="14">
        <v>29503</v>
      </c>
      <c r="L8" s="14">
        <v>14972</v>
      </c>
      <c r="M8" s="14">
        <v>2038</v>
      </c>
      <c r="N8" s="14">
        <v>9640</v>
      </c>
      <c r="O8" s="14">
        <v>-9971</v>
      </c>
      <c r="P8" s="14">
        <f>SUM(C8:O8)</f>
        <v>1496293</v>
      </c>
    </row>
    <row r="9" spans="1:16">
      <c r="A9" s="11">
        <v>2</v>
      </c>
      <c r="B9" s="12" t="s">
        <v>17</v>
      </c>
      <c r="C9" s="14">
        <v>1602965</v>
      </c>
      <c r="D9" s="14">
        <v>591063</v>
      </c>
      <c r="E9" s="14">
        <v>0</v>
      </c>
      <c r="F9" s="14">
        <v>41864</v>
      </c>
      <c r="G9" s="14">
        <v>101757</v>
      </c>
      <c r="H9" s="14">
        <v>5529</v>
      </c>
      <c r="I9" s="14">
        <v>0</v>
      </c>
      <c r="J9" s="14">
        <v>77926</v>
      </c>
      <c r="K9" s="14">
        <v>48824</v>
      </c>
      <c r="L9" s="14">
        <v>24776</v>
      </c>
      <c r="M9" s="14">
        <v>3373</v>
      </c>
      <c r="N9" s="14">
        <v>15952</v>
      </c>
      <c r="O9" s="14">
        <v>-16501</v>
      </c>
      <c r="P9" s="14">
        <f t="shared" ref="P9:P72" si="0">SUM(C9:O9)</f>
        <v>2497528</v>
      </c>
    </row>
    <row r="10" spans="1:16">
      <c r="A10" s="11">
        <v>3</v>
      </c>
      <c r="B10" s="12" t="s">
        <v>18</v>
      </c>
      <c r="C10" s="14">
        <v>1330181</v>
      </c>
      <c r="D10" s="14">
        <v>490479</v>
      </c>
      <c r="E10" s="14">
        <v>77340</v>
      </c>
      <c r="F10" s="14">
        <v>34740</v>
      </c>
      <c r="G10" s="14">
        <v>84441</v>
      </c>
      <c r="H10" s="14">
        <v>4588</v>
      </c>
      <c r="I10" s="14">
        <v>0</v>
      </c>
      <c r="J10" s="14">
        <v>60019</v>
      </c>
      <c r="K10" s="14">
        <v>40515</v>
      </c>
      <c r="L10" s="14">
        <v>20560</v>
      </c>
      <c r="M10" s="14">
        <v>2799</v>
      </c>
      <c r="N10" s="14">
        <v>13238</v>
      </c>
      <c r="O10" s="14">
        <v>-14365</v>
      </c>
      <c r="P10" s="14">
        <f t="shared" si="0"/>
        <v>2144535</v>
      </c>
    </row>
    <row r="11" spans="1:16">
      <c r="A11" s="11">
        <v>4</v>
      </c>
      <c r="B11" s="12" t="s">
        <v>19</v>
      </c>
      <c r="C11" s="14">
        <v>942552</v>
      </c>
      <c r="D11" s="14">
        <v>347548</v>
      </c>
      <c r="E11" s="14">
        <v>0</v>
      </c>
      <c r="F11" s="14">
        <v>24616</v>
      </c>
      <c r="G11" s="14">
        <v>59834</v>
      </c>
      <c r="H11" s="14">
        <v>3251</v>
      </c>
      <c r="I11" s="14">
        <v>0</v>
      </c>
      <c r="J11" s="14">
        <v>28849</v>
      </c>
      <c r="K11" s="14">
        <v>28709</v>
      </c>
      <c r="L11" s="14">
        <v>14569</v>
      </c>
      <c r="M11" s="14">
        <v>1983</v>
      </c>
      <c r="N11" s="14">
        <v>9380</v>
      </c>
      <c r="O11" s="14">
        <v>-9703</v>
      </c>
      <c r="P11" s="14">
        <f t="shared" si="0"/>
        <v>1451588</v>
      </c>
    </row>
    <row r="12" spans="1:16">
      <c r="A12" s="11">
        <v>5</v>
      </c>
      <c r="B12" s="12" t="s">
        <v>20</v>
      </c>
      <c r="C12" s="14">
        <v>687769</v>
      </c>
      <c r="D12" s="14">
        <v>253602</v>
      </c>
      <c r="E12" s="14">
        <v>33650</v>
      </c>
      <c r="F12" s="14">
        <v>17962</v>
      </c>
      <c r="G12" s="14">
        <v>43660</v>
      </c>
      <c r="H12" s="14">
        <v>2372</v>
      </c>
      <c r="I12" s="14">
        <v>0</v>
      </c>
      <c r="J12" s="14">
        <v>10356</v>
      </c>
      <c r="K12" s="14">
        <v>20948</v>
      </c>
      <c r="L12" s="14">
        <v>10631</v>
      </c>
      <c r="M12" s="14">
        <v>1447</v>
      </c>
      <c r="N12" s="14">
        <v>6845</v>
      </c>
      <c r="O12" s="14">
        <v>-7373</v>
      </c>
      <c r="P12" s="14">
        <f t="shared" si="0"/>
        <v>1081869</v>
      </c>
    </row>
    <row r="13" spans="1:16">
      <c r="A13" s="11">
        <v>6</v>
      </c>
      <c r="B13" s="12" t="s">
        <v>21</v>
      </c>
      <c r="C13" s="14">
        <v>1130491</v>
      </c>
      <c r="D13" s="14">
        <v>416847</v>
      </c>
      <c r="E13" s="14">
        <v>63708</v>
      </c>
      <c r="F13" s="14">
        <v>29525</v>
      </c>
      <c r="G13" s="14">
        <v>71764</v>
      </c>
      <c r="H13" s="14">
        <v>3899</v>
      </c>
      <c r="I13" s="14">
        <v>0</v>
      </c>
      <c r="J13" s="14">
        <v>44184</v>
      </c>
      <c r="K13" s="14">
        <v>34433</v>
      </c>
      <c r="L13" s="14">
        <v>17474</v>
      </c>
      <c r="M13" s="14">
        <v>2379</v>
      </c>
      <c r="N13" s="14">
        <v>11250</v>
      </c>
      <c r="O13" s="14">
        <v>-12191</v>
      </c>
      <c r="P13" s="14">
        <f t="shared" si="0"/>
        <v>1813763</v>
      </c>
    </row>
    <row r="14" spans="1:16">
      <c r="A14" s="11">
        <v>7</v>
      </c>
      <c r="B14" s="12" t="s">
        <v>22</v>
      </c>
      <c r="C14" s="14">
        <v>1018292</v>
      </c>
      <c r="D14" s="14">
        <v>375476</v>
      </c>
      <c r="E14" s="14">
        <v>55949</v>
      </c>
      <c r="F14" s="14">
        <v>26594</v>
      </c>
      <c r="G14" s="14">
        <v>64642</v>
      </c>
      <c r="H14" s="14">
        <v>3512</v>
      </c>
      <c r="I14" s="14">
        <v>0</v>
      </c>
      <c r="J14" s="14">
        <v>33131</v>
      </c>
      <c r="K14" s="14">
        <v>31016</v>
      </c>
      <c r="L14" s="14">
        <v>15739</v>
      </c>
      <c r="M14" s="14">
        <v>2143</v>
      </c>
      <c r="N14" s="14">
        <v>10134</v>
      </c>
      <c r="O14" s="14">
        <v>-10969</v>
      </c>
      <c r="P14" s="14">
        <f t="shared" si="0"/>
        <v>1625659</v>
      </c>
    </row>
    <row r="15" spans="1:16">
      <c r="A15" s="11">
        <v>8</v>
      </c>
      <c r="B15" s="12" t="s">
        <v>23</v>
      </c>
      <c r="C15" s="14">
        <v>803429</v>
      </c>
      <c r="D15" s="14">
        <v>296249</v>
      </c>
      <c r="E15" s="14">
        <v>41446</v>
      </c>
      <c r="F15" s="14">
        <v>20983</v>
      </c>
      <c r="G15" s="14">
        <v>51002</v>
      </c>
      <c r="H15" s="14">
        <v>2771</v>
      </c>
      <c r="I15" s="14">
        <v>0</v>
      </c>
      <c r="J15" s="14">
        <v>20571</v>
      </c>
      <c r="K15" s="14">
        <v>24471</v>
      </c>
      <c r="L15" s="14">
        <v>12418</v>
      </c>
      <c r="M15" s="14">
        <v>1691</v>
      </c>
      <c r="N15" s="14">
        <v>7996</v>
      </c>
      <c r="O15" s="14">
        <v>-8631</v>
      </c>
      <c r="P15" s="14">
        <f t="shared" si="0"/>
        <v>1274396</v>
      </c>
    </row>
    <row r="16" spans="1:16">
      <c r="A16" s="11">
        <v>9</v>
      </c>
      <c r="B16" s="12" t="s">
        <v>24</v>
      </c>
      <c r="C16" s="14">
        <v>834561</v>
      </c>
      <c r="D16" s="14">
        <v>307728</v>
      </c>
      <c r="E16" s="14">
        <v>43697</v>
      </c>
      <c r="F16" s="14">
        <v>21796</v>
      </c>
      <c r="G16" s="14">
        <v>52979</v>
      </c>
      <c r="H16" s="14">
        <v>2878</v>
      </c>
      <c r="I16" s="14">
        <v>0</v>
      </c>
      <c r="J16" s="14">
        <v>21899</v>
      </c>
      <c r="K16" s="14">
        <v>25419</v>
      </c>
      <c r="L16" s="14">
        <v>12900</v>
      </c>
      <c r="M16" s="14">
        <v>1756</v>
      </c>
      <c r="N16" s="14">
        <v>8305</v>
      </c>
      <c r="O16" s="14">
        <v>-8971</v>
      </c>
      <c r="P16" s="14">
        <f t="shared" si="0"/>
        <v>1324947</v>
      </c>
    </row>
    <row r="17" spans="1:16">
      <c r="A17" s="11">
        <v>10</v>
      </c>
      <c r="B17" s="12" t="s">
        <v>25</v>
      </c>
      <c r="C17" s="14">
        <v>729654</v>
      </c>
      <c r="D17" s="14">
        <v>269046</v>
      </c>
      <c r="E17" s="14">
        <v>36351</v>
      </c>
      <c r="F17" s="14">
        <v>19056</v>
      </c>
      <c r="G17" s="14">
        <v>46319</v>
      </c>
      <c r="H17" s="14">
        <v>2517</v>
      </c>
      <c r="I17" s="14">
        <v>0</v>
      </c>
      <c r="J17" s="14">
        <v>15950</v>
      </c>
      <c r="K17" s="14">
        <v>22224</v>
      </c>
      <c r="L17" s="14">
        <v>11278</v>
      </c>
      <c r="M17" s="14">
        <v>1535</v>
      </c>
      <c r="N17" s="14">
        <v>7261</v>
      </c>
      <c r="O17" s="14">
        <v>-7827</v>
      </c>
      <c r="P17" s="14">
        <f t="shared" si="0"/>
        <v>1153364</v>
      </c>
    </row>
    <row r="18" spans="1:16">
      <c r="A18" s="11">
        <v>11</v>
      </c>
      <c r="B18" s="12" t="s">
        <v>26</v>
      </c>
      <c r="C18" s="14">
        <v>1078423</v>
      </c>
      <c r="D18" s="14">
        <v>397648</v>
      </c>
      <c r="E18" s="14">
        <v>60162</v>
      </c>
      <c r="F18" s="14">
        <v>28165</v>
      </c>
      <c r="G18" s="14">
        <v>68459</v>
      </c>
      <c r="H18" s="14">
        <v>3720</v>
      </c>
      <c r="I18" s="14">
        <v>0</v>
      </c>
      <c r="J18" s="14">
        <v>38789</v>
      </c>
      <c r="K18" s="14">
        <v>32847</v>
      </c>
      <c r="L18" s="14">
        <v>16669</v>
      </c>
      <c r="M18" s="14">
        <v>2269</v>
      </c>
      <c r="N18" s="14">
        <v>10732</v>
      </c>
      <c r="O18" s="14">
        <v>-11624</v>
      </c>
      <c r="P18" s="14">
        <f t="shared" si="0"/>
        <v>1726259</v>
      </c>
    </row>
    <row r="19" spans="1:16">
      <c r="A19" s="11">
        <v>12</v>
      </c>
      <c r="B19" s="12" t="s">
        <v>27</v>
      </c>
      <c r="C19" s="14">
        <v>794456</v>
      </c>
      <c r="D19" s="14">
        <v>292941</v>
      </c>
      <c r="E19" s="14">
        <v>0</v>
      </c>
      <c r="F19" s="14">
        <v>20749</v>
      </c>
      <c r="G19" s="14">
        <v>50433</v>
      </c>
      <c r="H19" s="14">
        <v>2740</v>
      </c>
      <c r="I19" s="14">
        <v>0</v>
      </c>
      <c r="J19" s="14">
        <v>18315</v>
      </c>
      <c r="K19" s="14">
        <v>24198</v>
      </c>
      <c r="L19" s="14">
        <v>12280</v>
      </c>
      <c r="M19" s="14">
        <v>1672</v>
      </c>
      <c r="N19" s="14">
        <v>7906</v>
      </c>
      <c r="O19" s="14">
        <v>-8178</v>
      </c>
      <c r="P19" s="14">
        <f t="shared" si="0"/>
        <v>1217512</v>
      </c>
    </row>
    <row r="20" spans="1:16">
      <c r="A20" s="11">
        <v>13</v>
      </c>
      <c r="B20" s="12" t="s">
        <v>28</v>
      </c>
      <c r="C20" s="14">
        <v>1668237</v>
      </c>
      <c r="D20" s="14">
        <v>615131</v>
      </c>
      <c r="E20" s="14">
        <v>118548</v>
      </c>
      <c r="F20" s="14">
        <v>43569</v>
      </c>
      <c r="G20" s="14">
        <v>105901</v>
      </c>
      <c r="H20" s="14">
        <v>5754</v>
      </c>
      <c r="I20" s="14">
        <v>139553</v>
      </c>
      <c r="J20" s="14">
        <v>65428</v>
      </c>
      <c r="K20" s="14">
        <v>50812</v>
      </c>
      <c r="L20" s="14">
        <v>25785</v>
      </c>
      <c r="M20" s="14">
        <v>3510</v>
      </c>
      <c r="N20" s="14">
        <v>16602</v>
      </c>
      <c r="O20" s="14">
        <v>-18204</v>
      </c>
      <c r="P20" s="14">
        <f t="shared" si="0"/>
        <v>2840626</v>
      </c>
    </row>
    <row r="21" spans="1:16">
      <c r="A21" s="11">
        <v>14</v>
      </c>
      <c r="B21" s="12" t="s">
        <v>29</v>
      </c>
      <c r="C21" s="14">
        <v>660535</v>
      </c>
      <c r="D21" s="14">
        <v>243560</v>
      </c>
      <c r="E21" s="14">
        <v>0</v>
      </c>
      <c r="F21" s="14">
        <v>17251</v>
      </c>
      <c r="G21" s="14">
        <v>41931</v>
      </c>
      <c r="H21" s="14">
        <v>2278</v>
      </c>
      <c r="I21" s="14">
        <v>0</v>
      </c>
      <c r="J21" s="14">
        <v>8771</v>
      </c>
      <c r="K21" s="14">
        <v>20119</v>
      </c>
      <c r="L21" s="14">
        <v>10210</v>
      </c>
      <c r="M21" s="14">
        <v>1390</v>
      </c>
      <c r="N21" s="14">
        <v>6574</v>
      </c>
      <c r="O21" s="14">
        <v>-6800</v>
      </c>
      <c r="P21" s="14">
        <f t="shared" si="0"/>
        <v>1005819</v>
      </c>
    </row>
    <row r="22" spans="1:16">
      <c r="A22" s="11">
        <v>15</v>
      </c>
      <c r="B22" s="12" t="s">
        <v>30</v>
      </c>
      <c r="C22" s="14">
        <v>906074</v>
      </c>
      <c r="D22" s="14">
        <v>334098</v>
      </c>
      <c r="E22" s="14">
        <v>48141</v>
      </c>
      <c r="F22" s="14">
        <v>23664</v>
      </c>
      <c r="G22" s="14">
        <v>57518</v>
      </c>
      <c r="H22" s="14">
        <v>3125</v>
      </c>
      <c r="I22" s="14">
        <v>0</v>
      </c>
      <c r="J22" s="14">
        <v>29393</v>
      </c>
      <c r="K22" s="14">
        <v>27598</v>
      </c>
      <c r="L22" s="14">
        <v>14005</v>
      </c>
      <c r="M22" s="14">
        <v>1907</v>
      </c>
      <c r="N22" s="14">
        <v>9017</v>
      </c>
      <c r="O22" s="14">
        <v>-9746</v>
      </c>
      <c r="P22" s="14">
        <f t="shared" si="0"/>
        <v>1444794</v>
      </c>
    </row>
    <row r="23" spans="1:16">
      <c r="A23" s="11">
        <v>16</v>
      </c>
      <c r="B23" s="12" t="s">
        <v>31</v>
      </c>
      <c r="C23" s="14">
        <v>748793</v>
      </c>
      <c r="D23" s="14">
        <v>276103</v>
      </c>
      <c r="E23" s="14">
        <v>37675</v>
      </c>
      <c r="F23" s="14">
        <v>19556</v>
      </c>
      <c r="G23" s="14">
        <v>47534</v>
      </c>
      <c r="H23" s="14">
        <v>2583</v>
      </c>
      <c r="I23" s="14">
        <v>0</v>
      </c>
      <c r="J23" s="14">
        <v>16060</v>
      </c>
      <c r="K23" s="14">
        <v>22807</v>
      </c>
      <c r="L23" s="14">
        <v>11574</v>
      </c>
      <c r="M23" s="14">
        <v>1576</v>
      </c>
      <c r="N23" s="14">
        <v>7452</v>
      </c>
      <c r="O23" s="14">
        <v>-8036</v>
      </c>
      <c r="P23" s="14">
        <f t="shared" si="0"/>
        <v>1183677</v>
      </c>
    </row>
    <row r="24" spans="1:16">
      <c r="A24" s="11">
        <v>17</v>
      </c>
      <c r="B24" s="12" t="s">
        <v>32</v>
      </c>
      <c r="C24" s="14">
        <v>853145</v>
      </c>
      <c r="D24" s="14">
        <v>314581</v>
      </c>
      <c r="E24" s="14">
        <v>44549</v>
      </c>
      <c r="F24" s="14">
        <v>22281</v>
      </c>
      <c r="G24" s="14">
        <v>54158</v>
      </c>
      <c r="H24" s="14">
        <v>2943</v>
      </c>
      <c r="I24" s="14">
        <v>0</v>
      </c>
      <c r="J24" s="14">
        <v>26395</v>
      </c>
      <c r="K24" s="14">
        <v>25985</v>
      </c>
      <c r="L24" s="14">
        <v>13187</v>
      </c>
      <c r="M24" s="14">
        <v>1795</v>
      </c>
      <c r="N24" s="14">
        <v>8490</v>
      </c>
      <c r="O24" s="14">
        <v>-9170</v>
      </c>
      <c r="P24" s="14">
        <f t="shared" si="0"/>
        <v>1358339</v>
      </c>
    </row>
    <row r="25" spans="1:16">
      <c r="A25" s="11">
        <v>18</v>
      </c>
      <c r="B25" s="12" t="s">
        <v>33</v>
      </c>
      <c r="C25" s="14">
        <v>766280</v>
      </c>
      <c r="D25" s="14">
        <v>282551</v>
      </c>
      <c r="E25" s="14">
        <v>38832</v>
      </c>
      <c r="F25" s="14">
        <v>20013</v>
      </c>
      <c r="G25" s="14">
        <v>48644</v>
      </c>
      <c r="H25" s="14">
        <v>2643</v>
      </c>
      <c r="I25" s="14">
        <v>0</v>
      </c>
      <c r="J25" s="14">
        <v>17339</v>
      </c>
      <c r="K25" s="14">
        <v>23340</v>
      </c>
      <c r="L25" s="14">
        <v>11844</v>
      </c>
      <c r="M25" s="14">
        <v>1612</v>
      </c>
      <c r="N25" s="14">
        <v>7626</v>
      </c>
      <c r="O25" s="14">
        <v>-8226</v>
      </c>
      <c r="P25" s="14">
        <f t="shared" si="0"/>
        <v>1212498</v>
      </c>
    </row>
    <row r="26" spans="1:16">
      <c r="A26" s="11">
        <v>19</v>
      </c>
      <c r="B26" s="12" t="s">
        <v>34</v>
      </c>
      <c r="C26" s="14">
        <v>3073169</v>
      </c>
      <c r="D26" s="14">
        <v>1133173</v>
      </c>
      <c r="E26" s="14">
        <v>191747</v>
      </c>
      <c r="F26" s="14">
        <v>80261</v>
      </c>
      <c r="G26" s="14">
        <v>195087</v>
      </c>
      <c r="H26" s="14">
        <v>10600</v>
      </c>
      <c r="I26" s="14">
        <v>0</v>
      </c>
      <c r="J26" s="14">
        <v>227502</v>
      </c>
      <c r="K26" s="14">
        <v>93604</v>
      </c>
      <c r="L26" s="14">
        <v>47501</v>
      </c>
      <c r="M26" s="14">
        <v>6467</v>
      </c>
      <c r="N26" s="14">
        <v>30584</v>
      </c>
      <c r="O26" s="14">
        <v>-33302</v>
      </c>
      <c r="P26" s="14">
        <f t="shared" si="0"/>
        <v>5056393</v>
      </c>
    </row>
    <row r="27" spans="1:16">
      <c r="A27" s="11">
        <v>20</v>
      </c>
      <c r="B27" s="12" t="s">
        <v>35</v>
      </c>
      <c r="C27" s="14">
        <v>839839</v>
      </c>
      <c r="D27" s="14">
        <v>309675</v>
      </c>
      <c r="E27" s="14">
        <v>45374</v>
      </c>
      <c r="F27" s="14">
        <v>21934</v>
      </c>
      <c r="G27" s="14">
        <v>53314</v>
      </c>
      <c r="H27" s="14">
        <v>2897</v>
      </c>
      <c r="I27" s="14">
        <v>0</v>
      </c>
      <c r="J27" s="14">
        <v>20377</v>
      </c>
      <c r="K27" s="14">
        <v>25580</v>
      </c>
      <c r="L27" s="14">
        <v>12981</v>
      </c>
      <c r="M27" s="14">
        <v>1767</v>
      </c>
      <c r="N27" s="14">
        <v>8358</v>
      </c>
      <c r="O27" s="14">
        <v>-9040</v>
      </c>
      <c r="P27" s="14">
        <f t="shared" si="0"/>
        <v>1333056</v>
      </c>
    </row>
    <row r="28" spans="1:16">
      <c r="A28" s="11">
        <v>21</v>
      </c>
      <c r="B28" s="12" t="s">
        <v>36</v>
      </c>
      <c r="C28" s="14">
        <v>1156869</v>
      </c>
      <c r="D28" s="14">
        <v>426574</v>
      </c>
      <c r="E28" s="14">
        <v>64876</v>
      </c>
      <c r="F28" s="14">
        <v>30214</v>
      </c>
      <c r="G28" s="14">
        <v>73439</v>
      </c>
      <c r="H28" s="14">
        <v>3990</v>
      </c>
      <c r="I28" s="14">
        <v>0</v>
      </c>
      <c r="J28" s="14">
        <v>52476</v>
      </c>
      <c r="K28" s="14">
        <v>35236</v>
      </c>
      <c r="L28" s="14">
        <v>17881</v>
      </c>
      <c r="M28" s="14">
        <v>2434</v>
      </c>
      <c r="N28" s="14">
        <v>11513</v>
      </c>
      <c r="O28" s="14">
        <v>-12473</v>
      </c>
      <c r="P28" s="14">
        <f t="shared" si="0"/>
        <v>1863029</v>
      </c>
    </row>
    <row r="29" spans="1:16">
      <c r="A29" s="11">
        <v>22</v>
      </c>
      <c r="B29" s="12" t="s">
        <v>37</v>
      </c>
      <c r="C29" s="14">
        <v>833543</v>
      </c>
      <c r="D29" s="14">
        <v>307353</v>
      </c>
      <c r="E29" s="14">
        <v>0</v>
      </c>
      <c r="F29" s="14">
        <v>21769</v>
      </c>
      <c r="G29" s="14">
        <v>52914</v>
      </c>
      <c r="H29" s="14">
        <v>2875</v>
      </c>
      <c r="I29" s="14">
        <v>0</v>
      </c>
      <c r="J29" s="14">
        <v>25238</v>
      </c>
      <c r="K29" s="14">
        <v>25388</v>
      </c>
      <c r="L29" s="14">
        <v>12884</v>
      </c>
      <c r="M29" s="14">
        <v>1754</v>
      </c>
      <c r="N29" s="14">
        <v>8295</v>
      </c>
      <c r="O29" s="14">
        <v>-8581</v>
      </c>
      <c r="P29" s="14">
        <f t="shared" si="0"/>
        <v>1283432</v>
      </c>
    </row>
    <row r="30" spans="1:16">
      <c r="A30" s="11">
        <v>23</v>
      </c>
      <c r="B30" s="12" t="s">
        <v>38</v>
      </c>
      <c r="C30" s="14">
        <v>857698</v>
      </c>
      <c r="D30" s="14">
        <v>316260</v>
      </c>
      <c r="E30" s="14">
        <v>45255</v>
      </c>
      <c r="F30" s="14">
        <v>22400</v>
      </c>
      <c r="G30" s="14">
        <v>54447</v>
      </c>
      <c r="H30" s="14">
        <v>2958</v>
      </c>
      <c r="I30" s="14">
        <v>0</v>
      </c>
      <c r="J30" s="14">
        <v>22831</v>
      </c>
      <c r="K30" s="14">
        <v>26124</v>
      </c>
      <c r="L30" s="14">
        <v>13257</v>
      </c>
      <c r="M30" s="14">
        <v>1805</v>
      </c>
      <c r="N30" s="14">
        <v>8536</v>
      </c>
      <c r="O30" s="14">
        <v>-9223</v>
      </c>
      <c r="P30" s="14">
        <f t="shared" si="0"/>
        <v>1362348</v>
      </c>
    </row>
    <row r="31" spans="1:16">
      <c r="A31" s="11">
        <v>24</v>
      </c>
      <c r="B31" s="12" t="s">
        <v>39</v>
      </c>
      <c r="C31" s="14">
        <v>758853</v>
      </c>
      <c r="D31" s="14">
        <v>279813</v>
      </c>
      <c r="E31" s="14">
        <v>38319</v>
      </c>
      <c r="F31" s="14">
        <v>19819</v>
      </c>
      <c r="G31" s="14">
        <v>48173</v>
      </c>
      <c r="H31" s="14">
        <v>2617</v>
      </c>
      <c r="I31" s="14">
        <v>0</v>
      </c>
      <c r="J31" s="14">
        <v>17448</v>
      </c>
      <c r="K31" s="14">
        <v>23113</v>
      </c>
      <c r="L31" s="14">
        <v>11729</v>
      </c>
      <c r="M31" s="14">
        <v>1597</v>
      </c>
      <c r="N31" s="14">
        <v>7552</v>
      </c>
      <c r="O31" s="14">
        <v>-8145</v>
      </c>
      <c r="P31" s="14">
        <f t="shared" si="0"/>
        <v>1200888</v>
      </c>
    </row>
    <row r="32" spans="1:16">
      <c r="A32" s="11">
        <v>25</v>
      </c>
      <c r="B32" s="12" t="s">
        <v>40</v>
      </c>
      <c r="C32" s="14">
        <v>927777</v>
      </c>
      <c r="D32" s="14">
        <v>342100</v>
      </c>
      <c r="E32" s="14">
        <v>49713</v>
      </c>
      <c r="F32" s="14">
        <v>24230</v>
      </c>
      <c r="G32" s="14">
        <v>58896</v>
      </c>
      <c r="H32" s="14">
        <v>3200</v>
      </c>
      <c r="I32" s="14">
        <v>0</v>
      </c>
      <c r="J32" s="14">
        <v>28034</v>
      </c>
      <c r="K32" s="14">
        <v>28259</v>
      </c>
      <c r="L32" s="14">
        <v>14340</v>
      </c>
      <c r="M32" s="14">
        <v>1952</v>
      </c>
      <c r="N32" s="14">
        <v>9233</v>
      </c>
      <c r="O32" s="14">
        <v>-9983</v>
      </c>
      <c r="P32" s="14">
        <f t="shared" si="0"/>
        <v>1477751</v>
      </c>
    </row>
    <row r="33" spans="1:16">
      <c r="A33" s="11">
        <v>26</v>
      </c>
      <c r="B33" s="12" t="s">
        <v>41</v>
      </c>
      <c r="C33" s="14">
        <v>844456</v>
      </c>
      <c r="D33" s="14">
        <v>311377</v>
      </c>
      <c r="E33" s="14">
        <v>57445</v>
      </c>
      <c r="F33" s="14">
        <v>22054</v>
      </c>
      <c r="G33" s="14">
        <v>53607</v>
      </c>
      <c r="H33" s="14">
        <v>2913</v>
      </c>
      <c r="I33" s="14">
        <v>0</v>
      </c>
      <c r="J33" s="14">
        <v>16825</v>
      </c>
      <c r="K33" s="14">
        <v>25721</v>
      </c>
      <c r="L33" s="14">
        <v>13052</v>
      </c>
      <c r="M33" s="14">
        <v>1777</v>
      </c>
      <c r="N33" s="14">
        <v>8404</v>
      </c>
      <c r="O33" s="14">
        <v>-9192</v>
      </c>
      <c r="P33" s="14">
        <f t="shared" si="0"/>
        <v>1348439</v>
      </c>
    </row>
    <row r="34" spans="1:16">
      <c r="A34" s="11">
        <v>27</v>
      </c>
      <c r="B34" s="12" t="s">
        <v>42</v>
      </c>
      <c r="C34" s="14">
        <v>1080240</v>
      </c>
      <c r="D34" s="14">
        <v>398318</v>
      </c>
      <c r="E34" s="14">
        <v>62133</v>
      </c>
      <c r="F34" s="14">
        <v>28212</v>
      </c>
      <c r="G34" s="14">
        <v>68574</v>
      </c>
      <c r="H34" s="14">
        <v>3726</v>
      </c>
      <c r="I34" s="14">
        <v>0</v>
      </c>
      <c r="J34" s="14">
        <v>36193</v>
      </c>
      <c r="K34" s="14">
        <v>32902</v>
      </c>
      <c r="L34" s="14">
        <v>16697</v>
      </c>
      <c r="M34" s="14">
        <v>2273</v>
      </c>
      <c r="N34" s="14">
        <v>10750</v>
      </c>
      <c r="O34" s="14">
        <v>-11660</v>
      </c>
      <c r="P34" s="14">
        <f t="shared" si="0"/>
        <v>1728358</v>
      </c>
    </row>
    <row r="35" spans="1:16">
      <c r="A35" s="11">
        <v>28</v>
      </c>
      <c r="B35" s="12" t="s">
        <v>43</v>
      </c>
      <c r="C35" s="14">
        <v>737600</v>
      </c>
      <c r="D35" s="14">
        <v>271976</v>
      </c>
      <c r="E35" s="14">
        <v>37395</v>
      </c>
      <c r="F35" s="14">
        <v>19264</v>
      </c>
      <c r="G35" s="14">
        <v>46823</v>
      </c>
      <c r="H35" s="14">
        <v>2544</v>
      </c>
      <c r="I35" s="14">
        <v>0</v>
      </c>
      <c r="J35" s="14">
        <v>13741</v>
      </c>
      <c r="K35" s="14">
        <v>22466</v>
      </c>
      <c r="L35" s="14">
        <v>11401</v>
      </c>
      <c r="M35" s="14">
        <v>1552</v>
      </c>
      <c r="N35" s="14">
        <v>7340</v>
      </c>
      <c r="O35" s="14">
        <v>-7918</v>
      </c>
      <c r="P35" s="14">
        <f t="shared" si="0"/>
        <v>1164184</v>
      </c>
    </row>
    <row r="36" spans="1:16">
      <c r="A36" s="11">
        <v>29</v>
      </c>
      <c r="B36" s="12" t="s">
        <v>44</v>
      </c>
      <c r="C36" s="14">
        <v>941324</v>
      </c>
      <c r="D36" s="14">
        <v>347096</v>
      </c>
      <c r="E36" s="14">
        <v>50589</v>
      </c>
      <c r="F36" s="14">
        <v>24584</v>
      </c>
      <c r="G36" s="14">
        <v>59756</v>
      </c>
      <c r="H36" s="14">
        <v>3247</v>
      </c>
      <c r="I36" s="14">
        <v>0</v>
      </c>
      <c r="J36" s="14">
        <v>28543</v>
      </c>
      <c r="K36" s="14">
        <v>28671</v>
      </c>
      <c r="L36" s="14">
        <v>14550</v>
      </c>
      <c r="M36" s="14">
        <v>1981</v>
      </c>
      <c r="N36" s="14">
        <v>9368</v>
      </c>
      <c r="O36" s="14">
        <v>-10130</v>
      </c>
      <c r="P36" s="14">
        <f t="shared" si="0"/>
        <v>1499579</v>
      </c>
    </row>
    <row r="37" spans="1:16">
      <c r="A37" s="11">
        <v>30</v>
      </c>
      <c r="B37" s="12" t="s">
        <v>45</v>
      </c>
      <c r="C37" s="14">
        <v>811010</v>
      </c>
      <c r="D37" s="14">
        <v>299044</v>
      </c>
      <c r="E37" s="14">
        <v>41781</v>
      </c>
      <c r="F37" s="14">
        <v>21181</v>
      </c>
      <c r="G37" s="14">
        <v>51484</v>
      </c>
      <c r="H37" s="14">
        <v>2797</v>
      </c>
      <c r="I37" s="14">
        <v>31726</v>
      </c>
      <c r="J37" s="14">
        <v>23093</v>
      </c>
      <c r="K37" s="14">
        <v>24702</v>
      </c>
      <c r="L37" s="14">
        <v>12536</v>
      </c>
      <c r="M37" s="14">
        <v>1707</v>
      </c>
      <c r="N37" s="14">
        <v>8071</v>
      </c>
      <c r="O37" s="14">
        <v>-8712</v>
      </c>
      <c r="P37" s="14">
        <f t="shared" si="0"/>
        <v>1320420</v>
      </c>
    </row>
    <row r="38" spans="1:16">
      <c r="A38" s="11">
        <v>31</v>
      </c>
      <c r="B38" s="12" t="s">
        <v>46</v>
      </c>
      <c r="C38" s="14">
        <v>731687</v>
      </c>
      <c r="D38" s="14">
        <v>269796</v>
      </c>
      <c r="E38" s="14">
        <v>36534</v>
      </c>
      <c r="F38" s="14">
        <v>19109</v>
      </c>
      <c r="G38" s="14">
        <v>46448</v>
      </c>
      <c r="H38" s="14">
        <v>2524</v>
      </c>
      <c r="I38" s="14">
        <v>0</v>
      </c>
      <c r="J38" s="14">
        <v>15138</v>
      </c>
      <c r="K38" s="14">
        <v>22286</v>
      </c>
      <c r="L38" s="14">
        <v>11309</v>
      </c>
      <c r="M38" s="14">
        <v>1540</v>
      </c>
      <c r="N38" s="14">
        <v>7282</v>
      </c>
      <c r="O38" s="14">
        <v>-7850</v>
      </c>
      <c r="P38" s="14">
        <f t="shared" si="0"/>
        <v>1155803</v>
      </c>
    </row>
    <row r="39" spans="1:16">
      <c r="A39" s="11">
        <v>32</v>
      </c>
      <c r="B39" s="12" t="s">
        <v>47</v>
      </c>
      <c r="C39" s="14">
        <v>1621854</v>
      </c>
      <c r="D39" s="14">
        <v>598028</v>
      </c>
      <c r="E39" s="14">
        <v>96530</v>
      </c>
      <c r="F39" s="14">
        <v>42357</v>
      </c>
      <c r="G39" s="14">
        <v>102957</v>
      </c>
      <c r="H39" s="14">
        <v>5594</v>
      </c>
      <c r="I39" s="14">
        <v>0</v>
      </c>
      <c r="J39" s="14">
        <v>86980</v>
      </c>
      <c r="K39" s="14">
        <v>49399</v>
      </c>
      <c r="L39" s="14">
        <v>25068</v>
      </c>
      <c r="M39" s="14">
        <v>3413</v>
      </c>
      <c r="N39" s="14">
        <v>16140</v>
      </c>
      <c r="O39" s="14">
        <v>-17535</v>
      </c>
      <c r="P39" s="14">
        <f t="shared" si="0"/>
        <v>2630785</v>
      </c>
    </row>
    <row r="40" spans="1:16">
      <c r="A40" s="11">
        <v>33</v>
      </c>
      <c r="B40" s="12" t="s">
        <v>48</v>
      </c>
      <c r="C40" s="14">
        <v>1906417</v>
      </c>
      <c r="D40" s="14">
        <v>702955</v>
      </c>
      <c r="E40" s="14">
        <v>115252</v>
      </c>
      <c r="F40" s="14">
        <v>49789</v>
      </c>
      <c r="G40" s="14">
        <v>121021</v>
      </c>
      <c r="H40" s="14">
        <v>6575</v>
      </c>
      <c r="I40" s="14">
        <v>0</v>
      </c>
      <c r="J40" s="14">
        <v>110756</v>
      </c>
      <c r="K40" s="14">
        <v>58066</v>
      </c>
      <c r="L40" s="14">
        <v>29467</v>
      </c>
      <c r="M40" s="14">
        <v>4012</v>
      </c>
      <c r="N40" s="14">
        <v>18972</v>
      </c>
      <c r="O40" s="14">
        <v>-20627</v>
      </c>
      <c r="P40" s="14">
        <f t="shared" si="0"/>
        <v>3102655</v>
      </c>
    </row>
    <row r="41" spans="1:16">
      <c r="A41" s="11">
        <v>34</v>
      </c>
      <c r="B41" s="12" t="s">
        <v>49</v>
      </c>
      <c r="C41" s="14">
        <v>968649</v>
      </c>
      <c r="D41" s="14">
        <v>357171</v>
      </c>
      <c r="E41" s="14">
        <v>52296</v>
      </c>
      <c r="F41" s="14">
        <v>25298</v>
      </c>
      <c r="G41" s="14">
        <v>61491</v>
      </c>
      <c r="H41" s="14">
        <v>3341</v>
      </c>
      <c r="I41" s="14">
        <v>0</v>
      </c>
      <c r="J41" s="14">
        <v>35357</v>
      </c>
      <c r="K41" s="14">
        <v>29504</v>
      </c>
      <c r="L41" s="14">
        <v>14972</v>
      </c>
      <c r="M41" s="14">
        <v>2038</v>
      </c>
      <c r="N41" s="14">
        <v>9640</v>
      </c>
      <c r="O41" s="14">
        <v>-10426</v>
      </c>
      <c r="P41" s="14">
        <f t="shared" si="0"/>
        <v>1549331</v>
      </c>
    </row>
    <row r="42" spans="1:16">
      <c r="A42" s="11">
        <v>35</v>
      </c>
      <c r="B42" s="12" t="s">
        <v>50</v>
      </c>
      <c r="C42" s="14">
        <v>956785</v>
      </c>
      <c r="D42" s="14">
        <v>352796</v>
      </c>
      <c r="E42" s="14">
        <v>0</v>
      </c>
      <c r="F42" s="14">
        <v>24988</v>
      </c>
      <c r="G42" s="14">
        <v>60737</v>
      </c>
      <c r="H42" s="14">
        <v>3300</v>
      </c>
      <c r="I42" s="14">
        <v>0</v>
      </c>
      <c r="J42" s="14">
        <v>32599</v>
      </c>
      <c r="K42" s="14">
        <v>29142</v>
      </c>
      <c r="L42" s="14">
        <v>14789</v>
      </c>
      <c r="M42" s="14">
        <v>2013</v>
      </c>
      <c r="N42" s="14">
        <v>9522</v>
      </c>
      <c r="O42" s="14">
        <v>-9849</v>
      </c>
      <c r="P42" s="14">
        <f t="shared" si="0"/>
        <v>1476822</v>
      </c>
    </row>
    <row r="43" spans="1:16">
      <c r="A43" s="11">
        <v>36</v>
      </c>
      <c r="B43" s="12" t="s">
        <v>51</v>
      </c>
      <c r="C43" s="14">
        <v>1063769</v>
      </c>
      <c r="D43" s="14">
        <v>392245</v>
      </c>
      <c r="E43" s="14">
        <v>58696</v>
      </c>
      <c r="F43" s="14">
        <v>27782</v>
      </c>
      <c r="G43" s="14">
        <v>67529</v>
      </c>
      <c r="H43" s="14">
        <v>3669</v>
      </c>
      <c r="I43" s="14">
        <v>0</v>
      </c>
      <c r="J43" s="14">
        <v>40741</v>
      </c>
      <c r="K43" s="14">
        <v>32401</v>
      </c>
      <c r="L43" s="14">
        <v>16442</v>
      </c>
      <c r="M43" s="14">
        <v>2239</v>
      </c>
      <c r="N43" s="14">
        <v>10586</v>
      </c>
      <c r="O43" s="14">
        <v>-11461</v>
      </c>
      <c r="P43" s="14">
        <f t="shared" si="0"/>
        <v>1704638</v>
      </c>
    </row>
    <row r="44" spans="1:16">
      <c r="A44" s="11">
        <v>37</v>
      </c>
      <c r="B44" s="12" t="s">
        <v>52</v>
      </c>
      <c r="C44" s="14">
        <v>882200</v>
      </c>
      <c r="D44" s="14">
        <v>325294</v>
      </c>
      <c r="E44" s="14">
        <v>0</v>
      </c>
      <c r="F44" s="14">
        <v>23040</v>
      </c>
      <c r="G44" s="14">
        <v>56003</v>
      </c>
      <c r="H44" s="14">
        <v>3043</v>
      </c>
      <c r="I44" s="14">
        <v>0</v>
      </c>
      <c r="J44" s="14">
        <v>25385</v>
      </c>
      <c r="K44" s="14">
        <v>26870</v>
      </c>
      <c r="L44" s="14">
        <v>13636</v>
      </c>
      <c r="M44" s="14">
        <v>1856</v>
      </c>
      <c r="N44" s="14">
        <v>8779</v>
      </c>
      <c r="O44" s="14">
        <v>-9081</v>
      </c>
      <c r="P44" s="14">
        <f t="shared" si="0"/>
        <v>1357025</v>
      </c>
    </row>
    <row r="45" spans="1:16">
      <c r="A45" s="11">
        <v>38</v>
      </c>
      <c r="B45" s="12" t="s">
        <v>53</v>
      </c>
      <c r="C45" s="14">
        <v>2786806</v>
      </c>
      <c r="D45" s="14">
        <v>1027582</v>
      </c>
      <c r="E45" s="14">
        <v>179504</v>
      </c>
      <c r="F45" s="14">
        <v>72782</v>
      </c>
      <c r="G45" s="14">
        <v>176909</v>
      </c>
      <c r="H45" s="14">
        <v>9612</v>
      </c>
      <c r="I45" s="14">
        <v>467666</v>
      </c>
      <c r="J45" s="14">
        <v>167191</v>
      </c>
      <c r="K45" s="14">
        <v>84882</v>
      </c>
      <c r="L45" s="14">
        <v>43075</v>
      </c>
      <c r="M45" s="14">
        <v>5864</v>
      </c>
      <c r="N45" s="14">
        <v>27734</v>
      </c>
      <c r="O45" s="14">
        <v>-30248</v>
      </c>
      <c r="P45" s="14">
        <f t="shared" si="0"/>
        <v>5019359</v>
      </c>
    </row>
    <row r="46" spans="1:16">
      <c r="A46" s="11">
        <v>39</v>
      </c>
      <c r="B46" s="12" t="s">
        <v>54</v>
      </c>
      <c r="C46" s="14">
        <v>818795</v>
      </c>
      <c r="D46" s="14">
        <v>301915</v>
      </c>
      <c r="E46" s="14">
        <v>43465</v>
      </c>
      <c r="F46" s="14">
        <v>21384</v>
      </c>
      <c r="G46" s="14">
        <v>51978</v>
      </c>
      <c r="H46" s="14">
        <v>2824</v>
      </c>
      <c r="I46" s="14">
        <v>0</v>
      </c>
      <c r="J46" s="14">
        <v>19431</v>
      </c>
      <c r="K46" s="14">
        <v>24939</v>
      </c>
      <c r="L46" s="14">
        <v>12656</v>
      </c>
      <c r="M46" s="14">
        <v>1723</v>
      </c>
      <c r="N46" s="14">
        <v>8148</v>
      </c>
      <c r="O46" s="14">
        <v>-8807</v>
      </c>
      <c r="P46" s="14">
        <f t="shared" si="0"/>
        <v>1298451</v>
      </c>
    </row>
    <row r="47" spans="1:16">
      <c r="A47" s="11">
        <v>40</v>
      </c>
      <c r="B47" s="12" t="s">
        <v>55</v>
      </c>
      <c r="C47" s="14">
        <v>2359221</v>
      </c>
      <c r="D47" s="14">
        <v>869918</v>
      </c>
      <c r="E47" s="14">
        <v>149242</v>
      </c>
      <c r="F47" s="14">
        <v>61615</v>
      </c>
      <c r="G47" s="14">
        <v>149765</v>
      </c>
      <c r="H47" s="14">
        <v>8137</v>
      </c>
      <c r="I47" s="14">
        <v>0</v>
      </c>
      <c r="J47" s="14">
        <v>133001</v>
      </c>
      <c r="K47" s="14">
        <v>71858</v>
      </c>
      <c r="L47" s="14">
        <v>36466</v>
      </c>
      <c r="M47" s="14">
        <v>4965</v>
      </c>
      <c r="N47" s="14">
        <v>23478</v>
      </c>
      <c r="O47" s="14">
        <v>-25584</v>
      </c>
      <c r="P47" s="14">
        <f t="shared" si="0"/>
        <v>3842082</v>
      </c>
    </row>
    <row r="48" spans="1:16">
      <c r="A48" s="11">
        <v>41</v>
      </c>
      <c r="B48" s="12" t="s">
        <v>56</v>
      </c>
      <c r="C48" s="14">
        <v>9412034</v>
      </c>
      <c r="D48" s="14">
        <v>3470510</v>
      </c>
      <c r="E48" s="14">
        <v>643350</v>
      </c>
      <c r="F48" s="14">
        <v>245811</v>
      </c>
      <c r="G48" s="14">
        <v>597483</v>
      </c>
      <c r="H48" s="14">
        <v>32463</v>
      </c>
      <c r="I48" s="14">
        <v>261000</v>
      </c>
      <c r="J48" s="14">
        <v>577572</v>
      </c>
      <c r="K48" s="14">
        <v>286676</v>
      </c>
      <c r="L48" s="14">
        <v>145479</v>
      </c>
      <c r="M48" s="14">
        <v>19806</v>
      </c>
      <c r="N48" s="14">
        <v>93667</v>
      </c>
      <c r="O48" s="14">
        <v>-102481</v>
      </c>
      <c r="P48" s="14">
        <f t="shared" si="0"/>
        <v>15683370</v>
      </c>
    </row>
    <row r="49" spans="1:16">
      <c r="A49" s="11">
        <v>42</v>
      </c>
      <c r="B49" s="12" t="s">
        <v>57</v>
      </c>
      <c r="C49" s="14">
        <v>904120</v>
      </c>
      <c r="D49" s="14">
        <v>333377</v>
      </c>
      <c r="E49" s="14">
        <v>48047</v>
      </c>
      <c r="F49" s="14">
        <v>23613</v>
      </c>
      <c r="G49" s="14">
        <v>57394</v>
      </c>
      <c r="H49" s="14">
        <v>3118</v>
      </c>
      <c r="I49" s="14">
        <v>32904</v>
      </c>
      <c r="J49" s="14">
        <v>28485</v>
      </c>
      <c r="K49" s="14">
        <v>27538</v>
      </c>
      <c r="L49" s="14">
        <v>13975</v>
      </c>
      <c r="M49" s="14">
        <v>1903</v>
      </c>
      <c r="N49" s="14">
        <v>8998</v>
      </c>
      <c r="O49" s="14">
        <v>-9725</v>
      </c>
      <c r="P49" s="14">
        <f t="shared" si="0"/>
        <v>1473747</v>
      </c>
    </row>
    <row r="50" spans="1:16">
      <c r="A50" s="11">
        <v>43</v>
      </c>
      <c r="B50" s="12" t="s">
        <v>58</v>
      </c>
      <c r="C50" s="14">
        <v>768492</v>
      </c>
      <c r="D50" s="14">
        <v>283367</v>
      </c>
      <c r="E50" s="14">
        <v>0</v>
      </c>
      <c r="F50" s="14">
        <v>20070</v>
      </c>
      <c r="G50" s="14">
        <v>48784</v>
      </c>
      <c r="H50" s="14">
        <v>2651</v>
      </c>
      <c r="I50" s="14">
        <v>0</v>
      </c>
      <c r="J50" s="14">
        <v>17852</v>
      </c>
      <c r="K50" s="14">
        <v>23407</v>
      </c>
      <c r="L50" s="14">
        <v>11878</v>
      </c>
      <c r="M50" s="14">
        <v>1617</v>
      </c>
      <c r="N50" s="14">
        <v>7648</v>
      </c>
      <c r="O50" s="14">
        <v>-7911</v>
      </c>
      <c r="P50" s="14">
        <f t="shared" si="0"/>
        <v>1177855</v>
      </c>
    </row>
    <row r="51" spans="1:16">
      <c r="A51" s="11">
        <v>44</v>
      </c>
      <c r="B51" s="12" t="s">
        <v>59</v>
      </c>
      <c r="C51" s="14">
        <v>1027794</v>
      </c>
      <c r="D51" s="14">
        <v>378980</v>
      </c>
      <c r="E51" s="14">
        <v>56645</v>
      </c>
      <c r="F51" s="14">
        <v>26843</v>
      </c>
      <c r="G51" s="14">
        <v>65245</v>
      </c>
      <c r="H51" s="14">
        <v>3545</v>
      </c>
      <c r="I51" s="14">
        <v>0</v>
      </c>
      <c r="J51" s="14">
        <v>36761</v>
      </c>
      <c r="K51" s="14">
        <v>31305</v>
      </c>
      <c r="L51" s="14">
        <v>15886</v>
      </c>
      <c r="M51" s="14">
        <v>2163</v>
      </c>
      <c r="N51" s="14">
        <v>10228</v>
      </c>
      <c r="O51" s="14">
        <v>-11073</v>
      </c>
      <c r="P51" s="14">
        <f t="shared" si="0"/>
        <v>1644322</v>
      </c>
    </row>
    <row r="52" spans="1:16">
      <c r="A52" s="11">
        <v>45</v>
      </c>
      <c r="B52" s="12" t="s">
        <v>60</v>
      </c>
      <c r="C52" s="14">
        <v>719561</v>
      </c>
      <c r="D52" s="14">
        <v>265325</v>
      </c>
      <c r="E52" s="14">
        <v>35777</v>
      </c>
      <c r="F52" s="14">
        <v>18793</v>
      </c>
      <c r="G52" s="14">
        <v>45678</v>
      </c>
      <c r="H52" s="14">
        <v>2482</v>
      </c>
      <c r="I52" s="14">
        <v>0</v>
      </c>
      <c r="J52" s="14">
        <v>12646</v>
      </c>
      <c r="K52" s="14">
        <v>21917</v>
      </c>
      <c r="L52" s="14">
        <v>11122</v>
      </c>
      <c r="M52" s="14">
        <v>1514</v>
      </c>
      <c r="N52" s="14">
        <v>7161</v>
      </c>
      <c r="O52" s="14">
        <v>-7718</v>
      </c>
      <c r="P52" s="14">
        <f t="shared" si="0"/>
        <v>1134258</v>
      </c>
    </row>
    <row r="53" spans="1:16">
      <c r="A53" s="11">
        <v>46</v>
      </c>
      <c r="B53" s="12" t="s">
        <v>61</v>
      </c>
      <c r="C53" s="14">
        <v>761599</v>
      </c>
      <c r="D53" s="14">
        <v>280825</v>
      </c>
      <c r="E53" s="14">
        <v>0</v>
      </c>
      <c r="F53" s="14">
        <v>19890</v>
      </c>
      <c r="G53" s="14">
        <v>48347</v>
      </c>
      <c r="H53" s="14">
        <v>2627</v>
      </c>
      <c r="I53" s="14">
        <v>0</v>
      </c>
      <c r="J53" s="14">
        <v>17329</v>
      </c>
      <c r="K53" s="14">
        <v>23197</v>
      </c>
      <c r="L53" s="14">
        <v>11772</v>
      </c>
      <c r="M53" s="14">
        <v>1603</v>
      </c>
      <c r="N53" s="14">
        <v>7579</v>
      </c>
      <c r="O53" s="14">
        <v>-7840</v>
      </c>
      <c r="P53" s="14">
        <f t="shared" si="0"/>
        <v>1166928</v>
      </c>
    </row>
    <row r="54" spans="1:16">
      <c r="A54" s="11">
        <v>47</v>
      </c>
      <c r="B54" s="12" t="s">
        <v>62</v>
      </c>
      <c r="C54" s="14">
        <v>932444</v>
      </c>
      <c r="D54" s="14">
        <v>343821</v>
      </c>
      <c r="E54" s="14">
        <v>50094</v>
      </c>
      <c r="F54" s="14">
        <v>24352</v>
      </c>
      <c r="G54" s="14">
        <v>59192</v>
      </c>
      <c r="H54" s="14">
        <v>3216</v>
      </c>
      <c r="I54" s="14">
        <v>0</v>
      </c>
      <c r="J54" s="14">
        <v>31225</v>
      </c>
      <c r="K54" s="14">
        <v>28401</v>
      </c>
      <c r="L54" s="14">
        <v>14412</v>
      </c>
      <c r="M54" s="14">
        <v>1962</v>
      </c>
      <c r="N54" s="14">
        <v>9279</v>
      </c>
      <c r="O54" s="14">
        <v>-10034</v>
      </c>
      <c r="P54" s="14">
        <f t="shared" si="0"/>
        <v>1488364</v>
      </c>
    </row>
    <row r="55" spans="1:16">
      <c r="A55" s="11">
        <v>48</v>
      </c>
      <c r="B55" s="12" t="s">
        <v>63</v>
      </c>
      <c r="C55" s="14">
        <v>2066225</v>
      </c>
      <c r="D55" s="14">
        <v>761881</v>
      </c>
      <c r="E55" s="14">
        <v>125981</v>
      </c>
      <c r="F55" s="14">
        <v>53963</v>
      </c>
      <c r="G55" s="14">
        <v>131166</v>
      </c>
      <c r="H55" s="14">
        <v>7127</v>
      </c>
      <c r="I55" s="14">
        <v>0</v>
      </c>
      <c r="J55" s="14">
        <v>117425</v>
      </c>
      <c r="K55" s="14">
        <v>62934</v>
      </c>
      <c r="L55" s="14">
        <v>31937</v>
      </c>
      <c r="M55" s="14">
        <v>4348</v>
      </c>
      <c r="N55" s="14">
        <v>20563</v>
      </c>
      <c r="O55" s="14">
        <v>-22365</v>
      </c>
      <c r="P55" s="14">
        <f t="shared" si="0"/>
        <v>3361185</v>
      </c>
    </row>
    <row r="56" spans="1:16">
      <c r="A56" s="11">
        <v>49</v>
      </c>
      <c r="B56" s="12" t="s">
        <v>64</v>
      </c>
      <c r="C56" s="14">
        <v>811304</v>
      </c>
      <c r="D56" s="14">
        <v>299153</v>
      </c>
      <c r="E56" s="14">
        <v>41700</v>
      </c>
      <c r="F56" s="14">
        <v>21189</v>
      </c>
      <c r="G56" s="14">
        <v>51502</v>
      </c>
      <c r="H56" s="14">
        <v>2798</v>
      </c>
      <c r="I56" s="14">
        <v>0</v>
      </c>
      <c r="J56" s="14">
        <v>24881</v>
      </c>
      <c r="K56" s="14">
        <v>24711</v>
      </c>
      <c r="L56" s="14">
        <v>12540</v>
      </c>
      <c r="M56" s="14">
        <v>1707</v>
      </c>
      <c r="N56" s="14">
        <v>8074</v>
      </c>
      <c r="O56" s="14">
        <v>-8714</v>
      </c>
      <c r="P56" s="14">
        <f t="shared" si="0"/>
        <v>1290845</v>
      </c>
    </row>
    <row r="57" spans="1:16">
      <c r="A57" s="11">
        <v>50</v>
      </c>
      <c r="B57" s="12" t="s">
        <v>65</v>
      </c>
      <c r="C57" s="14">
        <v>73393056</v>
      </c>
      <c r="D57" s="14">
        <v>27062303</v>
      </c>
      <c r="E57" s="14">
        <v>0</v>
      </c>
      <c r="F57" s="14">
        <v>1916782</v>
      </c>
      <c r="G57" s="14">
        <v>4659047</v>
      </c>
      <c r="H57" s="14">
        <v>253137</v>
      </c>
      <c r="I57" s="14">
        <v>8988567</v>
      </c>
      <c r="J57" s="14">
        <v>3710778</v>
      </c>
      <c r="K57" s="14">
        <v>2235438</v>
      </c>
      <c r="L57" s="14">
        <v>1134412</v>
      </c>
      <c r="M57" s="14">
        <v>154442</v>
      </c>
      <c r="N57" s="14">
        <v>730392</v>
      </c>
      <c r="O57" s="14">
        <v>-755519</v>
      </c>
      <c r="P57" s="14">
        <f t="shared" si="0"/>
        <v>123482835</v>
      </c>
    </row>
    <row r="58" spans="1:16">
      <c r="A58" s="11">
        <v>51</v>
      </c>
      <c r="B58" s="12" t="s">
        <v>66</v>
      </c>
      <c r="C58" s="14">
        <v>771067</v>
      </c>
      <c r="D58" s="14">
        <v>284316</v>
      </c>
      <c r="E58" s="14">
        <v>0</v>
      </c>
      <c r="F58" s="14">
        <v>20138</v>
      </c>
      <c r="G58" s="14">
        <v>48948</v>
      </c>
      <c r="H58" s="14">
        <v>2659</v>
      </c>
      <c r="I58" s="14">
        <v>0</v>
      </c>
      <c r="J58" s="14">
        <v>15672</v>
      </c>
      <c r="K58" s="14">
        <v>23486</v>
      </c>
      <c r="L58" s="14">
        <v>11918</v>
      </c>
      <c r="M58" s="14">
        <v>1623</v>
      </c>
      <c r="N58" s="14">
        <v>7673</v>
      </c>
      <c r="O58" s="14">
        <v>-7937</v>
      </c>
      <c r="P58" s="14">
        <f t="shared" si="0"/>
        <v>1179563</v>
      </c>
    </row>
    <row r="59" spans="1:16">
      <c r="A59" s="11">
        <v>52</v>
      </c>
      <c r="B59" s="12" t="s">
        <v>67</v>
      </c>
      <c r="C59" s="14">
        <v>2964484</v>
      </c>
      <c r="D59" s="14">
        <v>1093097</v>
      </c>
      <c r="E59" s="14">
        <v>195915</v>
      </c>
      <c r="F59" s="14">
        <v>77422</v>
      </c>
      <c r="G59" s="14">
        <v>188188</v>
      </c>
      <c r="H59" s="14">
        <v>10225</v>
      </c>
      <c r="I59" s="14">
        <v>0</v>
      </c>
      <c r="J59" s="14">
        <v>173487</v>
      </c>
      <c r="K59" s="14">
        <v>90294</v>
      </c>
      <c r="L59" s="14">
        <v>45821</v>
      </c>
      <c r="M59" s="14">
        <v>6238</v>
      </c>
      <c r="N59" s="14">
        <v>29502</v>
      </c>
      <c r="O59" s="14">
        <v>-32220</v>
      </c>
      <c r="P59" s="14">
        <f t="shared" si="0"/>
        <v>4842453</v>
      </c>
    </row>
    <row r="60" spans="1:16">
      <c r="A60" s="11">
        <v>53</v>
      </c>
      <c r="B60" s="12" t="s">
        <v>68</v>
      </c>
      <c r="C60" s="14">
        <v>1398485</v>
      </c>
      <c r="D60" s="14">
        <v>515665</v>
      </c>
      <c r="E60" s="14">
        <v>81775</v>
      </c>
      <c r="F60" s="14">
        <v>36524</v>
      </c>
      <c r="G60" s="14">
        <v>88777</v>
      </c>
      <c r="H60" s="14">
        <v>4823</v>
      </c>
      <c r="I60" s="14">
        <v>211778</v>
      </c>
      <c r="J60" s="14">
        <v>62166</v>
      </c>
      <c r="K60" s="14">
        <v>42596</v>
      </c>
      <c r="L60" s="14">
        <v>21616</v>
      </c>
      <c r="M60" s="14">
        <v>2943</v>
      </c>
      <c r="N60" s="14">
        <v>13917</v>
      </c>
      <c r="O60" s="14">
        <v>-15107</v>
      </c>
      <c r="P60" s="14">
        <f t="shared" si="0"/>
        <v>2465958</v>
      </c>
    </row>
    <row r="61" spans="1:16">
      <c r="A61" s="11">
        <v>54</v>
      </c>
      <c r="B61" s="12" t="s">
        <v>69</v>
      </c>
      <c r="C61" s="14">
        <v>741259</v>
      </c>
      <c r="D61" s="14">
        <v>273325</v>
      </c>
      <c r="E61" s="14">
        <v>37476</v>
      </c>
      <c r="F61" s="14">
        <v>19359</v>
      </c>
      <c r="G61" s="14">
        <v>47056</v>
      </c>
      <c r="H61" s="14">
        <v>2557</v>
      </c>
      <c r="I61" s="14">
        <v>0</v>
      </c>
      <c r="J61" s="14">
        <v>14550</v>
      </c>
      <c r="K61" s="14">
        <v>22578</v>
      </c>
      <c r="L61" s="14">
        <v>11457</v>
      </c>
      <c r="M61" s="14">
        <v>1560</v>
      </c>
      <c r="N61" s="14">
        <v>7377</v>
      </c>
      <c r="O61" s="14">
        <v>-7956</v>
      </c>
      <c r="P61" s="14">
        <f t="shared" si="0"/>
        <v>1170598</v>
      </c>
    </row>
    <row r="62" spans="1:16">
      <c r="A62" s="11">
        <v>55</v>
      </c>
      <c r="B62" s="12" t="s">
        <v>70</v>
      </c>
      <c r="C62" s="14">
        <v>998884</v>
      </c>
      <c r="D62" s="14">
        <v>368320</v>
      </c>
      <c r="E62" s="14">
        <v>0</v>
      </c>
      <c r="F62" s="14">
        <v>26088</v>
      </c>
      <c r="G62" s="14">
        <v>63410</v>
      </c>
      <c r="H62" s="14">
        <v>3445</v>
      </c>
      <c r="I62" s="14">
        <v>0</v>
      </c>
      <c r="J62" s="14">
        <v>34690</v>
      </c>
      <c r="K62" s="14">
        <v>30424</v>
      </c>
      <c r="L62" s="14">
        <v>15439</v>
      </c>
      <c r="M62" s="14">
        <v>2102</v>
      </c>
      <c r="N62" s="14">
        <v>9941</v>
      </c>
      <c r="O62" s="14">
        <v>-10283</v>
      </c>
      <c r="P62" s="14">
        <f t="shared" si="0"/>
        <v>1542460</v>
      </c>
    </row>
    <row r="63" spans="1:16">
      <c r="A63" s="11">
        <v>56</v>
      </c>
      <c r="B63" s="12" t="s">
        <v>71</v>
      </c>
      <c r="C63" s="14">
        <v>2725284</v>
      </c>
      <c r="D63" s="14">
        <v>1004897</v>
      </c>
      <c r="E63" s="14">
        <v>0</v>
      </c>
      <c r="F63" s="14">
        <v>71175</v>
      </c>
      <c r="G63" s="14">
        <v>173003</v>
      </c>
      <c r="H63" s="14">
        <v>9400</v>
      </c>
      <c r="I63" s="14">
        <v>0</v>
      </c>
      <c r="J63" s="14">
        <v>167479</v>
      </c>
      <c r="K63" s="14">
        <v>83008</v>
      </c>
      <c r="L63" s="14">
        <v>42124</v>
      </c>
      <c r="M63" s="14">
        <v>5735</v>
      </c>
      <c r="N63" s="14">
        <v>27121</v>
      </c>
      <c r="O63" s="14">
        <v>-28054</v>
      </c>
      <c r="P63" s="14">
        <f t="shared" si="0"/>
        <v>4281172</v>
      </c>
    </row>
    <row r="64" spans="1:16">
      <c r="A64" s="11">
        <v>57</v>
      </c>
      <c r="B64" s="12" t="s">
        <v>72</v>
      </c>
      <c r="C64" s="14">
        <v>1044906</v>
      </c>
      <c r="D64" s="14">
        <v>385290</v>
      </c>
      <c r="E64" s="14">
        <v>58650</v>
      </c>
      <c r="F64" s="14">
        <v>27289</v>
      </c>
      <c r="G64" s="14">
        <v>66331</v>
      </c>
      <c r="H64" s="14">
        <v>3604</v>
      </c>
      <c r="I64" s="14">
        <v>40792</v>
      </c>
      <c r="J64" s="14">
        <v>36864</v>
      </c>
      <c r="K64" s="14">
        <v>31826</v>
      </c>
      <c r="L64" s="14">
        <v>16151</v>
      </c>
      <c r="M64" s="14">
        <v>2199</v>
      </c>
      <c r="N64" s="14">
        <v>10399</v>
      </c>
      <c r="O64" s="14">
        <v>-11266</v>
      </c>
      <c r="P64" s="14">
        <f t="shared" si="0"/>
        <v>1713035</v>
      </c>
    </row>
    <row r="65" spans="1:16">
      <c r="A65" s="11">
        <v>58</v>
      </c>
      <c r="B65" s="12" t="s">
        <v>73</v>
      </c>
      <c r="C65" s="14">
        <v>2208815</v>
      </c>
      <c r="D65" s="14">
        <v>814459</v>
      </c>
      <c r="E65" s="14">
        <v>138620</v>
      </c>
      <c r="F65" s="14">
        <v>57687</v>
      </c>
      <c r="G65" s="14">
        <v>140217</v>
      </c>
      <c r="H65" s="14">
        <v>7618</v>
      </c>
      <c r="I65" s="14">
        <v>0</v>
      </c>
      <c r="J65" s="14">
        <v>128724</v>
      </c>
      <c r="K65" s="14">
        <v>67277</v>
      </c>
      <c r="L65" s="14">
        <v>34141</v>
      </c>
      <c r="M65" s="14">
        <v>4648</v>
      </c>
      <c r="N65" s="14">
        <v>21982</v>
      </c>
      <c r="O65" s="14">
        <v>-23943</v>
      </c>
      <c r="P65" s="14">
        <f t="shared" si="0"/>
        <v>3600245</v>
      </c>
    </row>
    <row r="66" spans="1:16">
      <c r="A66" s="11">
        <v>59</v>
      </c>
      <c r="B66" s="12" t="s">
        <v>74</v>
      </c>
      <c r="C66" s="14">
        <v>5240797</v>
      </c>
      <c r="D66" s="14">
        <v>1932445</v>
      </c>
      <c r="E66" s="14">
        <v>462524</v>
      </c>
      <c r="F66" s="14">
        <v>136872</v>
      </c>
      <c r="G66" s="14">
        <v>332690</v>
      </c>
      <c r="H66" s="14">
        <v>18076</v>
      </c>
      <c r="I66" s="14">
        <v>1733377</v>
      </c>
      <c r="J66" s="14">
        <v>274674</v>
      </c>
      <c r="K66" s="14">
        <v>159626</v>
      </c>
      <c r="L66" s="14">
        <v>81005</v>
      </c>
      <c r="M66" s="14">
        <v>11028</v>
      </c>
      <c r="N66" s="14">
        <v>52155</v>
      </c>
      <c r="O66" s="14">
        <v>-57970</v>
      </c>
      <c r="P66" s="14">
        <f t="shared" si="0"/>
        <v>10377299</v>
      </c>
    </row>
    <row r="67" spans="1:16">
      <c r="A67" s="11">
        <v>60</v>
      </c>
      <c r="B67" s="12" t="s">
        <v>75</v>
      </c>
      <c r="C67" s="14">
        <v>613193</v>
      </c>
      <c r="D67" s="14">
        <v>226104</v>
      </c>
      <c r="E67" s="14">
        <v>28652</v>
      </c>
      <c r="F67" s="14">
        <v>16015</v>
      </c>
      <c r="G67" s="14">
        <v>38926</v>
      </c>
      <c r="H67" s="14">
        <v>2115</v>
      </c>
      <c r="I67" s="14">
        <v>0</v>
      </c>
      <c r="J67" s="14">
        <v>4854</v>
      </c>
      <c r="K67" s="14">
        <v>18677</v>
      </c>
      <c r="L67" s="14">
        <v>9478</v>
      </c>
      <c r="M67" s="14">
        <v>1290</v>
      </c>
      <c r="N67" s="14">
        <v>6102</v>
      </c>
      <c r="O67" s="14">
        <v>-6561</v>
      </c>
      <c r="P67" s="14">
        <f t="shared" si="0"/>
        <v>958845</v>
      </c>
    </row>
    <row r="68" spans="1:16">
      <c r="A68" s="11">
        <v>61</v>
      </c>
      <c r="B68" s="12" t="s">
        <v>76</v>
      </c>
      <c r="C68" s="14">
        <v>804687</v>
      </c>
      <c r="D68" s="14">
        <v>296713</v>
      </c>
      <c r="E68" s="14">
        <v>0</v>
      </c>
      <c r="F68" s="14">
        <v>21016</v>
      </c>
      <c r="G68" s="14">
        <v>51082</v>
      </c>
      <c r="H68" s="14">
        <v>2775</v>
      </c>
      <c r="I68" s="14">
        <v>0</v>
      </c>
      <c r="J68" s="14">
        <v>19141</v>
      </c>
      <c r="K68" s="14">
        <v>24509</v>
      </c>
      <c r="L68" s="14">
        <v>12438</v>
      </c>
      <c r="M68" s="14">
        <v>1693</v>
      </c>
      <c r="N68" s="14">
        <v>8008</v>
      </c>
      <c r="O68" s="14">
        <v>-8284</v>
      </c>
      <c r="P68" s="14">
        <f t="shared" si="0"/>
        <v>1233778</v>
      </c>
    </row>
    <row r="69" spans="1:16">
      <c r="A69" s="11">
        <v>62</v>
      </c>
      <c r="B69" s="12" t="s">
        <v>77</v>
      </c>
      <c r="C69" s="14">
        <v>865114</v>
      </c>
      <c r="D69" s="14">
        <v>318995</v>
      </c>
      <c r="E69" s="14">
        <v>45636</v>
      </c>
      <c r="F69" s="14">
        <v>22594</v>
      </c>
      <c r="G69" s="14">
        <v>54918</v>
      </c>
      <c r="H69" s="14">
        <v>2984</v>
      </c>
      <c r="I69" s="14">
        <v>0</v>
      </c>
      <c r="J69" s="14">
        <v>24206</v>
      </c>
      <c r="K69" s="14">
        <v>26350</v>
      </c>
      <c r="L69" s="14">
        <v>13372</v>
      </c>
      <c r="M69" s="14">
        <v>1820</v>
      </c>
      <c r="N69" s="14">
        <v>8609</v>
      </c>
      <c r="O69" s="14">
        <v>-9302</v>
      </c>
      <c r="P69" s="14">
        <f t="shared" si="0"/>
        <v>1375296</v>
      </c>
    </row>
    <row r="70" spans="1:16">
      <c r="A70" s="11">
        <v>63</v>
      </c>
      <c r="B70" s="12" t="s">
        <v>78</v>
      </c>
      <c r="C70" s="14">
        <v>907726</v>
      </c>
      <c r="D70" s="14">
        <v>334707</v>
      </c>
      <c r="E70" s="14">
        <v>48531</v>
      </c>
      <c r="F70" s="14">
        <v>23707</v>
      </c>
      <c r="G70" s="14">
        <v>57623</v>
      </c>
      <c r="H70" s="14">
        <v>3131</v>
      </c>
      <c r="I70" s="14">
        <v>0</v>
      </c>
      <c r="J70" s="14">
        <v>27571</v>
      </c>
      <c r="K70" s="14">
        <v>27648</v>
      </c>
      <c r="L70" s="14">
        <v>14030</v>
      </c>
      <c r="M70" s="14">
        <v>1910</v>
      </c>
      <c r="N70" s="14">
        <v>9033</v>
      </c>
      <c r="O70" s="14">
        <v>-9766</v>
      </c>
      <c r="P70" s="14">
        <f t="shared" si="0"/>
        <v>1445851</v>
      </c>
    </row>
    <row r="71" spans="1:16">
      <c r="A71" s="11">
        <v>64</v>
      </c>
      <c r="B71" s="12" t="s">
        <v>79</v>
      </c>
      <c r="C71" s="14">
        <v>658672</v>
      </c>
      <c r="D71" s="14">
        <v>242873</v>
      </c>
      <c r="E71" s="14">
        <v>31677</v>
      </c>
      <c r="F71" s="14">
        <v>17202</v>
      </c>
      <c r="G71" s="14">
        <v>41813</v>
      </c>
      <c r="H71" s="14">
        <v>2272</v>
      </c>
      <c r="I71" s="14">
        <v>0</v>
      </c>
      <c r="J71" s="14">
        <v>8304</v>
      </c>
      <c r="K71" s="14">
        <v>20062</v>
      </c>
      <c r="L71" s="14">
        <v>10181</v>
      </c>
      <c r="M71" s="14">
        <v>1386</v>
      </c>
      <c r="N71" s="14">
        <v>6555</v>
      </c>
      <c r="O71" s="14">
        <v>-7056</v>
      </c>
      <c r="P71" s="14">
        <f t="shared" si="0"/>
        <v>1033941</v>
      </c>
    </row>
    <row r="72" spans="1:16">
      <c r="A72" s="11">
        <v>65</v>
      </c>
      <c r="B72" s="12" t="s">
        <v>80</v>
      </c>
      <c r="C72" s="14">
        <v>684238</v>
      </c>
      <c r="D72" s="14">
        <v>252300</v>
      </c>
      <c r="E72" s="14">
        <v>0</v>
      </c>
      <c r="F72" s="14">
        <v>17870</v>
      </c>
      <c r="G72" s="14">
        <v>43436</v>
      </c>
      <c r="H72" s="14">
        <v>2360</v>
      </c>
      <c r="I72" s="14">
        <v>21875</v>
      </c>
      <c r="J72" s="14">
        <v>9513</v>
      </c>
      <c r="K72" s="14">
        <v>20841</v>
      </c>
      <c r="L72" s="14">
        <v>10576</v>
      </c>
      <c r="M72" s="14">
        <v>1440</v>
      </c>
      <c r="N72" s="14">
        <v>6809</v>
      </c>
      <c r="O72" s="14">
        <v>-7044</v>
      </c>
      <c r="P72" s="14">
        <f t="shared" si="0"/>
        <v>1064214</v>
      </c>
    </row>
    <row r="73" spans="1:16">
      <c r="A73" s="11">
        <v>66</v>
      </c>
      <c r="B73" s="12" t="s">
        <v>81</v>
      </c>
      <c r="C73" s="14">
        <v>823235</v>
      </c>
      <c r="D73" s="14">
        <v>303552</v>
      </c>
      <c r="E73" s="14">
        <v>43208</v>
      </c>
      <c r="F73" s="14">
        <v>21500</v>
      </c>
      <c r="G73" s="14">
        <v>52260</v>
      </c>
      <c r="H73" s="14">
        <v>2839</v>
      </c>
      <c r="I73" s="14">
        <v>0</v>
      </c>
      <c r="J73" s="14">
        <v>22165</v>
      </c>
      <c r="K73" s="14">
        <v>25074</v>
      </c>
      <c r="L73" s="14">
        <v>12724</v>
      </c>
      <c r="M73" s="14">
        <v>1732</v>
      </c>
      <c r="N73" s="14">
        <v>8193</v>
      </c>
      <c r="O73" s="14">
        <v>-8850</v>
      </c>
      <c r="P73" s="14">
        <f t="shared" ref="P73:P113" si="1">SUM(C73:O73)</f>
        <v>1307632</v>
      </c>
    </row>
    <row r="74" spans="1:16">
      <c r="A74" s="11">
        <v>67</v>
      </c>
      <c r="B74" s="12" t="s">
        <v>82</v>
      </c>
      <c r="C74" s="14">
        <f>888648+292164</f>
        <v>1180812</v>
      </c>
      <c r="D74" s="14">
        <f>326552+108851</f>
        <v>435403</v>
      </c>
      <c r="E74" s="14">
        <v>0</v>
      </c>
      <c r="F74" s="14">
        <v>30839</v>
      </c>
      <c r="G74" s="14">
        <v>74959</v>
      </c>
      <c r="H74" s="14">
        <v>4073</v>
      </c>
      <c r="I74" s="14">
        <v>0</v>
      </c>
      <c r="J74" s="14">
        <f>34513+11504</f>
        <v>46017</v>
      </c>
      <c r="K74" s="14">
        <v>35966</v>
      </c>
      <c r="L74" s="14">
        <v>18251</v>
      </c>
      <c r="M74" s="14">
        <v>2485</v>
      </c>
      <c r="N74" s="14">
        <v>11751</v>
      </c>
      <c r="O74" s="14">
        <v>-12155</v>
      </c>
      <c r="P74" s="14">
        <f>SUM(C74:O74)</f>
        <v>1828401</v>
      </c>
    </row>
    <row r="75" spans="1:16">
      <c r="A75" s="11">
        <v>68</v>
      </c>
      <c r="B75" s="12" t="s">
        <v>83</v>
      </c>
      <c r="C75" s="14">
        <v>782544</v>
      </c>
      <c r="D75" s="14">
        <v>288548</v>
      </c>
      <c r="E75" s="14">
        <v>0</v>
      </c>
      <c r="F75" s="14">
        <v>20437</v>
      </c>
      <c r="G75" s="14">
        <v>49677</v>
      </c>
      <c r="H75" s="14">
        <v>2699</v>
      </c>
      <c r="I75" s="14">
        <v>0</v>
      </c>
      <c r="J75" s="14">
        <v>15361</v>
      </c>
      <c r="K75" s="14">
        <v>23835</v>
      </c>
      <c r="L75" s="14">
        <v>12096</v>
      </c>
      <c r="M75" s="14">
        <v>1647</v>
      </c>
      <c r="N75" s="14">
        <v>7788</v>
      </c>
      <c r="O75" s="14">
        <v>-8056</v>
      </c>
      <c r="P75" s="14">
        <f t="shared" si="1"/>
        <v>1196576</v>
      </c>
    </row>
    <row r="76" spans="1:16">
      <c r="A76" s="11">
        <v>69</v>
      </c>
      <c r="B76" s="12" t="s">
        <v>84</v>
      </c>
      <c r="C76" s="14">
        <v>1122300</v>
      </c>
      <c r="D76" s="14">
        <v>413827</v>
      </c>
      <c r="E76" s="14">
        <v>62627</v>
      </c>
      <c r="F76" s="14">
        <v>29311</v>
      </c>
      <c r="G76" s="14">
        <v>71244</v>
      </c>
      <c r="H76" s="14">
        <v>3871</v>
      </c>
      <c r="I76" s="14">
        <v>0</v>
      </c>
      <c r="J76" s="14">
        <v>46630</v>
      </c>
      <c r="K76" s="14">
        <v>34184</v>
      </c>
      <c r="L76" s="14">
        <v>17347</v>
      </c>
      <c r="M76" s="14">
        <v>2362</v>
      </c>
      <c r="N76" s="14">
        <v>11169</v>
      </c>
      <c r="O76" s="14">
        <v>-12098</v>
      </c>
      <c r="P76" s="14">
        <f t="shared" si="1"/>
        <v>1802774</v>
      </c>
    </row>
    <row r="77" spans="1:16">
      <c r="A77" s="11">
        <v>70</v>
      </c>
      <c r="B77" s="12" t="s">
        <v>85</v>
      </c>
      <c r="C77" s="14">
        <v>804357</v>
      </c>
      <c r="D77" s="14">
        <v>296592</v>
      </c>
      <c r="E77" s="14">
        <v>42130</v>
      </c>
      <c r="F77" s="14">
        <v>21007</v>
      </c>
      <c r="G77" s="14">
        <v>51061</v>
      </c>
      <c r="H77" s="14">
        <v>2774</v>
      </c>
      <c r="I77" s="14">
        <v>0</v>
      </c>
      <c r="J77" s="14">
        <v>18846</v>
      </c>
      <c r="K77" s="14">
        <v>24499</v>
      </c>
      <c r="L77" s="14">
        <v>12433</v>
      </c>
      <c r="M77" s="14">
        <v>1693</v>
      </c>
      <c r="N77" s="14">
        <v>8005</v>
      </c>
      <c r="O77" s="14">
        <v>-8646</v>
      </c>
      <c r="P77" s="14">
        <f t="shared" si="1"/>
        <v>1274751</v>
      </c>
    </row>
    <row r="78" spans="1:16">
      <c r="A78" s="11">
        <v>71</v>
      </c>
      <c r="B78" s="12" t="s">
        <v>86</v>
      </c>
      <c r="C78" s="14">
        <v>675627</v>
      </c>
      <c r="D78" s="14">
        <v>249125</v>
      </c>
      <c r="E78" s="14">
        <v>32827</v>
      </c>
      <c r="F78" s="14">
        <v>17645</v>
      </c>
      <c r="G78" s="14">
        <v>42889</v>
      </c>
      <c r="H78" s="14">
        <v>2330</v>
      </c>
      <c r="I78" s="14">
        <v>0</v>
      </c>
      <c r="J78" s="14">
        <v>10148</v>
      </c>
      <c r="K78" s="14">
        <v>20579</v>
      </c>
      <c r="L78" s="14">
        <v>10443</v>
      </c>
      <c r="M78" s="14">
        <v>1422</v>
      </c>
      <c r="N78" s="14">
        <v>6724</v>
      </c>
      <c r="O78" s="14">
        <v>-7240</v>
      </c>
      <c r="P78" s="14">
        <f t="shared" si="1"/>
        <v>1062519</v>
      </c>
    </row>
    <row r="79" spans="1:16">
      <c r="A79" s="11">
        <v>72</v>
      </c>
      <c r="B79" s="12" t="s">
        <v>87</v>
      </c>
      <c r="C79" s="14">
        <v>668123</v>
      </c>
      <c r="D79" s="14">
        <v>246358</v>
      </c>
      <c r="E79" s="14">
        <v>32442</v>
      </c>
      <c r="F79" s="14">
        <v>17449</v>
      </c>
      <c r="G79" s="14">
        <v>42413</v>
      </c>
      <c r="H79" s="14">
        <v>2304</v>
      </c>
      <c r="I79" s="14">
        <v>0</v>
      </c>
      <c r="J79" s="14">
        <v>8527</v>
      </c>
      <c r="K79" s="14">
        <v>20350</v>
      </c>
      <c r="L79" s="14">
        <v>10327</v>
      </c>
      <c r="M79" s="14">
        <v>1406</v>
      </c>
      <c r="N79" s="14">
        <v>6649</v>
      </c>
      <c r="O79" s="14">
        <v>-7160</v>
      </c>
      <c r="P79" s="14">
        <f t="shared" si="1"/>
        <v>1049188</v>
      </c>
    </row>
    <row r="80" spans="1:16">
      <c r="A80" s="11">
        <v>73</v>
      </c>
      <c r="B80" s="12" t="s">
        <v>88</v>
      </c>
      <c r="C80" s="14">
        <v>929228</v>
      </c>
      <c r="D80" s="14">
        <v>342635</v>
      </c>
      <c r="E80" s="14">
        <v>49585</v>
      </c>
      <c r="F80" s="14">
        <v>24268</v>
      </c>
      <c r="G80" s="14">
        <v>58988</v>
      </c>
      <c r="H80" s="14">
        <v>3205</v>
      </c>
      <c r="I80" s="14">
        <v>0</v>
      </c>
      <c r="J80" s="14">
        <v>33466</v>
      </c>
      <c r="K80" s="14">
        <v>28303</v>
      </c>
      <c r="L80" s="14">
        <v>14363</v>
      </c>
      <c r="M80" s="14">
        <v>1955</v>
      </c>
      <c r="N80" s="14">
        <v>9247</v>
      </c>
      <c r="O80" s="14">
        <v>-9997</v>
      </c>
      <c r="P80" s="14">
        <f t="shared" si="1"/>
        <v>1485246</v>
      </c>
    </row>
    <row r="81" spans="1:16">
      <c r="A81" s="11">
        <v>74</v>
      </c>
      <c r="B81" s="12" t="s">
        <v>89</v>
      </c>
      <c r="C81" s="14">
        <v>790575</v>
      </c>
      <c r="D81" s="14">
        <v>291510</v>
      </c>
      <c r="E81" s="14">
        <v>0</v>
      </c>
      <c r="F81" s="14">
        <v>20647</v>
      </c>
      <c r="G81" s="14">
        <v>50186</v>
      </c>
      <c r="H81" s="14">
        <v>2727</v>
      </c>
      <c r="I81" s="14">
        <v>0</v>
      </c>
      <c r="J81" s="14">
        <v>18733</v>
      </c>
      <c r="K81" s="14">
        <v>24080</v>
      </c>
      <c r="L81" s="14">
        <v>12220</v>
      </c>
      <c r="M81" s="14">
        <v>1664</v>
      </c>
      <c r="N81" s="14">
        <v>7868</v>
      </c>
      <c r="O81" s="14">
        <v>-8138</v>
      </c>
      <c r="P81" s="14">
        <f t="shared" si="1"/>
        <v>1212072</v>
      </c>
    </row>
    <row r="82" spans="1:16">
      <c r="A82" s="11">
        <v>75</v>
      </c>
      <c r="B82" s="12" t="s">
        <v>90</v>
      </c>
      <c r="C82" s="14">
        <v>995486</v>
      </c>
      <c r="D82" s="14">
        <v>367067</v>
      </c>
      <c r="E82" s="14">
        <v>54080</v>
      </c>
      <c r="F82" s="14">
        <v>25999</v>
      </c>
      <c r="G82" s="14">
        <v>63194</v>
      </c>
      <c r="H82" s="14">
        <v>3433</v>
      </c>
      <c r="I82" s="14">
        <v>0</v>
      </c>
      <c r="J82" s="14">
        <v>37973</v>
      </c>
      <c r="K82" s="14">
        <v>30321</v>
      </c>
      <c r="L82" s="14">
        <v>15387</v>
      </c>
      <c r="M82" s="14">
        <v>2095</v>
      </c>
      <c r="N82" s="14">
        <v>9907</v>
      </c>
      <c r="O82" s="14">
        <v>-10718</v>
      </c>
      <c r="P82" s="14">
        <f t="shared" si="1"/>
        <v>1594224</v>
      </c>
    </row>
    <row r="83" spans="1:16">
      <c r="A83" s="11">
        <v>76</v>
      </c>
      <c r="B83" s="12" t="s">
        <v>91</v>
      </c>
      <c r="C83" s="14">
        <v>1689303</v>
      </c>
      <c r="D83" s="14">
        <v>622899</v>
      </c>
      <c r="E83" s="14">
        <v>100733</v>
      </c>
      <c r="F83" s="14">
        <v>44119</v>
      </c>
      <c r="G83" s="14">
        <v>107238</v>
      </c>
      <c r="H83" s="14">
        <v>5827</v>
      </c>
      <c r="I83" s="14">
        <v>0</v>
      </c>
      <c r="J83" s="14">
        <v>90481</v>
      </c>
      <c r="K83" s="14">
        <v>51454</v>
      </c>
      <c r="L83" s="14">
        <v>26111</v>
      </c>
      <c r="M83" s="14">
        <v>3555</v>
      </c>
      <c r="N83" s="14">
        <v>16812</v>
      </c>
      <c r="O83" s="14">
        <v>-18266</v>
      </c>
      <c r="P83" s="14">
        <f t="shared" si="1"/>
        <v>2740266</v>
      </c>
    </row>
    <row r="84" spans="1:16">
      <c r="A84" s="11">
        <v>77</v>
      </c>
      <c r="B84" s="12" t="s">
        <v>92</v>
      </c>
      <c r="C84" s="14">
        <v>723605</v>
      </c>
      <c r="D84" s="14">
        <v>266816</v>
      </c>
      <c r="E84" s="14">
        <v>0</v>
      </c>
      <c r="F84" s="14">
        <v>18898</v>
      </c>
      <c r="G84" s="14">
        <v>45935</v>
      </c>
      <c r="H84" s="14">
        <v>2496</v>
      </c>
      <c r="I84" s="14">
        <v>0</v>
      </c>
      <c r="J84" s="14">
        <v>14715</v>
      </c>
      <c r="K84" s="14">
        <v>22040</v>
      </c>
      <c r="L84" s="14">
        <v>11185</v>
      </c>
      <c r="M84" s="14">
        <v>1523</v>
      </c>
      <c r="N84" s="14">
        <v>7201</v>
      </c>
      <c r="O84" s="14">
        <v>-7449</v>
      </c>
      <c r="P84" s="14">
        <f t="shared" si="1"/>
        <v>1106965</v>
      </c>
    </row>
    <row r="85" spans="1:16">
      <c r="A85" s="11">
        <v>78</v>
      </c>
      <c r="B85" s="12" t="s">
        <v>93</v>
      </c>
      <c r="C85" s="14">
        <v>789950</v>
      </c>
      <c r="D85" s="14">
        <v>291279</v>
      </c>
      <c r="E85" s="14">
        <v>40583</v>
      </c>
      <c r="F85" s="14">
        <v>20631</v>
      </c>
      <c r="G85" s="14">
        <v>50147</v>
      </c>
      <c r="H85" s="14">
        <v>2725</v>
      </c>
      <c r="I85" s="14">
        <v>0</v>
      </c>
      <c r="J85" s="14">
        <v>19105</v>
      </c>
      <c r="K85" s="14">
        <v>24061</v>
      </c>
      <c r="L85" s="14">
        <v>12210</v>
      </c>
      <c r="M85" s="14">
        <v>1662</v>
      </c>
      <c r="N85" s="14">
        <v>7861</v>
      </c>
      <c r="O85" s="14">
        <v>-8485</v>
      </c>
      <c r="P85" s="14">
        <f t="shared" si="1"/>
        <v>1251729</v>
      </c>
    </row>
    <row r="86" spans="1:16">
      <c r="A86" s="11">
        <v>79</v>
      </c>
      <c r="B86" s="12" t="s">
        <v>94</v>
      </c>
      <c r="C86" s="14">
        <v>3410298</v>
      </c>
      <c r="D86" s="14">
        <v>1257483</v>
      </c>
      <c r="E86" s="14">
        <v>218832</v>
      </c>
      <c r="F86" s="14">
        <v>89066</v>
      </c>
      <c r="G86" s="14">
        <v>216488</v>
      </c>
      <c r="H86" s="14">
        <v>11762</v>
      </c>
      <c r="I86" s="14">
        <v>0</v>
      </c>
      <c r="J86" s="14">
        <v>220371</v>
      </c>
      <c r="K86" s="14">
        <v>103872</v>
      </c>
      <c r="L86" s="14">
        <v>52712</v>
      </c>
      <c r="M86" s="14">
        <v>7176</v>
      </c>
      <c r="N86" s="14">
        <v>33939</v>
      </c>
      <c r="O86" s="14">
        <v>-37008</v>
      </c>
      <c r="P86" s="14">
        <f t="shared" si="1"/>
        <v>5584991</v>
      </c>
    </row>
    <row r="87" spans="1:16">
      <c r="A87" s="11">
        <v>80</v>
      </c>
      <c r="B87" s="12" t="s">
        <v>95</v>
      </c>
      <c r="C87" s="14">
        <v>1245565</v>
      </c>
      <c r="D87" s="14">
        <v>459279</v>
      </c>
      <c r="E87" s="14">
        <v>70982</v>
      </c>
      <c r="F87" s="14">
        <v>32530</v>
      </c>
      <c r="G87" s="14">
        <v>79069</v>
      </c>
      <c r="H87" s="14">
        <v>4296</v>
      </c>
      <c r="I87" s="14">
        <v>0</v>
      </c>
      <c r="J87" s="14">
        <v>53159</v>
      </c>
      <c r="K87" s="14">
        <v>37938</v>
      </c>
      <c r="L87" s="14">
        <v>19252</v>
      </c>
      <c r="M87" s="14">
        <v>2621</v>
      </c>
      <c r="N87" s="14">
        <v>12396</v>
      </c>
      <c r="O87" s="14">
        <v>-13439</v>
      </c>
      <c r="P87" s="14">
        <f t="shared" si="1"/>
        <v>2003648</v>
      </c>
    </row>
    <row r="88" spans="1:16">
      <c r="A88" s="11">
        <v>81</v>
      </c>
      <c r="B88" s="12" t="s">
        <v>96</v>
      </c>
      <c r="C88" s="14">
        <v>766381</v>
      </c>
      <c r="D88" s="14">
        <v>282589</v>
      </c>
      <c r="E88" s="14">
        <v>38833</v>
      </c>
      <c r="F88" s="14">
        <v>20015</v>
      </c>
      <c r="G88" s="14">
        <v>48650</v>
      </c>
      <c r="H88" s="14">
        <v>2643</v>
      </c>
      <c r="I88" s="14">
        <v>22483</v>
      </c>
      <c r="J88" s="14">
        <v>18234</v>
      </c>
      <c r="K88" s="14">
        <v>23343</v>
      </c>
      <c r="L88" s="14">
        <v>11846</v>
      </c>
      <c r="M88" s="14">
        <v>1613</v>
      </c>
      <c r="N88" s="14">
        <v>7627</v>
      </c>
      <c r="O88" s="14">
        <v>-8227</v>
      </c>
      <c r="P88" s="14">
        <f t="shared" si="1"/>
        <v>1236030</v>
      </c>
    </row>
    <row r="89" spans="1:16">
      <c r="A89" s="11">
        <v>82</v>
      </c>
      <c r="B89" s="12" t="s">
        <v>97</v>
      </c>
      <c r="C89" s="14">
        <v>771985</v>
      </c>
      <c r="D89" s="14">
        <v>284655</v>
      </c>
      <c r="E89" s="14">
        <v>39467</v>
      </c>
      <c r="F89" s="14">
        <v>20162</v>
      </c>
      <c r="G89" s="14">
        <v>49006</v>
      </c>
      <c r="H89" s="14">
        <v>2663</v>
      </c>
      <c r="I89" s="14">
        <v>0</v>
      </c>
      <c r="J89" s="14">
        <v>16126</v>
      </c>
      <c r="K89" s="14">
        <v>23513</v>
      </c>
      <c r="L89" s="14">
        <v>11932</v>
      </c>
      <c r="M89" s="14">
        <v>1624</v>
      </c>
      <c r="N89" s="14">
        <v>7683</v>
      </c>
      <c r="O89" s="14">
        <v>-8290</v>
      </c>
      <c r="P89" s="14">
        <f t="shared" si="1"/>
        <v>1220526</v>
      </c>
    </row>
    <row r="90" spans="1:16">
      <c r="A90" s="11">
        <v>83</v>
      </c>
      <c r="B90" s="12" t="s">
        <v>98</v>
      </c>
      <c r="C90" s="14">
        <v>700334</v>
      </c>
      <c r="D90" s="14">
        <v>258235</v>
      </c>
      <c r="E90" s="14">
        <v>0</v>
      </c>
      <c r="F90" s="14">
        <v>18290</v>
      </c>
      <c r="G90" s="14">
        <v>44458</v>
      </c>
      <c r="H90" s="14">
        <v>2415</v>
      </c>
      <c r="I90" s="14">
        <v>0</v>
      </c>
      <c r="J90" s="14">
        <v>8830</v>
      </c>
      <c r="K90" s="14">
        <v>21331</v>
      </c>
      <c r="L90" s="14">
        <v>10825</v>
      </c>
      <c r="M90" s="14">
        <v>1474</v>
      </c>
      <c r="N90" s="14">
        <v>6970</v>
      </c>
      <c r="O90" s="14">
        <v>-7209</v>
      </c>
      <c r="P90" s="14">
        <f t="shared" si="1"/>
        <v>1065953</v>
      </c>
    </row>
    <row r="91" spans="1:16">
      <c r="A91" s="11">
        <v>84</v>
      </c>
      <c r="B91" s="12" t="s">
        <v>99</v>
      </c>
      <c r="C91" s="14">
        <v>997051</v>
      </c>
      <c r="D91" s="14">
        <v>367644</v>
      </c>
      <c r="E91" s="14">
        <v>54378</v>
      </c>
      <c r="F91" s="14">
        <v>26040</v>
      </c>
      <c r="G91" s="14">
        <v>63294</v>
      </c>
      <c r="H91" s="14">
        <v>3439</v>
      </c>
      <c r="I91" s="14">
        <v>0</v>
      </c>
      <c r="J91" s="14">
        <v>35082</v>
      </c>
      <c r="K91" s="14">
        <v>30369</v>
      </c>
      <c r="L91" s="14">
        <v>15411</v>
      </c>
      <c r="M91" s="14">
        <v>2098</v>
      </c>
      <c r="N91" s="14">
        <v>9922</v>
      </c>
      <c r="O91" s="14">
        <v>-10736</v>
      </c>
      <c r="P91" s="14">
        <f t="shared" si="1"/>
        <v>1593992</v>
      </c>
    </row>
    <row r="92" spans="1:16">
      <c r="A92" s="11">
        <v>85</v>
      </c>
      <c r="B92" s="12" t="s">
        <v>100</v>
      </c>
      <c r="C92" s="14">
        <v>1616092</v>
      </c>
      <c r="D92" s="14">
        <v>595903</v>
      </c>
      <c r="E92" s="14">
        <v>95627</v>
      </c>
      <c r="F92" s="14">
        <v>42207</v>
      </c>
      <c r="G92" s="14">
        <v>102591</v>
      </c>
      <c r="H92" s="14">
        <v>5574</v>
      </c>
      <c r="I92" s="14">
        <v>0</v>
      </c>
      <c r="J92" s="14">
        <v>88064</v>
      </c>
      <c r="K92" s="14">
        <v>49224</v>
      </c>
      <c r="L92" s="14">
        <v>24979</v>
      </c>
      <c r="M92" s="14">
        <v>3401</v>
      </c>
      <c r="N92" s="14">
        <v>16083</v>
      </c>
      <c r="O92" s="14">
        <v>-17468</v>
      </c>
      <c r="P92" s="14">
        <f t="shared" si="1"/>
        <v>2622277</v>
      </c>
    </row>
    <row r="93" spans="1:16">
      <c r="A93" s="11">
        <v>86</v>
      </c>
      <c r="B93" s="12" t="s">
        <v>101</v>
      </c>
      <c r="C93" s="14">
        <v>688459</v>
      </c>
      <c r="D93" s="14">
        <v>253856</v>
      </c>
      <c r="E93" s="14">
        <v>33669</v>
      </c>
      <c r="F93" s="14">
        <v>17980</v>
      </c>
      <c r="G93" s="14">
        <v>43704</v>
      </c>
      <c r="H93" s="14">
        <v>2375</v>
      </c>
      <c r="I93" s="14">
        <v>0</v>
      </c>
      <c r="J93" s="14">
        <v>11719</v>
      </c>
      <c r="K93" s="14">
        <v>20969</v>
      </c>
      <c r="L93" s="14">
        <v>10641</v>
      </c>
      <c r="M93" s="14">
        <v>1449</v>
      </c>
      <c r="N93" s="14">
        <v>6851</v>
      </c>
      <c r="O93" s="14">
        <v>-7380</v>
      </c>
      <c r="P93" s="14">
        <f t="shared" si="1"/>
        <v>1084292</v>
      </c>
    </row>
    <row r="94" spans="1:16">
      <c r="A94" s="11">
        <v>87</v>
      </c>
      <c r="B94" s="12" t="s">
        <v>102</v>
      </c>
      <c r="C94" s="14">
        <v>904117</v>
      </c>
      <c r="D94" s="14">
        <v>333376</v>
      </c>
      <c r="E94" s="14">
        <v>48623</v>
      </c>
      <c r="F94" s="14">
        <v>23613</v>
      </c>
      <c r="G94" s="14">
        <v>57394</v>
      </c>
      <c r="H94" s="14">
        <v>3118</v>
      </c>
      <c r="I94" s="14">
        <v>0</v>
      </c>
      <c r="J94" s="14">
        <v>29479</v>
      </c>
      <c r="K94" s="14">
        <v>27538</v>
      </c>
      <c r="L94" s="14">
        <v>13975</v>
      </c>
      <c r="M94" s="14">
        <v>1903</v>
      </c>
      <c r="N94" s="14">
        <v>8998</v>
      </c>
      <c r="O94" s="14">
        <v>-9730</v>
      </c>
      <c r="P94" s="14">
        <f t="shared" si="1"/>
        <v>1442404</v>
      </c>
    </row>
    <row r="95" spans="1:16">
      <c r="A95" s="11">
        <v>88</v>
      </c>
      <c r="B95" s="12" t="s">
        <v>103</v>
      </c>
      <c r="C95" s="14">
        <v>673304</v>
      </c>
      <c r="D95" s="14">
        <v>248268</v>
      </c>
      <c r="E95" s="14">
        <v>32672</v>
      </c>
      <c r="F95" s="14">
        <v>17584</v>
      </c>
      <c r="G95" s="14">
        <v>42742</v>
      </c>
      <c r="H95" s="14">
        <v>2322</v>
      </c>
      <c r="I95" s="14">
        <v>0</v>
      </c>
      <c r="J95" s="14">
        <v>9832</v>
      </c>
      <c r="K95" s="14">
        <v>20508</v>
      </c>
      <c r="L95" s="14">
        <v>10407</v>
      </c>
      <c r="M95" s="14">
        <v>1417</v>
      </c>
      <c r="N95" s="14">
        <v>6701</v>
      </c>
      <c r="O95" s="14">
        <v>-7215</v>
      </c>
      <c r="P95" s="14">
        <f t="shared" si="1"/>
        <v>1058542</v>
      </c>
    </row>
    <row r="96" spans="1:16">
      <c r="A96" s="11">
        <v>89</v>
      </c>
      <c r="B96" s="12" t="s">
        <v>104</v>
      </c>
      <c r="C96" s="14">
        <v>3102974</v>
      </c>
      <c r="D96" s="14">
        <v>1144163</v>
      </c>
      <c r="E96" s="14">
        <v>201121</v>
      </c>
      <c r="F96" s="14">
        <v>81039</v>
      </c>
      <c r="G96" s="14">
        <v>196979</v>
      </c>
      <c r="H96" s="14">
        <v>10702</v>
      </c>
      <c r="I96" s="14">
        <v>112165</v>
      </c>
      <c r="J96" s="14">
        <v>180897</v>
      </c>
      <c r="K96" s="14">
        <v>94512</v>
      </c>
      <c r="L96" s="14">
        <v>47962</v>
      </c>
      <c r="M96" s="14">
        <v>6530</v>
      </c>
      <c r="N96" s="14">
        <v>30880</v>
      </c>
      <c r="O96" s="14">
        <v>-33691</v>
      </c>
      <c r="P96" s="14">
        <f t="shared" si="1"/>
        <v>5176233</v>
      </c>
    </row>
    <row r="97" spans="1:16">
      <c r="A97" s="11">
        <v>90</v>
      </c>
      <c r="B97" s="12" t="s">
        <v>105</v>
      </c>
      <c r="C97" s="14">
        <v>1029788</v>
      </c>
      <c r="D97" s="14">
        <v>379715</v>
      </c>
      <c r="E97" s="14">
        <v>56434</v>
      </c>
      <c r="F97" s="14">
        <v>26895</v>
      </c>
      <c r="G97" s="14">
        <v>65372</v>
      </c>
      <c r="H97" s="14">
        <v>3552</v>
      </c>
      <c r="I97" s="14">
        <v>0</v>
      </c>
      <c r="J97" s="14">
        <v>39419</v>
      </c>
      <c r="K97" s="14">
        <v>31366</v>
      </c>
      <c r="L97" s="14">
        <v>15917</v>
      </c>
      <c r="M97" s="14">
        <v>2167</v>
      </c>
      <c r="N97" s="14">
        <v>10248</v>
      </c>
      <c r="O97" s="14">
        <v>-11091</v>
      </c>
      <c r="P97" s="14">
        <f t="shared" si="1"/>
        <v>1649782</v>
      </c>
    </row>
    <row r="98" spans="1:16">
      <c r="A98" s="11">
        <v>91</v>
      </c>
      <c r="B98" s="12" t="s">
        <v>106</v>
      </c>
      <c r="C98" s="14">
        <v>1357084</v>
      </c>
      <c r="D98" s="14">
        <v>500399</v>
      </c>
      <c r="E98" s="14">
        <v>0</v>
      </c>
      <c r="F98" s="14">
        <v>35443</v>
      </c>
      <c r="G98" s="14">
        <v>86149</v>
      </c>
      <c r="H98" s="14">
        <v>4681</v>
      </c>
      <c r="I98" s="14">
        <v>0</v>
      </c>
      <c r="J98" s="14">
        <v>62939</v>
      </c>
      <c r="K98" s="14">
        <v>41335</v>
      </c>
      <c r="L98" s="14">
        <v>20976</v>
      </c>
      <c r="M98" s="14">
        <v>2856</v>
      </c>
      <c r="N98" s="14">
        <v>13505</v>
      </c>
      <c r="O98" s="14">
        <v>-13970</v>
      </c>
      <c r="P98" s="14">
        <f t="shared" si="1"/>
        <v>2111397</v>
      </c>
    </row>
    <row r="99" spans="1:16">
      <c r="A99" s="11">
        <v>92</v>
      </c>
      <c r="B99" s="12" t="s">
        <v>107</v>
      </c>
      <c r="C99" s="14">
        <v>1061898</v>
      </c>
      <c r="D99" s="14">
        <v>391555</v>
      </c>
      <c r="E99" s="14">
        <v>58379</v>
      </c>
      <c r="F99" s="14">
        <v>27733</v>
      </c>
      <c r="G99" s="14">
        <v>67410</v>
      </c>
      <c r="H99" s="14">
        <v>3663</v>
      </c>
      <c r="I99" s="14">
        <v>0</v>
      </c>
      <c r="J99" s="14">
        <v>45842</v>
      </c>
      <c r="K99" s="14">
        <v>32344</v>
      </c>
      <c r="L99" s="14">
        <v>16413</v>
      </c>
      <c r="M99" s="14">
        <v>2235</v>
      </c>
      <c r="N99" s="14">
        <v>10568</v>
      </c>
      <c r="O99" s="14">
        <v>-11439</v>
      </c>
      <c r="P99" s="14">
        <f t="shared" si="1"/>
        <v>1706601</v>
      </c>
    </row>
    <row r="100" spans="1:16">
      <c r="A100" s="11">
        <v>93</v>
      </c>
      <c r="B100" s="12" t="s">
        <v>108</v>
      </c>
      <c r="C100" s="14">
        <v>1696923</v>
      </c>
      <c r="D100" s="14">
        <v>625708</v>
      </c>
      <c r="E100" s="14">
        <v>0</v>
      </c>
      <c r="F100" s="14">
        <v>44318</v>
      </c>
      <c r="G100" s="14">
        <v>107722</v>
      </c>
      <c r="H100" s="14">
        <v>5853</v>
      </c>
      <c r="I100" s="14">
        <v>0</v>
      </c>
      <c r="J100" s="14">
        <v>79497</v>
      </c>
      <c r="K100" s="14">
        <v>51686</v>
      </c>
      <c r="L100" s="14">
        <v>26229</v>
      </c>
      <c r="M100" s="14">
        <v>3571</v>
      </c>
      <c r="N100" s="14">
        <v>16887</v>
      </c>
      <c r="O100" s="14">
        <v>-17468</v>
      </c>
      <c r="P100" s="14">
        <f t="shared" si="1"/>
        <v>2640926</v>
      </c>
    </row>
    <row r="101" spans="1:16">
      <c r="A101" s="11">
        <v>94</v>
      </c>
      <c r="B101" s="12" t="s">
        <v>163</v>
      </c>
      <c r="C101" s="14">
        <v>901050</v>
      </c>
      <c r="D101" s="14">
        <v>332245</v>
      </c>
      <c r="E101" s="14">
        <v>0</v>
      </c>
      <c r="F101" s="14">
        <v>23532</v>
      </c>
      <c r="G101" s="14">
        <v>57199</v>
      </c>
      <c r="H101" s="14">
        <v>3108</v>
      </c>
      <c r="I101" s="14">
        <v>0</v>
      </c>
      <c r="J101" s="14">
        <v>30023</v>
      </c>
      <c r="K101" s="14">
        <v>27445</v>
      </c>
      <c r="L101" s="14">
        <v>13927</v>
      </c>
      <c r="M101" s="14">
        <v>1896</v>
      </c>
      <c r="N101" s="14">
        <v>8967</v>
      </c>
      <c r="O101" s="14">
        <v>-9276</v>
      </c>
      <c r="P101" s="14">
        <f t="shared" si="1"/>
        <v>1390116</v>
      </c>
    </row>
    <row r="102" spans="1:16">
      <c r="A102" s="11">
        <v>95</v>
      </c>
      <c r="B102" s="12" t="s">
        <v>109</v>
      </c>
      <c r="C102" s="14">
        <v>909888</v>
      </c>
      <c r="D102" s="14">
        <v>335504</v>
      </c>
      <c r="E102" s="14">
        <v>48882</v>
      </c>
      <c r="F102" s="14">
        <v>23763</v>
      </c>
      <c r="G102" s="14">
        <v>57760</v>
      </c>
      <c r="H102" s="14">
        <v>3138</v>
      </c>
      <c r="I102" s="14">
        <v>0</v>
      </c>
      <c r="J102" s="14">
        <v>26527</v>
      </c>
      <c r="K102" s="14">
        <v>27714</v>
      </c>
      <c r="L102" s="14">
        <v>14064</v>
      </c>
      <c r="M102" s="14">
        <v>1915</v>
      </c>
      <c r="N102" s="14">
        <v>9055</v>
      </c>
      <c r="O102" s="14">
        <v>-9791</v>
      </c>
      <c r="P102" s="14">
        <f t="shared" si="1"/>
        <v>1448419</v>
      </c>
    </row>
    <row r="103" spans="1:16">
      <c r="A103" s="11">
        <v>96</v>
      </c>
      <c r="B103" s="12" t="s">
        <v>110</v>
      </c>
      <c r="C103" s="14">
        <v>5774605</v>
      </c>
      <c r="D103" s="14">
        <v>2129276</v>
      </c>
      <c r="E103" s="14">
        <v>398327</v>
      </c>
      <c r="F103" s="14">
        <v>150813</v>
      </c>
      <c r="G103" s="14">
        <v>366576</v>
      </c>
      <c r="H103" s="14">
        <v>19917</v>
      </c>
      <c r="I103" s="14">
        <v>0</v>
      </c>
      <c r="J103" s="14">
        <v>400356</v>
      </c>
      <c r="K103" s="14">
        <v>175885</v>
      </c>
      <c r="L103" s="14">
        <v>89256</v>
      </c>
      <c r="M103" s="14">
        <v>12152</v>
      </c>
      <c r="N103" s="14">
        <v>57468</v>
      </c>
      <c r="O103" s="14">
        <v>-62907</v>
      </c>
      <c r="P103" s="14">
        <f t="shared" si="1"/>
        <v>9511724</v>
      </c>
    </row>
    <row r="104" spans="1:16">
      <c r="A104" s="11">
        <v>97</v>
      </c>
      <c r="B104" s="12" t="s">
        <v>111</v>
      </c>
      <c r="C104" s="14">
        <v>786835</v>
      </c>
      <c r="D104" s="14">
        <v>290131</v>
      </c>
      <c r="E104" s="14">
        <v>40236</v>
      </c>
      <c r="F104" s="14">
        <v>20550</v>
      </c>
      <c r="G104" s="14">
        <v>49949</v>
      </c>
      <c r="H104" s="14">
        <v>2714</v>
      </c>
      <c r="I104" s="14">
        <v>0</v>
      </c>
      <c r="J104" s="14">
        <v>19595</v>
      </c>
      <c r="K104" s="14">
        <v>23966</v>
      </c>
      <c r="L104" s="14">
        <v>12162</v>
      </c>
      <c r="M104" s="14">
        <v>1656</v>
      </c>
      <c r="N104" s="14">
        <v>7830</v>
      </c>
      <c r="O104" s="14">
        <v>-8450</v>
      </c>
      <c r="P104" s="14">
        <f t="shared" si="1"/>
        <v>1247174</v>
      </c>
    </row>
    <row r="105" spans="1:16">
      <c r="A105" s="11">
        <v>98</v>
      </c>
      <c r="B105" s="12" t="s">
        <v>112</v>
      </c>
      <c r="C105" s="14">
        <v>1521655</v>
      </c>
      <c r="D105" s="14">
        <v>561082</v>
      </c>
      <c r="E105" s="14">
        <v>89338</v>
      </c>
      <c r="F105" s="14">
        <v>39741</v>
      </c>
      <c r="G105" s="14">
        <v>96596</v>
      </c>
      <c r="H105" s="14">
        <v>5248</v>
      </c>
      <c r="I105" s="14">
        <v>0</v>
      </c>
      <c r="J105" s="14">
        <v>76193</v>
      </c>
      <c r="K105" s="14">
        <v>46347</v>
      </c>
      <c r="L105" s="14">
        <v>23520</v>
      </c>
      <c r="M105" s="14">
        <v>3202</v>
      </c>
      <c r="N105" s="14">
        <v>15143</v>
      </c>
      <c r="O105" s="14">
        <v>-16441</v>
      </c>
      <c r="P105" s="14">
        <f t="shared" si="1"/>
        <v>2461624</v>
      </c>
    </row>
    <row r="106" spans="1:16">
      <c r="A106" s="11">
        <v>99</v>
      </c>
      <c r="B106" s="12" t="s">
        <v>113</v>
      </c>
      <c r="C106" s="14">
        <v>821692</v>
      </c>
      <c r="D106" s="14">
        <v>302983</v>
      </c>
      <c r="E106" s="14">
        <v>42482</v>
      </c>
      <c r="F106" s="14">
        <v>21460</v>
      </c>
      <c r="G106" s="14">
        <v>52162</v>
      </c>
      <c r="H106" s="14">
        <v>2834</v>
      </c>
      <c r="I106" s="14">
        <v>0</v>
      </c>
      <c r="J106" s="14">
        <v>23768</v>
      </c>
      <c r="K106" s="14">
        <v>25027</v>
      </c>
      <c r="L106" s="14">
        <v>12701</v>
      </c>
      <c r="M106" s="14">
        <v>1729</v>
      </c>
      <c r="N106" s="14">
        <v>8177</v>
      </c>
      <c r="O106" s="14">
        <v>-8828</v>
      </c>
      <c r="P106" s="14">
        <f t="shared" si="1"/>
        <v>1306187</v>
      </c>
    </row>
    <row r="107" spans="1:16">
      <c r="A107" s="11">
        <v>100</v>
      </c>
      <c r="B107" s="12" t="s">
        <v>114</v>
      </c>
      <c r="C107" s="14">
        <v>809423</v>
      </c>
      <c r="D107" s="14">
        <v>298460</v>
      </c>
      <c r="E107" s="14">
        <v>0</v>
      </c>
      <c r="F107" s="14">
        <v>21139</v>
      </c>
      <c r="G107" s="14">
        <v>51383</v>
      </c>
      <c r="H107" s="14">
        <v>2792</v>
      </c>
      <c r="I107" s="14">
        <v>0</v>
      </c>
      <c r="J107" s="14">
        <v>19354</v>
      </c>
      <c r="K107" s="14">
        <v>24654</v>
      </c>
      <c r="L107" s="14">
        <v>12511</v>
      </c>
      <c r="M107" s="14">
        <v>1703</v>
      </c>
      <c r="N107" s="14">
        <v>8055</v>
      </c>
      <c r="O107" s="14">
        <v>-8332</v>
      </c>
      <c r="P107" s="14">
        <f t="shared" si="1"/>
        <v>1241142</v>
      </c>
    </row>
    <row r="108" spans="1:16">
      <c r="A108" s="11">
        <v>101</v>
      </c>
      <c r="B108" s="12" t="s">
        <v>115</v>
      </c>
      <c r="C108" s="14">
        <v>5063927</v>
      </c>
      <c r="D108" s="14">
        <v>1867227</v>
      </c>
      <c r="E108" s="14">
        <v>373586</v>
      </c>
      <c r="F108" s="14">
        <v>132253</v>
      </c>
      <c r="G108" s="14">
        <v>321462</v>
      </c>
      <c r="H108" s="14">
        <v>17466</v>
      </c>
      <c r="I108" s="14">
        <v>54844</v>
      </c>
      <c r="J108" s="14">
        <v>294263</v>
      </c>
      <c r="K108" s="14">
        <v>154239</v>
      </c>
      <c r="L108" s="14">
        <v>78271</v>
      </c>
      <c r="M108" s="14">
        <v>10656</v>
      </c>
      <c r="N108" s="14">
        <v>50395</v>
      </c>
      <c r="O108" s="14">
        <v>-55376</v>
      </c>
      <c r="P108" s="14">
        <f t="shared" si="1"/>
        <v>8363213</v>
      </c>
    </row>
    <row r="109" spans="1:16">
      <c r="A109" s="11">
        <v>102</v>
      </c>
      <c r="B109" s="12" t="s">
        <v>116</v>
      </c>
      <c r="C109" s="14">
        <v>6169174</v>
      </c>
      <c r="D109" s="14">
        <v>2274766</v>
      </c>
      <c r="E109" s="14">
        <v>450132</v>
      </c>
      <c r="F109" s="14">
        <v>161118</v>
      </c>
      <c r="G109" s="14">
        <v>391624</v>
      </c>
      <c r="H109" s="14">
        <v>21278</v>
      </c>
      <c r="I109" s="14">
        <v>0</v>
      </c>
      <c r="J109" s="14">
        <v>406252</v>
      </c>
      <c r="K109" s="14">
        <v>187903</v>
      </c>
      <c r="L109" s="14">
        <v>95355</v>
      </c>
      <c r="M109" s="14">
        <v>12982</v>
      </c>
      <c r="N109" s="14">
        <v>61394</v>
      </c>
      <c r="O109" s="14">
        <v>-67419</v>
      </c>
      <c r="P109" s="14">
        <f t="shared" si="1"/>
        <v>10164559</v>
      </c>
    </row>
    <row r="110" spans="1:16">
      <c r="A110" s="11">
        <v>103</v>
      </c>
      <c r="B110" s="12" t="s">
        <v>117</v>
      </c>
      <c r="C110" s="14">
        <v>771945</v>
      </c>
      <c r="D110" s="14">
        <v>284640</v>
      </c>
      <c r="E110" s="14">
        <v>39221</v>
      </c>
      <c r="F110" s="14">
        <v>20161</v>
      </c>
      <c r="G110" s="14">
        <v>49004</v>
      </c>
      <c r="H110" s="14">
        <v>2662</v>
      </c>
      <c r="I110" s="14">
        <v>0</v>
      </c>
      <c r="J110" s="14">
        <v>18407</v>
      </c>
      <c r="K110" s="14">
        <v>23512</v>
      </c>
      <c r="L110" s="14">
        <v>11932</v>
      </c>
      <c r="M110" s="14">
        <v>1624</v>
      </c>
      <c r="N110" s="14">
        <v>7682</v>
      </c>
      <c r="O110" s="14">
        <v>-8287</v>
      </c>
      <c r="P110" s="14">
        <f t="shared" si="1"/>
        <v>1222503</v>
      </c>
    </row>
    <row r="111" spans="1:16">
      <c r="A111" s="11">
        <v>104</v>
      </c>
      <c r="B111" s="12" t="s">
        <v>118</v>
      </c>
      <c r="C111" s="14">
        <v>1608245</v>
      </c>
      <c r="D111" s="14">
        <v>593010</v>
      </c>
      <c r="E111" s="14">
        <v>94829</v>
      </c>
      <c r="F111" s="14">
        <v>42002</v>
      </c>
      <c r="G111" s="14">
        <v>102093</v>
      </c>
      <c r="H111" s="14">
        <v>5547</v>
      </c>
      <c r="I111" s="14">
        <v>0</v>
      </c>
      <c r="J111" s="14">
        <v>93833</v>
      </c>
      <c r="K111" s="14">
        <v>48985</v>
      </c>
      <c r="L111" s="14">
        <v>24858</v>
      </c>
      <c r="M111" s="14">
        <v>3384</v>
      </c>
      <c r="N111" s="14">
        <v>16005</v>
      </c>
      <c r="O111" s="14">
        <v>-17380</v>
      </c>
      <c r="P111" s="14">
        <f t="shared" si="1"/>
        <v>2615411</v>
      </c>
    </row>
    <row r="112" spans="1:16">
      <c r="A112" s="11">
        <v>105</v>
      </c>
      <c r="B112" s="12" t="s">
        <v>119</v>
      </c>
      <c r="C112" s="14">
        <v>759329</v>
      </c>
      <c r="D112" s="14">
        <v>279988</v>
      </c>
      <c r="E112" s="14">
        <v>0</v>
      </c>
      <c r="F112" s="14">
        <v>19831</v>
      </c>
      <c r="G112" s="14">
        <v>48203</v>
      </c>
      <c r="H112" s="14">
        <v>2619</v>
      </c>
      <c r="I112" s="14">
        <v>0</v>
      </c>
      <c r="J112" s="14">
        <v>14844</v>
      </c>
      <c r="K112" s="14">
        <v>23128</v>
      </c>
      <c r="L112" s="14">
        <v>11737</v>
      </c>
      <c r="M112" s="14">
        <v>1598</v>
      </c>
      <c r="N112" s="14">
        <v>7557</v>
      </c>
      <c r="O112" s="14">
        <v>-7817</v>
      </c>
      <c r="P112" s="14">
        <f t="shared" si="1"/>
        <v>1161017</v>
      </c>
    </row>
    <row r="113" spans="1:18">
      <c r="A113" s="11">
        <v>106</v>
      </c>
      <c r="B113" s="12" t="s">
        <v>120</v>
      </c>
      <c r="C113" s="14">
        <v>694263</v>
      </c>
      <c r="D113" s="14">
        <v>255997</v>
      </c>
      <c r="E113" s="14">
        <v>34789</v>
      </c>
      <c r="F113" s="14">
        <v>18132</v>
      </c>
      <c r="G113" s="14">
        <v>44073</v>
      </c>
      <c r="H113" s="14">
        <v>2395</v>
      </c>
      <c r="I113" s="14">
        <v>0</v>
      </c>
      <c r="J113" s="14">
        <v>10597</v>
      </c>
      <c r="K113" s="14">
        <v>21147</v>
      </c>
      <c r="L113" s="14">
        <v>10732</v>
      </c>
      <c r="M113" s="14">
        <v>1461</v>
      </c>
      <c r="N113" s="14">
        <v>6910</v>
      </c>
      <c r="O113" s="14">
        <v>-7449</v>
      </c>
      <c r="P113" s="14">
        <f t="shared" si="1"/>
        <v>1093047</v>
      </c>
    </row>
    <row r="114" spans="1:18">
      <c r="B114" s="16" t="s">
        <v>157</v>
      </c>
      <c r="C114" s="15">
        <f>SUM(C8:C113)</f>
        <v>216496699</v>
      </c>
      <c r="D114" s="15">
        <f t="shared" ref="D114:P114" si="2">SUM(D8:D113)</f>
        <v>79829071</v>
      </c>
      <c r="E114" s="15">
        <f t="shared" si="2"/>
        <v>7266298</v>
      </c>
      <c r="F114" s="15">
        <f t="shared" si="2"/>
        <v>5654171</v>
      </c>
      <c r="G114" s="15">
        <f t="shared" si="2"/>
        <v>13743376</v>
      </c>
      <c r="H114" s="15">
        <f t="shared" si="2"/>
        <v>746714</v>
      </c>
      <c r="I114" s="15">
        <f t="shared" si="2"/>
        <v>12118730</v>
      </c>
      <c r="J114" s="15">
        <f t="shared" si="2"/>
        <v>10038960</v>
      </c>
      <c r="K114" s="15">
        <f t="shared" si="2"/>
        <v>6594153</v>
      </c>
      <c r="L114" s="15">
        <f t="shared" si="2"/>
        <v>3346320</v>
      </c>
      <c r="M114" s="15">
        <f t="shared" si="2"/>
        <v>455578</v>
      </c>
      <c r="N114" s="15">
        <f t="shared" si="2"/>
        <v>2154528</v>
      </c>
      <c r="O114" s="15">
        <f t="shared" si="2"/>
        <v>-2291814</v>
      </c>
      <c r="P114" s="15">
        <f t="shared" si="2"/>
        <v>356152784</v>
      </c>
      <c r="Q114" s="62"/>
      <c r="R114" s="62"/>
    </row>
    <row r="115" spans="1:18">
      <c r="B115"/>
      <c r="C115"/>
      <c r="D115"/>
      <c r="E115"/>
      <c r="F115"/>
      <c r="G115"/>
      <c r="H115"/>
      <c r="I115"/>
      <c r="J115"/>
      <c r="K115"/>
      <c r="L115"/>
      <c r="M115"/>
      <c r="N115"/>
      <c r="O115"/>
      <c r="P115"/>
    </row>
    <row r="116" spans="1:18" ht="16.5" customHeight="1">
      <c r="B116" s="69" t="s">
        <v>158</v>
      </c>
      <c r="C116" s="69"/>
      <c r="D116" s="69"/>
      <c r="E116" s="69"/>
      <c r="F116" s="69"/>
      <c r="G116" s="69"/>
      <c r="H116" s="69"/>
      <c r="I116" s="69"/>
      <c r="J116" s="69"/>
      <c r="K116" s="69"/>
      <c r="L116" s="69"/>
      <c r="M116" s="69"/>
      <c r="N116" s="69"/>
      <c r="O116" s="69"/>
      <c r="P116" s="69"/>
    </row>
    <row r="117" spans="1:18">
      <c r="B117" s="69"/>
      <c r="C117" s="69"/>
      <c r="D117" s="69"/>
      <c r="E117" s="69"/>
      <c r="F117" s="69"/>
      <c r="G117" s="69"/>
      <c r="H117" s="69"/>
      <c r="I117" s="69"/>
      <c r="J117" s="69"/>
      <c r="K117" s="69"/>
      <c r="L117" s="69"/>
      <c r="M117" s="69"/>
      <c r="N117" s="69"/>
      <c r="O117" s="69"/>
      <c r="P117" s="69"/>
    </row>
  </sheetData>
  <mergeCells count="8">
    <mergeCell ref="B6:P6"/>
    <mergeCell ref="B116:P117"/>
    <mergeCell ref="B1:P1"/>
    <mergeCell ref="B2:P2"/>
    <mergeCell ref="B3:P3"/>
    <mergeCell ref="B4:P4"/>
    <mergeCell ref="B5:P5"/>
    <mergeCell ref="A7:B7"/>
  </mergeCells>
  <pageMargins left="0.9055118110236221" right="0.70866141732283472" top="0.74803149606299213" bottom="0.74803149606299213" header="0.31496062992125984" footer="0.31496062992125984"/>
  <pageSetup paperSize="5" scale="52"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R118"/>
  <sheetViews>
    <sheetView showGridLines="0" topLeftCell="B1" zoomScaleNormal="100" workbookViewId="0">
      <selection activeCell="B1" sqref="B1:P1"/>
    </sheetView>
  </sheetViews>
  <sheetFormatPr baseColWidth="10" defaultColWidth="11.42578125" defaultRowHeight="15"/>
  <cols>
    <col min="1" max="1" width="4.42578125" bestFit="1" customWidth="1"/>
    <col min="2" max="2" width="19.42578125" bestFit="1" customWidth="1"/>
    <col min="3" max="3" width="18.28515625" bestFit="1" customWidth="1"/>
    <col min="4" max="4" width="20.42578125" customWidth="1"/>
    <col min="5" max="5" width="17.140625" bestFit="1" customWidth="1"/>
    <col min="6" max="6" width="20.5703125" bestFit="1" customWidth="1"/>
    <col min="7" max="7" width="18.28515625" bestFit="1" customWidth="1"/>
    <col min="8" max="8" width="20.5703125" bestFit="1" customWidth="1"/>
    <col min="9" max="9" width="18.28515625" bestFit="1" customWidth="1"/>
    <col min="10" max="10" width="23" bestFit="1" customWidth="1"/>
    <col min="11" max="11" width="21.85546875" bestFit="1" customWidth="1"/>
    <col min="12" max="12" width="15.85546875" bestFit="1" customWidth="1"/>
    <col min="13" max="13" width="23" bestFit="1" customWidth="1"/>
    <col min="14" max="15" width="19.42578125" bestFit="1" customWidth="1"/>
    <col min="16" max="16" width="28.85546875" bestFit="1" customWidth="1"/>
    <col min="17" max="18" width="15.28515625" bestFit="1" customWidth="1"/>
  </cols>
  <sheetData>
    <row r="1" spans="1:16" ht="15.75">
      <c r="B1" s="68" t="s">
        <v>0</v>
      </c>
      <c r="C1" s="68"/>
      <c r="D1" s="68"/>
      <c r="E1" s="68"/>
      <c r="F1" s="68"/>
      <c r="G1" s="68"/>
      <c r="H1" s="68"/>
      <c r="I1" s="68"/>
      <c r="J1" s="68"/>
      <c r="K1" s="68"/>
      <c r="L1" s="68"/>
      <c r="M1" s="68"/>
      <c r="N1" s="68"/>
      <c r="O1" s="68"/>
      <c r="P1" s="68"/>
    </row>
    <row r="2" spans="1:16" ht="15.75">
      <c r="B2" s="68" t="s">
        <v>142</v>
      </c>
      <c r="C2" s="68"/>
      <c r="D2" s="68"/>
      <c r="E2" s="68"/>
      <c r="F2" s="68"/>
      <c r="G2" s="68"/>
      <c r="H2" s="68"/>
      <c r="I2" s="68"/>
      <c r="J2" s="68"/>
      <c r="K2" s="68"/>
      <c r="L2" s="68"/>
      <c r="M2" s="68"/>
      <c r="N2" s="68"/>
      <c r="O2" s="68"/>
      <c r="P2" s="68"/>
    </row>
    <row r="3" spans="1:16" ht="15.75">
      <c r="B3" s="68" t="s">
        <v>143</v>
      </c>
      <c r="C3" s="68"/>
      <c r="D3" s="68"/>
      <c r="E3" s="68"/>
      <c r="F3" s="68"/>
      <c r="G3" s="68"/>
      <c r="H3" s="68"/>
      <c r="I3" s="68"/>
      <c r="J3" s="68"/>
      <c r="K3" s="68"/>
      <c r="L3" s="68"/>
      <c r="M3" s="68"/>
      <c r="N3" s="68"/>
      <c r="O3" s="68"/>
      <c r="P3" s="68"/>
    </row>
    <row r="4" spans="1:16" ht="15.75">
      <c r="B4" s="68" t="s">
        <v>164</v>
      </c>
      <c r="C4" s="68"/>
      <c r="D4" s="68"/>
      <c r="E4" s="68"/>
      <c r="F4" s="68"/>
      <c r="G4" s="68"/>
      <c r="H4" s="68"/>
      <c r="I4" s="68"/>
      <c r="J4" s="68"/>
      <c r="K4" s="68"/>
      <c r="L4" s="68"/>
      <c r="M4" s="68"/>
      <c r="N4" s="68"/>
      <c r="O4" s="68"/>
      <c r="P4" s="68"/>
    </row>
    <row r="5" spans="1:16" ht="15.75">
      <c r="B5" s="68" t="s">
        <v>144</v>
      </c>
      <c r="C5" s="68"/>
      <c r="D5" s="68"/>
      <c r="E5" s="68"/>
      <c r="F5" s="68"/>
      <c r="G5" s="68"/>
      <c r="H5" s="68"/>
      <c r="I5" s="68"/>
      <c r="J5" s="68"/>
      <c r="K5" s="68"/>
      <c r="L5" s="68"/>
      <c r="M5" s="68"/>
      <c r="N5" s="68"/>
      <c r="O5" s="68"/>
      <c r="P5" s="68"/>
    </row>
    <row r="6" spans="1:16" ht="15.75">
      <c r="B6" s="68" t="s">
        <v>169</v>
      </c>
      <c r="C6" s="68"/>
      <c r="D6" s="68"/>
      <c r="E6" s="68"/>
      <c r="F6" s="68"/>
      <c r="G6" s="68"/>
      <c r="H6" s="68"/>
      <c r="I6" s="68"/>
      <c r="J6" s="68"/>
      <c r="K6" s="68"/>
      <c r="L6" s="68"/>
      <c r="M6" s="68"/>
      <c r="N6" s="68"/>
      <c r="O6" s="68"/>
      <c r="P6" s="68"/>
    </row>
    <row r="7" spans="1:16" ht="54">
      <c r="A7" s="65" t="s">
        <v>2</v>
      </c>
      <c r="B7" s="65"/>
      <c r="C7" s="10" t="s">
        <v>145</v>
      </c>
      <c r="D7" s="10" t="s">
        <v>3</v>
      </c>
      <c r="E7" s="10" t="s">
        <v>159</v>
      </c>
      <c r="F7" s="10" t="s">
        <v>6</v>
      </c>
      <c r="G7" s="10" t="s">
        <v>7</v>
      </c>
      <c r="H7" s="10" t="s">
        <v>160</v>
      </c>
      <c r="I7" s="10" t="s">
        <v>161</v>
      </c>
      <c r="J7" s="10" t="s">
        <v>150</v>
      </c>
      <c r="K7" s="10" t="s">
        <v>151</v>
      </c>
      <c r="L7" s="10" t="s">
        <v>10</v>
      </c>
      <c r="M7" s="10" t="s">
        <v>162</v>
      </c>
      <c r="N7" s="10" t="s">
        <v>154</v>
      </c>
      <c r="O7" s="10" t="s">
        <v>155</v>
      </c>
      <c r="P7" s="10" t="s">
        <v>156</v>
      </c>
    </row>
    <row r="8" spans="1:16">
      <c r="A8" s="11">
        <v>1</v>
      </c>
      <c r="B8" s="12" t="s">
        <v>16</v>
      </c>
      <c r="C8" s="14">
        <v>1192326</v>
      </c>
      <c r="D8" s="14">
        <v>403922</v>
      </c>
      <c r="E8" s="14">
        <v>0</v>
      </c>
      <c r="F8" s="14">
        <v>26257</v>
      </c>
      <c r="G8" s="14">
        <v>198385</v>
      </c>
      <c r="H8" s="14">
        <v>3341</v>
      </c>
      <c r="I8" s="14">
        <v>0</v>
      </c>
      <c r="J8" s="14">
        <v>50224</v>
      </c>
      <c r="K8" s="14">
        <v>32779</v>
      </c>
      <c r="L8" s="14">
        <v>19399</v>
      </c>
      <c r="M8" s="14">
        <v>990</v>
      </c>
      <c r="N8" s="14">
        <v>15406</v>
      </c>
      <c r="O8" s="14">
        <v>-19937</v>
      </c>
      <c r="P8" s="14">
        <f>SUM(C8:O8)</f>
        <v>1923092</v>
      </c>
    </row>
    <row r="9" spans="1:16">
      <c r="A9" s="11">
        <v>2</v>
      </c>
      <c r="B9" s="12" t="s">
        <v>17</v>
      </c>
      <c r="C9" s="14">
        <v>1973151</v>
      </c>
      <c r="D9" s="14">
        <v>668441</v>
      </c>
      <c r="E9" s="14">
        <v>0</v>
      </c>
      <c r="F9" s="14">
        <v>43452</v>
      </c>
      <c r="G9" s="14">
        <v>328303</v>
      </c>
      <c r="H9" s="14">
        <v>5529</v>
      </c>
      <c r="I9" s="14">
        <v>0</v>
      </c>
      <c r="J9" s="14">
        <v>114480</v>
      </c>
      <c r="K9" s="14">
        <v>54244</v>
      </c>
      <c r="L9" s="14">
        <v>32104</v>
      </c>
      <c r="M9" s="14">
        <v>1638</v>
      </c>
      <c r="N9" s="14">
        <v>25495</v>
      </c>
      <c r="O9" s="14">
        <v>-32977</v>
      </c>
      <c r="P9" s="14">
        <f t="shared" ref="P9:P72" si="0">SUM(C9:O9)</f>
        <v>3213860</v>
      </c>
    </row>
    <row r="10" spans="1:16">
      <c r="A10" s="11">
        <v>3</v>
      </c>
      <c r="B10" s="12" t="s">
        <v>18</v>
      </c>
      <c r="C10" s="14">
        <v>1637371</v>
      </c>
      <c r="D10" s="14">
        <v>554689</v>
      </c>
      <c r="E10" s="14">
        <v>116589</v>
      </c>
      <c r="F10" s="14">
        <v>36058</v>
      </c>
      <c r="G10" s="14">
        <v>272434</v>
      </c>
      <c r="H10" s="14">
        <v>4588</v>
      </c>
      <c r="I10" s="14">
        <v>82760</v>
      </c>
      <c r="J10" s="14">
        <v>88173</v>
      </c>
      <c r="K10" s="14">
        <v>45013</v>
      </c>
      <c r="L10" s="14">
        <v>26640</v>
      </c>
      <c r="M10" s="14">
        <v>1359</v>
      </c>
      <c r="N10" s="14">
        <v>21157</v>
      </c>
      <c r="O10" s="14">
        <v>-28099</v>
      </c>
      <c r="P10" s="14">
        <f t="shared" si="0"/>
        <v>2858732</v>
      </c>
    </row>
    <row r="11" spans="1:16">
      <c r="A11" s="11">
        <v>4</v>
      </c>
      <c r="B11" s="12" t="s">
        <v>19</v>
      </c>
      <c r="C11" s="14">
        <v>1160223</v>
      </c>
      <c r="D11" s="14">
        <v>393047</v>
      </c>
      <c r="E11" s="14">
        <v>0</v>
      </c>
      <c r="F11" s="14">
        <v>25550</v>
      </c>
      <c r="G11" s="14">
        <v>193044</v>
      </c>
      <c r="H11" s="14">
        <v>3251</v>
      </c>
      <c r="I11" s="14">
        <v>0</v>
      </c>
      <c r="J11" s="14">
        <v>42382</v>
      </c>
      <c r="K11" s="14">
        <v>31896</v>
      </c>
      <c r="L11" s="14">
        <v>18877</v>
      </c>
      <c r="M11" s="14">
        <v>963</v>
      </c>
      <c r="N11" s="14">
        <v>14991</v>
      </c>
      <c r="O11" s="14">
        <v>-19286</v>
      </c>
      <c r="P11" s="14">
        <f t="shared" si="0"/>
        <v>1864938</v>
      </c>
    </row>
    <row r="12" spans="1:16">
      <c r="A12" s="11">
        <v>5</v>
      </c>
      <c r="B12" s="12" t="s">
        <v>20</v>
      </c>
      <c r="C12" s="14">
        <v>846601</v>
      </c>
      <c r="D12" s="14">
        <v>286802</v>
      </c>
      <c r="E12" s="14">
        <v>50726</v>
      </c>
      <c r="F12" s="14">
        <v>18644</v>
      </c>
      <c r="G12" s="14">
        <v>140862</v>
      </c>
      <c r="H12" s="14">
        <v>2372</v>
      </c>
      <c r="I12" s="14">
        <v>0</v>
      </c>
      <c r="J12" s="14">
        <v>15214</v>
      </c>
      <c r="K12" s="14">
        <v>23274</v>
      </c>
      <c r="L12" s="14">
        <v>13774</v>
      </c>
      <c r="M12" s="14">
        <v>703</v>
      </c>
      <c r="N12" s="14">
        <v>10939</v>
      </c>
      <c r="O12" s="14">
        <v>-14496</v>
      </c>
      <c r="P12" s="14">
        <f t="shared" si="0"/>
        <v>1395415</v>
      </c>
    </row>
    <row r="13" spans="1:16">
      <c r="A13" s="11">
        <v>6</v>
      </c>
      <c r="B13" s="12" t="s">
        <v>21</v>
      </c>
      <c r="C13" s="14">
        <v>1391564</v>
      </c>
      <c r="D13" s="14">
        <v>471418</v>
      </c>
      <c r="E13" s="14">
        <v>96038</v>
      </c>
      <c r="F13" s="14">
        <v>30645</v>
      </c>
      <c r="G13" s="14">
        <v>231535</v>
      </c>
      <c r="H13" s="14">
        <v>3899</v>
      </c>
      <c r="I13" s="14">
        <v>0</v>
      </c>
      <c r="J13" s="14">
        <v>64911</v>
      </c>
      <c r="K13" s="14">
        <v>38256</v>
      </c>
      <c r="L13" s="14">
        <v>22641</v>
      </c>
      <c r="M13" s="14">
        <v>1155</v>
      </c>
      <c r="N13" s="14">
        <v>17981</v>
      </c>
      <c r="O13" s="14">
        <v>-24014</v>
      </c>
      <c r="P13" s="14">
        <f t="shared" si="0"/>
        <v>2346029</v>
      </c>
    </row>
    <row r="14" spans="1:16">
      <c r="A14" s="11">
        <v>7</v>
      </c>
      <c r="B14" s="12" t="s">
        <v>22</v>
      </c>
      <c r="C14" s="14">
        <v>1253454</v>
      </c>
      <c r="D14" s="14">
        <v>424631</v>
      </c>
      <c r="E14" s="14">
        <v>84342</v>
      </c>
      <c r="F14" s="14">
        <v>27603</v>
      </c>
      <c r="G14" s="14">
        <v>208556</v>
      </c>
      <c r="H14" s="14">
        <v>3512</v>
      </c>
      <c r="I14" s="14">
        <v>0</v>
      </c>
      <c r="J14" s="14">
        <v>48672</v>
      </c>
      <c r="K14" s="14">
        <v>34459</v>
      </c>
      <c r="L14" s="14">
        <v>20394</v>
      </c>
      <c r="M14" s="14">
        <v>1041</v>
      </c>
      <c r="N14" s="14">
        <v>16196</v>
      </c>
      <c r="O14" s="14">
        <v>-21585</v>
      </c>
      <c r="P14" s="14">
        <f t="shared" si="0"/>
        <v>2101275</v>
      </c>
    </row>
    <row r="15" spans="1:16">
      <c r="A15" s="11">
        <v>8</v>
      </c>
      <c r="B15" s="12" t="s">
        <v>23</v>
      </c>
      <c r="C15" s="14">
        <v>988972</v>
      </c>
      <c r="D15" s="14">
        <v>335032</v>
      </c>
      <c r="E15" s="14">
        <v>62479</v>
      </c>
      <c r="F15" s="14">
        <v>21779</v>
      </c>
      <c r="G15" s="14">
        <v>164550</v>
      </c>
      <c r="H15" s="14">
        <v>2771</v>
      </c>
      <c r="I15" s="14">
        <v>0</v>
      </c>
      <c r="J15" s="14">
        <v>30220</v>
      </c>
      <c r="K15" s="14">
        <v>27188</v>
      </c>
      <c r="L15" s="14">
        <v>16091</v>
      </c>
      <c r="M15" s="14">
        <v>821</v>
      </c>
      <c r="N15" s="14">
        <v>12779</v>
      </c>
      <c r="O15" s="14">
        <v>-17021</v>
      </c>
      <c r="P15" s="14">
        <f t="shared" si="0"/>
        <v>1645661</v>
      </c>
    </row>
    <row r="16" spans="1:16">
      <c r="A16" s="11">
        <v>9</v>
      </c>
      <c r="B16" s="12" t="s">
        <v>24</v>
      </c>
      <c r="C16" s="14">
        <v>1027293</v>
      </c>
      <c r="D16" s="14">
        <v>348014</v>
      </c>
      <c r="E16" s="14">
        <v>65873</v>
      </c>
      <c r="F16" s="14">
        <v>22623</v>
      </c>
      <c r="G16" s="14">
        <v>170926</v>
      </c>
      <c r="H16" s="14">
        <v>2878</v>
      </c>
      <c r="I16" s="14">
        <v>0</v>
      </c>
      <c r="J16" s="14">
        <v>32171</v>
      </c>
      <c r="K16" s="14">
        <v>28242</v>
      </c>
      <c r="L16" s="14">
        <v>16714</v>
      </c>
      <c r="M16" s="14">
        <v>853</v>
      </c>
      <c r="N16" s="14">
        <v>13274</v>
      </c>
      <c r="O16" s="14">
        <v>-17731</v>
      </c>
      <c r="P16" s="14">
        <f t="shared" si="0"/>
        <v>1711130</v>
      </c>
    </row>
    <row r="17" spans="1:16">
      <c r="A17" s="11">
        <v>10</v>
      </c>
      <c r="B17" s="12" t="s">
        <v>25</v>
      </c>
      <c r="C17" s="14">
        <v>898159</v>
      </c>
      <c r="D17" s="14">
        <v>304268</v>
      </c>
      <c r="E17" s="14">
        <v>54798</v>
      </c>
      <c r="F17" s="14">
        <v>19779</v>
      </c>
      <c r="G17" s="14">
        <v>149440</v>
      </c>
      <c r="H17" s="14">
        <v>2517</v>
      </c>
      <c r="I17" s="14">
        <v>0</v>
      </c>
      <c r="J17" s="14">
        <v>23432</v>
      </c>
      <c r="K17" s="14">
        <v>24692</v>
      </c>
      <c r="L17" s="14">
        <v>14613</v>
      </c>
      <c r="M17" s="14">
        <v>746</v>
      </c>
      <c r="N17" s="14">
        <v>11605</v>
      </c>
      <c r="O17" s="14">
        <v>-15300</v>
      </c>
      <c r="P17" s="14">
        <f t="shared" si="0"/>
        <v>1488749</v>
      </c>
    </row>
    <row r="18" spans="1:16">
      <c r="A18" s="11">
        <v>11</v>
      </c>
      <c r="B18" s="12" t="s">
        <v>26</v>
      </c>
      <c r="C18" s="14">
        <v>1327473</v>
      </c>
      <c r="D18" s="14">
        <v>449706</v>
      </c>
      <c r="E18" s="14">
        <v>90693</v>
      </c>
      <c r="F18" s="14">
        <v>29233</v>
      </c>
      <c r="G18" s="14">
        <v>220872</v>
      </c>
      <c r="H18" s="14">
        <v>3720</v>
      </c>
      <c r="I18" s="14">
        <v>0</v>
      </c>
      <c r="J18" s="14">
        <v>56984</v>
      </c>
      <c r="K18" s="14">
        <v>36494</v>
      </c>
      <c r="L18" s="14">
        <v>21598</v>
      </c>
      <c r="M18" s="14">
        <v>1102</v>
      </c>
      <c r="N18" s="14">
        <v>17152</v>
      </c>
      <c r="O18" s="14">
        <v>-22792</v>
      </c>
      <c r="P18" s="14">
        <f t="shared" si="0"/>
        <v>2232235</v>
      </c>
    </row>
    <row r="19" spans="1:16">
      <c r="A19" s="11">
        <v>12</v>
      </c>
      <c r="B19" s="12" t="s">
        <v>27</v>
      </c>
      <c r="C19" s="14">
        <v>977927</v>
      </c>
      <c r="D19" s="14">
        <v>331291</v>
      </c>
      <c r="E19" s="14">
        <v>0</v>
      </c>
      <c r="F19" s="14">
        <v>21536</v>
      </c>
      <c r="G19" s="14">
        <v>162712</v>
      </c>
      <c r="H19" s="14">
        <v>2740</v>
      </c>
      <c r="I19" s="14">
        <v>0</v>
      </c>
      <c r="J19" s="14">
        <v>26907</v>
      </c>
      <c r="K19" s="14">
        <v>26884</v>
      </c>
      <c r="L19" s="14">
        <v>15911</v>
      </c>
      <c r="M19" s="14">
        <v>812</v>
      </c>
      <c r="N19" s="14">
        <v>12636</v>
      </c>
      <c r="O19" s="14">
        <v>-16353</v>
      </c>
      <c r="P19" s="14">
        <f t="shared" si="0"/>
        <v>1563003</v>
      </c>
    </row>
    <row r="20" spans="1:16">
      <c r="A20" s="11">
        <v>13</v>
      </c>
      <c r="B20" s="12" t="s">
        <v>28</v>
      </c>
      <c r="C20" s="14">
        <v>2053496</v>
      </c>
      <c r="D20" s="14">
        <v>695660</v>
      </c>
      <c r="E20" s="14">
        <v>178708</v>
      </c>
      <c r="F20" s="14">
        <v>45222</v>
      </c>
      <c r="G20" s="14">
        <v>341671</v>
      </c>
      <c r="H20" s="14">
        <v>5754</v>
      </c>
      <c r="I20" s="14">
        <v>118385</v>
      </c>
      <c r="J20" s="14">
        <v>96119</v>
      </c>
      <c r="K20" s="14">
        <v>56453</v>
      </c>
      <c r="L20" s="14">
        <v>33411</v>
      </c>
      <c r="M20" s="14">
        <v>1705</v>
      </c>
      <c r="N20" s="14">
        <v>26533</v>
      </c>
      <c r="O20" s="14">
        <v>-33535</v>
      </c>
      <c r="P20" s="14">
        <f t="shared" si="0"/>
        <v>3619582</v>
      </c>
    </row>
    <row r="21" spans="1:16">
      <c r="A21" s="11">
        <v>14</v>
      </c>
      <c r="B21" s="12" t="s">
        <v>29</v>
      </c>
      <c r="C21" s="14">
        <v>813078</v>
      </c>
      <c r="D21" s="14">
        <v>275445</v>
      </c>
      <c r="E21" s="14">
        <v>0</v>
      </c>
      <c r="F21" s="14">
        <v>17906</v>
      </c>
      <c r="G21" s="14">
        <v>135284</v>
      </c>
      <c r="H21" s="14">
        <v>2278</v>
      </c>
      <c r="I21" s="14">
        <v>0</v>
      </c>
      <c r="J21" s="14">
        <v>12885</v>
      </c>
      <c r="K21" s="14">
        <v>22353</v>
      </c>
      <c r="L21" s="14">
        <v>13229</v>
      </c>
      <c r="M21" s="14">
        <v>675</v>
      </c>
      <c r="N21" s="14">
        <v>10506</v>
      </c>
      <c r="O21" s="14">
        <v>-13448</v>
      </c>
      <c r="P21" s="14">
        <f t="shared" si="0"/>
        <v>1290191</v>
      </c>
    </row>
    <row r="22" spans="1:16">
      <c r="A22" s="11">
        <v>15</v>
      </c>
      <c r="B22" s="12" t="s">
        <v>30</v>
      </c>
      <c r="C22" s="14">
        <v>1115321</v>
      </c>
      <c r="D22" s="14">
        <v>377836</v>
      </c>
      <c r="E22" s="14">
        <v>72571</v>
      </c>
      <c r="F22" s="14">
        <v>24561</v>
      </c>
      <c r="G22" s="14">
        <v>185573</v>
      </c>
      <c r="H22" s="14">
        <v>3125</v>
      </c>
      <c r="I22" s="14">
        <v>0</v>
      </c>
      <c r="J22" s="14">
        <v>43181</v>
      </c>
      <c r="K22" s="14">
        <v>30662</v>
      </c>
      <c r="L22" s="14">
        <v>18147</v>
      </c>
      <c r="M22" s="14">
        <v>926</v>
      </c>
      <c r="N22" s="14">
        <v>14411</v>
      </c>
      <c r="O22" s="14">
        <v>-19074</v>
      </c>
      <c r="P22" s="14">
        <f t="shared" si="0"/>
        <v>1867240</v>
      </c>
    </row>
    <row r="23" spans="1:16">
      <c r="A23" s="11">
        <v>16</v>
      </c>
      <c r="B23" s="12" t="s">
        <v>31</v>
      </c>
      <c r="C23" s="14">
        <v>921718</v>
      </c>
      <c r="D23" s="14">
        <v>312249</v>
      </c>
      <c r="E23" s="14">
        <v>56794</v>
      </c>
      <c r="F23" s="14">
        <v>20298</v>
      </c>
      <c r="G23" s="14">
        <v>153360</v>
      </c>
      <c r="H23" s="14">
        <v>2583</v>
      </c>
      <c r="I23" s="14">
        <v>0</v>
      </c>
      <c r="J23" s="14">
        <v>23594</v>
      </c>
      <c r="K23" s="14">
        <v>25339</v>
      </c>
      <c r="L23" s="14">
        <v>14997</v>
      </c>
      <c r="M23" s="14">
        <v>765</v>
      </c>
      <c r="N23" s="14">
        <v>11910</v>
      </c>
      <c r="O23" s="14">
        <v>-15785</v>
      </c>
      <c r="P23" s="14">
        <f t="shared" si="0"/>
        <v>1527822</v>
      </c>
    </row>
    <row r="24" spans="1:16">
      <c r="A24" s="11">
        <v>17</v>
      </c>
      <c r="B24" s="12" t="s">
        <v>32</v>
      </c>
      <c r="C24" s="14">
        <v>1050169</v>
      </c>
      <c r="D24" s="14">
        <v>355764</v>
      </c>
      <c r="E24" s="14">
        <v>67157</v>
      </c>
      <c r="F24" s="14">
        <v>23127</v>
      </c>
      <c r="G24" s="14">
        <v>174732</v>
      </c>
      <c r="H24" s="14">
        <v>2943</v>
      </c>
      <c r="I24" s="14">
        <v>0</v>
      </c>
      <c r="J24" s="14">
        <v>38776</v>
      </c>
      <c r="K24" s="14">
        <v>28871</v>
      </c>
      <c r="L24" s="14">
        <v>17086</v>
      </c>
      <c r="M24" s="14">
        <v>872</v>
      </c>
      <c r="N24" s="14">
        <v>13569</v>
      </c>
      <c r="O24" s="14">
        <v>-18040</v>
      </c>
      <c r="P24" s="14">
        <f t="shared" si="0"/>
        <v>1755026</v>
      </c>
    </row>
    <row r="25" spans="1:16">
      <c r="A25" s="11">
        <v>18</v>
      </c>
      <c r="B25" s="12" t="s">
        <v>33</v>
      </c>
      <c r="C25" s="14">
        <v>943244</v>
      </c>
      <c r="D25" s="14">
        <v>319541</v>
      </c>
      <c r="E25" s="14">
        <v>58539</v>
      </c>
      <c r="F25" s="14">
        <v>20772</v>
      </c>
      <c r="G25" s="14">
        <v>156942</v>
      </c>
      <c r="H25" s="14">
        <v>2643</v>
      </c>
      <c r="I25" s="14">
        <v>0</v>
      </c>
      <c r="J25" s="14">
        <v>25472</v>
      </c>
      <c r="K25" s="14">
        <v>25931</v>
      </c>
      <c r="L25" s="14">
        <v>15347</v>
      </c>
      <c r="M25" s="14">
        <v>783</v>
      </c>
      <c r="N25" s="14">
        <v>12188</v>
      </c>
      <c r="O25" s="14">
        <v>-16109</v>
      </c>
      <c r="P25" s="14">
        <f t="shared" si="0"/>
        <v>1565293</v>
      </c>
    </row>
    <row r="26" spans="1:16">
      <c r="A26" s="11">
        <v>19</v>
      </c>
      <c r="B26" s="12" t="s">
        <v>34</v>
      </c>
      <c r="C26" s="14">
        <v>3782881</v>
      </c>
      <c r="D26" s="14">
        <v>1281521</v>
      </c>
      <c r="E26" s="14">
        <v>289055</v>
      </c>
      <c r="F26" s="14">
        <v>83306</v>
      </c>
      <c r="G26" s="14">
        <v>629415</v>
      </c>
      <c r="H26" s="14">
        <v>10600</v>
      </c>
      <c r="I26" s="14">
        <v>0</v>
      </c>
      <c r="J26" s="14">
        <v>334219</v>
      </c>
      <c r="K26" s="14">
        <v>103996</v>
      </c>
      <c r="L26" s="14">
        <v>61548</v>
      </c>
      <c r="M26" s="14">
        <v>3140</v>
      </c>
      <c r="N26" s="14">
        <v>48879</v>
      </c>
      <c r="O26" s="14">
        <v>-65565</v>
      </c>
      <c r="P26" s="14">
        <f t="shared" si="0"/>
        <v>6562995</v>
      </c>
    </row>
    <row r="27" spans="1:16">
      <c r="A27" s="11">
        <v>20</v>
      </c>
      <c r="B27" s="12" t="s">
        <v>35</v>
      </c>
      <c r="C27" s="14">
        <v>1033790</v>
      </c>
      <c r="D27" s="14">
        <v>350215</v>
      </c>
      <c r="E27" s="14">
        <v>68400</v>
      </c>
      <c r="F27" s="14">
        <v>22766</v>
      </c>
      <c r="G27" s="14">
        <v>172007</v>
      </c>
      <c r="H27" s="14">
        <v>2897</v>
      </c>
      <c r="I27" s="14">
        <v>0</v>
      </c>
      <c r="J27" s="14">
        <v>29935</v>
      </c>
      <c r="K27" s="14">
        <v>28420</v>
      </c>
      <c r="L27" s="14">
        <v>16820</v>
      </c>
      <c r="M27" s="14">
        <v>858</v>
      </c>
      <c r="N27" s="14">
        <v>13358</v>
      </c>
      <c r="O27" s="14">
        <v>-17797</v>
      </c>
      <c r="P27" s="14">
        <f t="shared" si="0"/>
        <v>1721669</v>
      </c>
    </row>
    <row r="28" spans="1:16">
      <c r="A28" s="11">
        <v>21</v>
      </c>
      <c r="B28" s="12" t="s">
        <v>36</v>
      </c>
      <c r="C28" s="14">
        <v>1424035</v>
      </c>
      <c r="D28" s="14">
        <v>482418</v>
      </c>
      <c r="E28" s="14">
        <v>97799</v>
      </c>
      <c r="F28" s="14">
        <v>31360</v>
      </c>
      <c r="G28" s="14">
        <v>236938</v>
      </c>
      <c r="H28" s="14">
        <v>3990</v>
      </c>
      <c r="I28" s="14">
        <v>0</v>
      </c>
      <c r="J28" s="14">
        <v>77091</v>
      </c>
      <c r="K28" s="14">
        <v>39149</v>
      </c>
      <c r="L28" s="14">
        <v>23169</v>
      </c>
      <c r="M28" s="14">
        <v>1182</v>
      </c>
      <c r="N28" s="14">
        <v>18400</v>
      </c>
      <c r="O28" s="14">
        <v>-24264</v>
      </c>
      <c r="P28" s="14">
        <f t="shared" si="0"/>
        <v>2411267</v>
      </c>
    </row>
    <row r="29" spans="1:16">
      <c r="A29" s="11">
        <v>22</v>
      </c>
      <c r="B29" s="12" t="s">
        <v>37</v>
      </c>
      <c r="C29" s="14">
        <v>1026040</v>
      </c>
      <c r="D29" s="14">
        <v>347590</v>
      </c>
      <c r="E29" s="14">
        <v>0</v>
      </c>
      <c r="F29" s="14">
        <v>22595</v>
      </c>
      <c r="G29" s="14">
        <v>170718</v>
      </c>
      <c r="H29" s="14">
        <v>2875</v>
      </c>
      <c r="I29" s="14">
        <v>0</v>
      </c>
      <c r="J29" s="14">
        <v>37076</v>
      </c>
      <c r="K29" s="14">
        <v>28207</v>
      </c>
      <c r="L29" s="14">
        <v>16694</v>
      </c>
      <c r="M29" s="14">
        <v>852</v>
      </c>
      <c r="N29" s="14">
        <v>13258</v>
      </c>
      <c r="O29" s="14">
        <v>-17052</v>
      </c>
      <c r="P29" s="14">
        <f t="shared" si="0"/>
        <v>1648853</v>
      </c>
    </row>
    <row r="30" spans="1:16">
      <c r="A30" s="11">
        <v>23</v>
      </c>
      <c r="B30" s="12" t="s">
        <v>38</v>
      </c>
      <c r="C30" s="14">
        <v>1055773</v>
      </c>
      <c r="D30" s="14">
        <v>357662</v>
      </c>
      <c r="E30" s="14">
        <v>68221</v>
      </c>
      <c r="F30" s="14">
        <v>23250</v>
      </c>
      <c r="G30" s="14">
        <v>175665</v>
      </c>
      <c r="H30" s="14">
        <v>2958</v>
      </c>
      <c r="I30" s="14">
        <v>0</v>
      </c>
      <c r="J30" s="14">
        <v>33541</v>
      </c>
      <c r="K30" s="14">
        <v>29025</v>
      </c>
      <c r="L30" s="14">
        <v>17178</v>
      </c>
      <c r="M30" s="14">
        <v>876</v>
      </c>
      <c r="N30" s="14">
        <v>13642</v>
      </c>
      <c r="O30" s="14">
        <v>-18119</v>
      </c>
      <c r="P30" s="14">
        <f t="shared" si="0"/>
        <v>1759672</v>
      </c>
    </row>
    <row r="31" spans="1:16">
      <c r="A31" s="11">
        <v>24</v>
      </c>
      <c r="B31" s="12" t="s">
        <v>39</v>
      </c>
      <c r="C31" s="14">
        <v>934102</v>
      </c>
      <c r="D31" s="14">
        <v>316444</v>
      </c>
      <c r="E31" s="14">
        <v>57765</v>
      </c>
      <c r="F31" s="14">
        <v>20571</v>
      </c>
      <c r="G31" s="14">
        <v>155421</v>
      </c>
      <c r="H31" s="14">
        <v>2617</v>
      </c>
      <c r="I31" s="14">
        <v>0</v>
      </c>
      <c r="J31" s="14">
        <v>25633</v>
      </c>
      <c r="K31" s="14">
        <v>25680</v>
      </c>
      <c r="L31" s="14">
        <v>15198</v>
      </c>
      <c r="M31" s="14">
        <v>775</v>
      </c>
      <c r="N31" s="14">
        <v>12070</v>
      </c>
      <c r="O31" s="14">
        <v>-16063</v>
      </c>
      <c r="P31" s="14">
        <f t="shared" si="0"/>
        <v>1550213</v>
      </c>
    </row>
    <row r="32" spans="1:16">
      <c r="A32" s="11">
        <v>25</v>
      </c>
      <c r="B32" s="12" t="s">
        <v>40</v>
      </c>
      <c r="C32" s="14">
        <v>1142036</v>
      </c>
      <c r="D32" s="14">
        <v>386886</v>
      </c>
      <c r="E32" s="14">
        <v>74941</v>
      </c>
      <c r="F32" s="14">
        <v>25150</v>
      </c>
      <c r="G32" s="14">
        <v>190018</v>
      </c>
      <c r="H32" s="14">
        <v>3200</v>
      </c>
      <c r="I32" s="14">
        <v>0</v>
      </c>
      <c r="J32" s="14">
        <v>41184</v>
      </c>
      <c r="K32" s="14">
        <v>31396</v>
      </c>
      <c r="L32" s="14">
        <v>18581</v>
      </c>
      <c r="M32" s="14">
        <v>948</v>
      </c>
      <c r="N32" s="14">
        <v>14756</v>
      </c>
      <c r="O32" s="14">
        <v>-19476</v>
      </c>
      <c r="P32" s="14">
        <f t="shared" si="0"/>
        <v>1909620</v>
      </c>
    </row>
    <row r="33" spans="1:16">
      <c r="A33" s="11">
        <v>26</v>
      </c>
      <c r="B33" s="12" t="s">
        <v>41</v>
      </c>
      <c r="C33" s="14">
        <v>1039473</v>
      </c>
      <c r="D33" s="14">
        <v>352141</v>
      </c>
      <c r="E33" s="14">
        <v>86597</v>
      </c>
      <c r="F33" s="14">
        <v>22891</v>
      </c>
      <c r="G33" s="14">
        <v>172953</v>
      </c>
      <c r="H33" s="14">
        <v>2913</v>
      </c>
      <c r="I33" s="14">
        <v>0</v>
      </c>
      <c r="J33" s="14">
        <v>24717</v>
      </c>
      <c r="K33" s="14">
        <v>28576</v>
      </c>
      <c r="L33" s="14">
        <v>16912</v>
      </c>
      <c r="M33" s="14">
        <v>863</v>
      </c>
      <c r="N33" s="14">
        <v>13431</v>
      </c>
      <c r="O33" s="14">
        <v>-17752</v>
      </c>
      <c r="P33" s="14">
        <f t="shared" si="0"/>
        <v>1743715</v>
      </c>
    </row>
    <row r="34" spans="1:16">
      <c r="A34" s="11">
        <v>27</v>
      </c>
      <c r="B34" s="12" t="s">
        <v>42</v>
      </c>
      <c r="C34" s="14">
        <v>1329708</v>
      </c>
      <c r="D34" s="14">
        <v>450463</v>
      </c>
      <c r="E34" s="14">
        <v>93664</v>
      </c>
      <c r="F34" s="14">
        <v>29283</v>
      </c>
      <c r="G34" s="14">
        <v>221244</v>
      </c>
      <c r="H34" s="14">
        <v>3726</v>
      </c>
      <c r="I34" s="14">
        <v>0</v>
      </c>
      <c r="J34" s="14">
        <v>53171</v>
      </c>
      <c r="K34" s="14">
        <v>36555</v>
      </c>
      <c r="L34" s="14">
        <v>21635</v>
      </c>
      <c r="M34" s="14">
        <v>1104</v>
      </c>
      <c r="N34" s="14">
        <v>17181</v>
      </c>
      <c r="O34" s="14">
        <v>-23007</v>
      </c>
      <c r="P34" s="14">
        <f t="shared" si="0"/>
        <v>2234727</v>
      </c>
    </row>
    <row r="35" spans="1:16">
      <c r="A35" s="11">
        <v>28</v>
      </c>
      <c r="B35" s="12" t="s">
        <v>43</v>
      </c>
      <c r="C35" s="14">
        <v>907941</v>
      </c>
      <c r="D35" s="14">
        <v>307582</v>
      </c>
      <c r="E35" s="14">
        <v>56373</v>
      </c>
      <c r="F35" s="14">
        <v>19995</v>
      </c>
      <c r="G35" s="14">
        <v>151068</v>
      </c>
      <c r="H35" s="14">
        <v>2544</v>
      </c>
      <c r="I35" s="14">
        <v>0</v>
      </c>
      <c r="J35" s="14">
        <v>20187</v>
      </c>
      <c r="K35" s="14">
        <v>24960</v>
      </c>
      <c r="L35" s="14">
        <v>14772</v>
      </c>
      <c r="M35" s="14">
        <v>754</v>
      </c>
      <c r="N35" s="14">
        <v>11732</v>
      </c>
      <c r="O35" s="14">
        <v>-15490</v>
      </c>
      <c r="P35" s="14">
        <f t="shared" si="0"/>
        <v>1502418</v>
      </c>
    </row>
    <row r="36" spans="1:16">
      <c r="A36" s="11">
        <v>29</v>
      </c>
      <c r="B36" s="12" t="s">
        <v>44</v>
      </c>
      <c r="C36" s="14">
        <v>1158712</v>
      </c>
      <c r="D36" s="14">
        <v>392535</v>
      </c>
      <c r="E36" s="14">
        <v>76262</v>
      </c>
      <c r="F36" s="14">
        <v>25517</v>
      </c>
      <c r="G36" s="14">
        <v>192792</v>
      </c>
      <c r="H36" s="14">
        <v>3247</v>
      </c>
      <c r="I36" s="14">
        <v>0</v>
      </c>
      <c r="J36" s="14">
        <v>41932</v>
      </c>
      <c r="K36" s="14">
        <v>31855</v>
      </c>
      <c r="L36" s="14">
        <v>18852</v>
      </c>
      <c r="M36" s="14">
        <v>962</v>
      </c>
      <c r="N36" s="14">
        <v>14972</v>
      </c>
      <c r="O36" s="14">
        <v>-19963</v>
      </c>
      <c r="P36" s="14">
        <f t="shared" si="0"/>
        <v>1937675</v>
      </c>
    </row>
    <row r="37" spans="1:16">
      <c r="A37" s="11">
        <v>30</v>
      </c>
      <c r="B37" s="12" t="s">
        <v>45</v>
      </c>
      <c r="C37" s="14">
        <v>998303</v>
      </c>
      <c r="D37" s="14">
        <v>338193</v>
      </c>
      <c r="E37" s="14">
        <v>62983</v>
      </c>
      <c r="F37" s="14">
        <v>21985</v>
      </c>
      <c r="G37" s="14">
        <v>166103</v>
      </c>
      <c r="H37" s="14">
        <v>2797</v>
      </c>
      <c r="I37" s="14">
        <v>0</v>
      </c>
      <c r="J37" s="14">
        <v>33925</v>
      </c>
      <c r="K37" s="14">
        <v>27445</v>
      </c>
      <c r="L37" s="14">
        <v>16243</v>
      </c>
      <c r="M37" s="14">
        <v>829</v>
      </c>
      <c r="N37" s="14">
        <v>12899</v>
      </c>
      <c r="O37" s="14">
        <v>-17063</v>
      </c>
      <c r="P37" s="14">
        <f t="shared" si="0"/>
        <v>1664642</v>
      </c>
    </row>
    <row r="38" spans="1:16">
      <c r="A38" s="11">
        <v>31</v>
      </c>
      <c r="B38" s="12" t="s">
        <v>46</v>
      </c>
      <c r="C38" s="14">
        <v>900662</v>
      </c>
      <c r="D38" s="14">
        <v>305116</v>
      </c>
      <c r="E38" s="14">
        <v>55074</v>
      </c>
      <c r="F38" s="14">
        <v>19834</v>
      </c>
      <c r="G38" s="14">
        <v>149857</v>
      </c>
      <c r="H38" s="14">
        <v>2524</v>
      </c>
      <c r="I38" s="14">
        <v>0</v>
      </c>
      <c r="J38" s="14">
        <v>22238</v>
      </c>
      <c r="K38" s="14">
        <v>24760</v>
      </c>
      <c r="L38" s="14">
        <v>14654</v>
      </c>
      <c r="M38" s="14">
        <v>748</v>
      </c>
      <c r="N38" s="14">
        <v>11638</v>
      </c>
      <c r="O38" s="14">
        <v>-15359</v>
      </c>
      <c r="P38" s="14">
        <f t="shared" si="0"/>
        <v>1491746</v>
      </c>
    </row>
    <row r="39" spans="1:16">
      <c r="A39" s="11">
        <v>32</v>
      </c>
      <c r="B39" s="12" t="s">
        <v>47</v>
      </c>
      <c r="C39" s="14">
        <v>1996402</v>
      </c>
      <c r="D39" s="14">
        <v>676318</v>
      </c>
      <c r="E39" s="14">
        <v>145517</v>
      </c>
      <c r="F39" s="14">
        <v>43965</v>
      </c>
      <c r="G39" s="14">
        <v>332171</v>
      </c>
      <c r="H39" s="14">
        <v>5594</v>
      </c>
      <c r="I39" s="14">
        <v>0</v>
      </c>
      <c r="J39" s="14">
        <v>127781</v>
      </c>
      <c r="K39" s="14">
        <v>54884</v>
      </c>
      <c r="L39" s="14">
        <v>32482</v>
      </c>
      <c r="M39" s="14">
        <v>1657</v>
      </c>
      <c r="N39" s="14">
        <v>25796</v>
      </c>
      <c r="O39" s="14">
        <v>-34561</v>
      </c>
      <c r="P39" s="14">
        <f t="shared" si="0"/>
        <v>3408006</v>
      </c>
    </row>
    <row r="40" spans="1:16">
      <c r="A40" s="11">
        <v>33</v>
      </c>
      <c r="B40" s="12" t="s">
        <v>48</v>
      </c>
      <c r="C40" s="14">
        <v>2346682</v>
      </c>
      <c r="D40" s="14">
        <v>794982</v>
      </c>
      <c r="E40" s="14">
        <v>173740</v>
      </c>
      <c r="F40" s="14">
        <v>51678</v>
      </c>
      <c r="G40" s="14">
        <v>390453</v>
      </c>
      <c r="H40" s="14">
        <v>6575</v>
      </c>
      <c r="I40" s="14">
        <v>0</v>
      </c>
      <c r="J40" s="14">
        <v>162709</v>
      </c>
      <c r="K40" s="14">
        <v>64513</v>
      </c>
      <c r="L40" s="14">
        <v>38181</v>
      </c>
      <c r="M40" s="14">
        <v>1948</v>
      </c>
      <c r="N40" s="14">
        <v>30322</v>
      </c>
      <c r="O40" s="14">
        <v>-40532</v>
      </c>
      <c r="P40" s="14">
        <f t="shared" si="0"/>
        <v>4021251</v>
      </c>
    </row>
    <row r="41" spans="1:16">
      <c r="A41" s="11">
        <v>34</v>
      </c>
      <c r="B41" s="12" t="s">
        <v>49</v>
      </c>
      <c r="C41" s="14">
        <v>1192347</v>
      </c>
      <c r="D41" s="14">
        <v>403929</v>
      </c>
      <c r="E41" s="14">
        <v>78835</v>
      </c>
      <c r="F41" s="14">
        <v>26258</v>
      </c>
      <c r="G41" s="14">
        <v>198389</v>
      </c>
      <c r="H41" s="14">
        <v>3341</v>
      </c>
      <c r="I41" s="14">
        <v>0</v>
      </c>
      <c r="J41" s="14">
        <v>51943</v>
      </c>
      <c r="K41" s="14">
        <v>32779</v>
      </c>
      <c r="L41" s="14">
        <v>19400</v>
      </c>
      <c r="M41" s="14">
        <v>990</v>
      </c>
      <c r="N41" s="14">
        <v>15406</v>
      </c>
      <c r="O41" s="14">
        <v>-20420</v>
      </c>
      <c r="P41" s="14">
        <f t="shared" si="0"/>
        <v>2003197</v>
      </c>
    </row>
    <row r="42" spans="1:16">
      <c r="A42" s="11">
        <v>35</v>
      </c>
      <c r="B42" s="12" t="s">
        <v>50</v>
      </c>
      <c r="C42" s="14">
        <v>1177743</v>
      </c>
      <c r="D42" s="14">
        <v>398982</v>
      </c>
      <c r="E42" s="14">
        <v>0</v>
      </c>
      <c r="F42" s="14">
        <v>25936</v>
      </c>
      <c r="G42" s="14">
        <v>195959</v>
      </c>
      <c r="H42" s="14">
        <v>3300</v>
      </c>
      <c r="I42" s="14">
        <v>0</v>
      </c>
      <c r="J42" s="14">
        <v>47890</v>
      </c>
      <c r="K42" s="14">
        <v>32378</v>
      </c>
      <c r="L42" s="14">
        <v>19162</v>
      </c>
      <c r="M42" s="14">
        <v>978</v>
      </c>
      <c r="N42" s="14">
        <v>15218</v>
      </c>
      <c r="O42" s="14">
        <v>-19554</v>
      </c>
      <c r="P42" s="14">
        <f t="shared" si="0"/>
        <v>1897992</v>
      </c>
    </row>
    <row r="43" spans="1:16">
      <c r="A43" s="11">
        <v>36</v>
      </c>
      <c r="B43" s="12" t="s">
        <v>51</v>
      </c>
      <c r="C43" s="14">
        <v>1309434</v>
      </c>
      <c r="D43" s="14">
        <v>443595</v>
      </c>
      <c r="E43" s="14">
        <v>88483</v>
      </c>
      <c r="F43" s="14">
        <v>28836</v>
      </c>
      <c r="G43" s="14">
        <v>217870</v>
      </c>
      <c r="H43" s="14">
        <v>3669</v>
      </c>
      <c r="I43" s="14">
        <v>0</v>
      </c>
      <c r="J43" s="14">
        <v>59853</v>
      </c>
      <c r="K43" s="14">
        <v>35998</v>
      </c>
      <c r="L43" s="14">
        <v>21305</v>
      </c>
      <c r="M43" s="14">
        <v>1087</v>
      </c>
      <c r="N43" s="14">
        <v>16919</v>
      </c>
      <c r="O43" s="14">
        <v>-22492</v>
      </c>
      <c r="P43" s="14">
        <f t="shared" si="0"/>
        <v>2204557</v>
      </c>
    </row>
    <row r="44" spans="1:16">
      <c r="A44" s="11">
        <v>37</v>
      </c>
      <c r="B44" s="12" t="s">
        <v>52</v>
      </c>
      <c r="C44" s="14">
        <v>1085933</v>
      </c>
      <c r="D44" s="14">
        <v>367880</v>
      </c>
      <c r="E44" s="14">
        <v>0</v>
      </c>
      <c r="F44" s="14">
        <v>23914</v>
      </c>
      <c r="G44" s="14">
        <v>180683</v>
      </c>
      <c r="H44" s="14">
        <v>3043</v>
      </c>
      <c r="I44" s="14">
        <v>0</v>
      </c>
      <c r="J44" s="14">
        <v>37292</v>
      </c>
      <c r="K44" s="14">
        <v>29854</v>
      </c>
      <c r="L44" s="14">
        <v>17668</v>
      </c>
      <c r="M44" s="14">
        <v>902</v>
      </c>
      <c r="N44" s="14">
        <v>14031</v>
      </c>
      <c r="O44" s="14">
        <v>-18151</v>
      </c>
      <c r="P44" s="14">
        <f t="shared" si="0"/>
        <v>1743049</v>
      </c>
    </row>
    <row r="45" spans="1:16">
      <c r="A45" s="11">
        <v>38</v>
      </c>
      <c r="B45" s="12" t="s">
        <v>53</v>
      </c>
      <c r="C45" s="14">
        <v>3430386</v>
      </c>
      <c r="D45" s="14">
        <v>1162106</v>
      </c>
      <c r="E45" s="14">
        <v>270598</v>
      </c>
      <c r="F45" s="14">
        <v>75544</v>
      </c>
      <c r="G45" s="14">
        <v>570765</v>
      </c>
      <c r="H45" s="14">
        <v>9612</v>
      </c>
      <c r="I45" s="14">
        <v>0</v>
      </c>
      <c r="J45" s="14">
        <v>245617</v>
      </c>
      <c r="K45" s="14">
        <v>94306</v>
      </c>
      <c r="L45" s="14">
        <v>55813</v>
      </c>
      <c r="M45" s="14">
        <v>2848</v>
      </c>
      <c r="N45" s="14">
        <v>44324</v>
      </c>
      <c r="O45" s="14">
        <v>-59097</v>
      </c>
      <c r="P45" s="14">
        <f t="shared" si="0"/>
        <v>5902822</v>
      </c>
    </row>
    <row r="46" spans="1:16">
      <c r="A46" s="11">
        <v>39</v>
      </c>
      <c r="B46" s="12" t="s">
        <v>54</v>
      </c>
      <c r="C46" s="14">
        <v>1007887</v>
      </c>
      <c r="D46" s="14">
        <v>341440</v>
      </c>
      <c r="E46" s="14">
        <v>65523</v>
      </c>
      <c r="F46" s="14">
        <v>22196</v>
      </c>
      <c r="G46" s="14">
        <v>167697</v>
      </c>
      <c r="H46" s="14">
        <v>2824</v>
      </c>
      <c r="I46" s="14">
        <v>0</v>
      </c>
      <c r="J46" s="14">
        <v>28546</v>
      </c>
      <c r="K46" s="14">
        <v>27708</v>
      </c>
      <c r="L46" s="14">
        <v>16399</v>
      </c>
      <c r="M46" s="14">
        <v>837</v>
      </c>
      <c r="N46" s="14">
        <v>13023</v>
      </c>
      <c r="O46" s="14">
        <v>-17286</v>
      </c>
      <c r="P46" s="14">
        <f t="shared" si="0"/>
        <v>1676794</v>
      </c>
    </row>
    <row r="47" spans="1:16">
      <c r="A47" s="11">
        <v>40</v>
      </c>
      <c r="B47" s="12" t="s">
        <v>55</v>
      </c>
      <c r="C47" s="14">
        <v>2904056</v>
      </c>
      <c r="D47" s="14">
        <v>983802</v>
      </c>
      <c r="E47" s="14">
        <v>224978</v>
      </c>
      <c r="F47" s="14">
        <v>63953</v>
      </c>
      <c r="G47" s="14">
        <v>483191</v>
      </c>
      <c r="H47" s="14">
        <v>8137</v>
      </c>
      <c r="I47" s="14">
        <v>0</v>
      </c>
      <c r="J47" s="14">
        <v>195389</v>
      </c>
      <c r="K47" s="14">
        <v>79836</v>
      </c>
      <c r="L47" s="14">
        <v>47250</v>
      </c>
      <c r="M47" s="14">
        <v>2411</v>
      </c>
      <c r="N47" s="14">
        <v>37524</v>
      </c>
      <c r="O47" s="14">
        <v>-50194</v>
      </c>
      <c r="P47" s="14">
        <f t="shared" si="0"/>
        <v>4980333</v>
      </c>
    </row>
    <row r="48" spans="1:16">
      <c r="A48" s="11">
        <v>41</v>
      </c>
      <c r="B48" s="12" t="s">
        <v>56</v>
      </c>
      <c r="C48" s="14">
        <v>11585634</v>
      </c>
      <c r="D48" s="14">
        <v>3924846</v>
      </c>
      <c r="E48" s="14">
        <v>969835</v>
      </c>
      <c r="F48" s="14">
        <v>255137</v>
      </c>
      <c r="G48" s="14">
        <v>1927676</v>
      </c>
      <c r="H48" s="14">
        <v>32463</v>
      </c>
      <c r="I48" s="14">
        <v>0</v>
      </c>
      <c r="J48" s="14">
        <v>848501</v>
      </c>
      <c r="K48" s="14">
        <v>318504</v>
      </c>
      <c r="L48" s="14">
        <v>188501</v>
      </c>
      <c r="M48" s="14">
        <v>9618</v>
      </c>
      <c r="N48" s="14">
        <v>149699</v>
      </c>
      <c r="O48" s="14">
        <v>-186976</v>
      </c>
      <c r="P48" s="14">
        <f t="shared" si="0"/>
        <v>20023438</v>
      </c>
    </row>
    <row r="49" spans="1:16">
      <c r="A49" s="11">
        <v>42</v>
      </c>
      <c r="B49" s="12" t="s">
        <v>57</v>
      </c>
      <c r="C49" s="14">
        <v>1112916</v>
      </c>
      <c r="D49" s="14">
        <v>377021</v>
      </c>
      <c r="E49" s="14">
        <v>72430</v>
      </c>
      <c r="F49" s="14">
        <v>24508</v>
      </c>
      <c r="G49" s="14">
        <v>185173</v>
      </c>
      <c r="H49" s="14">
        <v>3118</v>
      </c>
      <c r="I49" s="14">
        <v>0</v>
      </c>
      <c r="J49" s="14">
        <v>41847</v>
      </c>
      <c r="K49" s="14">
        <v>30596</v>
      </c>
      <c r="L49" s="14">
        <v>18107</v>
      </c>
      <c r="M49" s="14">
        <v>924</v>
      </c>
      <c r="N49" s="14">
        <v>14380</v>
      </c>
      <c r="O49" s="14">
        <v>-19155</v>
      </c>
      <c r="P49" s="14">
        <f t="shared" si="0"/>
        <v>1861865</v>
      </c>
    </row>
    <row r="50" spans="1:16">
      <c r="A50" s="11">
        <v>43</v>
      </c>
      <c r="B50" s="12" t="s">
        <v>58</v>
      </c>
      <c r="C50" s="14">
        <v>945967</v>
      </c>
      <c r="D50" s="14">
        <v>320464</v>
      </c>
      <c r="E50" s="14">
        <v>0</v>
      </c>
      <c r="F50" s="14">
        <v>20832</v>
      </c>
      <c r="G50" s="14">
        <v>157395</v>
      </c>
      <c r="H50" s="14">
        <v>2651</v>
      </c>
      <c r="I50" s="14">
        <v>0</v>
      </c>
      <c r="J50" s="14">
        <v>26226</v>
      </c>
      <c r="K50" s="14">
        <v>26006</v>
      </c>
      <c r="L50" s="14">
        <v>15391</v>
      </c>
      <c r="M50" s="14">
        <v>785</v>
      </c>
      <c r="N50" s="14">
        <v>12223</v>
      </c>
      <c r="O50" s="14">
        <v>-15652</v>
      </c>
      <c r="P50" s="14">
        <f t="shared" si="0"/>
        <v>1512288</v>
      </c>
    </row>
    <row r="51" spans="1:16">
      <c r="A51" s="11">
        <v>44</v>
      </c>
      <c r="B51" s="12" t="s">
        <v>59</v>
      </c>
      <c r="C51" s="14">
        <v>1265151</v>
      </c>
      <c r="D51" s="14">
        <v>428593</v>
      </c>
      <c r="E51" s="14">
        <v>85391</v>
      </c>
      <c r="F51" s="14">
        <v>27861</v>
      </c>
      <c r="G51" s="14">
        <v>210502</v>
      </c>
      <c r="H51" s="14">
        <v>3545</v>
      </c>
      <c r="I51" s="14">
        <v>0</v>
      </c>
      <c r="J51" s="14">
        <v>54005</v>
      </c>
      <c r="K51" s="14">
        <v>34781</v>
      </c>
      <c r="L51" s="14">
        <v>20584</v>
      </c>
      <c r="M51" s="14">
        <v>1050</v>
      </c>
      <c r="N51" s="14">
        <v>16347</v>
      </c>
      <c r="O51" s="14">
        <v>-21759</v>
      </c>
      <c r="P51" s="14">
        <f t="shared" si="0"/>
        <v>2126051</v>
      </c>
    </row>
    <row r="52" spans="1:16">
      <c r="A52" s="11">
        <v>45</v>
      </c>
      <c r="B52" s="12" t="s">
        <v>60</v>
      </c>
      <c r="C52" s="14">
        <v>885735</v>
      </c>
      <c r="D52" s="14">
        <v>300059</v>
      </c>
      <c r="E52" s="14">
        <v>53934</v>
      </c>
      <c r="F52" s="14">
        <v>19506</v>
      </c>
      <c r="G52" s="14">
        <v>147373</v>
      </c>
      <c r="H52" s="14">
        <v>2482</v>
      </c>
      <c r="I52" s="14">
        <v>0</v>
      </c>
      <c r="J52" s="14">
        <v>18578</v>
      </c>
      <c r="K52" s="14">
        <v>24350</v>
      </c>
      <c r="L52" s="14">
        <v>14411</v>
      </c>
      <c r="M52" s="14">
        <v>735</v>
      </c>
      <c r="N52" s="14">
        <v>11445</v>
      </c>
      <c r="O52" s="14">
        <v>-15121</v>
      </c>
      <c r="P52" s="14">
        <f t="shared" si="0"/>
        <v>1463487</v>
      </c>
    </row>
    <row r="53" spans="1:16">
      <c r="A53" s="11">
        <v>46</v>
      </c>
      <c r="B53" s="12" t="s">
        <v>61</v>
      </c>
      <c r="C53" s="14">
        <v>937481</v>
      </c>
      <c r="D53" s="14">
        <v>317589</v>
      </c>
      <c r="E53" s="14">
        <v>0</v>
      </c>
      <c r="F53" s="14">
        <v>20645</v>
      </c>
      <c r="G53" s="14">
        <v>155983</v>
      </c>
      <c r="H53" s="14">
        <v>2627</v>
      </c>
      <c r="I53" s="14">
        <v>0</v>
      </c>
      <c r="J53" s="14">
        <v>25458</v>
      </c>
      <c r="K53" s="14">
        <v>25773</v>
      </c>
      <c r="L53" s="14">
        <v>15253</v>
      </c>
      <c r="M53" s="14">
        <v>778</v>
      </c>
      <c r="N53" s="14">
        <v>12113</v>
      </c>
      <c r="O53" s="14">
        <v>-15586</v>
      </c>
      <c r="P53" s="14">
        <f t="shared" si="0"/>
        <v>1498114</v>
      </c>
    </row>
    <row r="54" spans="1:16">
      <c r="A54" s="11">
        <v>47</v>
      </c>
      <c r="B54" s="12" t="s">
        <v>62</v>
      </c>
      <c r="C54" s="14">
        <v>1147781</v>
      </c>
      <c r="D54" s="14">
        <v>388832</v>
      </c>
      <c r="E54" s="14">
        <v>75516</v>
      </c>
      <c r="F54" s="14">
        <v>25276</v>
      </c>
      <c r="G54" s="14">
        <v>190973</v>
      </c>
      <c r="H54" s="14">
        <v>3216</v>
      </c>
      <c r="I54" s="14">
        <v>0</v>
      </c>
      <c r="J54" s="14">
        <v>45872</v>
      </c>
      <c r="K54" s="14">
        <v>31554</v>
      </c>
      <c r="L54" s="14">
        <v>18675</v>
      </c>
      <c r="M54" s="14">
        <v>953</v>
      </c>
      <c r="N54" s="14">
        <v>14831</v>
      </c>
      <c r="O54" s="14">
        <v>-19675</v>
      </c>
      <c r="P54" s="14">
        <f t="shared" si="0"/>
        <v>1923804</v>
      </c>
    </row>
    <row r="55" spans="1:16">
      <c r="A55" s="11">
        <v>48</v>
      </c>
      <c r="B55" s="12" t="s">
        <v>63</v>
      </c>
      <c r="C55" s="14">
        <v>2543396</v>
      </c>
      <c r="D55" s="14">
        <v>861622</v>
      </c>
      <c r="E55" s="14">
        <v>189914</v>
      </c>
      <c r="F55" s="14">
        <v>56010</v>
      </c>
      <c r="G55" s="14">
        <v>423183</v>
      </c>
      <c r="H55" s="14">
        <v>7127</v>
      </c>
      <c r="I55" s="14">
        <v>0</v>
      </c>
      <c r="J55" s="14">
        <v>172507</v>
      </c>
      <c r="K55" s="14">
        <v>69921</v>
      </c>
      <c r="L55" s="14">
        <v>41382</v>
      </c>
      <c r="M55" s="14">
        <v>2111</v>
      </c>
      <c r="N55" s="14">
        <v>32863</v>
      </c>
      <c r="O55" s="14">
        <v>-44015</v>
      </c>
      <c r="P55" s="14">
        <f t="shared" si="0"/>
        <v>4356021</v>
      </c>
    </row>
    <row r="56" spans="1:16">
      <c r="A56" s="11">
        <v>49</v>
      </c>
      <c r="B56" s="12" t="s">
        <v>64</v>
      </c>
      <c r="C56" s="14">
        <v>998665</v>
      </c>
      <c r="D56" s="14">
        <v>338316</v>
      </c>
      <c r="E56" s="14">
        <v>62861</v>
      </c>
      <c r="F56" s="14">
        <v>21992</v>
      </c>
      <c r="G56" s="14">
        <v>166163</v>
      </c>
      <c r="H56" s="14">
        <v>2798</v>
      </c>
      <c r="I56" s="14">
        <v>0</v>
      </c>
      <c r="J56" s="14">
        <v>36552</v>
      </c>
      <c r="K56" s="14">
        <v>27455</v>
      </c>
      <c r="L56" s="14">
        <v>16248</v>
      </c>
      <c r="M56" s="14">
        <v>829</v>
      </c>
      <c r="N56" s="14">
        <v>12904</v>
      </c>
      <c r="O56" s="14">
        <v>-17063</v>
      </c>
      <c r="P56" s="14">
        <f t="shared" si="0"/>
        <v>1667720</v>
      </c>
    </row>
    <row r="57" spans="1:16">
      <c r="A57" s="11">
        <v>50</v>
      </c>
      <c r="B57" s="12" t="s">
        <v>65</v>
      </c>
      <c r="C57" s="14">
        <v>90342330</v>
      </c>
      <c r="D57" s="14">
        <v>30605124</v>
      </c>
      <c r="E57" s="14">
        <v>0</v>
      </c>
      <c r="F57" s="14">
        <v>1989508</v>
      </c>
      <c r="G57" s="14">
        <v>15031609</v>
      </c>
      <c r="H57" s="14">
        <v>253137</v>
      </c>
      <c r="I57" s="14">
        <v>8901986</v>
      </c>
      <c r="J57" s="14">
        <v>5451442</v>
      </c>
      <c r="K57" s="14">
        <v>2483629</v>
      </c>
      <c r="L57" s="14">
        <v>1469889</v>
      </c>
      <c r="M57" s="14">
        <v>74999</v>
      </c>
      <c r="N57" s="14">
        <v>1167323</v>
      </c>
      <c r="O57" s="14">
        <v>-1490829</v>
      </c>
      <c r="P57" s="14">
        <f t="shared" si="0"/>
        <v>156280147</v>
      </c>
    </row>
    <row r="58" spans="1:16">
      <c r="A58" s="11">
        <v>51</v>
      </c>
      <c r="B58" s="12" t="s">
        <v>66</v>
      </c>
      <c r="C58" s="14">
        <v>949136</v>
      </c>
      <c r="D58" s="14">
        <v>321537</v>
      </c>
      <c r="E58" s="14">
        <v>0</v>
      </c>
      <c r="F58" s="14">
        <v>20902</v>
      </c>
      <c r="G58" s="14">
        <v>157922</v>
      </c>
      <c r="H58" s="14">
        <v>2659</v>
      </c>
      <c r="I58" s="14">
        <v>0</v>
      </c>
      <c r="J58" s="14">
        <v>23024</v>
      </c>
      <c r="K58" s="14">
        <v>26093</v>
      </c>
      <c r="L58" s="14">
        <v>15443</v>
      </c>
      <c r="M58" s="14">
        <v>788</v>
      </c>
      <c r="N58" s="14">
        <v>12264</v>
      </c>
      <c r="O58" s="14">
        <v>-15715</v>
      </c>
      <c r="P58" s="14">
        <f t="shared" si="0"/>
        <v>1514053</v>
      </c>
    </row>
    <row r="59" spans="1:16">
      <c r="A59" s="11">
        <v>52</v>
      </c>
      <c r="B59" s="12" t="s">
        <v>67</v>
      </c>
      <c r="C59" s="14">
        <v>3649097</v>
      </c>
      <c r="D59" s="14">
        <v>1236198</v>
      </c>
      <c r="E59" s="14">
        <v>295337</v>
      </c>
      <c r="F59" s="14">
        <v>80360</v>
      </c>
      <c r="G59" s="14">
        <v>607155</v>
      </c>
      <c r="H59" s="14">
        <v>10225</v>
      </c>
      <c r="I59" s="14">
        <v>0</v>
      </c>
      <c r="J59" s="14">
        <v>254867</v>
      </c>
      <c r="K59" s="14">
        <v>100318</v>
      </c>
      <c r="L59" s="14">
        <v>59372</v>
      </c>
      <c r="M59" s="14">
        <v>3029</v>
      </c>
      <c r="N59" s="14">
        <v>47150</v>
      </c>
      <c r="O59" s="14">
        <v>-63424</v>
      </c>
      <c r="P59" s="14">
        <f t="shared" si="0"/>
        <v>6279684</v>
      </c>
    </row>
    <row r="60" spans="1:16">
      <c r="A60" s="11">
        <v>53</v>
      </c>
      <c r="B60" s="12" t="s">
        <v>68</v>
      </c>
      <c r="C60" s="14">
        <v>1721449</v>
      </c>
      <c r="D60" s="14">
        <v>583172</v>
      </c>
      <c r="E60" s="14">
        <v>123274</v>
      </c>
      <c r="F60" s="14">
        <v>37910</v>
      </c>
      <c r="G60" s="14">
        <v>286423</v>
      </c>
      <c r="H60" s="14">
        <v>4823</v>
      </c>
      <c r="I60" s="14">
        <v>0</v>
      </c>
      <c r="J60" s="14">
        <v>91328</v>
      </c>
      <c r="K60" s="14">
        <v>47325</v>
      </c>
      <c r="L60" s="14">
        <v>28008</v>
      </c>
      <c r="M60" s="14">
        <v>1429</v>
      </c>
      <c r="N60" s="14">
        <v>22243</v>
      </c>
      <c r="O60" s="14">
        <v>-29672</v>
      </c>
      <c r="P60" s="14">
        <f t="shared" si="0"/>
        <v>2917712</v>
      </c>
    </row>
    <row r="61" spans="1:16">
      <c r="A61" s="11">
        <v>54</v>
      </c>
      <c r="B61" s="12" t="s">
        <v>69</v>
      </c>
      <c r="C61" s="14">
        <v>912444</v>
      </c>
      <c r="D61" s="14">
        <v>309107</v>
      </c>
      <c r="E61" s="14">
        <v>56495</v>
      </c>
      <c r="F61" s="14">
        <v>20094</v>
      </c>
      <c r="G61" s="14">
        <v>151817</v>
      </c>
      <c r="H61" s="14">
        <v>2557</v>
      </c>
      <c r="I61" s="14">
        <v>0</v>
      </c>
      <c r="J61" s="14">
        <v>21375</v>
      </c>
      <c r="K61" s="14">
        <v>25084</v>
      </c>
      <c r="L61" s="14">
        <v>14846</v>
      </c>
      <c r="M61" s="14">
        <v>757</v>
      </c>
      <c r="N61" s="14">
        <v>11790</v>
      </c>
      <c r="O61" s="14">
        <v>-15588</v>
      </c>
      <c r="P61" s="14">
        <f t="shared" si="0"/>
        <v>1510778</v>
      </c>
    </row>
    <row r="62" spans="1:16">
      <c r="A62" s="11">
        <v>55</v>
      </c>
      <c r="B62" s="12" t="s">
        <v>70</v>
      </c>
      <c r="C62" s="14">
        <v>1229565</v>
      </c>
      <c r="D62" s="14">
        <v>416538</v>
      </c>
      <c r="E62" s="14">
        <v>0</v>
      </c>
      <c r="F62" s="14">
        <v>27077</v>
      </c>
      <c r="G62" s="14">
        <v>204581</v>
      </c>
      <c r="H62" s="14">
        <v>3445</v>
      </c>
      <c r="I62" s="14">
        <v>0</v>
      </c>
      <c r="J62" s="14">
        <v>50963</v>
      </c>
      <c r="K62" s="14">
        <v>33802</v>
      </c>
      <c r="L62" s="14">
        <v>20005</v>
      </c>
      <c r="M62" s="14">
        <v>1021</v>
      </c>
      <c r="N62" s="14">
        <v>15887</v>
      </c>
      <c r="O62" s="14">
        <v>-20483</v>
      </c>
      <c r="P62" s="14">
        <f t="shared" si="0"/>
        <v>1982401</v>
      </c>
    </row>
    <row r="63" spans="1:16">
      <c r="A63" s="11">
        <v>56</v>
      </c>
      <c r="B63" s="12" t="s">
        <v>71</v>
      </c>
      <c r="C63" s="14">
        <v>3354657</v>
      </c>
      <c r="D63" s="14">
        <v>1136452</v>
      </c>
      <c r="E63" s="14">
        <v>0</v>
      </c>
      <c r="F63" s="14">
        <v>73876</v>
      </c>
      <c r="G63" s="14">
        <v>558165</v>
      </c>
      <c r="H63" s="14">
        <v>9400</v>
      </c>
      <c r="I63" s="14">
        <v>0</v>
      </c>
      <c r="J63" s="14">
        <v>246041</v>
      </c>
      <c r="K63" s="14">
        <v>92224</v>
      </c>
      <c r="L63" s="14">
        <v>54581</v>
      </c>
      <c r="M63" s="14">
        <v>2785</v>
      </c>
      <c r="N63" s="14">
        <v>43346</v>
      </c>
      <c r="O63" s="14">
        <v>-55647</v>
      </c>
      <c r="P63" s="14">
        <f t="shared" si="0"/>
        <v>5515880</v>
      </c>
    </row>
    <row r="64" spans="1:16">
      <c r="A64" s="11">
        <v>57</v>
      </c>
      <c r="B64" s="12" t="s">
        <v>72</v>
      </c>
      <c r="C64" s="14">
        <v>1286215</v>
      </c>
      <c r="D64" s="14">
        <v>435729</v>
      </c>
      <c r="E64" s="14">
        <v>88413</v>
      </c>
      <c r="F64" s="14">
        <v>28325</v>
      </c>
      <c r="G64" s="14">
        <v>214007</v>
      </c>
      <c r="H64" s="14">
        <v>3604</v>
      </c>
      <c r="I64" s="14">
        <v>0</v>
      </c>
      <c r="J64" s="14">
        <v>54157</v>
      </c>
      <c r="K64" s="14">
        <v>35360</v>
      </c>
      <c r="L64" s="14">
        <v>20927</v>
      </c>
      <c r="M64" s="14">
        <v>1068</v>
      </c>
      <c r="N64" s="14">
        <v>16619</v>
      </c>
      <c r="O64" s="14">
        <v>-22292</v>
      </c>
      <c r="P64" s="14">
        <f t="shared" si="0"/>
        <v>2162132</v>
      </c>
    </row>
    <row r="65" spans="1:16">
      <c r="A65" s="11">
        <v>58</v>
      </c>
      <c r="B65" s="12" t="s">
        <v>73</v>
      </c>
      <c r="C65" s="14">
        <v>2718915</v>
      </c>
      <c r="D65" s="14">
        <v>921083</v>
      </c>
      <c r="E65" s="14">
        <v>208966</v>
      </c>
      <c r="F65" s="14">
        <v>59876</v>
      </c>
      <c r="G65" s="14">
        <v>452387</v>
      </c>
      <c r="H65" s="14">
        <v>7618</v>
      </c>
      <c r="I65" s="14">
        <v>0</v>
      </c>
      <c r="J65" s="14">
        <v>189107</v>
      </c>
      <c r="K65" s="14">
        <v>74747</v>
      </c>
      <c r="L65" s="14">
        <v>44237</v>
      </c>
      <c r="M65" s="14">
        <v>2257</v>
      </c>
      <c r="N65" s="14">
        <v>35131</v>
      </c>
      <c r="O65" s="14">
        <v>-47321</v>
      </c>
      <c r="P65" s="14">
        <f t="shared" si="0"/>
        <v>4667003</v>
      </c>
    </row>
    <row r="66" spans="1:16">
      <c r="A66" s="11">
        <v>59</v>
      </c>
      <c r="B66" s="12" t="s">
        <v>74</v>
      </c>
      <c r="C66" s="14">
        <v>6451098</v>
      </c>
      <c r="D66" s="14">
        <v>2185428</v>
      </c>
      <c r="E66" s="14">
        <v>697244</v>
      </c>
      <c r="F66" s="14">
        <v>142065</v>
      </c>
      <c r="G66" s="14">
        <v>1073366</v>
      </c>
      <c r="H66" s="14">
        <v>18076</v>
      </c>
      <c r="I66" s="14">
        <v>639153</v>
      </c>
      <c r="J66" s="14">
        <v>403519</v>
      </c>
      <c r="K66" s="14">
        <v>177349</v>
      </c>
      <c r="L66" s="14">
        <v>104961</v>
      </c>
      <c r="M66" s="14">
        <v>5355</v>
      </c>
      <c r="N66" s="14">
        <v>83355</v>
      </c>
      <c r="O66" s="14">
        <v>-112600</v>
      </c>
      <c r="P66" s="14">
        <f t="shared" si="0"/>
        <v>11868369</v>
      </c>
    </row>
    <row r="67" spans="1:16">
      <c r="A67" s="11">
        <v>60</v>
      </c>
      <c r="B67" s="12" t="s">
        <v>75</v>
      </c>
      <c r="C67" s="14">
        <v>754803</v>
      </c>
      <c r="D67" s="14">
        <v>255704</v>
      </c>
      <c r="E67" s="14">
        <v>43193</v>
      </c>
      <c r="F67" s="14">
        <v>16622</v>
      </c>
      <c r="G67" s="14">
        <v>125588</v>
      </c>
      <c r="H67" s="14">
        <v>2115</v>
      </c>
      <c r="I67" s="14">
        <v>0</v>
      </c>
      <c r="J67" s="14">
        <v>7131</v>
      </c>
      <c r="K67" s="14">
        <v>20751</v>
      </c>
      <c r="L67" s="14">
        <v>12281</v>
      </c>
      <c r="M67" s="14">
        <v>627</v>
      </c>
      <c r="N67" s="14">
        <v>9753</v>
      </c>
      <c r="O67" s="14">
        <v>-12859</v>
      </c>
      <c r="P67" s="14">
        <f t="shared" si="0"/>
        <v>1235709</v>
      </c>
    </row>
    <row r="68" spans="1:16">
      <c r="A68" s="11">
        <v>61</v>
      </c>
      <c r="B68" s="12" t="s">
        <v>76</v>
      </c>
      <c r="C68" s="14">
        <v>990520</v>
      </c>
      <c r="D68" s="14">
        <v>335557</v>
      </c>
      <c r="E68" s="14">
        <v>0</v>
      </c>
      <c r="F68" s="14">
        <v>21813</v>
      </c>
      <c r="G68" s="14">
        <v>164808</v>
      </c>
      <c r="H68" s="14">
        <v>2775</v>
      </c>
      <c r="I68" s="14">
        <v>0</v>
      </c>
      <c r="J68" s="14">
        <v>28120</v>
      </c>
      <c r="K68" s="14">
        <v>27231</v>
      </c>
      <c r="L68" s="14">
        <v>16116</v>
      </c>
      <c r="M68" s="14">
        <v>822</v>
      </c>
      <c r="N68" s="14">
        <v>12799</v>
      </c>
      <c r="O68" s="14">
        <v>-16323</v>
      </c>
      <c r="P68" s="14">
        <f t="shared" si="0"/>
        <v>1584238</v>
      </c>
    </row>
    <row r="69" spans="1:16">
      <c r="A69" s="11">
        <v>62</v>
      </c>
      <c r="B69" s="12" t="s">
        <v>77</v>
      </c>
      <c r="C69" s="14">
        <v>1064902</v>
      </c>
      <c r="D69" s="14">
        <v>360755</v>
      </c>
      <c r="E69" s="14">
        <v>68795</v>
      </c>
      <c r="F69" s="14">
        <v>23451</v>
      </c>
      <c r="G69" s="14">
        <v>177184</v>
      </c>
      <c r="H69" s="14">
        <v>2984</v>
      </c>
      <c r="I69" s="14">
        <v>0</v>
      </c>
      <c r="J69" s="14">
        <v>35561</v>
      </c>
      <c r="K69" s="14">
        <v>29276</v>
      </c>
      <c r="L69" s="14">
        <v>17326</v>
      </c>
      <c r="M69" s="14">
        <v>884</v>
      </c>
      <c r="N69" s="14">
        <v>13760</v>
      </c>
      <c r="O69" s="14">
        <v>-18295</v>
      </c>
      <c r="P69" s="14">
        <f t="shared" si="0"/>
        <v>1776583</v>
      </c>
    </row>
    <row r="70" spans="1:16">
      <c r="A70" s="11">
        <v>63</v>
      </c>
      <c r="B70" s="12" t="s">
        <v>78</v>
      </c>
      <c r="C70" s="14">
        <v>1117355</v>
      </c>
      <c r="D70" s="14">
        <v>378525</v>
      </c>
      <c r="E70" s="14">
        <v>73160</v>
      </c>
      <c r="F70" s="14">
        <v>24606</v>
      </c>
      <c r="G70" s="14">
        <v>185911</v>
      </c>
      <c r="H70" s="14">
        <v>3131</v>
      </c>
      <c r="I70" s="14">
        <v>0</v>
      </c>
      <c r="J70" s="14">
        <v>40505</v>
      </c>
      <c r="K70" s="14">
        <v>30718</v>
      </c>
      <c r="L70" s="14">
        <v>18180</v>
      </c>
      <c r="M70" s="14">
        <v>928</v>
      </c>
      <c r="N70" s="14">
        <v>14437</v>
      </c>
      <c r="O70" s="14">
        <v>-19068</v>
      </c>
      <c r="P70" s="14">
        <f t="shared" si="0"/>
        <v>1868388</v>
      </c>
    </row>
    <row r="71" spans="1:16">
      <c r="A71" s="11">
        <v>64</v>
      </c>
      <c r="B71" s="12" t="s">
        <v>79</v>
      </c>
      <c r="C71" s="14">
        <v>810784</v>
      </c>
      <c r="D71" s="14">
        <v>274668</v>
      </c>
      <c r="E71" s="14">
        <v>47752</v>
      </c>
      <c r="F71" s="14">
        <v>17855</v>
      </c>
      <c r="G71" s="14">
        <v>134902</v>
      </c>
      <c r="H71" s="14">
        <v>2272</v>
      </c>
      <c r="I71" s="14">
        <v>0</v>
      </c>
      <c r="J71" s="14">
        <v>12200</v>
      </c>
      <c r="K71" s="14">
        <v>22290</v>
      </c>
      <c r="L71" s="14">
        <v>13192</v>
      </c>
      <c r="M71" s="14">
        <v>673</v>
      </c>
      <c r="N71" s="14">
        <v>10476</v>
      </c>
      <c r="O71" s="14">
        <v>-13845</v>
      </c>
      <c r="P71" s="14">
        <f t="shared" si="0"/>
        <v>1333219</v>
      </c>
    </row>
    <row r="72" spans="1:16">
      <c r="A72" s="11">
        <v>65</v>
      </c>
      <c r="B72" s="12" t="s">
        <v>80</v>
      </c>
      <c r="C72" s="14">
        <v>842255</v>
      </c>
      <c r="D72" s="14">
        <v>285329</v>
      </c>
      <c r="E72" s="14">
        <v>0</v>
      </c>
      <c r="F72" s="14">
        <v>18548</v>
      </c>
      <c r="G72" s="14">
        <v>140139</v>
      </c>
      <c r="H72" s="14">
        <v>2360</v>
      </c>
      <c r="I72" s="14">
        <v>33255</v>
      </c>
      <c r="J72" s="14">
        <v>13975</v>
      </c>
      <c r="K72" s="14">
        <v>23155</v>
      </c>
      <c r="L72" s="14">
        <v>13704</v>
      </c>
      <c r="M72" s="14">
        <v>699</v>
      </c>
      <c r="N72" s="14">
        <v>10883</v>
      </c>
      <c r="O72" s="14">
        <v>-13935</v>
      </c>
      <c r="P72" s="14">
        <f t="shared" si="0"/>
        <v>1370367</v>
      </c>
    </row>
    <row r="73" spans="1:16">
      <c r="A73" s="11">
        <v>66</v>
      </c>
      <c r="B73" s="12" t="s">
        <v>81</v>
      </c>
      <c r="C73" s="14">
        <v>1013352</v>
      </c>
      <c r="D73" s="14">
        <v>343292</v>
      </c>
      <c r="E73" s="14">
        <v>65135</v>
      </c>
      <c r="F73" s="14">
        <v>22316</v>
      </c>
      <c r="G73" s="14">
        <v>168607</v>
      </c>
      <c r="H73" s="14">
        <v>2839</v>
      </c>
      <c r="I73" s="14">
        <v>0</v>
      </c>
      <c r="J73" s="14">
        <v>32563</v>
      </c>
      <c r="K73" s="14">
        <v>27858</v>
      </c>
      <c r="L73" s="14">
        <v>16487</v>
      </c>
      <c r="M73" s="14">
        <v>841</v>
      </c>
      <c r="N73" s="14">
        <v>13094</v>
      </c>
      <c r="O73" s="14">
        <v>-17362</v>
      </c>
      <c r="P73" s="14">
        <f t="shared" ref="P73:P113" si="1">SUM(C73:O73)</f>
        <v>1689022</v>
      </c>
    </row>
    <row r="74" spans="1:16">
      <c r="A74" s="11">
        <v>67</v>
      </c>
      <c r="B74" s="12" t="s">
        <v>82</v>
      </c>
      <c r="C74" s="14">
        <f>1271818+181688</f>
        <v>1453506</v>
      </c>
      <c r="D74" s="14">
        <f>369302+123101</f>
        <v>492403</v>
      </c>
      <c r="E74" s="14">
        <v>0</v>
      </c>
      <c r="F74" s="14">
        <v>32009</v>
      </c>
      <c r="G74" s="14">
        <v>241842</v>
      </c>
      <c r="H74" s="14">
        <v>4073</v>
      </c>
      <c r="I74" s="14">
        <v>0</v>
      </c>
      <c r="J74" s="14">
        <f>50702+16901</f>
        <v>67603</v>
      </c>
      <c r="K74" s="14">
        <v>39959</v>
      </c>
      <c r="L74" s="14">
        <v>23649</v>
      </c>
      <c r="M74" s="14">
        <v>1207</v>
      </c>
      <c r="N74" s="14">
        <v>18781</v>
      </c>
      <c r="O74" s="14">
        <v>-24282</v>
      </c>
      <c r="P74" s="14">
        <f t="shared" si="1"/>
        <v>2350750</v>
      </c>
    </row>
    <row r="75" spans="1:16">
      <c r="A75" s="11">
        <v>68</v>
      </c>
      <c r="B75" s="12" t="s">
        <v>83</v>
      </c>
      <c r="C75" s="14">
        <v>963264</v>
      </c>
      <c r="D75" s="14">
        <v>326323</v>
      </c>
      <c r="E75" s="14">
        <v>0</v>
      </c>
      <c r="F75" s="14">
        <v>21213</v>
      </c>
      <c r="G75" s="14">
        <v>160273</v>
      </c>
      <c r="H75" s="14">
        <v>2699</v>
      </c>
      <c r="I75" s="14">
        <v>0</v>
      </c>
      <c r="J75" s="14">
        <v>22567</v>
      </c>
      <c r="K75" s="14">
        <v>26481</v>
      </c>
      <c r="L75" s="14">
        <v>15673</v>
      </c>
      <c r="M75" s="14">
        <v>800</v>
      </c>
      <c r="N75" s="14">
        <v>12446</v>
      </c>
      <c r="O75" s="14">
        <v>-15864</v>
      </c>
      <c r="P75" s="14">
        <f t="shared" si="1"/>
        <v>1535875</v>
      </c>
    </row>
    <row r="76" spans="1:16">
      <c r="A76" s="11">
        <v>69</v>
      </c>
      <c r="B76" s="12" t="s">
        <v>84</v>
      </c>
      <c r="C76" s="14">
        <v>1381482</v>
      </c>
      <c r="D76" s="14">
        <v>468003</v>
      </c>
      <c r="E76" s="14">
        <v>94409</v>
      </c>
      <c r="F76" s="14">
        <v>30423</v>
      </c>
      <c r="G76" s="14">
        <v>229858</v>
      </c>
      <c r="H76" s="14">
        <v>3871</v>
      </c>
      <c r="I76" s="14">
        <v>0</v>
      </c>
      <c r="J76" s="14">
        <v>68504</v>
      </c>
      <c r="K76" s="14">
        <v>37979</v>
      </c>
      <c r="L76" s="14">
        <v>22477</v>
      </c>
      <c r="M76" s="14">
        <v>1147</v>
      </c>
      <c r="N76" s="14">
        <v>17850</v>
      </c>
      <c r="O76" s="14">
        <v>-23918</v>
      </c>
      <c r="P76" s="14">
        <f t="shared" si="1"/>
        <v>2332085</v>
      </c>
    </row>
    <row r="77" spans="1:16">
      <c r="A77" s="11">
        <v>70</v>
      </c>
      <c r="B77" s="12" t="s">
        <v>85</v>
      </c>
      <c r="C77" s="14">
        <v>990114</v>
      </c>
      <c r="D77" s="14">
        <v>335419</v>
      </c>
      <c r="E77" s="14">
        <v>63510</v>
      </c>
      <c r="F77" s="14">
        <v>21804</v>
      </c>
      <c r="G77" s="14">
        <v>164740</v>
      </c>
      <c r="H77" s="14">
        <v>2774</v>
      </c>
      <c r="I77" s="14">
        <v>0</v>
      </c>
      <c r="J77" s="14">
        <v>27686</v>
      </c>
      <c r="K77" s="14">
        <v>27220</v>
      </c>
      <c r="L77" s="14">
        <v>16109</v>
      </c>
      <c r="M77" s="14">
        <v>822</v>
      </c>
      <c r="N77" s="14">
        <v>12793</v>
      </c>
      <c r="O77" s="14">
        <v>-17029</v>
      </c>
      <c r="P77" s="14">
        <f t="shared" si="1"/>
        <v>1645962</v>
      </c>
    </row>
    <row r="78" spans="1:16">
      <c r="A78" s="11">
        <v>71</v>
      </c>
      <c r="B78" s="12" t="s">
        <v>86</v>
      </c>
      <c r="C78" s="14">
        <v>831656</v>
      </c>
      <c r="D78" s="14">
        <v>281739</v>
      </c>
      <c r="E78" s="14">
        <v>49486</v>
      </c>
      <c r="F78" s="14">
        <v>18315</v>
      </c>
      <c r="G78" s="14">
        <v>138375</v>
      </c>
      <c r="H78" s="14">
        <v>2330</v>
      </c>
      <c r="I78" s="14">
        <v>0</v>
      </c>
      <c r="J78" s="14">
        <v>14908</v>
      </c>
      <c r="K78" s="14">
        <v>22863</v>
      </c>
      <c r="L78" s="14">
        <v>13531</v>
      </c>
      <c r="M78" s="14">
        <v>690</v>
      </c>
      <c r="N78" s="14">
        <v>10746</v>
      </c>
      <c r="O78" s="14">
        <v>-14123</v>
      </c>
      <c r="P78" s="14">
        <f t="shared" si="1"/>
        <v>1370516</v>
      </c>
    </row>
    <row r="79" spans="1:16">
      <c r="A79" s="11">
        <v>72</v>
      </c>
      <c r="B79" s="12" t="s">
        <v>87</v>
      </c>
      <c r="C79" s="14">
        <v>822418</v>
      </c>
      <c r="D79" s="14">
        <v>278609</v>
      </c>
      <c r="E79" s="14">
        <v>48905</v>
      </c>
      <c r="F79" s="14">
        <v>18111</v>
      </c>
      <c r="G79" s="14">
        <v>136838</v>
      </c>
      <c r="H79" s="14">
        <v>2304</v>
      </c>
      <c r="I79" s="14">
        <v>0</v>
      </c>
      <c r="J79" s="14">
        <v>12526</v>
      </c>
      <c r="K79" s="14">
        <v>22609</v>
      </c>
      <c r="L79" s="14">
        <v>13381</v>
      </c>
      <c r="M79" s="14">
        <v>683</v>
      </c>
      <c r="N79" s="14">
        <v>10627</v>
      </c>
      <c r="O79" s="14">
        <v>-14024</v>
      </c>
      <c r="P79" s="14">
        <f t="shared" si="1"/>
        <v>1352987</v>
      </c>
    </row>
    <row r="80" spans="1:16">
      <c r="A80" s="11">
        <v>73</v>
      </c>
      <c r="B80" s="12" t="s">
        <v>88</v>
      </c>
      <c r="C80" s="14">
        <v>1143822</v>
      </c>
      <c r="D80" s="14">
        <v>387491</v>
      </c>
      <c r="E80" s="14">
        <v>74749</v>
      </c>
      <c r="F80" s="14">
        <v>25189</v>
      </c>
      <c r="G80" s="14">
        <v>190315</v>
      </c>
      <c r="H80" s="14">
        <v>3205</v>
      </c>
      <c r="I80" s="14">
        <v>0</v>
      </c>
      <c r="J80" s="14">
        <v>49165</v>
      </c>
      <c r="K80" s="14">
        <v>31445</v>
      </c>
      <c r="L80" s="14">
        <v>18610</v>
      </c>
      <c r="M80" s="14">
        <v>950</v>
      </c>
      <c r="N80" s="14">
        <v>14779</v>
      </c>
      <c r="O80" s="14">
        <v>-19431</v>
      </c>
      <c r="P80" s="14">
        <f t="shared" si="1"/>
        <v>1920289</v>
      </c>
    </row>
    <row r="81" spans="1:16">
      <c r="A81" s="11">
        <v>74</v>
      </c>
      <c r="B81" s="12" t="s">
        <v>89</v>
      </c>
      <c r="C81" s="14">
        <v>973149</v>
      </c>
      <c r="D81" s="14">
        <v>329672</v>
      </c>
      <c r="E81" s="14">
        <v>0</v>
      </c>
      <c r="F81" s="14">
        <v>21431</v>
      </c>
      <c r="G81" s="14">
        <v>161917</v>
      </c>
      <c r="H81" s="14">
        <v>2727</v>
      </c>
      <c r="I81" s="14">
        <v>0</v>
      </c>
      <c r="J81" s="14">
        <v>27521</v>
      </c>
      <c r="K81" s="14">
        <v>26753</v>
      </c>
      <c r="L81" s="14">
        <v>15833</v>
      </c>
      <c r="M81" s="14">
        <v>808</v>
      </c>
      <c r="N81" s="14">
        <v>12574</v>
      </c>
      <c r="O81" s="14">
        <v>-16175</v>
      </c>
      <c r="P81" s="14">
        <f t="shared" si="1"/>
        <v>1556210</v>
      </c>
    </row>
    <row r="82" spans="1:16">
      <c r="A82" s="11">
        <v>75</v>
      </c>
      <c r="B82" s="12" t="s">
        <v>90</v>
      </c>
      <c r="C82" s="14">
        <v>1225382</v>
      </c>
      <c r="D82" s="14">
        <v>415121</v>
      </c>
      <c r="E82" s="14">
        <v>81524</v>
      </c>
      <c r="F82" s="14">
        <v>26985</v>
      </c>
      <c r="G82" s="14">
        <v>203885</v>
      </c>
      <c r="H82" s="14">
        <v>3433</v>
      </c>
      <c r="I82" s="14">
        <v>0</v>
      </c>
      <c r="J82" s="14">
        <v>55786</v>
      </c>
      <c r="K82" s="14">
        <v>33687</v>
      </c>
      <c r="L82" s="14">
        <v>19937</v>
      </c>
      <c r="M82" s="14">
        <v>1017</v>
      </c>
      <c r="N82" s="14">
        <v>15833</v>
      </c>
      <c r="O82" s="14">
        <v>-21017</v>
      </c>
      <c r="P82" s="14">
        <f t="shared" si="1"/>
        <v>2061573</v>
      </c>
    </row>
    <row r="83" spans="1:16">
      <c r="A83" s="11">
        <v>76</v>
      </c>
      <c r="B83" s="12" t="s">
        <v>91</v>
      </c>
      <c r="C83" s="14">
        <v>2079429</v>
      </c>
      <c r="D83" s="14">
        <v>704445</v>
      </c>
      <c r="E83" s="14">
        <v>151853</v>
      </c>
      <c r="F83" s="14">
        <v>45793</v>
      </c>
      <c r="G83" s="14">
        <v>345986</v>
      </c>
      <c r="H83" s="14">
        <v>5827</v>
      </c>
      <c r="I83" s="14">
        <v>0</v>
      </c>
      <c r="J83" s="14">
        <v>132924</v>
      </c>
      <c r="K83" s="14">
        <v>57166</v>
      </c>
      <c r="L83" s="14">
        <v>33833</v>
      </c>
      <c r="M83" s="14">
        <v>1726</v>
      </c>
      <c r="N83" s="14">
        <v>26869</v>
      </c>
      <c r="O83" s="14">
        <v>-36150</v>
      </c>
      <c r="P83" s="14">
        <f t="shared" si="1"/>
        <v>3549701</v>
      </c>
    </row>
    <row r="84" spans="1:16">
      <c r="A84" s="11">
        <v>77</v>
      </c>
      <c r="B84" s="12" t="s">
        <v>92</v>
      </c>
      <c r="C84" s="14">
        <v>890713</v>
      </c>
      <c r="D84" s="14">
        <v>301746</v>
      </c>
      <c r="E84" s="14">
        <v>0</v>
      </c>
      <c r="F84" s="14">
        <v>19615</v>
      </c>
      <c r="G84" s="14">
        <v>148201</v>
      </c>
      <c r="H84" s="14">
        <v>2496</v>
      </c>
      <c r="I84" s="14">
        <v>0</v>
      </c>
      <c r="J84" s="14">
        <v>21618</v>
      </c>
      <c r="K84" s="14">
        <v>24487</v>
      </c>
      <c r="L84" s="14">
        <v>14492</v>
      </c>
      <c r="M84" s="14">
        <v>739</v>
      </c>
      <c r="N84" s="14">
        <v>11509</v>
      </c>
      <c r="O84" s="14">
        <v>-14790</v>
      </c>
      <c r="P84" s="14">
        <f t="shared" si="1"/>
        <v>1420826</v>
      </c>
    </row>
    <row r="85" spans="1:16">
      <c r="A85" s="11">
        <v>78</v>
      </c>
      <c r="B85" s="12" t="s">
        <v>93</v>
      </c>
      <c r="C85" s="14">
        <v>972380</v>
      </c>
      <c r="D85" s="14">
        <v>329411</v>
      </c>
      <c r="E85" s="14">
        <v>61179</v>
      </c>
      <c r="F85" s="14">
        <v>21414</v>
      </c>
      <c r="G85" s="14">
        <v>161789</v>
      </c>
      <c r="H85" s="14">
        <v>2725</v>
      </c>
      <c r="I85" s="14">
        <v>0</v>
      </c>
      <c r="J85" s="14">
        <v>28067</v>
      </c>
      <c r="K85" s="14">
        <v>26732</v>
      </c>
      <c r="L85" s="14">
        <v>15821</v>
      </c>
      <c r="M85" s="14">
        <v>807</v>
      </c>
      <c r="N85" s="14">
        <v>12564</v>
      </c>
      <c r="O85" s="14">
        <v>-16724</v>
      </c>
      <c r="P85" s="14">
        <f t="shared" si="1"/>
        <v>1616165</v>
      </c>
    </row>
    <row r="86" spans="1:16">
      <c r="A86" s="11">
        <v>79</v>
      </c>
      <c r="B86" s="12" t="s">
        <v>94</v>
      </c>
      <c r="C86" s="14">
        <v>4197867</v>
      </c>
      <c r="D86" s="14">
        <v>1422104</v>
      </c>
      <c r="E86" s="14">
        <v>329884</v>
      </c>
      <c r="F86" s="14">
        <v>92445</v>
      </c>
      <c r="G86" s="14">
        <v>698462</v>
      </c>
      <c r="H86" s="14">
        <v>11762</v>
      </c>
      <c r="I86" s="14">
        <v>0</v>
      </c>
      <c r="J86" s="14">
        <v>323743</v>
      </c>
      <c r="K86" s="14">
        <v>115405</v>
      </c>
      <c r="L86" s="14">
        <v>68300</v>
      </c>
      <c r="M86" s="14">
        <v>3485</v>
      </c>
      <c r="N86" s="14">
        <v>54241</v>
      </c>
      <c r="O86" s="14">
        <v>-72650</v>
      </c>
      <c r="P86" s="14">
        <f t="shared" si="1"/>
        <v>7245048</v>
      </c>
    </row>
    <row r="87" spans="1:16">
      <c r="A87" s="11">
        <v>80</v>
      </c>
      <c r="B87" s="12" t="s">
        <v>95</v>
      </c>
      <c r="C87" s="14">
        <v>1533214</v>
      </c>
      <c r="D87" s="14">
        <v>519404</v>
      </c>
      <c r="E87" s="14">
        <v>107003</v>
      </c>
      <c r="F87" s="14">
        <v>33764</v>
      </c>
      <c r="G87" s="14">
        <v>255104</v>
      </c>
      <c r="H87" s="14">
        <v>4296</v>
      </c>
      <c r="I87" s="14">
        <v>0</v>
      </c>
      <c r="J87" s="14">
        <v>78094</v>
      </c>
      <c r="K87" s="14">
        <v>42150</v>
      </c>
      <c r="L87" s="14">
        <v>24946</v>
      </c>
      <c r="M87" s="14">
        <v>1273</v>
      </c>
      <c r="N87" s="14">
        <v>19811</v>
      </c>
      <c r="O87" s="14">
        <v>-26333</v>
      </c>
      <c r="P87" s="14">
        <f t="shared" si="1"/>
        <v>2592726</v>
      </c>
    </row>
    <row r="88" spans="1:16">
      <c r="A88" s="11">
        <v>81</v>
      </c>
      <c r="B88" s="12" t="s">
        <v>96</v>
      </c>
      <c r="C88" s="14">
        <v>943368</v>
      </c>
      <c r="D88" s="14">
        <v>319583</v>
      </c>
      <c r="E88" s="14">
        <v>58540</v>
      </c>
      <c r="F88" s="14">
        <v>20775</v>
      </c>
      <c r="G88" s="14">
        <v>156962</v>
      </c>
      <c r="H88" s="14">
        <v>2643</v>
      </c>
      <c r="I88" s="14">
        <v>46264</v>
      </c>
      <c r="J88" s="14">
        <v>26787</v>
      </c>
      <c r="K88" s="14">
        <v>25934</v>
      </c>
      <c r="L88" s="14">
        <v>15349</v>
      </c>
      <c r="M88" s="14">
        <v>783</v>
      </c>
      <c r="N88" s="14">
        <v>12189</v>
      </c>
      <c r="O88" s="14">
        <v>-16140</v>
      </c>
      <c r="P88" s="14">
        <f t="shared" si="1"/>
        <v>1613037</v>
      </c>
    </row>
    <row r="89" spans="1:16">
      <c r="A89" s="11">
        <v>82</v>
      </c>
      <c r="B89" s="12" t="s">
        <v>97</v>
      </c>
      <c r="C89" s="14">
        <v>950266</v>
      </c>
      <c r="D89" s="14">
        <v>321920</v>
      </c>
      <c r="E89" s="14">
        <v>59496</v>
      </c>
      <c r="F89" s="14">
        <v>20927</v>
      </c>
      <c r="G89" s="14">
        <v>158110</v>
      </c>
      <c r="H89" s="14">
        <v>2663</v>
      </c>
      <c r="I89" s="14">
        <v>0</v>
      </c>
      <c r="J89" s="14">
        <v>23690</v>
      </c>
      <c r="K89" s="14">
        <v>26124</v>
      </c>
      <c r="L89" s="14">
        <v>15461</v>
      </c>
      <c r="M89" s="14">
        <v>789</v>
      </c>
      <c r="N89" s="14">
        <v>12278</v>
      </c>
      <c r="O89" s="14">
        <v>-16396</v>
      </c>
      <c r="P89" s="14">
        <f t="shared" si="1"/>
        <v>1575328</v>
      </c>
    </row>
    <row r="90" spans="1:16">
      <c r="A90" s="11">
        <v>83</v>
      </c>
      <c r="B90" s="12" t="s">
        <v>98</v>
      </c>
      <c r="C90" s="14">
        <v>862068</v>
      </c>
      <c r="D90" s="14">
        <v>292041</v>
      </c>
      <c r="E90" s="14">
        <v>0</v>
      </c>
      <c r="F90" s="14">
        <v>18984</v>
      </c>
      <c r="G90" s="14">
        <v>143435</v>
      </c>
      <c r="H90" s="14">
        <v>2415</v>
      </c>
      <c r="I90" s="14">
        <v>0</v>
      </c>
      <c r="J90" s="14">
        <v>12972</v>
      </c>
      <c r="K90" s="14">
        <v>23699</v>
      </c>
      <c r="L90" s="14">
        <v>14026</v>
      </c>
      <c r="M90" s="14">
        <v>716</v>
      </c>
      <c r="N90" s="14">
        <v>11139</v>
      </c>
      <c r="O90" s="14">
        <v>-14276</v>
      </c>
      <c r="P90" s="14">
        <f t="shared" si="1"/>
        <v>1367219</v>
      </c>
    </row>
    <row r="91" spans="1:16">
      <c r="A91" s="11">
        <v>84</v>
      </c>
      <c r="B91" s="12" t="s">
        <v>99</v>
      </c>
      <c r="C91" s="14">
        <v>1227309</v>
      </c>
      <c r="D91" s="14">
        <v>415773</v>
      </c>
      <c r="E91" s="14">
        <v>81974</v>
      </c>
      <c r="F91" s="14">
        <v>27028</v>
      </c>
      <c r="G91" s="14">
        <v>204206</v>
      </c>
      <c r="H91" s="14">
        <v>3439</v>
      </c>
      <c r="I91" s="14">
        <v>0</v>
      </c>
      <c r="J91" s="14">
        <v>51538</v>
      </c>
      <c r="K91" s="14">
        <v>33740</v>
      </c>
      <c r="L91" s="14">
        <v>19969</v>
      </c>
      <c r="M91" s="14">
        <v>1019</v>
      </c>
      <c r="N91" s="14">
        <v>15858</v>
      </c>
      <c r="O91" s="14">
        <v>-21286</v>
      </c>
      <c r="P91" s="14">
        <f t="shared" si="1"/>
        <v>2060567</v>
      </c>
    </row>
    <row r="92" spans="1:16">
      <c r="A92" s="11">
        <v>85</v>
      </c>
      <c r="B92" s="12" t="s">
        <v>100</v>
      </c>
      <c r="C92" s="14">
        <v>1989310</v>
      </c>
      <c r="D92" s="14">
        <v>673915</v>
      </c>
      <c r="E92" s="14">
        <v>144155</v>
      </c>
      <c r="F92" s="14">
        <v>43808</v>
      </c>
      <c r="G92" s="14">
        <v>330991</v>
      </c>
      <c r="H92" s="14">
        <v>5574</v>
      </c>
      <c r="I92" s="14">
        <v>0</v>
      </c>
      <c r="J92" s="14">
        <v>129373</v>
      </c>
      <c r="K92" s="14">
        <v>54689</v>
      </c>
      <c r="L92" s="14">
        <v>32366</v>
      </c>
      <c r="M92" s="14">
        <v>1651</v>
      </c>
      <c r="N92" s="14">
        <v>25704</v>
      </c>
      <c r="O92" s="14">
        <v>-34243</v>
      </c>
      <c r="P92" s="14">
        <f t="shared" si="1"/>
        <v>3397293</v>
      </c>
    </row>
    <row r="93" spans="1:16">
      <c r="A93" s="11">
        <v>86</v>
      </c>
      <c r="B93" s="12" t="s">
        <v>101</v>
      </c>
      <c r="C93" s="14">
        <v>847450</v>
      </c>
      <c r="D93" s="14">
        <v>287089</v>
      </c>
      <c r="E93" s="14">
        <v>50755</v>
      </c>
      <c r="F93" s="14">
        <v>18662</v>
      </c>
      <c r="G93" s="14">
        <v>141003</v>
      </c>
      <c r="H93" s="14">
        <v>2375</v>
      </c>
      <c r="I93" s="14">
        <v>0</v>
      </c>
      <c r="J93" s="14">
        <v>17217</v>
      </c>
      <c r="K93" s="14">
        <v>23298</v>
      </c>
      <c r="L93" s="14">
        <v>13788</v>
      </c>
      <c r="M93" s="14">
        <v>704</v>
      </c>
      <c r="N93" s="14">
        <v>10950</v>
      </c>
      <c r="O93" s="14">
        <v>-14497</v>
      </c>
      <c r="P93" s="14">
        <f t="shared" si="1"/>
        <v>1398794</v>
      </c>
    </row>
    <row r="94" spans="1:16">
      <c r="A94" s="11">
        <v>87</v>
      </c>
      <c r="B94" s="12" t="s">
        <v>102</v>
      </c>
      <c r="C94" s="14">
        <v>1112913</v>
      </c>
      <c r="D94" s="14">
        <v>377020</v>
      </c>
      <c r="E94" s="14">
        <v>73298</v>
      </c>
      <c r="F94" s="14">
        <v>24508</v>
      </c>
      <c r="G94" s="14">
        <v>185172</v>
      </c>
      <c r="H94" s="14">
        <v>3118</v>
      </c>
      <c r="I94" s="14">
        <v>0</v>
      </c>
      <c r="J94" s="14">
        <v>43306</v>
      </c>
      <c r="K94" s="14">
        <v>30595</v>
      </c>
      <c r="L94" s="14">
        <v>18107</v>
      </c>
      <c r="M94" s="14">
        <v>924</v>
      </c>
      <c r="N94" s="14">
        <v>14380</v>
      </c>
      <c r="O94" s="14">
        <v>-19049</v>
      </c>
      <c r="P94" s="14">
        <f t="shared" si="1"/>
        <v>1864292</v>
      </c>
    </row>
    <row r="95" spans="1:16">
      <c r="A95" s="11">
        <v>88</v>
      </c>
      <c r="B95" s="12" t="s">
        <v>103</v>
      </c>
      <c r="C95" s="14">
        <v>828796</v>
      </c>
      <c r="D95" s="14">
        <v>280770</v>
      </c>
      <c r="E95" s="14">
        <v>49253</v>
      </c>
      <c r="F95" s="14">
        <v>18252</v>
      </c>
      <c r="G95" s="14">
        <v>137899</v>
      </c>
      <c r="H95" s="14">
        <v>2322</v>
      </c>
      <c r="I95" s="14">
        <v>0</v>
      </c>
      <c r="J95" s="14">
        <v>14445</v>
      </c>
      <c r="K95" s="14">
        <v>22785</v>
      </c>
      <c r="L95" s="14">
        <v>13485</v>
      </c>
      <c r="M95" s="14">
        <v>688</v>
      </c>
      <c r="N95" s="14">
        <v>10709</v>
      </c>
      <c r="O95" s="14">
        <v>-14168</v>
      </c>
      <c r="P95" s="14">
        <f t="shared" si="1"/>
        <v>1365236</v>
      </c>
    </row>
    <row r="96" spans="1:16">
      <c r="A96" s="11">
        <v>89</v>
      </c>
      <c r="B96" s="12" t="s">
        <v>104</v>
      </c>
      <c r="C96" s="14">
        <v>3819570</v>
      </c>
      <c r="D96" s="14">
        <v>1293950</v>
      </c>
      <c r="E96" s="14">
        <v>303185</v>
      </c>
      <c r="F96" s="14">
        <v>84114</v>
      </c>
      <c r="G96" s="14">
        <v>635519</v>
      </c>
      <c r="H96" s="14">
        <v>10702</v>
      </c>
      <c r="I96" s="14">
        <v>0</v>
      </c>
      <c r="J96" s="14">
        <v>265752</v>
      </c>
      <c r="K96" s="14">
        <v>105005</v>
      </c>
      <c r="L96" s="14">
        <v>62145</v>
      </c>
      <c r="M96" s="14">
        <v>3171</v>
      </c>
      <c r="N96" s="14">
        <v>49353</v>
      </c>
      <c r="O96" s="14">
        <v>-66992</v>
      </c>
      <c r="P96" s="14">
        <f t="shared" si="1"/>
        <v>6565474</v>
      </c>
    </row>
    <row r="97" spans="1:16">
      <c r="A97" s="11">
        <v>90</v>
      </c>
      <c r="B97" s="12" t="s">
        <v>105</v>
      </c>
      <c r="C97" s="14">
        <v>1267605</v>
      </c>
      <c r="D97" s="14">
        <v>429425</v>
      </c>
      <c r="E97" s="14">
        <v>85073</v>
      </c>
      <c r="F97" s="14">
        <v>27915</v>
      </c>
      <c r="G97" s="14">
        <v>210910</v>
      </c>
      <c r="H97" s="14">
        <v>3552</v>
      </c>
      <c r="I97" s="14">
        <v>0</v>
      </c>
      <c r="J97" s="14">
        <v>57909</v>
      </c>
      <c r="K97" s="14">
        <v>34848</v>
      </c>
      <c r="L97" s="14">
        <v>20624</v>
      </c>
      <c r="M97" s="14">
        <v>1052</v>
      </c>
      <c r="N97" s="14">
        <v>16379</v>
      </c>
      <c r="O97" s="14">
        <v>-21878</v>
      </c>
      <c r="P97" s="14">
        <f t="shared" si="1"/>
        <v>2133414</v>
      </c>
    </row>
    <row r="98" spans="1:16">
      <c r="A98" s="11">
        <v>91</v>
      </c>
      <c r="B98" s="12" t="s">
        <v>106</v>
      </c>
      <c r="C98" s="14">
        <v>1670487</v>
      </c>
      <c r="D98" s="14">
        <v>565908</v>
      </c>
      <c r="E98" s="14">
        <v>0</v>
      </c>
      <c r="F98" s="14">
        <v>36787</v>
      </c>
      <c r="G98" s="14">
        <v>277944</v>
      </c>
      <c r="H98" s="14">
        <v>4681</v>
      </c>
      <c r="I98" s="14">
        <v>0</v>
      </c>
      <c r="J98" s="14">
        <v>92463</v>
      </c>
      <c r="K98" s="14">
        <v>45924</v>
      </c>
      <c r="L98" s="14">
        <v>27179</v>
      </c>
      <c r="M98" s="14">
        <v>1387</v>
      </c>
      <c r="N98" s="14">
        <v>21585</v>
      </c>
      <c r="O98" s="14">
        <v>-27817</v>
      </c>
      <c r="P98" s="14">
        <f t="shared" si="1"/>
        <v>2716528</v>
      </c>
    </row>
    <row r="99" spans="1:16">
      <c r="A99" s="11">
        <v>92</v>
      </c>
      <c r="B99" s="12" t="s">
        <v>107</v>
      </c>
      <c r="C99" s="14">
        <v>1307131</v>
      </c>
      <c r="D99" s="14">
        <v>442815</v>
      </c>
      <c r="E99" s="14">
        <v>88005</v>
      </c>
      <c r="F99" s="14">
        <v>28785</v>
      </c>
      <c r="G99" s="14">
        <v>217487</v>
      </c>
      <c r="H99" s="14">
        <v>3663</v>
      </c>
      <c r="I99" s="14">
        <v>0</v>
      </c>
      <c r="J99" s="14">
        <v>67346</v>
      </c>
      <c r="K99" s="14">
        <v>35935</v>
      </c>
      <c r="L99" s="14">
        <v>21267</v>
      </c>
      <c r="M99" s="14">
        <v>1085</v>
      </c>
      <c r="N99" s="14">
        <v>16890</v>
      </c>
      <c r="O99" s="14">
        <v>-22335</v>
      </c>
      <c r="P99" s="14">
        <f t="shared" si="1"/>
        <v>2208074</v>
      </c>
    </row>
    <row r="100" spans="1:16">
      <c r="A100" s="11">
        <v>93</v>
      </c>
      <c r="B100" s="12" t="s">
        <v>108</v>
      </c>
      <c r="C100" s="14">
        <v>2088807</v>
      </c>
      <c r="D100" s="14">
        <v>707622</v>
      </c>
      <c r="E100" s="14">
        <v>0</v>
      </c>
      <c r="F100" s="14">
        <v>45999</v>
      </c>
      <c r="G100" s="14">
        <v>347546</v>
      </c>
      <c r="H100" s="14">
        <v>5853</v>
      </c>
      <c r="I100" s="14">
        <v>0</v>
      </c>
      <c r="J100" s="14">
        <v>116787</v>
      </c>
      <c r="K100" s="14">
        <v>57424</v>
      </c>
      <c r="L100" s="14">
        <v>33985</v>
      </c>
      <c r="M100" s="14">
        <v>1734</v>
      </c>
      <c r="N100" s="14">
        <v>26990</v>
      </c>
      <c r="O100" s="14">
        <v>-34955</v>
      </c>
      <c r="P100" s="14">
        <f t="shared" si="1"/>
        <v>3397792</v>
      </c>
    </row>
    <row r="101" spans="1:16">
      <c r="A101" s="11">
        <v>94</v>
      </c>
      <c r="B101" s="12" t="s">
        <v>163</v>
      </c>
      <c r="C101" s="14">
        <v>1109137</v>
      </c>
      <c r="D101" s="14">
        <v>375740</v>
      </c>
      <c r="E101" s="14">
        <v>0</v>
      </c>
      <c r="F101" s="14">
        <v>24425</v>
      </c>
      <c r="G101" s="14">
        <v>184544</v>
      </c>
      <c r="H101" s="14">
        <v>3108</v>
      </c>
      <c r="I101" s="14">
        <v>0</v>
      </c>
      <c r="J101" s="14">
        <v>44106</v>
      </c>
      <c r="K101" s="14">
        <v>30492</v>
      </c>
      <c r="L101" s="14">
        <v>18046</v>
      </c>
      <c r="M101" s="14">
        <v>921</v>
      </c>
      <c r="N101" s="14">
        <v>14331</v>
      </c>
      <c r="O101" s="14">
        <v>-18287</v>
      </c>
      <c r="P101" s="14">
        <f t="shared" si="1"/>
        <v>1786563</v>
      </c>
    </row>
    <row r="102" spans="1:16">
      <c r="A102" s="11">
        <v>95</v>
      </c>
      <c r="B102" s="12" t="s">
        <v>109</v>
      </c>
      <c r="C102" s="14">
        <v>1120016</v>
      </c>
      <c r="D102" s="14">
        <v>379426</v>
      </c>
      <c r="E102" s="14">
        <v>73688</v>
      </c>
      <c r="F102" s="14">
        <v>24665</v>
      </c>
      <c r="G102" s="14">
        <v>186354</v>
      </c>
      <c r="H102" s="14">
        <v>3138</v>
      </c>
      <c r="I102" s="14">
        <v>0</v>
      </c>
      <c r="J102" s="14">
        <v>38970</v>
      </c>
      <c r="K102" s="14">
        <v>30791</v>
      </c>
      <c r="L102" s="14">
        <v>18223</v>
      </c>
      <c r="M102" s="14">
        <v>930</v>
      </c>
      <c r="N102" s="14">
        <v>14472</v>
      </c>
      <c r="O102" s="14">
        <v>-19226</v>
      </c>
      <c r="P102" s="14">
        <f t="shared" si="1"/>
        <v>1871447</v>
      </c>
    </row>
    <row r="103" spans="1:16">
      <c r="A103" s="11">
        <v>96</v>
      </c>
      <c r="B103" s="12" t="s">
        <v>110</v>
      </c>
      <c r="C103" s="14">
        <v>7108182</v>
      </c>
      <c r="D103" s="14">
        <v>2408027</v>
      </c>
      <c r="E103" s="14">
        <v>600468</v>
      </c>
      <c r="F103" s="14">
        <v>156536</v>
      </c>
      <c r="G103" s="14">
        <v>1182695</v>
      </c>
      <c r="H103" s="14">
        <v>19917</v>
      </c>
      <c r="I103" s="14">
        <v>0</v>
      </c>
      <c r="J103" s="14">
        <v>588156</v>
      </c>
      <c r="K103" s="14">
        <v>195413</v>
      </c>
      <c r="L103" s="14">
        <v>115652</v>
      </c>
      <c r="M103" s="14">
        <v>5901</v>
      </c>
      <c r="N103" s="14">
        <v>91846</v>
      </c>
      <c r="O103" s="14">
        <v>-124216</v>
      </c>
      <c r="P103" s="14">
        <f t="shared" si="1"/>
        <v>12348577</v>
      </c>
    </row>
    <row r="104" spans="1:16">
      <c r="A104" s="11">
        <v>97</v>
      </c>
      <c r="B104" s="12" t="s">
        <v>111</v>
      </c>
      <c r="C104" s="14">
        <v>968546</v>
      </c>
      <c r="D104" s="14">
        <v>328113</v>
      </c>
      <c r="E104" s="14">
        <v>60655</v>
      </c>
      <c r="F104" s="14">
        <v>21329</v>
      </c>
      <c r="G104" s="14">
        <v>161152</v>
      </c>
      <c r="H104" s="14">
        <v>2714</v>
      </c>
      <c r="I104" s="14">
        <v>0</v>
      </c>
      <c r="J104" s="14">
        <v>28787</v>
      </c>
      <c r="K104" s="14">
        <v>26627</v>
      </c>
      <c r="L104" s="14">
        <v>15758</v>
      </c>
      <c r="M104" s="14">
        <v>804</v>
      </c>
      <c r="N104" s="14">
        <v>12515</v>
      </c>
      <c r="O104" s="14">
        <v>-16579</v>
      </c>
      <c r="P104" s="14">
        <f t="shared" si="1"/>
        <v>1610421</v>
      </c>
    </row>
    <row r="105" spans="1:16">
      <c r="A105" s="11">
        <v>98</v>
      </c>
      <c r="B105" s="12" t="s">
        <v>112</v>
      </c>
      <c r="C105" s="14">
        <v>1873064</v>
      </c>
      <c r="D105" s="14">
        <v>634535</v>
      </c>
      <c r="E105" s="14">
        <v>134675</v>
      </c>
      <c r="F105" s="14">
        <v>41248</v>
      </c>
      <c r="G105" s="14">
        <v>311650</v>
      </c>
      <c r="H105" s="14">
        <v>5248</v>
      </c>
      <c r="I105" s="14">
        <v>0</v>
      </c>
      <c r="J105" s="14">
        <v>111933</v>
      </c>
      <c r="K105" s="14">
        <v>51493</v>
      </c>
      <c r="L105" s="14">
        <v>30475</v>
      </c>
      <c r="M105" s="14">
        <v>1555</v>
      </c>
      <c r="N105" s="14">
        <v>24202</v>
      </c>
      <c r="O105" s="14">
        <v>-32425</v>
      </c>
      <c r="P105" s="14">
        <f t="shared" si="1"/>
        <v>3187653</v>
      </c>
    </row>
    <row r="106" spans="1:16">
      <c r="A106" s="11">
        <v>99</v>
      </c>
      <c r="B106" s="12" t="s">
        <v>113</v>
      </c>
      <c r="C106" s="14">
        <v>1011452</v>
      </c>
      <c r="D106" s="14">
        <v>342648</v>
      </c>
      <c r="E106" s="14">
        <v>64041</v>
      </c>
      <c r="F106" s="14">
        <v>22274</v>
      </c>
      <c r="G106" s="14">
        <v>168290</v>
      </c>
      <c r="H106" s="14">
        <v>2834</v>
      </c>
      <c r="I106" s="14">
        <v>0</v>
      </c>
      <c r="J106" s="14">
        <v>34917</v>
      </c>
      <c r="K106" s="14">
        <v>27806</v>
      </c>
      <c r="L106" s="14">
        <v>16457</v>
      </c>
      <c r="M106" s="14">
        <v>840</v>
      </c>
      <c r="N106" s="14">
        <v>13069</v>
      </c>
      <c r="O106" s="14">
        <v>-17339</v>
      </c>
      <c r="P106" s="14">
        <f t="shared" si="1"/>
        <v>1687289</v>
      </c>
    </row>
    <row r="107" spans="1:16">
      <c r="A107" s="11">
        <v>100</v>
      </c>
      <c r="B107" s="12" t="s">
        <v>114</v>
      </c>
      <c r="C107" s="14">
        <v>996350</v>
      </c>
      <c r="D107" s="14">
        <v>337532</v>
      </c>
      <c r="E107" s="14">
        <v>0</v>
      </c>
      <c r="F107" s="14">
        <v>21942</v>
      </c>
      <c r="G107" s="14">
        <v>165778</v>
      </c>
      <c r="H107" s="14">
        <v>2792</v>
      </c>
      <c r="I107" s="14">
        <v>0</v>
      </c>
      <c r="J107" s="14">
        <v>28432</v>
      </c>
      <c r="K107" s="14">
        <v>27391</v>
      </c>
      <c r="L107" s="14">
        <v>16211</v>
      </c>
      <c r="M107" s="14">
        <v>827</v>
      </c>
      <c r="N107" s="14">
        <v>12874</v>
      </c>
      <c r="O107" s="14">
        <v>-16497</v>
      </c>
      <c r="P107" s="14">
        <f t="shared" si="1"/>
        <v>1593632</v>
      </c>
    </row>
    <row r="108" spans="1:16">
      <c r="A108" s="11">
        <v>101</v>
      </c>
      <c r="B108" s="12" t="s">
        <v>115</v>
      </c>
      <c r="C108" s="14">
        <v>6233382</v>
      </c>
      <c r="D108" s="14">
        <v>2111673</v>
      </c>
      <c r="E108" s="14">
        <v>563172</v>
      </c>
      <c r="F108" s="14">
        <v>137271</v>
      </c>
      <c r="G108" s="14">
        <v>1037141</v>
      </c>
      <c r="H108" s="14">
        <v>17466</v>
      </c>
      <c r="I108" s="14">
        <v>2637887</v>
      </c>
      <c r="J108" s="14">
        <v>432297</v>
      </c>
      <c r="K108" s="14">
        <v>171364</v>
      </c>
      <c r="L108" s="14">
        <v>101418</v>
      </c>
      <c r="M108" s="14">
        <v>5175</v>
      </c>
      <c r="N108" s="14">
        <v>80542</v>
      </c>
      <c r="O108" s="14">
        <v>-104858</v>
      </c>
      <c r="P108" s="14">
        <f t="shared" si="1"/>
        <v>13423930</v>
      </c>
    </row>
    <row r="109" spans="1:16">
      <c r="A109" s="11">
        <v>102</v>
      </c>
      <c r="B109" s="12" t="s">
        <v>116</v>
      </c>
      <c r="C109" s="14">
        <v>7593873</v>
      </c>
      <c r="D109" s="14">
        <v>2572564</v>
      </c>
      <c r="E109" s="14">
        <v>678563</v>
      </c>
      <c r="F109" s="14">
        <v>167231</v>
      </c>
      <c r="G109" s="14">
        <v>1263507</v>
      </c>
      <c r="H109" s="14">
        <v>21278</v>
      </c>
      <c r="I109" s="14">
        <v>0</v>
      </c>
      <c r="J109" s="14">
        <v>596818</v>
      </c>
      <c r="K109" s="14">
        <v>208765</v>
      </c>
      <c r="L109" s="14">
        <v>123554</v>
      </c>
      <c r="M109" s="14">
        <v>6304</v>
      </c>
      <c r="N109" s="14">
        <v>98121</v>
      </c>
      <c r="O109" s="14">
        <v>-132499</v>
      </c>
      <c r="P109" s="14">
        <f t="shared" si="1"/>
        <v>13198079</v>
      </c>
    </row>
    <row r="110" spans="1:16">
      <c r="A110" s="11">
        <v>103</v>
      </c>
      <c r="B110" s="12" t="s">
        <v>117</v>
      </c>
      <c r="C110" s="14">
        <v>950217</v>
      </c>
      <c r="D110" s="14">
        <v>321903</v>
      </c>
      <c r="E110" s="14">
        <v>59125</v>
      </c>
      <c r="F110" s="14">
        <v>20926</v>
      </c>
      <c r="G110" s="14">
        <v>158102</v>
      </c>
      <c r="H110" s="14">
        <v>2662</v>
      </c>
      <c r="I110" s="14">
        <v>0</v>
      </c>
      <c r="J110" s="14">
        <v>27042</v>
      </c>
      <c r="K110" s="14">
        <v>26123</v>
      </c>
      <c r="L110" s="14">
        <v>15460</v>
      </c>
      <c r="M110" s="14">
        <v>789</v>
      </c>
      <c r="N110" s="14">
        <v>12278</v>
      </c>
      <c r="O110" s="14">
        <v>-16323</v>
      </c>
      <c r="P110" s="14">
        <f t="shared" si="1"/>
        <v>1578304</v>
      </c>
    </row>
    <row r="111" spans="1:16">
      <c r="A111" s="11">
        <v>104</v>
      </c>
      <c r="B111" s="12" t="s">
        <v>118</v>
      </c>
      <c r="C111" s="14">
        <v>1979651</v>
      </c>
      <c r="D111" s="14">
        <v>670643</v>
      </c>
      <c r="E111" s="14">
        <v>142953</v>
      </c>
      <c r="F111" s="14">
        <v>43596</v>
      </c>
      <c r="G111" s="14">
        <v>329384</v>
      </c>
      <c r="H111" s="14">
        <v>5547</v>
      </c>
      <c r="I111" s="14">
        <v>0</v>
      </c>
      <c r="J111" s="14">
        <v>137849</v>
      </c>
      <c r="K111" s="14">
        <v>54423</v>
      </c>
      <c r="L111" s="14">
        <v>32209</v>
      </c>
      <c r="M111" s="14">
        <v>1643</v>
      </c>
      <c r="N111" s="14">
        <v>25579</v>
      </c>
      <c r="O111" s="14">
        <v>-34026</v>
      </c>
      <c r="P111" s="14">
        <f t="shared" si="1"/>
        <v>3389451</v>
      </c>
    </row>
    <row r="112" spans="1:16">
      <c r="A112" s="11">
        <v>105</v>
      </c>
      <c r="B112" s="12" t="s">
        <v>119</v>
      </c>
      <c r="C112" s="14">
        <v>934687</v>
      </c>
      <c r="D112" s="14">
        <v>316642</v>
      </c>
      <c r="E112" s="14">
        <v>0</v>
      </c>
      <c r="F112" s="14">
        <v>20584</v>
      </c>
      <c r="G112" s="14">
        <v>155518</v>
      </c>
      <c r="H112" s="14">
        <v>2619</v>
      </c>
      <c r="I112" s="14">
        <v>43652</v>
      </c>
      <c r="J112" s="14">
        <v>21807</v>
      </c>
      <c r="K112" s="14">
        <v>25696</v>
      </c>
      <c r="L112" s="14">
        <v>15208</v>
      </c>
      <c r="M112" s="14">
        <v>776</v>
      </c>
      <c r="N112" s="14">
        <v>12077</v>
      </c>
      <c r="O112" s="14">
        <v>-15511</v>
      </c>
      <c r="P112" s="14">
        <f t="shared" si="1"/>
        <v>1533755</v>
      </c>
    </row>
    <row r="113" spans="1:18">
      <c r="A113" s="11">
        <v>106</v>
      </c>
      <c r="B113" s="12" t="s">
        <v>120</v>
      </c>
      <c r="C113" s="14">
        <v>854595</v>
      </c>
      <c r="D113" s="14">
        <v>289510</v>
      </c>
      <c r="E113" s="14">
        <v>52443</v>
      </c>
      <c r="F113" s="14">
        <v>18820</v>
      </c>
      <c r="G113" s="14">
        <v>142193</v>
      </c>
      <c r="H113" s="14">
        <v>2395</v>
      </c>
      <c r="I113" s="14">
        <v>0</v>
      </c>
      <c r="J113" s="14">
        <v>15568</v>
      </c>
      <c r="K113" s="14">
        <v>23494</v>
      </c>
      <c r="L113" s="14">
        <v>13905</v>
      </c>
      <c r="M113" s="14">
        <v>709</v>
      </c>
      <c r="N113" s="14">
        <v>11043</v>
      </c>
      <c r="O113" s="14">
        <v>-14660</v>
      </c>
      <c r="P113" s="14">
        <f t="shared" si="1"/>
        <v>1410015</v>
      </c>
    </row>
    <row r="114" spans="1:18">
      <c r="B114" s="16" t="s">
        <v>157</v>
      </c>
      <c r="C114" s="15">
        <f>SUM(C8:C113)</f>
        <v>266494097</v>
      </c>
      <c r="D114" s="15">
        <f t="shared" ref="D114:P114" si="2">SUM(D8:D113)</f>
        <v>90279773</v>
      </c>
      <c r="E114" s="15">
        <f t="shared" si="2"/>
        <v>10953779</v>
      </c>
      <c r="F114" s="15">
        <f t="shared" si="2"/>
        <v>5868701</v>
      </c>
      <c r="G114" s="15">
        <f t="shared" si="2"/>
        <v>44340627</v>
      </c>
      <c r="H114" s="15">
        <f t="shared" si="2"/>
        <v>746714</v>
      </c>
      <c r="I114" s="15">
        <f t="shared" si="2"/>
        <v>12503342</v>
      </c>
      <c r="J114" s="15">
        <f t="shared" si="2"/>
        <v>14748069</v>
      </c>
      <c r="K114" s="15">
        <f t="shared" si="2"/>
        <v>7326274</v>
      </c>
      <c r="L114" s="15">
        <f t="shared" si="2"/>
        <v>4335915</v>
      </c>
      <c r="M114" s="15">
        <f t="shared" si="2"/>
        <v>221234</v>
      </c>
      <c r="N114" s="15">
        <f t="shared" si="2"/>
        <v>3443398</v>
      </c>
      <c r="O114" s="15">
        <f t="shared" si="2"/>
        <v>-4494087</v>
      </c>
      <c r="P114" s="15">
        <f t="shared" si="2"/>
        <v>456767836</v>
      </c>
      <c r="Q114" s="61"/>
      <c r="R114" s="61"/>
    </row>
    <row r="117" spans="1:18">
      <c r="B117" s="70" t="s">
        <v>158</v>
      </c>
      <c r="C117" s="70"/>
      <c r="D117" s="70"/>
      <c r="E117" s="70"/>
      <c r="F117" s="70"/>
      <c r="G117" s="70"/>
      <c r="H117" s="70"/>
      <c r="I117" s="70"/>
      <c r="J117" s="70"/>
      <c r="K117" s="70"/>
      <c r="L117" s="70"/>
      <c r="M117" s="70"/>
      <c r="N117" s="70"/>
      <c r="O117" s="70"/>
      <c r="P117" s="70"/>
    </row>
    <row r="118" spans="1:18">
      <c r="B118" s="70"/>
      <c r="C118" s="70"/>
      <c r="D118" s="70"/>
      <c r="E118" s="70"/>
      <c r="F118" s="70"/>
      <c r="G118" s="70"/>
      <c r="H118" s="70"/>
      <c r="I118" s="70"/>
      <c r="J118" s="70"/>
      <c r="K118" s="70"/>
      <c r="L118" s="70"/>
      <c r="M118" s="70"/>
      <c r="N118" s="70"/>
      <c r="O118" s="70"/>
      <c r="P118" s="70"/>
    </row>
  </sheetData>
  <mergeCells count="8">
    <mergeCell ref="B6:P6"/>
    <mergeCell ref="B117:P118"/>
    <mergeCell ref="B1:P1"/>
    <mergeCell ref="B2:P2"/>
    <mergeCell ref="B3:P3"/>
    <mergeCell ref="B4:P4"/>
    <mergeCell ref="B5:P5"/>
    <mergeCell ref="A7:B7"/>
  </mergeCells>
  <printOptions horizontalCentered="1"/>
  <pageMargins left="0.78740157480314965" right="0.39370078740157483" top="0.39370078740157483" bottom="0.39370078740157483" header="0.31496062992125984" footer="0.31496062992125984"/>
  <pageSetup paperSize="5" scale="53"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R118"/>
  <sheetViews>
    <sheetView showGridLines="0" zoomScale="98" zoomScaleNormal="98" workbookViewId="0">
      <selection activeCell="B2" sqref="B2:P2"/>
    </sheetView>
  </sheetViews>
  <sheetFormatPr baseColWidth="10" defaultColWidth="11.42578125" defaultRowHeight="15"/>
  <cols>
    <col min="1" max="1" width="4.42578125" bestFit="1" customWidth="1"/>
    <col min="2" max="2" width="19.42578125" bestFit="1" customWidth="1"/>
    <col min="3" max="3" width="18.7109375" bestFit="1" customWidth="1"/>
    <col min="4" max="4" width="20.28515625" customWidth="1"/>
    <col min="5" max="5" width="17.42578125" bestFit="1" customWidth="1"/>
    <col min="6" max="6" width="21" bestFit="1" customWidth="1"/>
    <col min="7" max="7" width="18.7109375" bestFit="1" customWidth="1"/>
    <col min="8" max="8" width="21" bestFit="1" customWidth="1"/>
    <col min="9" max="9" width="18.7109375" bestFit="1" customWidth="1"/>
    <col min="10" max="10" width="23.42578125" bestFit="1" customWidth="1"/>
    <col min="11" max="11" width="22.28515625" bestFit="1" customWidth="1"/>
    <col min="12" max="12" width="16.140625" bestFit="1" customWidth="1"/>
    <col min="13" max="13" width="23.42578125" bestFit="1" customWidth="1"/>
    <col min="14" max="14" width="19.85546875" bestFit="1" customWidth="1"/>
    <col min="15" max="15" width="22.140625" customWidth="1"/>
    <col min="16" max="16" width="29.42578125" bestFit="1" customWidth="1"/>
    <col min="17" max="17" width="14" bestFit="1" customWidth="1"/>
    <col min="18" max="18" width="14.5703125" bestFit="1" customWidth="1"/>
  </cols>
  <sheetData>
    <row r="1" spans="1:16" ht="15.75">
      <c r="B1" s="68" t="s">
        <v>0</v>
      </c>
      <c r="C1" s="68"/>
      <c r="D1" s="68"/>
      <c r="E1" s="68"/>
      <c r="F1" s="68"/>
      <c r="G1" s="68"/>
      <c r="H1" s="68"/>
      <c r="I1" s="68"/>
      <c r="J1" s="68"/>
      <c r="K1" s="68"/>
      <c r="L1" s="68"/>
      <c r="M1" s="68"/>
      <c r="N1" s="68"/>
      <c r="O1" s="68"/>
      <c r="P1" s="68"/>
    </row>
    <row r="2" spans="1:16" ht="15.75">
      <c r="B2" s="68" t="s">
        <v>142</v>
      </c>
      <c r="C2" s="68"/>
      <c r="D2" s="68"/>
      <c r="E2" s="68"/>
      <c r="F2" s="68"/>
      <c r="G2" s="68"/>
      <c r="H2" s="68"/>
      <c r="I2" s="68"/>
      <c r="J2" s="68"/>
      <c r="K2" s="68"/>
      <c r="L2" s="68"/>
      <c r="M2" s="68"/>
      <c r="N2" s="68"/>
      <c r="O2" s="68"/>
      <c r="P2" s="68"/>
    </row>
    <row r="3" spans="1:16" ht="15.75">
      <c r="B3" s="68" t="s">
        <v>143</v>
      </c>
      <c r="C3" s="68"/>
      <c r="D3" s="68"/>
      <c r="E3" s="68"/>
      <c r="F3" s="68"/>
      <c r="G3" s="68"/>
      <c r="H3" s="68"/>
      <c r="I3" s="68"/>
      <c r="J3" s="68"/>
      <c r="K3" s="68"/>
      <c r="L3" s="68"/>
      <c r="M3" s="68"/>
      <c r="N3" s="68"/>
      <c r="O3" s="68"/>
      <c r="P3" s="68"/>
    </row>
    <row r="4" spans="1:16" ht="15.75">
      <c r="B4" s="68" t="s">
        <v>164</v>
      </c>
      <c r="C4" s="68"/>
      <c r="D4" s="68"/>
      <c r="E4" s="68"/>
      <c r="F4" s="68"/>
      <c r="G4" s="68"/>
      <c r="H4" s="68"/>
      <c r="I4" s="68"/>
      <c r="J4" s="68"/>
      <c r="K4" s="68"/>
      <c r="L4" s="68"/>
      <c r="M4" s="68"/>
      <c r="N4" s="68"/>
      <c r="O4" s="68"/>
      <c r="P4" s="68"/>
    </row>
    <row r="5" spans="1:16" ht="15.75">
      <c r="B5" s="68" t="s">
        <v>144</v>
      </c>
      <c r="C5" s="68"/>
      <c r="D5" s="68"/>
      <c r="E5" s="68"/>
      <c r="F5" s="68"/>
      <c r="G5" s="68"/>
      <c r="H5" s="68"/>
      <c r="I5" s="68"/>
      <c r="J5" s="68"/>
      <c r="K5" s="68"/>
      <c r="L5" s="68"/>
      <c r="M5" s="68"/>
      <c r="N5" s="68"/>
      <c r="O5" s="68"/>
      <c r="P5" s="68"/>
    </row>
    <row r="6" spans="1:16" ht="15.75">
      <c r="B6" s="68" t="s">
        <v>170</v>
      </c>
      <c r="C6" s="68"/>
      <c r="D6" s="68"/>
      <c r="E6" s="68"/>
      <c r="F6" s="68"/>
      <c r="G6" s="68"/>
      <c r="H6" s="68"/>
      <c r="I6" s="68"/>
      <c r="J6" s="68"/>
      <c r="K6" s="68"/>
      <c r="L6" s="68"/>
      <c r="M6" s="68"/>
      <c r="N6" s="68"/>
      <c r="O6" s="68"/>
      <c r="P6" s="68"/>
    </row>
    <row r="7" spans="1:16" ht="40.5">
      <c r="A7" s="65" t="s">
        <v>2</v>
      </c>
      <c r="B7" s="65"/>
      <c r="C7" s="10" t="s">
        <v>145</v>
      </c>
      <c r="D7" s="10" t="s">
        <v>3</v>
      </c>
      <c r="E7" s="10" t="s">
        <v>159</v>
      </c>
      <c r="F7" s="10" t="s">
        <v>6</v>
      </c>
      <c r="G7" s="10" t="s">
        <v>7</v>
      </c>
      <c r="H7" s="10" t="s">
        <v>160</v>
      </c>
      <c r="I7" s="10" t="s">
        <v>161</v>
      </c>
      <c r="J7" s="10" t="s">
        <v>150</v>
      </c>
      <c r="K7" s="10" t="s">
        <v>151</v>
      </c>
      <c r="L7" s="10" t="s">
        <v>10</v>
      </c>
      <c r="M7" s="10" t="s">
        <v>162</v>
      </c>
      <c r="N7" s="10" t="s">
        <v>154</v>
      </c>
      <c r="O7" s="10" t="s">
        <v>155</v>
      </c>
      <c r="P7" s="10" t="s">
        <v>156</v>
      </c>
    </row>
    <row r="8" spans="1:16">
      <c r="A8" s="11">
        <v>1</v>
      </c>
      <c r="B8" s="12" t="s">
        <v>16</v>
      </c>
      <c r="C8" s="14">
        <v>1519838</v>
      </c>
      <c r="D8" s="14">
        <v>483872</v>
      </c>
      <c r="E8" s="14">
        <v>0</v>
      </c>
      <c r="F8" s="14">
        <v>24773</v>
      </c>
      <c r="G8" s="14">
        <v>61489</v>
      </c>
      <c r="H8" s="14">
        <v>3341</v>
      </c>
      <c r="I8" s="14">
        <v>0</v>
      </c>
      <c r="J8" s="14">
        <v>48572</v>
      </c>
      <c r="K8" s="14">
        <v>26104</v>
      </c>
      <c r="L8" s="14">
        <v>12085</v>
      </c>
      <c r="M8" s="14">
        <v>1449</v>
      </c>
      <c r="N8" s="14">
        <v>16228</v>
      </c>
      <c r="O8" s="14">
        <v>-19829</v>
      </c>
      <c r="P8" s="14">
        <f>SUM(C8:O8)</f>
        <v>2177922</v>
      </c>
    </row>
    <row r="9" spans="1:16">
      <c r="A9" s="11">
        <v>2</v>
      </c>
      <c r="B9" s="12" t="s">
        <v>17</v>
      </c>
      <c r="C9" s="14">
        <v>2515142</v>
      </c>
      <c r="D9" s="14">
        <v>800747</v>
      </c>
      <c r="E9" s="14">
        <v>0</v>
      </c>
      <c r="F9" s="14">
        <v>40996</v>
      </c>
      <c r="G9" s="14">
        <v>101757</v>
      </c>
      <c r="H9" s="14">
        <v>5529</v>
      </c>
      <c r="I9" s="14">
        <v>0</v>
      </c>
      <c r="J9" s="14">
        <v>110714</v>
      </c>
      <c r="K9" s="14">
        <v>43199</v>
      </c>
      <c r="L9" s="14">
        <v>19999</v>
      </c>
      <c r="M9" s="14">
        <v>2398</v>
      </c>
      <c r="N9" s="14">
        <v>26855</v>
      </c>
      <c r="O9" s="14">
        <v>-32792</v>
      </c>
      <c r="P9" s="14">
        <f t="shared" ref="P9:P72" si="0">SUM(C9:O9)</f>
        <v>3634544</v>
      </c>
    </row>
    <row r="10" spans="1:16">
      <c r="A10" s="11">
        <v>3</v>
      </c>
      <c r="B10" s="12" t="s">
        <v>18</v>
      </c>
      <c r="C10" s="14">
        <v>2087128</v>
      </c>
      <c r="D10" s="14">
        <v>664480</v>
      </c>
      <c r="E10" s="14">
        <v>212808</v>
      </c>
      <c r="F10" s="14">
        <v>34019</v>
      </c>
      <c r="G10" s="14">
        <v>84441</v>
      </c>
      <c r="H10" s="14">
        <v>4588</v>
      </c>
      <c r="I10" s="14">
        <v>72651</v>
      </c>
      <c r="J10" s="14">
        <v>85272</v>
      </c>
      <c r="K10" s="14">
        <v>35848</v>
      </c>
      <c r="L10" s="14">
        <v>16596</v>
      </c>
      <c r="M10" s="14">
        <v>1990</v>
      </c>
      <c r="N10" s="14">
        <v>22285</v>
      </c>
      <c r="O10" s="14">
        <v>-27756</v>
      </c>
      <c r="P10" s="14">
        <f t="shared" si="0"/>
        <v>3294350</v>
      </c>
    </row>
    <row r="11" spans="1:16">
      <c r="A11" s="11">
        <v>4</v>
      </c>
      <c r="B11" s="12" t="s">
        <v>19</v>
      </c>
      <c r="C11" s="14">
        <v>1478916</v>
      </c>
      <c r="D11" s="14">
        <v>470843</v>
      </c>
      <c r="E11" s="14">
        <v>0</v>
      </c>
      <c r="F11" s="14">
        <v>24106</v>
      </c>
      <c r="G11" s="14">
        <v>59834</v>
      </c>
      <c r="H11" s="14">
        <v>3251</v>
      </c>
      <c r="I11" s="14">
        <v>0</v>
      </c>
      <c r="J11" s="14">
        <v>40988</v>
      </c>
      <c r="K11" s="14">
        <v>25401</v>
      </c>
      <c r="L11" s="14">
        <v>11760</v>
      </c>
      <c r="M11" s="14">
        <v>1410</v>
      </c>
      <c r="N11" s="14">
        <v>15791</v>
      </c>
      <c r="O11" s="14">
        <v>-19146</v>
      </c>
      <c r="P11" s="14">
        <f t="shared" si="0"/>
        <v>2113154</v>
      </c>
    </row>
    <row r="12" spans="1:16">
      <c r="A12" s="11">
        <v>5</v>
      </c>
      <c r="B12" s="12" t="s">
        <v>20</v>
      </c>
      <c r="C12" s="14">
        <v>1079148</v>
      </c>
      <c r="D12" s="14">
        <v>343569</v>
      </c>
      <c r="E12" s="14">
        <v>92590</v>
      </c>
      <c r="F12" s="14">
        <v>17590</v>
      </c>
      <c r="G12" s="14">
        <v>43660</v>
      </c>
      <c r="H12" s="14">
        <v>2372</v>
      </c>
      <c r="I12" s="14">
        <v>0</v>
      </c>
      <c r="J12" s="14">
        <v>14714</v>
      </c>
      <c r="K12" s="14">
        <v>18535</v>
      </c>
      <c r="L12" s="14">
        <v>8581</v>
      </c>
      <c r="M12" s="14">
        <v>1029</v>
      </c>
      <c r="N12" s="14">
        <v>11523</v>
      </c>
      <c r="O12" s="14">
        <v>-14342</v>
      </c>
      <c r="P12" s="14">
        <f t="shared" si="0"/>
        <v>1618969</v>
      </c>
    </row>
    <row r="13" spans="1:16">
      <c r="A13" s="11">
        <v>6</v>
      </c>
      <c r="B13" s="12" t="s">
        <v>21</v>
      </c>
      <c r="C13" s="14">
        <v>1773803</v>
      </c>
      <c r="D13" s="14">
        <v>564727</v>
      </c>
      <c r="E13" s="14">
        <v>175298</v>
      </c>
      <c r="F13" s="14">
        <v>28912</v>
      </c>
      <c r="G13" s="14">
        <v>71764</v>
      </c>
      <c r="H13" s="14">
        <v>3899</v>
      </c>
      <c r="I13" s="14">
        <v>0</v>
      </c>
      <c r="J13" s="14">
        <v>62775</v>
      </c>
      <c r="K13" s="14">
        <v>30466</v>
      </c>
      <c r="L13" s="14">
        <v>14104</v>
      </c>
      <c r="M13" s="14">
        <v>1691</v>
      </c>
      <c r="N13" s="14">
        <v>18940</v>
      </c>
      <c r="O13" s="14">
        <v>-23773</v>
      </c>
      <c r="P13" s="14">
        <f t="shared" si="0"/>
        <v>2722606</v>
      </c>
    </row>
    <row r="14" spans="1:16">
      <c r="A14" s="11">
        <v>7</v>
      </c>
      <c r="B14" s="12" t="s">
        <v>22</v>
      </c>
      <c r="C14" s="14">
        <v>1597757</v>
      </c>
      <c r="D14" s="14">
        <v>508679</v>
      </c>
      <c r="E14" s="14">
        <v>153948</v>
      </c>
      <c r="F14" s="14">
        <v>26043</v>
      </c>
      <c r="G14" s="14">
        <v>64642</v>
      </c>
      <c r="H14" s="14">
        <v>3512</v>
      </c>
      <c r="I14" s="14">
        <v>0</v>
      </c>
      <c r="J14" s="14">
        <v>47071</v>
      </c>
      <c r="K14" s="14">
        <v>27443</v>
      </c>
      <c r="L14" s="14">
        <v>12705</v>
      </c>
      <c r="M14" s="14">
        <v>1523</v>
      </c>
      <c r="N14" s="14">
        <v>17060</v>
      </c>
      <c r="O14" s="14">
        <v>-21362</v>
      </c>
      <c r="P14" s="14">
        <f t="shared" si="0"/>
        <v>2439021</v>
      </c>
    </row>
    <row r="15" spans="1:16">
      <c r="A15" s="11">
        <v>8</v>
      </c>
      <c r="B15" s="12" t="s">
        <v>23</v>
      </c>
      <c r="C15" s="14">
        <v>1260625</v>
      </c>
      <c r="D15" s="14">
        <v>401346</v>
      </c>
      <c r="E15" s="14">
        <v>114043</v>
      </c>
      <c r="F15" s="14">
        <v>20548</v>
      </c>
      <c r="G15" s="14">
        <v>51002</v>
      </c>
      <c r="H15" s="14">
        <v>2771</v>
      </c>
      <c r="I15" s="14">
        <v>0</v>
      </c>
      <c r="J15" s="14">
        <v>29226</v>
      </c>
      <c r="K15" s="14">
        <v>21652</v>
      </c>
      <c r="L15" s="14">
        <v>10024</v>
      </c>
      <c r="M15" s="14">
        <v>1202</v>
      </c>
      <c r="N15" s="14">
        <v>13460</v>
      </c>
      <c r="O15" s="14">
        <v>-16856</v>
      </c>
      <c r="P15" s="14">
        <f t="shared" si="0"/>
        <v>1909043</v>
      </c>
    </row>
    <row r="16" spans="1:16">
      <c r="A16" s="11">
        <v>9</v>
      </c>
      <c r="B16" s="12" t="s">
        <v>24</v>
      </c>
      <c r="C16" s="14">
        <v>1309472</v>
      </c>
      <c r="D16" s="14">
        <v>416897</v>
      </c>
      <c r="E16" s="14">
        <v>120237</v>
      </c>
      <c r="F16" s="14">
        <v>21344</v>
      </c>
      <c r="G16" s="14">
        <v>52979</v>
      </c>
      <c r="H16" s="14">
        <v>2878</v>
      </c>
      <c r="I16" s="14">
        <v>0</v>
      </c>
      <c r="J16" s="14">
        <v>31113</v>
      </c>
      <c r="K16" s="14">
        <v>22491</v>
      </c>
      <c r="L16" s="14">
        <v>10412</v>
      </c>
      <c r="M16" s="14">
        <v>1249</v>
      </c>
      <c r="N16" s="14">
        <v>13982</v>
      </c>
      <c r="O16" s="14">
        <v>-17572</v>
      </c>
      <c r="P16" s="14">
        <f t="shared" si="0"/>
        <v>1985482</v>
      </c>
    </row>
    <row r="17" spans="1:16">
      <c r="A17" s="11">
        <v>10</v>
      </c>
      <c r="B17" s="12" t="s">
        <v>25</v>
      </c>
      <c r="C17" s="14">
        <v>1144868</v>
      </c>
      <c r="D17" s="14">
        <v>364492</v>
      </c>
      <c r="E17" s="14">
        <v>100022</v>
      </c>
      <c r="F17" s="14">
        <v>18661</v>
      </c>
      <c r="G17" s="14">
        <v>46319</v>
      </c>
      <c r="H17" s="14">
        <v>2517</v>
      </c>
      <c r="I17" s="14">
        <v>0</v>
      </c>
      <c r="J17" s="14">
        <v>22662</v>
      </c>
      <c r="K17" s="14">
        <v>19664</v>
      </c>
      <c r="L17" s="14">
        <v>9103</v>
      </c>
      <c r="M17" s="14">
        <v>1092</v>
      </c>
      <c r="N17" s="14">
        <v>12224</v>
      </c>
      <c r="O17" s="14">
        <v>-15110</v>
      </c>
      <c r="P17" s="14">
        <f t="shared" si="0"/>
        <v>1726514</v>
      </c>
    </row>
    <row r="18" spans="1:16">
      <c r="A18" s="11">
        <v>11</v>
      </c>
      <c r="B18" s="12" t="s">
        <v>26</v>
      </c>
      <c r="C18" s="14">
        <v>1692107</v>
      </c>
      <c r="D18" s="14">
        <v>538717</v>
      </c>
      <c r="E18" s="14">
        <v>165542</v>
      </c>
      <c r="F18" s="14">
        <v>27581</v>
      </c>
      <c r="G18" s="14">
        <v>68459</v>
      </c>
      <c r="H18" s="14">
        <v>3720</v>
      </c>
      <c r="I18" s="14">
        <v>0</v>
      </c>
      <c r="J18" s="14">
        <v>55110</v>
      </c>
      <c r="K18" s="14">
        <v>29063</v>
      </c>
      <c r="L18" s="14">
        <v>13455</v>
      </c>
      <c r="M18" s="14">
        <v>1613</v>
      </c>
      <c r="N18" s="14">
        <v>18067</v>
      </c>
      <c r="O18" s="14">
        <v>-22531</v>
      </c>
      <c r="P18" s="14">
        <f t="shared" si="0"/>
        <v>2590903</v>
      </c>
    </row>
    <row r="19" spans="1:16">
      <c r="A19" s="11">
        <v>12</v>
      </c>
      <c r="B19" s="12" t="s">
        <v>27</v>
      </c>
      <c r="C19" s="14">
        <v>1246547</v>
      </c>
      <c r="D19" s="14">
        <v>396864</v>
      </c>
      <c r="E19" s="14">
        <v>0</v>
      </c>
      <c r="F19" s="14">
        <v>20318</v>
      </c>
      <c r="G19" s="14">
        <v>50433</v>
      </c>
      <c r="H19" s="14">
        <v>2740</v>
      </c>
      <c r="I19" s="14">
        <v>0</v>
      </c>
      <c r="J19" s="14">
        <v>26022</v>
      </c>
      <c r="K19" s="14">
        <v>21410</v>
      </c>
      <c r="L19" s="14">
        <v>9912</v>
      </c>
      <c r="M19" s="14">
        <v>1189</v>
      </c>
      <c r="N19" s="14">
        <v>13310</v>
      </c>
      <c r="O19" s="14">
        <v>-16264</v>
      </c>
      <c r="P19" s="14">
        <f t="shared" si="0"/>
        <v>1772481</v>
      </c>
    </row>
    <row r="20" spans="1:16">
      <c r="A20" s="11">
        <v>13</v>
      </c>
      <c r="B20" s="12" t="s">
        <v>28</v>
      </c>
      <c r="C20" s="14">
        <v>2617557</v>
      </c>
      <c r="D20" s="14">
        <v>833353</v>
      </c>
      <c r="E20" s="14">
        <v>326194</v>
      </c>
      <c r="F20" s="14">
        <v>42665</v>
      </c>
      <c r="G20" s="14">
        <v>105901</v>
      </c>
      <c r="H20" s="14">
        <v>5754</v>
      </c>
      <c r="I20" s="14">
        <v>174375</v>
      </c>
      <c r="J20" s="14">
        <v>92957</v>
      </c>
      <c r="K20" s="14">
        <v>44958</v>
      </c>
      <c r="L20" s="14">
        <v>20814</v>
      </c>
      <c r="M20" s="14">
        <v>2496</v>
      </c>
      <c r="N20" s="14">
        <v>27949</v>
      </c>
      <c r="O20" s="14">
        <v>-32478</v>
      </c>
      <c r="P20" s="14">
        <f t="shared" si="0"/>
        <v>4262495</v>
      </c>
    </row>
    <row r="21" spans="1:16">
      <c r="A21" s="11">
        <v>14</v>
      </c>
      <c r="B21" s="12" t="s">
        <v>29</v>
      </c>
      <c r="C21" s="14">
        <v>1036416</v>
      </c>
      <c r="D21" s="14">
        <v>329964</v>
      </c>
      <c r="E21" s="14">
        <v>0</v>
      </c>
      <c r="F21" s="14">
        <v>16893</v>
      </c>
      <c r="G21" s="14">
        <v>41931</v>
      </c>
      <c r="H21" s="14">
        <v>2278</v>
      </c>
      <c r="I21" s="14">
        <v>0</v>
      </c>
      <c r="J21" s="14">
        <v>12461</v>
      </c>
      <c r="K21" s="14">
        <v>17801</v>
      </c>
      <c r="L21" s="14">
        <v>8241</v>
      </c>
      <c r="M21" s="14">
        <v>988</v>
      </c>
      <c r="N21" s="14">
        <v>11066</v>
      </c>
      <c r="O21" s="14">
        <v>-13329</v>
      </c>
      <c r="P21" s="14">
        <f t="shared" si="0"/>
        <v>1464710</v>
      </c>
    </row>
    <row r="22" spans="1:16">
      <c r="A22" s="11">
        <v>15</v>
      </c>
      <c r="B22" s="12" t="s">
        <v>30</v>
      </c>
      <c r="C22" s="14">
        <v>1421681</v>
      </c>
      <c r="D22" s="14">
        <v>452621</v>
      </c>
      <c r="E22" s="14">
        <v>132463</v>
      </c>
      <c r="F22" s="14">
        <v>23173</v>
      </c>
      <c r="G22" s="14">
        <v>57518</v>
      </c>
      <c r="H22" s="14">
        <v>3125</v>
      </c>
      <c r="I22" s="14">
        <v>0</v>
      </c>
      <c r="J22" s="14">
        <v>41760</v>
      </c>
      <c r="K22" s="14">
        <v>24418</v>
      </c>
      <c r="L22" s="14">
        <v>11305</v>
      </c>
      <c r="M22" s="14">
        <v>1356</v>
      </c>
      <c r="N22" s="14">
        <v>15180</v>
      </c>
      <c r="O22" s="14">
        <v>-18844</v>
      </c>
      <c r="P22" s="14">
        <f t="shared" si="0"/>
        <v>2165756</v>
      </c>
    </row>
    <row r="23" spans="1:16">
      <c r="A23" s="11">
        <v>16</v>
      </c>
      <c r="B23" s="12" t="s">
        <v>31</v>
      </c>
      <c r="C23" s="14">
        <v>1174899</v>
      </c>
      <c r="D23" s="14">
        <v>374053</v>
      </c>
      <c r="E23" s="14">
        <v>103665</v>
      </c>
      <c r="F23" s="14">
        <v>19150</v>
      </c>
      <c r="G23" s="14">
        <v>47534</v>
      </c>
      <c r="H23" s="14">
        <v>2583</v>
      </c>
      <c r="I23" s="14">
        <v>0</v>
      </c>
      <c r="J23" s="14">
        <v>22817</v>
      </c>
      <c r="K23" s="14">
        <v>20180</v>
      </c>
      <c r="L23" s="14">
        <v>9342</v>
      </c>
      <c r="M23" s="14">
        <v>1120</v>
      </c>
      <c r="N23" s="14">
        <v>12545</v>
      </c>
      <c r="O23" s="14">
        <v>-15613</v>
      </c>
      <c r="P23" s="14">
        <f t="shared" si="0"/>
        <v>1772275</v>
      </c>
    </row>
    <row r="24" spans="1:16">
      <c r="A24" s="11">
        <v>17</v>
      </c>
      <c r="B24" s="12" t="s">
        <v>32</v>
      </c>
      <c r="C24" s="14">
        <v>1338632</v>
      </c>
      <c r="D24" s="14">
        <v>426181</v>
      </c>
      <c r="E24" s="14">
        <v>122581</v>
      </c>
      <c r="F24" s="14">
        <v>21819</v>
      </c>
      <c r="G24" s="14">
        <v>54158</v>
      </c>
      <c r="H24" s="14">
        <v>2943</v>
      </c>
      <c r="I24" s="14">
        <v>0</v>
      </c>
      <c r="J24" s="14">
        <v>37500</v>
      </c>
      <c r="K24" s="14">
        <v>22992</v>
      </c>
      <c r="L24" s="14">
        <v>10644</v>
      </c>
      <c r="M24" s="14">
        <v>1276</v>
      </c>
      <c r="N24" s="14">
        <v>14293</v>
      </c>
      <c r="O24" s="14">
        <v>-17851</v>
      </c>
      <c r="P24" s="14">
        <f t="shared" si="0"/>
        <v>2035168</v>
      </c>
    </row>
    <row r="25" spans="1:16">
      <c r="A25" s="11">
        <v>18</v>
      </c>
      <c r="B25" s="12" t="s">
        <v>33</v>
      </c>
      <c r="C25" s="14">
        <v>1202336</v>
      </c>
      <c r="D25" s="14">
        <v>382789</v>
      </c>
      <c r="E25" s="14">
        <v>106850</v>
      </c>
      <c r="F25" s="14">
        <v>19598</v>
      </c>
      <c r="G25" s="14">
        <v>48644</v>
      </c>
      <c r="H25" s="14">
        <v>2643</v>
      </c>
      <c r="I25" s="14">
        <v>0</v>
      </c>
      <c r="J25" s="14">
        <v>24634</v>
      </c>
      <c r="K25" s="14">
        <v>20651</v>
      </c>
      <c r="L25" s="14">
        <v>9560</v>
      </c>
      <c r="M25" s="14">
        <v>1146</v>
      </c>
      <c r="N25" s="14">
        <v>12838</v>
      </c>
      <c r="O25" s="14">
        <v>-15918</v>
      </c>
      <c r="P25" s="14">
        <f t="shared" si="0"/>
        <v>1815771</v>
      </c>
    </row>
    <row r="26" spans="1:16">
      <c r="A26" s="11">
        <v>19</v>
      </c>
      <c r="B26" s="12" t="s">
        <v>34</v>
      </c>
      <c r="C26" s="14">
        <v>4821974</v>
      </c>
      <c r="D26" s="14">
        <v>1535175</v>
      </c>
      <c r="E26" s="14">
        <v>527610</v>
      </c>
      <c r="F26" s="14">
        <v>78596</v>
      </c>
      <c r="G26" s="14">
        <v>195087</v>
      </c>
      <c r="H26" s="14">
        <v>10600</v>
      </c>
      <c r="I26" s="14">
        <v>0</v>
      </c>
      <c r="J26" s="14">
        <v>323225</v>
      </c>
      <c r="K26" s="14">
        <v>82821</v>
      </c>
      <c r="L26" s="14">
        <v>38342</v>
      </c>
      <c r="M26" s="14">
        <v>4598</v>
      </c>
      <c r="N26" s="14">
        <v>51487</v>
      </c>
      <c r="O26" s="14">
        <v>-64896</v>
      </c>
      <c r="P26" s="14">
        <f t="shared" si="0"/>
        <v>7604619</v>
      </c>
    </row>
    <row r="27" spans="1:16">
      <c r="A27" s="11">
        <v>20</v>
      </c>
      <c r="B27" s="12" t="s">
        <v>35</v>
      </c>
      <c r="C27" s="14">
        <v>1317755</v>
      </c>
      <c r="D27" s="14">
        <v>419534</v>
      </c>
      <c r="E27" s="14">
        <v>124850</v>
      </c>
      <c r="F27" s="14">
        <v>21479</v>
      </c>
      <c r="G27" s="14">
        <v>53314</v>
      </c>
      <c r="H27" s="14">
        <v>2897</v>
      </c>
      <c r="I27" s="14">
        <v>0</v>
      </c>
      <c r="J27" s="14">
        <v>28950</v>
      </c>
      <c r="K27" s="14">
        <v>22633</v>
      </c>
      <c r="L27" s="14">
        <v>10478</v>
      </c>
      <c r="M27" s="14">
        <v>1256</v>
      </c>
      <c r="N27" s="14">
        <v>14070</v>
      </c>
      <c r="O27" s="14">
        <v>-17615</v>
      </c>
      <c r="P27" s="14">
        <f t="shared" si="0"/>
        <v>1999601</v>
      </c>
    </row>
    <row r="28" spans="1:16">
      <c r="A28" s="11">
        <v>21</v>
      </c>
      <c r="B28" s="12" t="s">
        <v>36</v>
      </c>
      <c r="C28" s="14">
        <v>1815193</v>
      </c>
      <c r="D28" s="14">
        <v>577904</v>
      </c>
      <c r="E28" s="14">
        <v>178511</v>
      </c>
      <c r="F28" s="14">
        <v>29587</v>
      </c>
      <c r="G28" s="14">
        <v>73439</v>
      </c>
      <c r="H28" s="14">
        <v>3990</v>
      </c>
      <c r="I28" s="14">
        <v>0</v>
      </c>
      <c r="J28" s="14">
        <v>74555</v>
      </c>
      <c r="K28" s="14">
        <v>31177</v>
      </c>
      <c r="L28" s="14">
        <v>14434</v>
      </c>
      <c r="M28" s="14">
        <v>1731</v>
      </c>
      <c r="N28" s="14">
        <v>19382</v>
      </c>
      <c r="O28" s="14">
        <v>-23926</v>
      </c>
      <c r="P28" s="14">
        <f t="shared" si="0"/>
        <v>2795977</v>
      </c>
    </row>
    <row r="29" spans="1:16">
      <c r="A29" s="11">
        <v>22</v>
      </c>
      <c r="B29" s="12" t="s">
        <v>37</v>
      </c>
      <c r="C29" s="14">
        <v>1307876</v>
      </c>
      <c r="D29" s="14">
        <v>416389</v>
      </c>
      <c r="E29" s="14">
        <v>0</v>
      </c>
      <c r="F29" s="14">
        <v>21318</v>
      </c>
      <c r="G29" s="14">
        <v>52914</v>
      </c>
      <c r="H29" s="14">
        <v>2875</v>
      </c>
      <c r="I29" s="14">
        <v>0</v>
      </c>
      <c r="J29" s="14">
        <v>35857</v>
      </c>
      <c r="K29" s="14">
        <v>22464</v>
      </c>
      <c r="L29" s="14">
        <v>10400</v>
      </c>
      <c r="M29" s="14">
        <v>1247</v>
      </c>
      <c r="N29" s="14">
        <v>13965</v>
      </c>
      <c r="O29" s="14">
        <v>-16927</v>
      </c>
      <c r="P29" s="14">
        <f t="shared" si="0"/>
        <v>1868378</v>
      </c>
    </row>
    <row r="30" spans="1:16">
      <c r="A30" s="11">
        <v>23</v>
      </c>
      <c r="B30" s="12" t="s">
        <v>38</v>
      </c>
      <c r="C30" s="14">
        <v>1345776</v>
      </c>
      <c r="D30" s="14">
        <v>428455</v>
      </c>
      <c r="E30" s="14">
        <v>124522</v>
      </c>
      <c r="F30" s="14">
        <v>21936</v>
      </c>
      <c r="G30" s="14">
        <v>54447</v>
      </c>
      <c r="H30" s="14">
        <v>2958</v>
      </c>
      <c r="I30" s="14">
        <v>44218</v>
      </c>
      <c r="J30" s="14">
        <v>32437</v>
      </c>
      <c r="K30" s="14">
        <v>23115</v>
      </c>
      <c r="L30" s="14">
        <v>10701</v>
      </c>
      <c r="M30" s="14">
        <v>1283</v>
      </c>
      <c r="N30" s="14">
        <v>14369</v>
      </c>
      <c r="O30" s="14">
        <v>-17922</v>
      </c>
      <c r="P30" s="14">
        <f t="shared" si="0"/>
        <v>2086295</v>
      </c>
    </row>
    <row r="31" spans="1:16">
      <c r="A31" s="11">
        <v>24</v>
      </c>
      <c r="B31" s="12" t="s">
        <v>39</v>
      </c>
      <c r="C31" s="14">
        <v>1190684</v>
      </c>
      <c r="D31" s="14">
        <v>379079</v>
      </c>
      <c r="E31" s="14">
        <v>105439</v>
      </c>
      <c r="F31" s="14">
        <v>19408</v>
      </c>
      <c r="G31" s="14">
        <v>48173</v>
      </c>
      <c r="H31" s="14">
        <v>2617</v>
      </c>
      <c r="I31" s="14">
        <v>0</v>
      </c>
      <c r="J31" s="14">
        <v>24790</v>
      </c>
      <c r="K31" s="14">
        <v>20451</v>
      </c>
      <c r="L31" s="14">
        <v>9468</v>
      </c>
      <c r="M31" s="14">
        <v>1135</v>
      </c>
      <c r="N31" s="14">
        <v>12714</v>
      </c>
      <c r="O31" s="14">
        <v>-15908</v>
      </c>
      <c r="P31" s="14">
        <f t="shared" si="0"/>
        <v>1798050</v>
      </c>
    </row>
    <row r="32" spans="1:16">
      <c r="A32" s="11">
        <v>25</v>
      </c>
      <c r="B32" s="12" t="s">
        <v>40</v>
      </c>
      <c r="C32" s="14">
        <v>1455734</v>
      </c>
      <c r="D32" s="14">
        <v>463463</v>
      </c>
      <c r="E32" s="14">
        <v>136789</v>
      </c>
      <c r="F32" s="14">
        <v>23728</v>
      </c>
      <c r="G32" s="14">
        <v>58896</v>
      </c>
      <c r="H32" s="14">
        <v>3200</v>
      </c>
      <c r="I32" s="14">
        <v>0</v>
      </c>
      <c r="J32" s="14">
        <v>39829</v>
      </c>
      <c r="K32" s="14">
        <v>25003</v>
      </c>
      <c r="L32" s="14">
        <v>11575</v>
      </c>
      <c r="M32" s="14">
        <v>1388</v>
      </c>
      <c r="N32" s="14">
        <v>15544</v>
      </c>
      <c r="O32" s="14">
        <v>-19222</v>
      </c>
      <c r="P32" s="14">
        <f t="shared" si="0"/>
        <v>2215927</v>
      </c>
    </row>
    <row r="33" spans="1:16">
      <c r="A33" s="11">
        <v>26</v>
      </c>
      <c r="B33" s="12" t="s">
        <v>41</v>
      </c>
      <c r="C33" s="14">
        <v>1324999</v>
      </c>
      <c r="D33" s="14">
        <v>421841</v>
      </c>
      <c r="E33" s="14">
        <v>158064</v>
      </c>
      <c r="F33" s="14">
        <v>21597</v>
      </c>
      <c r="G33" s="14">
        <v>53607</v>
      </c>
      <c r="H33" s="14">
        <v>2913</v>
      </c>
      <c r="I33" s="14">
        <v>0</v>
      </c>
      <c r="J33" s="14">
        <v>23904</v>
      </c>
      <c r="K33" s="14">
        <v>22758</v>
      </c>
      <c r="L33" s="14">
        <v>10536</v>
      </c>
      <c r="M33" s="14">
        <v>1263</v>
      </c>
      <c r="N33" s="14">
        <v>14148</v>
      </c>
      <c r="O33" s="14">
        <v>-17464</v>
      </c>
      <c r="P33" s="14">
        <f t="shared" si="0"/>
        <v>2038166</v>
      </c>
    </row>
    <row r="34" spans="1:16">
      <c r="A34" s="11">
        <v>27</v>
      </c>
      <c r="B34" s="12" t="s">
        <v>42</v>
      </c>
      <c r="C34" s="14">
        <v>1694956</v>
      </c>
      <c r="D34" s="14">
        <v>539624</v>
      </c>
      <c r="E34" s="14">
        <v>170964</v>
      </c>
      <c r="F34" s="14">
        <v>27627</v>
      </c>
      <c r="G34" s="14">
        <v>68574</v>
      </c>
      <c r="H34" s="14">
        <v>3726</v>
      </c>
      <c r="I34" s="14">
        <v>0</v>
      </c>
      <c r="J34" s="14">
        <v>51422</v>
      </c>
      <c r="K34" s="14">
        <v>29112</v>
      </c>
      <c r="L34" s="14">
        <v>13478</v>
      </c>
      <c r="M34" s="14">
        <v>1616</v>
      </c>
      <c r="N34" s="14">
        <v>18098</v>
      </c>
      <c r="O34" s="14">
        <v>-22788</v>
      </c>
      <c r="P34" s="14">
        <f t="shared" si="0"/>
        <v>2596409</v>
      </c>
    </row>
    <row r="35" spans="1:16">
      <c r="A35" s="11">
        <v>28</v>
      </c>
      <c r="B35" s="12" t="s">
        <v>43</v>
      </c>
      <c r="C35" s="14">
        <v>1157336</v>
      </c>
      <c r="D35" s="14">
        <v>368462</v>
      </c>
      <c r="E35" s="14">
        <v>102897</v>
      </c>
      <c r="F35" s="14">
        <v>18864</v>
      </c>
      <c r="G35" s="14">
        <v>46823</v>
      </c>
      <c r="H35" s="14">
        <v>2544</v>
      </c>
      <c r="I35" s="14">
        <v>0</v>
      </c>
      <c r="J35" s="14">
        <v>19523</v>
      </c>
      <c r="K35" s="14">
        <v>19878</v>
      </c>
      <c r="L35" s="14">
        <v>9203</v>
      </c>
      <c r="M35" s="14">
        <v>1103</v>
      </c>
      <c r="N35" s="14">
        <v>12357</v>
      </c>
      <c r="O35" s="14">
        <v>-15302</v>
      </c>
      <c r="P35" s="14">
        <f t="shared" si="0"/>
        <v>1743688</v>
      </c>
    </row>
    <row r="36" spans="1:16">
      <c r="A36" s="11">
        <v>29</v>
      </c>
      <c r="B36" s="12" t="s">
        <v>44</v>
      </c>
      <c r="C36" s="14">
        <v>1476991</v>
      </c>
      <c r="D36" s="14">
        <v>470230</v>
      </c>
      <c r="E36" s="14">
        <v>139200</v>
      </c>
      <c r="F36" s="14">
        <v>24074</v>
      </c>
      <c r="G36" s="14">
        <v>59756</v>
      </c>
      <c r="H36" s="14">
        <v>3247</v>
      </c>
      <c r="I36" s="14">
        <v>0</v>
      </c>
      <c r="J36" s="14">
        <v>40553</v>
      </c>
      <c r="K36" s="14">
        <v>25368</v>
      </c>
      <c r="L36" s="14">
        <v>11744</v>
      </c>
      <c r="M36" s="14">
        <v>1408</v>
      </c>
      <c r="N36" s="14">
        <v>15771</v>
      </c>
      <c r="O36" s="14">
        <v>-19766</v>
      </c>
      <c r="P36" s="14">
        <f t="shared" si="0"/>
        <v>2248576</v>
      </c>
    </row>
    <row r="37" spans="1:16">
      <c r="A37" s="11">
        <v>30</v>
      </c>
      <c r="B37" s="12" t="s">
        <v>45</v>
      </c>
      <c r="C37" s="14">
        <v>1272520</v>
      </c>
      <c r="D37" s="14">
        <v>405133</v>
      </c>
      <c r="E37" s="14">
        <v>114963</v>
      </c>
      <c r="F37" s="14">
        <v>20742</v>
      </c>
      <c r="G37" s="14">
        <v>51484</v>
      </c>
      <c r="H37" s="14">
        <v>2797</v>
      </c>
      <c r="I37" s="14">
        <v>0</v>
      </c>
      <c r="J37" s="14">
        <v>32809</v>
      </c>
      <c r="K37" s="14">
        <v>21856</v>
      </c>
      <c r="L37" s="14">
        <v>10119</v>
      </c>
      <c r="M37" s="14">
        <v>1213</v>
      </c>
      <c r="N37" s="14">
        <v>13587</v>
      </c>
      <c r="O37" s="14">
        <v>-16862</v>
      </c>
      <c r="P37" s="14">
        <f t="shared" si="0"/>
        <v>1930361</v>
      </c>
    </row>
    <row r="38" spans="1:16">
      <c r="A38" s="11">
        <v>31</v>
      </c>
      <c r="B38" s="12" t="s">
        <v>46</v>
      </c>
      <c r="C38" s="14">
        <v>1148058</v>
      </c>
      <c r="D38" s="14">
        <v>365508</v>
      </c>
      <c r="E38" s="14">
        <v>100526</v>
      </c>
      <c r="F38" s="14">
        <v>18713</v>
      </c>
      <c r="G38" s="14">
        <v>46448</v>
      </c>
      <c r="H38" s="14">
        <v>2524</v>
      </c>
      <c r="I38" s="14">
        <v>0</v>
      </c>
      <c r="J38" s="14">
        <v>21507</v>
      </c>
      <c r="K38" s="14">
        <v>19719</v>
      </c>
      <c r="L38" s="14">
        <v>9129</v>
      </c>
      <c r="M38" s="14">
        <v>1095</v>
      </c>
      <c r="N38" s="14">
        <v>12258</v>
      </c>
      <c r="O38" s="14">
        <v>-15173</v>
      </c>
      <c r="P38" s="14">
        <f t="shared" si="0"/>
        <v>1730312</v>
      </c>
    </row>
    <row r="39" spans="1:16">
      <c r="A39" s="11">
        <v>32</v>
      </c>
      <c r="B39" s="12" t="s">
        <v>47</v>
      </c>
      <c r="C39" s="14">
        <v>2544780</v>
      </c>
      <c r="D39" s="14">
        <v>810183</v>
      </c>
      <c r="E39" s="14">
        <v>265611</v>
      </c>
      <c r="F39" s="14">
        <v>41479</v>
      </c>
      <c r="G39" s="14">
        <v>102957</v>
      </c>
      <c r="H39" s="14">
        <v>5594</v>
      </c>
      <c r="I39" s="14">
        <v>0</v>
      </c>
      <c r="J39" s="14">
        <v>123578</v>
      </c>
      <c r="K39" s="14">
        <v>43708</v>
      </c>
      <c r="L39" s="14">
        <v>20235</v>
      </c>
      <c r="M39" s="14">
        <v>2426</v>
      </c>
      <c r="N39" s="14">
        <v>27172</v>
      </c>
      <c r="O39" s="14">
        <v>-34221</v>
      </c>
      <c r="P39" s="14">
        <f t="shared" si="0"/>
        <v>3953502</v>
      </c>
    </row>
    <row r="40" spans="1:16">
      <c r="A40" s="11">
        <v>33</v>
      </c>
      <c r="B40" s="12" t="s">
        <v>48</v>
      </c>
      <c r="C40" s="14">
        <v>2991276</v>
      </c>
      <c r="D40" s="14">
        <v>952334</v>
      </c>
      <c r="E40" s="14">
        <v>317126</v>
      </c>
      <c r="F40" s="14">
        <v>48756</v>
      </c>
      <c r="G40" s="14">
        <v>121021</v>
      </c>
      <c r="H40" s="14">
        <v>6575</v>
      </c>
      <c r="I40" s="14">
        <v>0</v>
      </c>
      <c r="J40" s="14">
        <v>157357</v>
      </c>
      <c r="K40" s="14">
        <v>51377</v>
      </c>
      <c r="L40" s="14">
        <v>23785</v>
      </c>
      <c r="M40" s="14">
        <v>2852</v>
      </c>
      <c r="N40" s="14">
        <v>31939</v>
      </c>
      <c r="O40" s="14">
        <v>-40095</v>
      </c>
      <c r="P40" s="14">
        <f t="shared" si="0"/>
        <v>4664303</v>
      </c>
    </row>
    <row r="41" spans="1:16">
      <c r="A41" s="11">
        <v>34</v>
      </c>
      <c r="B41" s="12" t="s">
        <v>49</v>
      </c>
      <c r="C41" s="14">
        <v>1519864</v>
      </c>
      <c r="D41" s="14">
        <v>483880</v>
      </c>
      <c r="E41" s="14">
        <v>143898</v>
      </c>
      <c r="F41" s="14">
        <v>24773</v>
      </c>
      <c r="G41" s="14">
        <v>61491</v>
      </c>
      <c r="H41" s="14">
        <v>3341</v>
      </c>
      <c r="I41" s="14">
        <v>0</v>
      </c>
      <c r="J41" s="14">
        <v>50234</v>
      </c>
      <c r="K41" s="14">
        <v>26105</v>
      </c>
      <c r="L41" s="14">
        <v>12085</v>
      </c>
      <c r="M41" s="14">
        <v>1449</v>
      </c>
      <c r="N41" s="14">
        <v>16228</v>
      </c>
      <c r="O41" s="14">
        <v>-20179</v>
      </c>
      <c r="P41" s="14">
        <f t="shared" si="0"/>
        <v>2323169</v>
      </c>
    </row>
    <row r="42" spans="1:16">
      <c r="A42" s="11">
        <v>35</v>
      </c>
      <c r="B42" s="12" t="s">
        <v>50</v>
      </c>
      <c r="C42" s="14">
        <v>1501249</v>
      </c>
      <c r="D42" s="14">
        <v>477953</v>
      </c>
      <c r="E42" s="14">
        <v>0</v>
      </c>
      <c r="F42" s="14">
        <v>24470</v>
      </c>
      <c r="G42" s="14">
        <v>60737</v>
      </c>
      <c r="H42" s="14">
        <v>3300</v>
      </c>
      <c r="I42" s="14">
        <v>0</v>
      </c>
      <c r="J42" s="14">
        <v>46315</v>
      </c>
      <c r="K42" s="14">
        <v>25785</v>
      </c>
      <c r="L42" s="14">
        <v>11937</v>
      </c>
      <c r="M42" s="14">
        <v>1431</v>
      </c>
      <c r="N42" s="14">
        <v>16030</v>
      </c>
      <c r="O42" s="14">
        <v>-19405</v>
      </c>
      <c r="P42" s="14">
        <f t="shared" si="0"/>
        <v>2149802</v>
      </c>
    </row>
    <row r="43" spans="1:16">
      <c r="A43" s="11">
        <v>36</v>
      </c>
      <c r="B43" s="12" t="s">
        <v>51</v>
      </c>
      <c r="C43" s="14">
        <v>1669113</v>
      </c>
      <c r="D43" s="14">
        <v>531397</v>
      </c>
      <c r="E43" s="14">
        <v>161507</v>
      </c>
      <c r="F43" s="14">
        <v>27206</v>
      </c>
      <c r="G43" s="14">
        <v>67529</v>
      </c>
      <c r="H43" s="14">
        <v>3669</v>
      </c>
      <c r="I43" s="14">
        <v>0</v>
      </c>
      <c r="J43" s="14">
        <v>57884</v>
      </c>
      <c r="K43" s="14">
        <v>28668</v>
      </c>
      <c r="L43" s="14">
        <v>13272</v>
      </c>
      <c r="M43" s="14">
        <v>1591</v>
      </c>
      <c r="N43" s="14">
        <v>17822</v>
      </c>
      <c r="O43" s="14">
        <v>-22240</v>
      </c>
      <c r="P43" s="14">
        <f t="shared" si="0"/>
        <v>2557418</v>
      </c>
    </row>
    <row r="44" spans="1:16">
      <c r="A44" s="11">
        <v>37</v>
      </c>
      <c r="B44" s="12" t="s">
        <v>52</v>
      </c>
      <c r="C44" s="14">
        <v>1384221</v>
      </c>
      <c r="D44" s="14">
        <v>440695</v>
      </c>
      <c r="E44" s="14">
        <v>0</v>
      </c>
      <c r="F44" s="14">
        <v>22562</v>
      </c>
      <c r="G44" s="14">
        <v>56003</v>
      </c>
      <c r="H44" s="14">
        <v>3043</v>
      </c>
      <c r="I44" s="14">
        <v>0</v>
      </c>
      <c r="J44" s="14">
        <v>36065</v>
      </c>
      <c r="K44" s="14">
        <v>23775</v>
      </c>
      <c r="L44" s="14">
        <v>11007</v>
      </c>
      <c r="M44" s="14">
        <v>1320</v>
      </c>
      <c r="N44" s="14">
        <v>14780</v>
      </c>
      <c r="O44" s="14">
        <v>-18050</v>
      </c>
      <c r="P44" s="14">
        <f t="shared" si="0"/>
        <v>1975421</v>
      </c>
    </row>
    <row r="45" spans="1:16">
      <c r="A45" s="11">
        <v>38</v>
      </c>
      <c r="B45" s="12" t="s">
        <v>53</v>
      </c>
      <c r="C45" s="14">
        <v>4372654</v>
      </c>
      <c r="D45" s="14">
        <v>1392124</v>
      </c>
      <c r="E45" s="14">
        <v>493920</v>
      </c>
      <c r="F45" s="14">
        <v>71272</v>
      </c>
      <c r="G45" s="14">
        <v>176909</v>
      </c>
      <c r="H45" s="14">
        <v>9612</v>
      </c>
      <c r="I45" s="14">
        <v>0</v>
      </c>
      <c r="J45" s="14">
        <v>237537</v>
      </c>
      <c r="K45" s="14">
        <v>75103</v>
      </c>
      <c r="L45" s="14">
        <v>34769</v>
      </c>
      <c r="M45" s="14">
        <v>4169</v>
      </c>
      <c r="N45" s="14">
        <v>46689</v>
      </c>
      <c r="O45" s="14">
        <v>-58353</v>
      </c>
      <c r="P45" s="14">
        <f t="shared" si="0"/>
        <v>6856405</v>
      </c>
    </row>
    <row r="46" spans="1:16">
      <c r="A46" s="11">
        <v>39</v>
      </c>
      <c r="B46" s="12" t="s">
        <v>54</v>
      </c>
      <c r="C46" s="14">
        <v>1284736</v>
      </c>
      <c r="D46" s="14">
        <v>409022</v>
      </c>
      <c r="E46" s="14">
        <v>119598</v>
      </c>
      <c r="F46" s="14">
        <v>20941</v>
      </c>
      <c r="G46" s="14">
        <v>51978</v>
      </c>
      <c r="H46" s="14">
        <v>2824</v>
      </c>
      <c r="I46" s="14">
        <v>0</v>
      </c>
      <c r="J46" s="14">
        <v>27607</v>
      </c>
      <c r="K46" s="14">
        <v>22066</v>
      </c>
      <c r="L46" s="14">
        <v>10216</v>
      </c>
      <c r="M46" s="14">
        <v>1225</v>
      </c>
      <c r="N46" s="14">
        <v>13718</v>
      </c>
      <c r="O46" s="14">
        <v>-17094</v>
      </c>
      <c r="P46" s="14">
        <f t="shared" si="0"/>
        <v>1946837</v>
      </c>
    </row>
    <row r="47" spans="1:16">
      <c r="A47" s="11">
        <v>40</v>
      </c>
      <c r="B47" s="12" t="s">
        <v>55</v>
      </c>
      <c r="C47" s="14">
        <v>3701751</v>
      </c>
      <c r="D47" s="14">
        <v>1178528</v>
      </c>
      <c r="E47" s="14">
        <v>410651</v>
      </c>
      <c r="F47" s="14">
        <v>60337</v>
      </c>
      <c r="G47" s="14">
        <v>149765</v>
      </c>
      <c r="H47" s="14">
        <v>8137</v>
      </c>
      <c r="I47" s="14">
        <v>0</v>
      </c>
      <c r="J47" s="14">
        <v>188962</v>
      </c>
      <c r="K47" s="14">
        <v>63580</v>
      </c>
      <c r="L47" s="14">
        <v>29435</v>
      </c>
      <c r="M47" s="14">
        <v>3530</v>
      </c>
      <c r="N47" s="14">
        <v>39525</v>
      </c>
      <c r="O47" s="14">
        <v>-49628</v>
      </c>
      <c r="P47" s="14">
        <f t="shared" si="0"/>
        <v>5784573</v>
      </c>
    </row>
    <row r="48" spans="1:16">
      <c r="A48" s="11">
        <v>41</v>
      </c>
      <c r="B48" s="12" t="s">
        <v>56</v>
      </c>
      <c r="C48" s="14">
        <v>14768009</v>
      </c>
      <c r="D48" s="14">
        <v>4701699</v>
      </c>
      <c r="E48" s="14">
        <v>1770234</v>
      </c>
      <c r="F48" s="14">
        <v>240712</v>
      </c>
      <c r="G48" s="14">
        <v>597483</v>
      </c>
      <c r="H48" s="14">
        <v>32463</v>
      </c>
      <c r="I48" s="14">
        <v>0</v>
      </c>
      <c r="J48" s="14">
        <v>820590</v>
      </c>
      <c r="K48" s="14">
        <v>253651</v>
      </c>
      <c r="L48" s="14">
        <v>117429</v>
      </c>
      <c r="M48" s="14">
        <v>14081</v>
      </c>
      <c r="N48" s="14">
        <v>157685</v>
      </c>
      <c r="O48" s="14">
        <v>-180479</v>
      </c>
      <c r="P48" s="14">
        <f t="shared" si="0"/>
        <v>23293557</v>
      </c>
    </row>
    <row r="49" spans="1:16">
      <c r="A49" s="11">
        <v>42</v>
      </c>
      <c r="B49" s="12" t="s">
        <v>57</v>
      </c>
      <c r="C49" s="14">
        <v>1418615</v>
      </c>
      <c r="D49" s="14">
        <v>451645</v>
      </c>
      <c r="E49" s="14">
        <v>132206</v>
      </c>
      <c r="F49" s="14">
        <v>23123</v>
      </c>
      <c r="G49" s="14">
        <v>57394</v>
      </c>
      <c r="H49" s="14">
        <v>3118</v>
      </c>
      <c r="I49" s="14">
        <v>0</v>
      </c>
      <c r="J49" s="14">
        <v>40471</v>
      </c>
      <c r="K49" s="14">
        <v>24366</v>
      </c>
      <c r="L49" s="14">
        <v>11280</v>
      </c>
      <c r="M49" s="14">
        <v>1353</v>
      </c>
      <c r="N49" s="14">
        <v>15147</v>
      </c>
      <c r="O49" s="14">
        <v>-18962</v>
      </c>
      <c r="P49" s="14">
        <f t="shared" si="0"/>
        <v>2159756</v>
      </c>
    </row>
    <row r="50" spans="1:16">
      <c r="A50" s="11">
        <v>43</v>
      </c>
      <c r="B50" s="12" t="s">
        <v>58</v>
      </c>
      <c r="C50" s="14">
        <v>1205808</v>
      </c>
      <c r="D50" s="14">
        <v>383894</v>
      </c>
      <c r="E50" s="14">
        <v>0</v>
      </c>
      <c r="F50" s="14">
        <v>19654</v>
      </c>
      <c r="G50" s="14">
        <v>48784</v>
      </c>
      <c r="H50" s="14">
        <v>2651</v>
      </c>
      <c r="I50" s="14">
        <v>0</v>
      </c>
      <c r="J50" s="14">
        <v>25364</v>
      </c>
      <c r="K50" s="14">
        <v>20711</v>
      </c>
      <c r="L50" s="14">
        <v>9588</v>
      </c>
      <c r="M50" s="14">
        <v>1150</v>
      </c>
      <c r="N50" s="14">
        <v>12875</v>
      </c>
      <c r="O50" s="14">
        <v>-15516</v>
      </c>
      <c r="P50" s="14">
        <f t="shared" si="0"/>
        <v>1714963</v>
      </c>
    </row>
    <row r="51" spans="1:16">
      <c r="A51" s="11">
        <v>44</v>
      </c>
      <c r="B51" s="12" t="s">
        <v>59</v>
      </c>
      <c r="C51" s="14">
        <v>1612666</v>
      </c>
      <c r="D51" s="14">
        <v>513425</v>
      </c>
      <c r="E51" s="14">
        <v>155863</v>
      </c>
      <c r="F51" s="14">
        <v>26286</v>
      </c>
      <c r="G51" s="14">
        <v>65245</v>
      </c>
      <c r="H51" s="14">
        <v>3545</v>
      </c>
      <c r="I51" s="14">
        <v>0</v>
      </c>
      <c r="J51" s="14">
        <v>52229</v>
      </c>
      <c r="K51" s="14">
        <v>27699</v>
      </c>
      <c r="L51" s="14">
        <v>12823</v>
      </c>
      <c r="M51" s="14">
        <v>1538</v>
      </c>
      <c r="N51" s="14">
        <v>17219</v>
      </c>
      <c r="O51" s="14">
        <v>-21524</v>
      </c>
      <c r="P51" s="14">
        <f t="shared" si="0"/>
        <v>2467014</v>
      </c>
    </row>
    <row r="52" spans="1:16">
      <c r="A52" s="11">
        <v>45</v>
      </c>
      <c r="B52" s="12" t="s">
        <v>60</v>
      </c>
      <c r="C52" s="14">
        <v>1129032</v>
      </c>
      <c r="D52" s="14">
        <v>359450</v>
      </c>
      <c r="E52" s="14">
        <v>98445</v>
      </c>
      <c r="F52" s="14">
        <v>18403</v>
      </c>
      <c r="G52" s="14">
        <v>45678</v>
      </c>
      <c r="H52" s="14">
        <v>2482</v>
      </c>
      <c r="I52" s="14">
        <v>0</v>
      </c>
      <c r="J52" s="14">
        <v>17967</v>
      </c>
      <c r="K52" s="14">
        <v>19392</v>
      </c>
      <c r="L52" s="14">
        <v>8978</v>
      </c>
      <c r="M52" s="14">
        <v>1077</v>
      </c>
      <c r="N52" s="14">
        <v>12055</v>
      </c>
      <c r="O52" s="14">
        <v>-14943</v>
      </c>
      <c r="P52" s="14">
        <f t="shared" si="0"/>
        <v>1698016</v>
      </c>
    </row>
    <row r="53" spans="1:16">
      <c r="A53" s="11">
        <v>46</v>
      </c>
      <c r="B53" s="12" t="s">
        <v>61</v>
      </c>
      <c r="C53" s="14">
        <v>1194991</v>
      </c>
      <c r="D53" s="14">
        <v>380450</v>
      </c>
      <c r="E53" s="14">
        <v>0</v>
      </c>
      <c r="F53" s="14">
        <v>19478</v>
      </c>
      <c r="G53" s="14">
        <v>48347</v>
      </c>
      <c r="H53" s="14">
        <v>2627</v>
      </c>
      <c r="I53" s="14">
        <v>0</v>
      </c>
      <c r="J53" s="14">
        <v>24621</v>
      </c>
      <c r="K53" s="14">
        <v>20525</v>
      </c>
      <c r="L53" s="14">
        <v>9502</v>
      </c>
      <c r="M53" s="14">
        <v>1139</v>
      </c>
      <c r="N53" s="14">
        <v>12760</v>
      </c>
      <c r="O53" s="14">
        <v>-15473</v>
      </c>
      <c r="P53" s="14">
        <f t="shared" si="0"/>
        <v>1698967</v>
      </c>
    </row>
    <row r="54" spans="1:16">
      <c r="A54" s="11">
        <v>47</v>
      </c>
      <c r="B54" s="12" t="s">
        <v>62</v>
      </c>
      <c r="C54" s="14">
        <v>1463056</v>
      </c>
      <c r="D54" s="14">
        <v>465794</v>
      </c>
      <c r="E54" s="14">
        <v>137839</v>
      </c>
      <c r="F54" s="14">
        <v>23847</v>
      </c>
      <c r="G54" s="14">
        <v>59192</v>
      </c>
      <c r="H54" s="14">
        <v>3216</v>
      </c>
      <c r="I54" s="14">
        <v>0</v>
      </c>
      <c r="J54" s="14">
        <v>44363</v>
      </c>
      <c r="K54" s="14">
        <v>25129</v>
      </c>
      <c r="L54" s="14">
        <v>11634</v>
      </c>
      <c r="M54" s="14">
        <v>1395</v>
      </c>
      <c r="N54" s="14">
        <v>15622</v>
      </c>
      <c r="O54" s="14">
        <v>-19449</v>
      </c>
      <c r="P54" s="14">
        <f t="shared" si="0"/>
        <v>2231638</v>
      </c>
    </row>
    <row r="55" spans="1:16">
      <c r="A55" s="11">
        <v>48</v>
      </c>
      <c r="B55" s="12" t="s">
        <v>63</v>
      </c>
      <c r="C55" s="14">
        <v>3242023</v>
      </c>
      <c r="D55" s="14">
        <v>1032165</v>
      </c>
      <c r="E55" s="14">
        <v>346648</v>
      </c>
      <c r="F55" s="14">
        <v>52844</v>
      </c>
      <c r="G55" s="14">
        <v>131166</v>
      </c>
      <c r="H55" s="14">
        <v>7127</v>
      </c>
      <c r="I55" s="14">
        <v>0</v>
      </c>
      <c r="J55" s="14">
        <v>166833</v>
      </c>
      <c r="K55" s="14">
        <v>55684</v>
      </c>
      <c r="L55" s="14">
        <v>25779</v>
      </c>
      <c r="M55" s="14">
        <v>3091</v>
      </c>
      <c r="N55" s="14">
        <v>34617</v>
      </c>
      <c r="O55" s="14">
        <v>-43560</v>
      </c>
      <c r="P55" s="14">
        <f t="shared" si="0"/>
        <v>5054417</v>
      </c>
    </row>
    <row r="56" spans="1:16">
      <c r="A56" s="11">
        <v>49</v>
      </c>
      <c r="B56" s="12" t="s">
        <v>64</v>
      </c>
      <c r="C56" s="14">
        <v>1272981</v>
      </c>
      <c r="D56" s="14">
        <v>405280</v>
      </c>
      <c r="E56" s="14">
        <v>114740</v>
      </c>
      <c r="F56" s="14">
        <v>20749</v>
      </c>
      <c r="G56" s="14">
        <v>51502</v>
      </c>
      <c r="H56" s="14">
        <v>2798</v>
      </c>
      <c r="I56" s="14">
        <v>0</v>
      </c>
      <c r="J56" s="14">
        <v>35349</v>
      </c>
      <c r="K56" s="14">
        <v>21864</v>
      </c>
      <c r="L56" s="14">
        <v>10122</v>
      </c>
      <c r="M56" s="14">
        <v>1214</v>
      </c>
      <c r="N56" s="14">
        <v>13592</v>
      </c>
      <c r="O56" s="14">
        <v>-16860</v>
      </c>
      <c r="P56" s="14">
        <f t="shared" si="0"/>
        <v>1933331</v>
      </c>
    </row>
    <row r="57" spans="1:16">
      <c r="A57" s="11">
        <v>50</v>
      </c>
      <c r="B57" s="12" t="s">
        <v>65</v>
      </c>
      <c r="C57" s="14">
        <v>115157818</v>
      </c>
      <c r="D57" s="14">
        <v>36662859</v>
      </c>
      <c r="E57" s="14">
        <v>0</v>
      </c>
      <c r="F57" s="14">
        <v>1877021</v>
      </c>
      <c r="G57" s="14">
        <v>4659047</v>
      </c>
      <c r="H57" s="14">
        <v>253137</v>
      </c>
      <c r="I57" s="14">
        <v>9403664</v>
      </c>
      <c r="J57" s="14">
        <v>5272116</v>
      </c>
      <c r="K57" s="14">
        <v>1977915</v>
      </c>
      <c r="L57" s="14">
        <v>915684</v>
      </c>
      <c r="M57" s="14">
        <v>109801</v>
      </c>
      <c r="N57" s="14">
        <v>1229596</v>
      </c>
      <c r="O57" s="14">
        <v>-1476667</v>
      </c>
      <c r="P57" s="14">
        <f t="shared" si="0"/>
        <v>176041991</v>
      </c>
    </row>
    <row r="58" spans="1:16">
      <c r="A58" s="11">
        <v>51</v>
      </c>
      <c r="B58" s="12" t="s">
        <v>66</v>
      </c>
      <c r="C58" s="14">
        <v>1209848</v>
      </c>
      <c r="D58" s="14">
        <v>385180</v>
      </c>
      <c r="E58" s="14">
        <v>0</v>
      </c>
      <c r="F58" s="14">
        <v>19720</v>
      </c>
      <c r="G58" s="14">
        <v>48948</v>
      </c>
      <c r="H58" s="14">
        <v>2659</v>
      </c>
      <c r="I58" s="14">
        <v>0</v>
      </c>
      <c r="J58" s="14">
        <v>22266</v>
      </c>
      <c r="K58" s="14">
        <v>20780</v>
      </c>
      <c r="L58" s="14">
        <v>9620</v>
      </c>
      <c r="M58" s="14">
        <v>1154</v>
      </c>
      <c r="N58" s="14">
        <v>12918</v>
      </c>
      <c r="O58" s="14">
        <v>-15582</v>
      </c>
      <c r="P58" s="14">
        <f t="shared" si="0"/>
        <v>1717511</v>
      </c>
    </row>
    <row r="59" spans="1:16">
      <c r="A59" s="11">
        <v>52</v>
      </c>
      <c r="B59" s="12" t="s">
        <v>67</v>
      </c>
      <c r="C59" s="14">
        <v>4651441</v>
      </c>
      <c r="D59" s="14">
        <v>1480882</v>
      </c>
      <c r="E59" s="14">
        <v>539076</v>
      </c>
      <c r="F59" s="14">
        <v>75816</v>
      </c>
      <c r="G59" s="14">
        <v>188188</v>
      </c>
      <c r="H59" s="14">
        <v>10225</v>
      </c>
      <c r="I59" s="14">
        <v>0</v>
      </c>
      <c r="J59" s="14">
        <v>246483</v>
      </c>
      <c r="K59" s="14">
        <v>79892</v>
      </c>
      <c r="L59" s="14">
        <v>36986</v>
      </c>
      <c r="M59" s="14">
        <v>4435</v>
      </c>
      <c r="N59" s="14">
        <v>49666</v>
      </c>
      <c r="O59" s="14">
        <v>-62774</v>
      </c>
      <c r="P59" s="14">
        <f t="shared" si="0"/>
        <v>7300316</v>
      </c>
    </row>
    <row r="60" spans="1:16">
      <c r="A60" s="11">
        <v>53</v>
      </c>
      <c r="B60" s="12" t="s">
        <v>68</v>
      </c>
      <c r="C60" s="14">
        <v>2194301</v>
      </c>
      <c r="D60" s="14">
        <v>698601</v>
      </c>
      <c r="E60" s="14">
        <v>225011</v>
      </c>
      <c r="F60" s="14">
        <v>35766</v>
      </c>
      <c r="G60" s="14">
        <v>88777</v>
      </c>
      <c r="H60" s="14">
        <v>4823</v>
      </c>
      <c r="I60" s="14">
        <v>80325</v>
      </c>
      <c r="J60" s="14">
        <v>88324</v>
      </c>
      <c r="K60" s="14">
        <v>37689</v>
      </c>
      <c r="L60" s="14">
        <v>17448</v>
      </c>
      <c r="M60" s="14">
        <v>2092</v>
      </c>
      <c r="N60" s="14">
        <v>23430</v>
      </c>
      <c r="O60" s="14">
        <v>-29347</v>
      </c>
      <c r="P60" s="14">
        <f t="shared" si="0"/>
        <v>3467240</v>
      </c>
    </row>
    <row r="61" spans="1:16">
      <c r="A61" s="11">
        <v>54</v>
      </c>
      <c r="B61" s="12" t="s">
        <v>69</v>
      </c>
      <c r="C61" s="14">
        <v>1163077</v>
      </c>
      <c r="D61" s="14">
        <v>370290</v>
      </c>
      <c r="E61" s="14">
        <v>103119</v>
      </c>
      <c r="F61" s="14">
        <v>18958</v>
      </c>
      <c r="G61" s="14">
        <v>47056</v>
      </c>
      <c r="H61" s="14">
        <v>2557</v>
      </c>
      <c r="I61" s="14">
        <v>0</v>
      </c>
      <c r="J61" s="14">
        <v>20672</v>
      </c>
      <c r="K61" s="14">
        <v>19977</v>
      </c>
      <c r="L61" s="14">
        <v>9248</v>
      </c>
      <c r="M61" s="14">
        <v>1109</v>
      </c>
      <c r="N61" s="14">
        <v>12419</v>
      </c>
      <c r="O61" s="14">
        <v>-15406</v>
      </c>
      <c r="P61" s="14">
        <f t="shared" si="0"/>
        <v>1753076</v>
      </c>
    </row>
    <row r="62" spans="1:16">
      <c r="A62" s="11">
        <v>55</v>
      </c>
      <c r="B62" s="12" t="s">
        <v>70</v>
      </c>
      <c r="C62" s="14">
        <v>1567305</v>
      </c>
      <c r="D62" s="14">
        <v>498984</v>
      </c>
      <c r="E62" s="14">
        <v>0</v>
      </c>
      <c r="F62" s="14">
        <v>25546</v>
      </c>
      <c r="G62" s="14">
        <v>63410</v>
      </c>
      <c r="H62" s="14">
        <v>3445</v>
      </c>
      <c r="I62" s="14">
        <v>0</v>
      </c>
      <c r="J62" s="14">
        <v>49287</v>
      </c>
      <c r="K62" s="14">
        <v>26920</v>
      </c>
      <c r="L62" s="14">
        <v>12463</v>
      </c>
      <c r="M62" s="14">
        <v>1494</v>
      </c>
      <c r="N62" s="14">
        <v>16735</v>
      </c>
      <c r="O62" s="14">
        <v>-20348</v>
      </c>
      <c r="P62" s="14">
        <f t="shared" si="0"/>
        <v>2245241</v>
      </c>
    </row>
    <row r="63" spans="1:16">
      <c r="A63" s="11">
        <v>56</v>
      </c>
      <c r="B63" s="12" t="s">
        <v>71</v>
      </c>
      <c r="C63" s="14">
        <v>4276124</v>
      </c>
      <c r="D63" s="14">
        <v>1361392</v>
      </c>
      <c r="E63" s="14">
        <v>0</v>
      </c>
      <c r="F63" s="14">
        <v>69699</v>
      </c>
      <c r="G63" s="14">
        <v>173003</v>
      </c>
      <c r="H63" s="14">
        <v>9400</v>
      </c>
      <c r="I63" s="14">
        <v>0</v>
      </c>
      <c r="J63" s="14">
        <v>237948</v>
      </c>
      <c r="K63" s="14">
        <v>73445</v>
      </c>
      <c r="L63" s="14">
        <v>34002</v>
      </c>
      <c r="M63" s="14">
        <v>4077</v>
      </c>
      <c r="N63" s="14">
        <v>45658</v>
      </c>
      <c r="O63" s="14">
        <v>-55208</v>
      </c>
      <c r="P63" s="14">
        <f t="shared" si="0"/>
        <v>6229540</v>
      </c>
    </row>
    <row r="64" spans="1:16">
      <c r="A64" s="11">
        <v>57</v>
      </c>
      <c r="B64" s="12" t="s">
        <v>72</v>
      </c>
      <c r="C64" s="14">
        <v>1639517</v>
      </c>
      <c r="D64" s="14">
        <v>521974</v>
      </c>
      <c r="E64" s="14">
        <v>161380</v>
      </c>
      <c r="F64" s="14">
        <v>26723</v>
      </c>
      <c r="G64" s="14">
        <v>66331</v>
      </c>
      <c r="H64" s="14">
        <v>3604</v>
      </c>
      <c r="I64" s="14">
        <v>0</v>
      </c>
      <c r="J64" s="14">
        <v>52375</v>
      </c>
      <c r="K64" s="14">
        <v>28160</v>
      </c>
      <c r="L64" s="14">
        <v>13037</v>
      </c>
      <c r="M64" s="14">
        <v>1563</v>
      </c>
      <c r="N64" s="14">
        <v>17506</v>
      </c>
      <c r="O64" s="14">
        <v>-22099</v>
      </c>
      <c r="P64" s="14">
        <f t="shared" si="0"/>
        <v>2510071</v>
      </c>
    </row>
    <row r="65" spans="1:16">
      <c r="A65" s="11">
        <v>58</v>
      </c>
      <c r="B65" s="12" t="s">
        <v>73</v>
      </c>
      <c r="C65" s="14">
        <v>3465755</v>
      </c>
      <c r="D65" s="14">
        <v>1103394</v>
      </c>
      <c r="E65" s="14">
        <v>381425</v>
      </c>
      <c r="F65" s="14">
        <v>56490</v>
      </c>
      <c r="G65" s="14">
        <v>140217</v>
      </c>
      <c r="H65" s="14">
        <v>7618</v>
      </c>
      <c r="I65" s="14">
        <v>0</v>
      </c>
      <c r="J65" s="14">
        <v>182886</v>
      </c>
      <c r="K65" s="14">
        <v>59527</v>
      </c>
      <c r="L65" s="14">
        <v>27558</v>
      </c>
      <c r="M65" s="14">
        <v>3305</v>
      </c>
      <c r="N65" s="14">
        <v>37006</v>
      </c>
      <c r="O65" s="14">
        <v>-46895</v>
      </c>
      <c r="P65" s="14">
        <f t="shared" si="0"/>
        <v>5418286</v>
      </c>
    </row>
    <row r="66" spans="1:16">
      <c r="A66" s="11">
        <v>59</v>
      </c>
      <c r="B66" s="12" t="s">
        <v>74</v>
      </c>
      <c r="C66" s="14">
        <v>8223104</v>
      </c>
      <c r="D66" s="14">
        <v>2617994</v>
      </c>
      <c r="E66" s="14">
        <v>1272674</v>
      </c>
      <c r="F66" s="14">
        <v>134033</v>
      </c>
      <c r="G66" s="14">
        <v>332690</v>
      </c>
      <c r="H66" s="14">
        <v>18076</v>
      </c>
      <c r="I66" s="14">
        <v>663585</v>
      </c>
      <c r="J66" s="14">
        <v>390245</v>
      </c>
      <c r="K66" s="14">
        <v>141237</v>
      </c>
      <c r="L66" s="14">
        <v>65386</v>
      </c>
      <c r="M66" s="14">
        <v>7841</v>
      </c>
      <c r="N66" s="14">
        <v>87802</v>
      </c>
      <c r="O66" s="14">
        <v>-110976</v>
      </c>
      <c r="P66" s="14">
        <f t="shared" si="0"/>
        <v>13843691</v>
      </c>
    </row>
    <row r="67" spans="1:16">
      <c r="A67" s="11">
        <v>60</v>
      </c>
      <c r="B67" s="12" t="s">
        <v>75</v>
      </c>
      <c r="C67" s="14">
        <v>962135</v>
      </c>
      <c r="D67" s="14">
        <v>306315</v>
      </c>
      <c r="E67" s="14">
        <v>78839</v>
      </c>
      <c r="F67" s="14">
        <v>15682</v>
      </c>
      <c r="G67" s="14">
        <v>38926</v>
      </c>
      <c r="H67" s="14">
        <v>2115</v>
      </c>
      <c r="I67" s="14">
        <v>0</v>
      </c>
      <c r="J67" s="14">
        <v>6896</v>
      </c>
      <c r="K67" s="14">
        <v>16525</v>
      </c>
      <c r="L67" s="14">
        <v>7650</v>
      </c>
      <c r="M67" s="14">
        <v>917</v>
      </c>
      <c r="N67" s="14">
        <v>10273</v>
      </c>
      <c r="O67" s="14">
        <v>-12710</v>
      </c>
      <c r="P67" s="14">
        <f t="shared" si="0"/>
        <v>1433563</v>
      </c>
    </row>
    <row r="68" spans="1:16">
      <c r="A68" s="11">
        <v>61</v>
      </c>
      <c r="B68" s="12" t="s">
        <v>76</v>
      </c>
      <c r="C68" s="14">
        <v>1262598</v>
      </c>
      <c r="D68" s="14">
        <v>401974</v>
      </c>
      <c r="E68" s="14">
        <v>0</v>
      </c>
      <c r="F68" s="14">
        <v>20580</v>
      </c>
      <c r="G68" s="14">
        <v>51082</v>
      </c>
      <c r="H68" s="14">
        <v>2775</v>
      </c>
      <c r="I68" s="14">
        <v>0</v>
      </c>
      <c r="J68" s="14">
        <v>27195</v>
      </c>
      <c r="K68" s="14">
        <v>21686</v>
      </c>
      <c r="L68" s="14">
        <v>10040</v>
      </c>
      <c r="M68" s="14">
        <v>1204</v>
      </c>
      <c r="N68" s="14">
        <v>13481</v>
      </c>
      <c r="O68" s="14">
        <v>-16161</v>
      </c>
      <c r="P68" s="14">
        <f t="shared" si="0"/>
        <v>1796454</v>
      </c>
    </row>
    <row r="69" spans="1:16">
      <c r="A69" s="11">
        <v>62</v>
      </c>
      <c r="B69" s="12" t="s">
        <v>77</v>
      </c>
      <c r="C69" s="14">
        <v>1357413</v>
      </c>
      <c r="D69" s="14">
        <v>432160</v>
      </c>
      <c r="E69" s="14">
        <v>125572</v>
      </c>
      <c r="F69" s="14">
        <v>22125</v>
      </c>
      <c r="G69" s="14">
        <v>54918</v>
      </c>
      <c r="H69" s="14">
        <v>2984</v>
      </c>
      <c r="I69" s="14">
        <v>0</v>
      </c>
      <c r="J69" s="14">
        <v>34391</v>
      </c>
      <c r="K69" s="14">
        <v>23314</v>
      </c>
      <c r="L69" s="14">
        <v>10794</v>
      </c>
      <c r="M69" s="14">
        <v>1294</v>
      </c>
      <c r="N69" s="14">
        <v>14494</v>
      </c>
      <c r="O69" s="14">
        <v>-18102</v>
      </c>
      <c r="P69" s="14">
        <f t="shared" si="0"/>
        <v>2061357</v>
      </c>
    </row>
    <row r="70" spans="1:16">
      <c r="A70" s="11">
        <v>63</v>
      </c>
      <c r="B70" s="12" t="s">
        <v>78</v>
      </c>
      <c r="C70" s="14">
        <v>1424273</v>
      </c>
      <c r="D70" s="14">
        <v>453447</v>
      </c>
      <c r="E70" s="14">
        <v>133538</v>
      </c>
      <c r="F70" s="14">
        <v>23215</v>
      </c>
      <c r="G70" s="14">
        <v>57623</v>
      </c>
      <c r="H70" s="14">
        <v>3131</v>
      </c>
      <c r="I70" s="14">
        <v>0</v>
      </c>
      <c r="J70" s="14">
        <v>39172</v>
      </c>
      <c r="K70" s="14">
        <v>24463</v>
      </c>
      <c r="L70" s="14">
        <v>11325</v>
      </c>
      <c r="M70" s="14">
        <v>1358</v>
      </c>
      <c r="N70" s="14">
        <v>15208</v>
      </c>
      <c r="O70" s="14">
        <v>-18825</v>
      </c>
      <c r="P70" s="14">
        <f t="shared" si="0"/>
        <v>2167928</v>
      </c>
    </row>
    <row r="71" spans="1:16">
      <c r="A71" s="11">
        <v>64</v>
      </c>
      <c r="B71" s="12" t="s">
        <v>79</v>
      </c>
      <c r="C71" s="14">
        <v>1033493</v>
      </c>
      <c r="D71" s="14">
        <v>329034</v>
      </c>
      <c r="E71" s="14">
        <v>87161</v>
      </c>
      <c r="F71" s="14">
        <v>16845</v>
      </c>
      <c r="G71" s="14">
        <v>41813</v>
      </c>
      <c r="H71" s="14">
        <v>2272</v>
      </c>
      <c r="I71" s="14">
        <v>0</v>
      </c>
      <c r="J71" s="14">
        <v>11798</v>
      </c>
      <c r="K71" s="14">
        <v>17751</v>
      </c>
      <c r="L71" s="14">
        <v>8218</v>
      </c>
      <c r="M71" s="14">
        <v>985</v>
      </c>
      <c r="N71" s="14">
        <v>11035</v>
      </c>
      <c r="O71" s="14">
        <v>-13690</v>
      </c>
      <c r="P71" s="14">
        <f t="shared" si="0"/>
        <v>1546715</v>
      </c>
    </row>
    <row r="72" spans="1:16">
      <c r="A72" s="11">
        <v>65</v>
      </c>
      <c r="B72" s="12" t="s">
        <v>80</v>
      </c>
      <c r="C72" s="14">
        <v>1073608</v>
      </c>
      <c r="D72" s="14">
        <v>341805</v>
      </c>
      <c r="E72" s="14">
        <v>0</v>
      </c>
      <c r="F72" s="14">
        <v>17499</v>
      </c>
      <c r="G72" s="14">
        <v>43436</v>
      </c>
      <c r="H72" s="14">
        <v>2360</v>
      </c>
      <c r="I72" s="14">
        <v>0</v>
      </c>
      <c r="J72" s="14">
        <v>13515</v>
      </c>
      <c r="K72" s="14">
        <v>18440</v>
      </c>
      <c r="L72" s="14">
        <v>8537</v>
      </c>
      <c r="M72" s="14">
        <v>1024</v>
      </c>
      <c r="N72" s="14">
        <v>11463</v>
      </c>
      <c r="O72" s="14">
        <v>-13814</v>
      </c>
      <c r="P72" s="14">
        <f t="shared" si="0"/>
        <v>1517873</v>
      </c>
    </row>
    <row r="73" spans="1:16">
      <c r="A73" s="11">
        <v>66</v>
      </c>
      <c r="B73" s="12" t="s">
        <v>81</v>
      </c>
      <c r="C73" s="14">
        <v>1291702</v>
      </c>
      <c r="D73" s="14">
        <v>411240</v>
      </c>
      <c r="E73" s="14">
        <v>118891</v>
      </c>
      <c r="F73" s="14">
        <v>21054</v>
      </c>
      <c r="G73" s="14">
        <v>52260</v>
      </c>
      <c r="H73" s="14">
        <v>2839</v>
      </c>
      <c r="I73" s="14">
        <v>0</v>
      </c>
      <c r="J73" s="14">
        <v>31492</v>
      </c>
      <c r="K73" s="14">
        <v>22186</v>
      </c>
      <c r="L73" s="14">
        <v>10271</v>
      </c>
      <c r="M73" s="14">
        <v>1232</v>
      </c>
      <c r="N73" s="14">
        <v>13792</v>
      </c>
      <c r="O73" s="14">
        <v>-17166</v>
      </c>
      <c r="P73" s="14">
        <f t="shared" ref="P73:P113" si="1">SUM(C73:O73)</f>
        <v>1959793</v>
      </c>
    </row>
    <row r="74" spans="1:16">
      <c r="A74" s="11">
        <v>67</v>
      </c>
      <c r="B74" s="12" t="s">
        <v>82</v>
      </c>
      <c r="C74" s="14">
        <v>1852760</v>
      </c>
      <c r="D74" s="14">
        <v>589864</v>
      </c>
      <c r="E74" s="14">
        <v>0</v>
      </c>
      <c r="F74" s="14">
        <v>30199</v>
      </c>
      <c r="G74" s="14">
        <v>74959</v>
      </c>
      <c r="H74" s="14">
        <v>4073</v>
      </c>
      <c r="I74" s="14">
        <v>0</v>
      </c>
      <c r="J74" s="14">
        <v>65379</v>
      </c>
      <c r="K74" s="14">
        <v>31822</v>
      </c>
      <c r="L74" s="14">
        <v>14732</v>
      </c>
      <c r="M74" s="14">
        <v>1767</v>
      </c>
      <c r="N74" s="14">
        <v>19783</v>
      </c>
      <c r="O74" s="14">
        <v>-24143</v>
      </c>
      <c r="P74" s="14">
        <f t="shared" si="1"/>
        <v>2661195</v>
      </c>
    </row>
    <row r="75" spans="1:16">
      <c r="A75" s="11">
        <v>68</v>
      </c>
      <c r="B75" s="12" t="s">
        <v>83</v>
      </c>
      <c r="C75" s="14">
        <v>1227856</v>
      </c>
      <c r="D75" s="14">
        <v>390913</v>
      </c>
      <c r="E75" s="14">
        <v>0</v>
      </c>
      <c r="F75" s="14">
        <v>20014</v>
      </c>
      <c r="G75" s="14">
        <v>49677</v>
      </c>
      <c r="H75" s="14">
        <v>2699</v>
      </c>
      <c r="I75" s="14">
        <v>0</v>
      </c>
      <c r="J75" s="14">
        <v>21825</v>
      </c>
      <c r="K75" s="14">
        <v>21089</v>
      </c>
      <c r="L75" s="14">
        <v>9763</v>
      </c>
      <c r="M75" s="14">
        <v>1171</v>
      </c>
      <c r="N75" s="14">
        <v>13110</v>
      </c>
      <c r="O75" s="14">
        <v>-15704</v>
      </c>
      <c r="P75" s="14">
        <f t="shared" si="1"/>
        <v>1742413</v>
      </c>
    </row>
    <row r="76" spans="1:16">
      <c r="A76" s="11">
        <v>69</v>
      </c>
      <c r="B76" s="12" t="s">
        <v>84</v>
      </c>
      <c r="C76" s="14">
        <v>1760952</v>
      </c>
      <c r="D76" s="14">
        <v>560635</v>
      </c>
      <c r="E76" s="14">
        <v>172324</v>
      </c>
      <c r="F76" s="14">
        <v>28703</v>
      </c>
      <c r="G76" s="14">
        <v>71244</v>
      </c>
      <c r="H76" s="14">
        <v>3871</v>
      </c>
      <c r="I76" s="14">
        <v>0</v>
      </c>
      <c r="J76" s="14">
        <v>66250</v>
      </c>
      <c r="K76" s="14">
        <v>30246</v>
      </c>
      <c r="L76" s="14">
        <v>14002</v>
      </c>
      <c r="M76" s="14">
        <v>1679</v>
      </c>
      <c r="N76" s="14">
        <v>18803</v>
      </c>
      <c r="O76" s="14">
        <v>-23705</v>
      </c>
      <c r="P76" s="14">
        <f t="shared" si="1"/>
        <v>2705004</v>
      </c>
    </row>
    <row r="77" spans="1:16">
      <c r="A77" s="11">
        <v>70</v>
      </c>
      <c r="B77" s="12" t="s">
        <v>85</v>
      </c>
      <c r="C77" s="14">
        <v>1262082</v>
      </c>
      <c r="D77" s="14">
        <v>401810</v>
      </c>
      <c r="E77" s="14">
        <v>115924</v>
      </c>
      <c r="F77" s="14">
        <v>20571</v>
      </c>
      <c r="G77" s="14">
        <v>51061</v>
      </c>
      <c r="H77" s="14">
        <v>2774</v>
      </c>
      <c r="I77" s="14">
        <v>0</v>
      </c>
      <c r="J77" s="14">
        <v>26776</v>
      </c>
      <c r="K77" s="14">
        <v>21677</v>
      </c>
      <c r="L77" s="14">
        <v>10036</v>
      </c>
      <c r="M77" s="14">
        <v>1203</v>
      </c>
      <c r="N77" s="14">
        <v>13476</v>
      </c>
      <c r="O77" s="14">
        <v>-16857</v>
      </c>
      <c r="P77" s="14">
        <f t="shared" si="1"/>
        <v>1910533</v>
      </c>
    </row>
    <row r="78" spans="1:16">
      <c r="A78" s="11">
        <v>71</v>
      </c>
      <c r="B78" s="12" t="s">
        <v>86</v>
      </c>
      <c r="C78" s="14">
        <v>1060097</v>
      </c>
      <c r="D78" s="14">
        <v>337504</v>
      </c>
      <c r="E78" s="14">
        <v>90327</v>
      </c>
      <c r="F78" s="14">
        <v>17279</v>
      </c>
      <c r="G78" s="14">
        <v>42889</v>
      </c>
      <c r="H78" s="14">
        <v>2330</v>
      </c>
      <c r="I78" s="14">
        <v>0</v>
      </c>
      <c r="J78" s="14">
        <v>14418</v>
      </c>
      <c r="K78" s="14">
        <v>18208</v>
      </c>
      <c r="L78" s="14">
        <v>8429</v>
      </c>
      <c r="M78" s="14">
        <v>1011</v>
      </c>
      <c r="N78" s="14">
        <v>11319</v>
      </c>
      <c r="O78" s="14">
        <v>-13938</v>
      </c>
      <c r="P78" s="14">
        <f t="shared" si="1"/>
        <v>1589873</v>
      </c>
    </row>
    <row r="79" spans="1:16">
      <c r="A79" s="11">
        <v>72</v>
      </c>
      <c r="B79" s="12" t="s">
        <v>87</v>
      </c>
      <c r="C79" s="14">
        <v>1048322</v>
      </c>
      <c r="D79" s="14">
        <v>333755</v>
      </c>
      <c r="E79" s="14">
        <v>89266</v>
      </c>
      <c r="F79" s="14">
        <v>17087</v>
      </c>
      <c r="G79" s="14">
        <v>42413</v>
      </c>
      <c r="H79" s="14">
        <v>2304</v>
      </c>
      <c r="I79" s="14">
        <v>0</v>
      </c>
      <c r="J79" s="14">
        <v>12114</v>
      </c>
      <c r="K79" s="14">
        <v>18006</v>
      </c>
      <c r="L79" s="14">
        <v>8336</v>
      </c>
      <c r="M79" s="14">
        <v>1000</v>
      </c>
      <c r="N79" s="14">
        <v>11193</v>
      </c>
      <c r="O79" s="14">
        <v>-13859</v>
      </c>
      <c r="P79" s="14">
        <f t="shared" si="1"/>
        <v>1569937</v>
      </c>
    </row>
    <row r="80" spans="1:16">
      <c r="A80" s="11">
        <v>73</v>
      </c>
      <c r="B80" s="12" t="s">
        <v>88</v>
      </c>
      <c r="C80" s="14">
        <v>1458010</v>
      </c>
      <c r="D80" s="14">
        <v>464188</v>
      </c>
      <c r="E80" s="14">
        <v>136438</v>
      </c>
      <c r="F80" s="14">
        <v>23765</v>
      </c>
      <c r="G80" s="14">
        <v>58988</v>
      </c>
      <c r="H80" s="14">
        <v>3205</v>
      </c>
      <c r="I80" s="14">
        <v>0</v>
      </c>
      <c r="J80" s="14">
        <v>47547</v>
      </c>
      <c r="K80" s="14">
        <v>25042</v>
      </c>
      <c r="L80" s="14">
        <v>11593</v>
      </c>
      <c r="M80" s="14">
        <v>1390</v>
      </c>
      <c r="N80" s="14">
        <v>15568</v>
      </c>
      <c r="O80" s="14">
        <v>-19156</v>
      </c>
      <c r="P80" s="14">
        <f t="shared" si="1"/>
        <v>2226578</v>
      </c>
    </row>
    <row r="81" spans="1:16">
      <c r="A81" s="11">
        <v>74</v>
      </c>
      <c r="B81" s="12" t="s">
        <v>89</v>
      </c>
      <c r="C81" s="14">
        <v>1240456</v>
      </c>
      <c r="D81" s="14">
        <v>394925</v>
      </c>
      <c r="E81" s="14">
        <v>0</v>
      </c>
      <c r="F81" s="14">
        <v>20219</v>
      </c>
      <c r="G81" s="14">
        <v>50186</v>
      </c>
      <c r="H81" s="14">
        <v>2727</v>
      </c>
      <c r="I81" s="14">
        <v>0</v>
      </c>
      <c r="J81" s="14">
        <v>26616</v>
      </c>
      <c r="K81" s="14">
        <v>21306</v>
      </c>
      <c r="L81" s="14">
        <v>9864</v>
      </c>
      <c r="M81" s="14">
        <v>1183</v>
      </c>
      <c r="N81" s="14">
        <v>13245</v>
      </c>
      <c r="O81" s="14">
        <v>-16058</v>
      </c>
      <c r="P81" s="14">
        <f t="shared" si="1"/>
        <v>1764669</v>
      </c>
    </row>
    <row r="82" spans="1:16">
      <c r="A82" s="11">
        <v>75</v>
      </c>
      <c r="B82" s="12" t="s">
        <v>90</v>
      </c>
      <c r="C82" s="14">
        <v>1561973</v>
      </c>
      <c r="D82" s="14">
        <v>497286</v>
      </c>
      <c r="E82" s="14">
        <v>148806</v>
      </c>
      <c r="F82" s="14">
        <v>25459</v>
      </c>
      <c r="G82" s="14">
        <v>63194</v>
      </c>
      <c r="H82" s="14">
        <v>3433</v>
      </c>
      <c r="I82" s="14">
        <v>0</v>
      </c>
      <c r="J82" s="14">
        <v>53950</v>
      </c>
      <c r="K82" s="14">
        <v>26828</v>
      </c>
      <c r="L82" s="14">
        <v>12420</v>
      </c>
      <c r="M82" s="14">
        <v>1489</v>
      </c>
      <c r="N82" s="14">
        <v>16678</v>
      </c>
      <c r="O82" s="14">
        <v>-20777</v>
      </c>
      <c r="P82" s="14">
        <f t="shared" si="1"/>
        <v>2390739</v>
      </c>
    </row>
    <row r="83" spans="1:16">
      <c r="A83" s="11">
        <v>76</v>
      </c>
      <c r="B83" s="12" t="s">
        <v>91</v>
      </c>
      <c r="C83" s="14">
        <v>2650612</v>
      </c>
      <c r="D83" s="14">
        <v>843877</v>
      </c>
      <c r="E83" s="14">
        <v>277176</v>
      </c>
      <c r="F83" s="14">
        <v>43204</v>
      </c>
      <c r="G83" s="14">
        <v>107238</v>
      </c>
      <c r="H83" s="14">
        <v>5827</v>
      </c>
      <c r="I83" s="14">
        <v>0</v>
      </c>
      <c r="J83" s="14">
        <v>128551</v>
      </c>
      <c r="K83" s="14">
        <v>45526</v>
      </c>
      <c r="L83" s="14">
        <v>21076</v>
      </c>
      <c r="M83" s="14">
        <v>2527</v>
      </c>
      <c r="N83" s="14">
        <v>28302</v>
      </c>
      <c r="O83" s="14">
        <v>-35840</v>
      </c>
      <c r="P83" s="14">
        <f t="shared" si="1"/>
        <v>4118076</v>
      </c>
    </row>
    <row r="84" spans="1:16">
      <c r="A84" s="11">
        <v>77</v>
      </c>
      <c r="B84" s="12" t="s">
        <v>92</v>
      </c>
      <c r="C84" s="14">
        <v>1135377</v>
      </c>
      <c r="D84" s="14">
        <v>361471</v>
      </c>
      <c r="E84" s="14">
        <v>0</v>
      </c>
      <c r="F84" s="14">
        <v>18506</v>
      </c>
      <c r="G84" s="14">
        <v>45935</v>
      </c>
      <c r="H84" s="14">
        <v>2496</v>
      </c>
      <c r="I84" s="14">
        <v>0</v>
      </c>
      <c r="J84" s="14">
        <v>20907</v>
      </c>
      <c r="K84" s="14">
        <v>19501</v>
      </c>
      <c r="L84" s="14">
        <v>9028</v>
      </c>
      <c r="M84" s="14">
        <v>1083</v>
      </c>
      <c r="N84" s="14">
        <v>12123</v>
      </c>
      <c r="O84" s="14">
        <v>-14678</v>
      </c>
      <c r="P84" s="14">
        <f t="shared" si="1"/>
        <v>1611749</v>
      </c>
    </row>
    <row r="85" spans="1:16">
      <c r="A85" s="11">
        <v>78</v>
      </c>
      <c r="B85" s="12" t="s">
        <v>93</v>
      </c>
      <c r="C85" s="14">
        <v>1239476</v>
      </c>
      <c r="D85" s="14">
        <v>394613</v>
      </c>
      <c r="E85" s="14">
        <v>111669</v>
      </c>
      <c r="F85" s="14">
        <v>20203</v>
      </c>
      <c r="G85" s="14">
        <v>50147</v>
      </c>
      <c r="H85" s="14">
        <v>2725</v>
      </c>
      <c r="I85" s="14">
        <v>0</v>
      </c>
      <c r="J85" s="14">
        <v>27144</v>
      </c>
      <c r="K85" s="14">
        <v>21289</v>
      </c>
      <c r="L85" s="14">
        <v>9856</v>
      </c>
      <c r="M85" s="14">
        <v>1182</v>
      </c>
      <c r="N85" s="14">
        <v>13234</v>
      </c>
      <c r="O85" s="14">
        <v>-16560</v>
      </c>
      <c r="P85" s="14">
        <f t="shared" si="1"/>
        <v>1874978</v>
      </c>
    </row>
    <row r="86" spans="1:16">
      <c r="A86" s="11">
        <v>79</v>
      </c>
      <c r="B86" s="12" t="s">
        <v>94</v>
      </c>
      <c r="C86" s="14">
        <v>5350948</v>
      </c>
      <c r="D86" s="14">
        <v>1703584</v>
      </c>
      <c r="E86" s="14">
        <v>602135</v>
      </c>
      <c r="F86" s="14">
        <v>87218</v>
      </c>
      <c r="G86" s="14">
        <v>216488</v>
      </c>
      <c r="H86" s="14">
        <v>11762</v>
      </c>
      <c r="I86" s="14">
        <v>0</v>
      </c>
      <c r="J86" s="14">
        <v>313093</v>
      </c>
      <c r="K86" s="14">
        <v>91906</v>
      </c>
      <c r="L86" s="14">
        <v>42548</v>
      </c>
      <c r="M86" s="14">
        <v>5102</v>
      </c>
      <c r="N86" s="14">
        <v>57135</v>
      </c>
      <c r="O86" s="14">
        <v>-71843</v>
      </c>
      <c r="P86" s="14">
        <f t="shared" si="1"/>
        <v>8410076</v>
      </c>
    </row>
    <row r="87" spans="1:16">
      <c r="A87" s="11">
        <v>80</v>
      </c>
      <c r="B87" s="12" t="s">
        <v>95</v>
      </c>
      <c r="C87" s="14">
        <v>1954361</v>
      </c>
      <c r="D87" s="14">
        <v>622211</v>
      </c>
      <c r="E87" s="14">
        <v>195312</v>
      </c>
      <c r="F87" s="14">
        <v>31855</v>
      </c>
      <c r="G87" s="14">
        <v>79069</v>
      </c>
      <c r="H87" s="14">
        <v>4296</v>
      </c>
      <c r="I87" s="14">
        <v>0</v>
      </c>
      <c r="J87" s="14">
        <v>75526</v>
      </c>
      <c r="K87" s="14">
        <v>33568</v>
      </c>
      <c r="L87" s="14">
        <v>15540</v>
      </c>
      <c r="M87" s="14">
        <v>1863</v>
      </c>
      <c r="N87" s="14">
        <v>20868</v>
      </c>
      <c r="O87" s="14">
        <v>-26026</v>
      </c>
      <c r="P87" s="14">
        <f t="shared" si="1"/>
        <v>3008443</v>
      </c>
    </row>
    <row r="88" spans="1:16">
      <c r="A88" s="11">
        <v>81</v>
      </c>
      <c r="B88" s="12" t="s">
        <v>96</v>
      </c>
      <c r="C88" s="14">
        <v>1202495</v>
      </c>
      <c r="D88" s="14">
        <v>382839</v>
      </c>
      <c r="E88" s="14">
        <v>106853</v>
      </c>
      <c r="F88" s="14">
        <v>19600</v>
      </c>
      <c r="G88" s="14">
        <v>48650</v>
      </c>
      <c r="H88" s="14">
        <v>2643</v>
      </c>
      <c r="I88" s="14">
        <v>22451</v>
      </c>
      <c r="J88" s="14">
        <v>25906</v>
      </c>
      <c r="K88" s="14">
        <v>20654</v>
      </c>
      <c r="L88" s="14">
        <v>9562</v>
      </c>
      <c r="M88" s="14">
        <v>1147</v>
      </c>
      <c r="N88" s="14">
        <v>12840</v>
      </c>
      <c r="O88" s="14">
        <v>-15958</v>
      </c>
      <c r="P88" s="14">
        <f t="shared" si="1"/>
        <v>1839682</v>
      </c>
    </row>
    <row r="89" spans="1:16">
      <c r="A89" s="11">
        <v>82</v>
      </c>
      <c r="B89" s="12" t="s">
        <v>97</v>
      </c>
      <c r="C89" s="14">
        <v>1211288</v>
      </c>
      <c r="D89" s="14">
        <v>385638</v>
      </c>
      <c r="E89" s="14">
        <v>108598</v>
      </c>
      <c r="F89" s="14">
        <v>19743</v>
      </c>
      <c r="G89" s="14">
        <v>49006</v>
      </c>
      <c r="H89" s="14">
        <v>2663</v>
      </c>
      <c r="I89" s="14">
        <v>0</v>
      </c>
      <c r="J89" s="14">
        <v>22911</v>
      </c>
      <c r="K89" s="14">
        <v>20805</v>
      </c>
      <c r="L89" s="14">
        <v>9632</v>
      </c>
      <c r="M89" s="14">
        <v>1155</v>
      </c>
      <c r="N89" s="14">
        <v>12934</v>
      </c>
      <c r="O89" s="14">
        <v>-16252</v>
      </c>
      <c r="P89" s="14">
        <f t="shared" si="1"/>
        <v>1828121</v>
      </c>
    </row>
    <row r="90" spans="1:16">
      <c r="A90" s="11">
        <v>83</v>
      </c>
      <c r="B90" s="12" t="s">
        <v>98</v>
      </c>
      <c r="C90" s="14">
        <v>1098863</v>
      </c>
      <c r="D90" s="14">
        <v>349846</v>
      </c>
      <c r="E90" s="14">
        <v>0</v>
      </c>
      <c r="F90" s="14">
        <v>17911</v>
      </c>
      <c r="G90" s="14">
        <v>44458</v>
      </c>
      <c r="H90" s="14">
        <v>2415</v>
      </c>
      <c r="I90" s="14">
        <v>0</v>
      </c>
      <c r="J90" s="14">
        <v>12545</v>
      </c>
      <c r="K90" s="14">
        <v>18874</v>
      </c>
      <c r="L90" s="14">
        <v>8738</v>
      </c>
      <c r="M90" s="14">
        <v>1048</v>
      </c>
      <c r="N90" s="14">
        <v>11733</v>
      </c>
      <c r="O90" s="14">
        <v>-14156</v>
      </c>
      <c r="P90" s="14">
        <f t="shared" si="1"/>
        <v>1552275</v>
      </c>
    </row>
    <row r="91" spans="1:16">
      <c r="A91" s="11">
        <v>84</v>
      </c>
      <c r="B91" s="12" t="s">
        <v>99</v>
      </c>
      <c r="C91" s="14">
        <v>1564429</v>
      </c>
      <c r="D91" s="14">
        <v>498068</v>
      </c>
      <c r="E91" s="14">
        <v>149626</v>
      </c>
      <c r="F91" s="14">
        <v>25499</v>
      </c>
      <c r="G91" s="14">
        <v>63294</v>
      </c>
      <c r="H91" s="14">
        <v>3439</v>
      </c>
      <c r="I91" s="14">
        <v>0</v>
      </c>
      <c r="J91" s="14">
        <v>49843</v>
      </c>
      <c r="K91" s="14">
        <v>26870</v>
      </c>
      <c r="L91" s="14">
        <v>12440</v>
      </c>
      <c r="M91" s="14">
        <v>1492</v>
      </c>
      <c r="N91" s="14">
        <v>16704</v>
      </c>
      <c r="O91" s="14">
        <v>-21115</v>
      </c>
      <c r="P91" s="14">
        <f t="shared" si="1"/>
        <v>2390589</v>
      </c>
    </row>
    <row r="92" spans="1:16">
      <c r="A92" s="11">
        <v>85</v>
      </c>
      <c r="B92" s="12" t="s">
        <v>100</v>
      </c>
      <c r="C92" s="14">
        <v>2535739</v>
      </c>
      <c r="D92" s="14">
        <v>807305</v>
      </c>
      <c r="E92" s="14">
        <v>263126</v>
      </c>
      <c r="F92" s="14">
        <v>41331</v>
      </c>
      <c r="G92" s="14">
        <v>102591</v>
      </c>
      <c r="H92" s="14">
        <v>5574</v>
      </c>
      <c r="I92" s="14">
        <v>0</v>
      </c>
      <c r="J92" s="14">
        <v>125117</v>
      </c>
      <c r="K92" s="14">
        <v>43553</v>
      </c>
      <c r="L92" s="14">
        <v>20163</v>
      </c>
      <c r="M92" s="14">
        <v>2418</v>
      </c>
      <c r="N92" s="14">
        <v>27075</v>
      </c>
      <c r="O92" s="14">
        <v>-33848</v>
      </c>
      <c r="P92" s="14">
        <f t="shared" si="1"/>
        <v>3940144</v>
      </c>
    </row>
    <row r="93" spans="1:16">
      <c r="A93" s="11">
        <v>86</v>
      </c>
      <c r="B93" s="12" t="s">
        <v>101</v>
      </c>
      <c r="C93" s="14">
        <v>1080230</v>
      </c>
      <c r="D93" s="14">
        <v>343914</v>
      </c>
      <c r="E93" s="14">
        <v>92642</v>
      </c>
      <c r="F93" s="14">
        <v>17607</v>
      </c>
      <c r="G93" s="14">
        <v>43704</v>
      </c>
      <c r="H93" s="14">
        <v>2375</v>
      </c>
      <c r="I93" s="14">
        <v>0</v>
      </c>
      <c r="J93" s="14">
        <v>16650</v>
      </c>
      <c r="K93" s="14">
        <v>18554</v>
      </c>
      <c r="L93" s="14">
        <v>8590</v>
      </c>
      <c r="M93" s="14">
        <v>1030</v>
      </c>
      <c r="N93" s="14">
        <v>11534</v>
      </c>
      <c r="O93" s="14">
        <v>-14339</v>
      </c>
      <c r="P93" s="14">
        <f t="shared" si="1"/>
        <v>1622491</v>
      </c>
    </row>
    <row r="94" spans="1:16">
      <c r="A94" s="11">
        <v>87</v>
      </c>
      <c r="B94" s="12" t="s">
        <v>102</v>
      </c>
      <c r="C94" s="14">
        <v>1418611</v>
      </c>
      <c r="D94" s="14">
        <v>451644</v>
      </c>
      <c r="E94" s="14">
        <v>133790</v>
      </c>
      <c r="F94" s="14">
        <v>23123</v>
      </c>
      <c r="G94" s="14">
        <v>57394</v>
      </c>
      <c r="H94" s="14">
        <v>3118</v>
      </c>
      <c r="I94" s="14">
        <v>0</v>
      </c>
      <c r="J94" s="14">
        <v>41882</v>
      </c>
      <c r="K94" s="14">
        <v>24366</v>
      </c>
      <c r="L94" s="14">
        <v>11280</v>
      </c>
      <c r="M94" s="14">
        <v>1353</v>
      </c>
      <c r="N94" s="14">
        <v>15147</v>
      </c>
      <c r="O94" s="14">
        <v>-18822</v>
      </c>
      <c r="P94" s="14">
        <f t="shared" si="1"/>
        <v>2162886</v>
      </c>
    </row>
    <row r="95" spans="1:16">
      <c r="A95" s="11">
        <v>88</v>
      </c>
      <c r="B95" s="12" t="s">
        <v>103</v>
      </c>
      <c r="C95" s="14">
        <v>1056452</v>
      </c>
      <c r="D95" s="14">
        <v>336343</v>
      </c>
      <c r="E95" s="14">
        <v>89901</v>
      </c>
      <c r="F95" s="14">
        <v>17220</v>
      </c>
      <c r="G95" s="14">
        <v>42742</v>
      </c>
      <c r="H95" s="14">
        <v>2322</v>
      </c>
      <c r="I95" s="14">
        <v>0</v>
      </c>
      <c r="J95" s="14">
        <v>13969</v>
      </c>
      <c r="K95" s="14">
        <v>18145</v>
      </c>
      <c r="L95" s="14">
        <v>8400</v>
      </c>
      <c r="M95" s="14">
        <v>1007</v>
      </c>
      <c r="N95" s="14">
        <v>11280</v>
      </c>
      <c r="O95" s="14">
        <v>-14012</v>
      </c>
      <c r="P95" s="14">
        <f t="shared" si="1"/>
        <v>1583769</v>
      </c>
    </row>
    <row r="96" spans="1:16">
      <c r="A96" s="11">
        <v>89</v>
      </c>
      <c r="B96" s="12" t="s">
        <v>104</v>
      </c>
      <c r="C96" s="14">
        <v>4868741</v>
      </c>
      <c r="D96" s="14">
        <v>1550064</v>
      </c>
      <c r="E96" s="14">
        <v>553401</v>
      </c>
      <c r="F96" s="14">
        <v>79358</v>
      </c>
      <c r="G96" s="14">
        <v>196979</v>
      </c>
      <c r="H96" s="14">
        <v>10702</v>
      </c>
      <c r="I96" s="14">
        <v>131710</v>
      </c>
      <c r="J96" s="14">
        <v>257010</v>
      </c>
      <c r="K96" s="14">
        <v>83624</v>
      </c>
      <c r="L96" s="14">
        <v>38714</v>
      </c>
      <c r="M96" s="14">
        <v>4642</v>
      </c>
      <c r="N96" s="14">
        <v>51986</v>
      </c>
      <c r="O96" s="14">
        <v>-66514</v>
      </c>
      <c r="P96" s="14">
        <f t="shared" si="1"/>
        <v>7760417</v>
      </c>
    </row>
    <row r="97" spans="1:16">
      <c r="A97" s="11">
        <v>90</v>
      </c>
      <c r="B97" s="12" t="s">
        <v>105</v>
      </c>
      <c r="C97" s="14">
        <v>1615795</v>
      </c>
      <c r="D97" s="14">
        <v>514421</v>
      </c>
      <c r="E97" s="14">
        <v>155283</v>
      </c>
      <c r="F97" s="14">
        <v>26337</v>
      </c>
      <c r="G97" s="14">
        <v>65372</v>
      </c>
      <c r="H97" s="14">
        <v>3552</v>
      </c>
      <c r="I97" s="14">
        <v>0</v>
      </c>
      <c r="J97" s="14">
        <v>56004</v>
      </c>
      <c r="K97" s="14">
        <v>27752</v>
      </c>
      <c r="L97" s="14">
        <v>12848</v>
      </c>
      <c r="M97" s="14">
        <v>1541</v>
      </c>
      <c r="N97" s="14">
        <v>17253</v>
      </c>
      <c r="O97" s="14">
        <v>-21668</v>
      </c>
      <c r="P97" s="14">
        <f t="shared" si="1"/>
        <v>2474490</v>
      </c>
    </row>
    <row r="98" spans="1:16">
      <c r="A98" s="11">
        <v>91</v>
      </c>
      <c r="B98" s="12" t="s">
        <v>106</v>
      </c>
      <c r="C98" s="14">
        <v>2129342</v>
      </c>
      <c r="D98" s="14">
        <v>677920</v>
      </c>
      <c r="E98" s="14">
        <v>0</v>
      </c>
      <c r="F98" s="14">
        <v>34707</v>
      </c>
      <c r="G98" s="14">
        <v>86149</v>
      </c>
      <c r="H98" s="14">
        <v>4681</v>
      </c>
      <c r="I98" s="14">
        <v>0</v>
      </c>
      <c r="J98" s="14">
        <v>89421</v>
      </c>
      <c r="K98" s="14">
        <v>36573</v>
      </c>
      <c r="L98" s="14">
        <v>16932</v>
      </c>
      <c r="M98" s="14">
        <v>2030</v>
      </c>
      <c r="N98" s="14">
        <v>22736</v>
      </c>
      <c r="O98" s="14">
        <v>-27630</v>
      </c>
      <c r="P98" s="14">
        <f t="shared" si="1"/>
        <v>3072861</v>
      </c>
    </row>
    <row r="99" spans="1:16">
      <c r="A99" s="11">
        <v>92</v>
      </c>
      <c r="B99" s="12" t="s">
        <v>107</v>
      </c>
      <c r="C99" s="14">
        <v>1666177</v>
      </c>
      <c r="D99" s="14">
        <v>530462</v>
      </c>
      <c r="E99" s="14">
        <v>160635</v>
      </c>
      <c r="F99" s="14">
        <v>27158</v>
      </c>
      <c r="G99" s="14">
        <v>67410</v>
      </c>
      <c r="H99" s="14">
        <v>3663</v>
      </c>
      <c r="I99" s="14">
        <v>0</v>
      </c>
      <c r="J99" s="14">
        <v>65131</v>
      </c>
      <c r="K99" s="14">
        <v>28618</v>
      </c>
      <c r="L99" s="14">
        <v>13249</v>
      </c>
      <c r="M99" s="14">
        <v>1589</v>
      </c>
      <c r="N99" s="14">
        <v>17791</v>
      </c>
      <c r="O99" s="14">
        <v>-22050</v>
      </c>
      <c r="P99" s="14">
        <f t="shared" si="1"/>
        <v>2559833</v>
      </c>
    </row>
    <row r="100" spans="1:16">
      <c r="A100" s="11">
        <v>93</v>
      </c>
      <c r="B100" s="12" t="s">
        <v>108</v>
      </c>
      <c r="C100" s="14">
        <v>2662567</v>
      </c>
      <c r="D100" s="14">
        <v>847683</v>
      </c>
      <c r="E100" s="14">
        <v>0</v>
      </c>
      <c r="F100" s="14">
        <v>43399</v>
      </c>
      <c r="G100" s="14">
        <v>107722</v>
      </c>
      <c r="H100" s="14">
        <v>5853</v>
      </c>
      <c r="I100" s="14">
        <v>0</v>
      </c>
      <c r="J100" s="14">
        <v>112946</v>
      </c>
      <c r="K100" s="14">
        <v>45731</v>
      </c>
      <c r="L100" s="14">
        <v>21172</v>
      </c>
      <c r="M100" s="14">
        <v>2539</v>
      </c>
      <c r="N100" s="14">
        <v>28430</v>
      </c>
      <c r="O100" s="14">
        <v>-34774</v>
      </c>
      <c r="P100" s="14">
        <f t="shared" si="1"/>
        <v>3843268</v>
      </c>
    </row>
    <row r="101" spans="1:16">
      <c r="A101" s="11">
        <v>94</v>
      </c>
      <c r="B101" s="12" t="s">
        <v>163</v>
      </c>
      <c r="C101" s="14">
        <v>1413797</v>
      </c>
      <c r="D101" s="14">
        <v>450111</v>
      </c>
      <c r="E101" s="14">
        <v>0</v>
      </c>
      <c r="F101" s="14">
        <v>23044</v>
      </c>
      <c r="G101" s="14">
        <v>57199</v>
      </c>
      <c r="H101" s="14">
        <v>3108</v>
      </c>
      <c r="I101" s="14">
        <v>0</v>
      </c>
      <c r="J101" s="14">
        <v>42655</v>
      </c>
      <c r="K101" s="14">
        <v>24283</v>
      </c>
      <c r="L101" s="14">
        <v>11242</v>
      </c>
      <c r="M101" s="14">
        <v>1348</v>
      </c>
      <c r="N101" s="14">
        <v>15096</v>
      </c>
      <c r="O101" s="14">
        <v>-18109</v>
      </c>
      <c r="P101" s="14">
        <f t="shared" si="1"/>
        <v>2023774</v>
      </c>
    </row>
    <row r="102" spans="1:16">
      <c r="A102" s="11">
        <v>95</v>
      </c>
      <c r="B102" s="12" t="s">
        <v>109</v>
      </c>
      <c r="C102" s="14">
        <v>1427665</v>
      </c>
      <c r="D102" s="14">
        <v>454526</v>
      </c>
      <c r="E102" s="14">
        <v>134502</v>
      </c>
      <c r="F102" s="14">
        <v>23270</v>
      </c>
      <c r="G102" s="14">
        <v>57760</v>
      </c>
      <c r="H102" s="14">
        <v>3138</v>
      </c>
      <c r="I102" s="14">
        <v>0</v>
      </c>
      <c r="J102" s="14">
        <v>37688</v>
      </c>
      <c r="K102" s="14">
        <v>24521</v>
      </c>
      <c r="L102" s="14">
        <v>11352</v>
      </c>
      <c r="M102" s="14">
        <v>1361</v>
      </c>
      <c r="N102" s="14">
        <v>15244</v>
      </c>
      <c r="O102" s="14">
        <v>-19013</v>
      </c>
      <c r="P102" s="14">
        <f t="shared" si="1"/>
        <v>2172014</v>
      </c>
    </row>
    <row r="103" spans="1:16">
      <c r="A103" s="11">
        <v>96</v>
      </c>
      <c r="B103" s="12" t="s">
        <v>110</v>
      </c>
      <c r="C103" s="14">
        <v>9060678</v>
      </c>
      <c r="D103" s="14">
        <v>2884653</v>
      </c>
      <c r="E103" s="14">
        <v>1096030</v>
      </c>
      <c r="F103" s="14">
        <v>147685</v>
      </c>
      <c r="G103" s="14">
        <v>366576</v>
      </c>
      <c r="H103" s="14">
        <v>19917</v>
      </c>
      <c r="I103" s="14">
        <v>0</v>
      </c>
      <c r="J103" s="14">
        <v>568809</v>
      </c>
      <c r="K103" s="14">
        <v>155623</v>
      </c>
      <c r="L103" s="14">
        <v>72046</v>
      </c>
      <c r="M103" s="14">
        <v>8639</v>
      </c>
      <c r="N103" s="14">
        <v>96745</v>
      </c>
      <c r="O103" s="14">
        <v>-123062</v>
      </c>
      <c r="P103" s="14">
        <f t="shared" si="1"/>
        <v>14354339</v>
      </c>
    </row>
    <row r="104" spans="1:16">
      <c r="A104" s="11">
        <v>97</v>
      </c>
      <c r="B104" s="12" t="s">
        <v>111</v>
      </c>
      <c r="C104" s="14">
        <v>1234589</v>
      </c>
      <c r="D104" s="14">
        <v>393057</v>
      </c>
      <c r="E104" s="14">
        <v>110713</v>
      </c>
      <c r="F104" s="14">
        <v>20123</v>
      </c>
      <c r="G104" s="14">
        <v>49949</v>
      </c>
      <c r="H104" s="14">
        <v>2714</v>
      </c>
      <c r="I104" s="14">
        <v>0</v>
      </c>
      <c r="J104" s="14">
        <v>27840</v>
      </c>
      <c r="K104" s="14">
        <v>21205</v>
      </c>
      <c r="L104" s="14">
        <v>9817</v>
      </c>
      <c r="M104" s="14">
        <v>1177</v>
      </c>
      <c r="N104" s="14">
        <v>13182</v>
      </c>
      <c r="O104" s="14">
        <v>-16392</v>
      </c>
      <c r="P104" s="14">
        <f t="shared" si="1"/>
        <v>1867974</v>
      </c>
    </row>
    <row r="105" spans="1:16">
      <c r="A105" s="11">
        <v>98</v>
      </c>
      <c r="B105" s="12" t="s">
        <v>112</v>
      </c>
      <c r="C105" s="14">
        <v>2387562</v>
      </c>
      <c r="D105" s="14">
        <v>760129</v>
      </c>
      <c r="E105" s="14">
        <v>245821</v>
      </c>
      <c r="F105" s="14">
        <v>38916</v>
      </c>
      <c r="G105" s="14">
        <v>96596</v>
      </c>
      <c r="H105" s="14">
        <v>5248</v>
      </c>
      <c r="I105" s="14">
        <v>0</v>
      </c>
      <c r="J105" s="14">
        <v>108251</v>
      </c>
      <c r="K105" s="14">
        <v>41008</v>
      </c>
      <c r="L105" s="14">
        <v>18985</v>
      </c>
      <c r="M105" s="14">
        <v>2276</v>
      </c>
      <c r="N105" s="14">
        <v>25493</v>
      </c>
      <c r="O105" s="14">
        <v>-32112</v>
      </c>
      <c r="P105" s="14">
        <f t="shared" si="1"/>
        <v>3698173</v>
      </c>
    </row>
    <row r="106" spans="1:16">
      <c r="A106" s="11">
        <v>99</v>
      </c>
      <c r="B106" s="12" t="s">
        <v>113</v>
      </c>
      <c r="C106" s="14">
        <v>1289280</v>
      </c>
      <c r="D106" s="14">
        <v>410469</v>
      </c>
      <c r="E106" s="14">
        <v>116893</v>
      </c>
      <c r="F106" s="14">
        <v>21015</v>
      </c>
      <c r="G106" s="14">
        <v>52162</v>
      </c>
      <c r="H106" s="14">
        <v>2834</v>
      </c>
      <c r="I106" s="14">
        <v>0</v>
      </c>
      <c r="J106" s="14">
        <v>33769</v>
      </c>
      <c r="K106" s="14">
        <v>22144</v>
      </c>
      <c r="L106" s="14">
        <v>10252</v>
      </c>
      <c r="M106" s="14">
        <v>1229</v>
      </c>
      <c r="N106" s="14">
        <v>13766</v>
      </c>
      <c r="O106" s="14">
        <v>-17149</v>
      </c>
      <c r="P106" s="14">
        <f t="shared" si="1"/>
        <v>1956664</v>
      </c>
    </row>
    <row r="107" spans="1:16">
      <c r="A107" s="11">
        <v>100</v>
      </c>
      <c r="B107" s="12" t="s">
        <v>114</v>
      </c>
      <c r="C107" s="14">
        <v>1270031</v>
      </c>
      <c r="D107" s="14">
        <v>404340</v>
      </c>
      <c r="E107" s="14">
        <v>0</v>
      </c>
      <c r="F107" s="14">
        <v>20701</v>
      </c>
      <c r="G107" s="14">
        <v>51383</v>
      </c>
      <c r="H107" s="14">
        <v>2792</v>
      </c>
      <c r="I107" s="14">
        <v>0</v>
      </c>
      <c r="J107" s="14">
        <v>27497</v>
      </c>
      <c r="K107" s="14">
        <v>21814</v>
      </c>
      <c r="L107" s="14">
        <v>10099</v>
      </c>
      <c r="M107" s="14">
        <v>1211</v>
      </c>
      <c r="N107" s="14">
        <v>13561</v>
      </c>
      <c r="O107" s="14">
        <v>-16358</v>
      </c>
      <c r="P107" s="14">
        <f t="shared" si="1"/>
        <v>1807071</v>
      </c>
    </row>
    <row r="108" spans="1:16">
      <c r="A108" s="11">
        <v>101</v>
      </c>
      <c r="B108" s="12" t="s">
        <v>115</v>
      </c>
      <c r="C108" s="14">
        <v>7945586</v>
      </c>
      <c r="D108" s="14">
        <v>2529641</v>
      </c>
      <c r="E108" s="14">
        <v>1027954</v>
      </c>
      <c r="F108" s="14">
        <v>129509</v>
      </c>
      <c r="G108" s="14">
        <v>321462</v>
      </c>
      <c r="H108" s="14">
        <v>17466</v>
      </c>
      <c r="I108" s="14">
        <v>624219</v>
      </c>
      <c r="J108" s="14">
        <v>418076</v>
      </c>
      <c r="K108" s="14">
        <v>136471</v>
      </c>
      <c r="L108" s="14">
        <v>63180</v>
      </c>
      <c r="M108" s="14">
        <v>7576</v>
      </c>
      <c r="N108" s="14">
        <v>84839</v>
      </c>
      <c r="O108" s="14">
        <v>-102495</v>
      </c>
      <c r="P108" s="14">
        <f t="shared" si="1"/>
        <v>13203484</v>
      </c>
    </row>
    <row r="109" spans="1:16">
      <c r="A109" s="11">
        <v>102</v>
      </c>
      <c r="B109" s="12" t="s">
        <v>116</v>
      </c>
      <c r="C109" s="14">
        <v>9679780</v>
      </c>
      <c r="D109" s="14">
        <v>3081757</v>
      </c>
      <c r="E109" s="14">
        <v>1238577</v>
      </c>
      <c r="F109" s="14">
        <v>157776</v>
      </c>
      <c r="G109" s="14">
        <v>391624</v>
      </c>
      <c r="H109" s="14">
        <v>21278</v>
      </c>
      <c r="I109" s="14">
        <v>0</v>
      </c>
      <c r="J109" s="14">
        <v>577186</v>
      </c>
      <c r="K109" s="14">
        <v>166257</v>
      </c>
      <c r="L109" s="14">
        <v>76969</v>
      </c>
      <c r="M109" s="14">
        <v>9229</v>
      </c>
      <c r="N109" s="14">
        <v>103356</v>
      </c>
      <c r="O109" s="14">
        <v>-131074</v>
      </c>
      <c r="P109" s="14">
        <f t="shared" si="1"/>
        <v>15372715</v>
      </c>
    </row>
    <row r="110" spans="1:16">
      <c r="A110" s="11">
        <v>103</v>
      </c>
      <c r="B110" s="12" t="s">
        <v>117</v>
      </c>
      <c r="C110" s="14">
        <v>1211225</v>
      </c>
      <c r="D110" s="14">
        <v>385618</v>
      </c>
      <c r="E110" s="14">
        <v>107920</v>
      </c>
      <c r="F110" s="14">
        <v>19742</v>
      </c>
      <c r="G110" s="14">
        <v>49004</v>
      </c>
      <c r="H110" s="14">
        <v>2662</v>
      </c>
      <c r="I110" s="14">
        <v>0</v>
      </c>
      <c r="J110" s="14">
        <v>26152</v>
      </c>
      <c r="K110" s="14">
        <v>20804</v>
      </c>
      <c r="L110" s="14">
        <v>9631</v>
      </c>
      <c r="M110" s="14">
        <v>1155</v>
      </c>
      <c r="N110" s="14">
        <v>12933</v>
      </c>
      <c r="O110" s="14">
        <v>-16159</v>
      </c>
      <c r="P110" s="14">
        <f t="shared" si="1"/>
        <v>1830687</v>
      </c>
    </row>
    <row r="111" spans="1:16">
      <c r="A111" s="11">
        <v>104</v>
      </c>
      <c r="B111" s="12" t="s">
        <v>118</v>
      </c>
      <c r="C111" s="14">
        <v>2523427</v>
      </c>
      <c r="D111" s="14">
        <v>803385</v>
      </c>
      <c r="E111" s="14">
        <v>260931</v>
      </c>
      <c r="F111" s="14">
        <v>41131</v>
      </c>
      <c r="G111" s="14">
        <v>102093</v>
      </c>
      <c r="H111" s="14">
        <v>5547</v>
      </c>
      <c r="I111" s="14">
        <v>0</v>
      </c>
      <c r="J111" s="14">
        <v>133314</v>
      </c>
      <c r="K111" s="14">
        <v>43342</v>
      </c>
      <c r="L111" s="14">
        <v>20065</v>
      </c>
      <c r="M111" s="14">
        <v>2406</v>
      </c>
      <c r="N111" s="14">
        <v>26944</v>
      </c>
      <c r="O111" s="14">
        <v>-33619</v>
      </c>
      <c r="P111" s="14">
        <f t="shared" si="1"/>
        <v>3928966</v>
      </c>
    </row>
    <row r="112" spans="1:16">
      <c r="A112" s="11">
        <v>105</v>
      </c>
      <c r="B112" s="12" t="s">
        <v>119</v>
      </c>
      <c r="C112" s="14">
        <v>1191430</v>
      </c>
      <c r="D112" s="14">
        <v>379316</v>
      </c>
      <c r="E112" s="14">
        <v>0</v>
      </c>
      <c r="F112" s="14">
        <v>19420</v>
      </c>
      <c r="G112" s="14">
        <v>48203</v>
      </c>
      <c r="H112" s="14">
        <v>2619</v>
      </c>
      <c r="I112" s="14">
        <v>19758</v>
      </c>
      <c r="J112" s="14">
        <v>21089</v>
      </c>
      <c r="K112" s="14">
        <v>20464</v>
      </c>
      <c r="L112" s="14">
        <v>9474</v>
      </c>
      <c r="M112" s="14">
        <v>1136</v>
      </c>
      <c r="N112" s="14">
        <v>12721</v>
      </c>
      <c r="O112" s="14">
        <v>-15390</v>
      </c>
      <c r="P112" s="14">
        <f t="shared" si="1"/>
        <v>1710240</v>
      </c>
    </row>
    <row r="113" spans="1:18">
      <c r="A113" s="11">
        <v>106</v>
      </c>
      <c r="B113" s="12" t="s">
        <v>120</v>
      </c>
      <c r="C113" s="14">
        <v>1089336</v>
      </c>
      <c r="D113" s="14">
        <v>346813</v>
      </c>
      <c r="E113" s="14">
        <v>95725</v>
      </c>
      <c r="F113" s="14">
        <v>17756</v>
      </c>
      <c r="G113" s="14">
        <v>44073</v>
      </c>
      <c r="H113" s="14">
        <v>2395</v>
      </c>
      <c r="I113" s="14">
        <v>0</v>
      </c>
      <c r="J113" s="14">
        <v>15056</v>
      </c>
      <c r="K113" s="14">
        <v>18711</v>
      </c>
      <c r="L113" s="14">
        <v>8662</v>
      </c>
      <c r="M113" s="14">
        <v>1039</v>
      </c>
      <c r="N113" s="14">
        <v>11632</v>
      </c>
      <c r="O113" s="14">
        <v>-14508</v>
      </c>
      <c r="P113" s="14">
        <f t="shared" si="1"/>
        <v>1636690</v>
      </c>
    </row>
    <row r="114" spans="1:18">
      <c r="B114" s="16" t="s">
        <v>157</v>
      </c>
      <c r="C114" s="15">
        <f t="shared" ref="C114:P114" si="2">SUM(C8:C113)</f>
        <v>339695458</v>
      </c>
      <c r="D114" s="15">
        <f t="shared" si="2"/>
        <v>108149032</v>
      </c>
      <c r="E114" s="15">
        <f t="shared" si="2"/>
        <v>19993846</v>
      </c>
      <c r="F114" s="15">
        <f t="shared" si="2"/>
        <v>5536885</v>
      </c>
      <c r="G114" s="15">
        <f t="shared" si="2"/>
        <v>13743376</v>
      </c>
      <c r="H114" s="15">
        <f t="shared" si="2"/>
        <v>746714</v>
      </c>
      <c r="I114" s="15">
        <f t="shared" si="2"/>
        <v>11236956</v>
      </c>
      <c r="J114" s="15">
        <f t="shared" si="2"/>
        <v>14262929</v>
      </c>
      <c r="K114" s="15">
        <f t="shared" si="2"/>
        <v>5834506</v>
      </c>
      <c r="L114" s="15">
        <f t="shared" si="2"/>
        <v>2701109</v>
      </c>
      <c r="M114" s="15">
        <f t="shared" si="2"/>
        <v>323892</v>
      </c>
      <c r="N114" s="15">
        <f t="shared" si="2"/>
        <v>3627095</v>
      </c>
      <c r="O114" s="15">
        <f t="shared" si="2"/>
        <v>-4442660</v>
      </c>
      <c r="P114" s="15">
        <f t="shared" si="2"/>
        <v>521409138</v>
      </c>
      <c r="Q114" s="61"/>
      <c r="R114" s="61"/>
    </row>
    <row r="117" spans="1:18" ht="15.75" customHeight="1">
      <c r="A117" s="60"/>
      <c r="B117" s="70" t="s">
        <v>158</v>
      </c>
      <c r="C117" s="70"/>
      <c r="D117" s="70"/>
      <c r="E117" s="70"/>
      <c r="F117" s="70"/>
      <c r="G117" s="70"/>
      <c r="H117" s="70"/>
      <c r="I117" s="70"/>
      <c r="J117" s="70"/>
      <c r="K117" s="70"/>
      <c r="L117" s="70"/>
      <c r="M117" s="70"/>
      <c r="N117" s="70"/>
      <c r="O117" s="70"/>
      <c r="P117" s="70"/>
    </row>
    <row r="118" spans="1:18" ht="15" customHeight="1">
      <c r="A118" s="60"/>
      <c r="B118" s="70"/>
      <c r="C118" s="70"/>
      <c r="D118" s="70"/>
      <c r="E118" s="70"/>
      <c r="F118" s="70"/>
      <c r="G118" s="70"/>
      <c r="H118" s="70"/>
      <c r="I118" s="70"/>
      <c r="J118" s="70"/>
      <c r="K118" s="70"/>
      <c r="L118" s="70"/>
      <c r="M118" s="70"/>
      <c r="N118" s="70"/>
      <c r="O118" s="70"/>
      <c r="P118" s="70"/>
    </row>
  </sheetData>
  <mergeCells count="8">
    <mergeCell ref="A7:B7"/>
    <mergeCell ref="B117:P118"/>
    <mergeCell ref="B6:P6"/>
    <mergeCell ref="B1:P1"/>
    <mergeCell ref="B2:P2"/>
    <mergeCell ref="B3:P3"/>
    <mergeCell ref="B4:P4"/>
    <mergeCell ref="B5:P5"/>
  </mergeCells>
  <printOptions horizontalCentered="1"/>
  <pageMargins left="0.78740157480314965" right="0.39370078740157483" top="0.39370078740157483" bottom="0.39370078740157483" header="0.31496062992125984" footer="0.31496062992125984"/>
  <pageSetup paperSize="5" scale="47"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1</vt:i4>
      </vt:variant>
    </vt:vector>
  </HeadingPairs>
  <TitlesOfParts>
    <vt:vector size="6" baseType="lpstr">
      <vt:lpstr>ACUMULADO AL 2° TRIMESTRE</vt:lpstr>
      <vt:lpstr>RESUMEN</vt:lpstr>
      <vt:lpstr>ABRIL</vt:lpstr>
      <vt:lpstr>MAYO</vt:lpstr>
      <vt:lpstr>JUNIO</vt:lpstr>
      <vt:lpstr>RESUMEN!Área_de_impresión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Eddie Salvatore Pat Rosel</dc:creator>
  <cp:keywords/>
  <dc:description/>
  <cp:lastModifiedBy>Ruben Moises Canul Alcocer</cp:lastModifiedBy>
  <cp:revision/>
  <cp:lastPrinted>2024-07-01T21:50:57Z</cp:lastPrinted>
  <dcterms:created xsi:type="dcterms:W3CDTF">2022-07-06T20:40:11Z</dcterms:created>
  <dcterms:modified xsi:type="dcterms:W3CDTF">2024-07-22T20:59:12Z</dcterms:modified>
  <cp:category/>
  <cp:contentStatus/>
</cp:coreProperties>
</file>