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lunafan\Desktop\2023 II TRIM\"/>
    </mc:Choice>
  </mc:AlternateContent>
  <bookViews>
    <workbookView xWindow="0" yWindow="0" windowWidth="20490" windowHeight="7530"/>
  </bookViews>
  <sheets>
    <sheet name="Resumen Autónomos y Poderes" sheetId="2" r:id="rId1"/>
    <sheet name="Ingresos Autónomos y Poderes" sheetId="3" r:id="rId2"/>
    <sheet name="Egresos Autónomos y Poderes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8" i="3"/>
  <c r="C7" i="3"/>
  <c r="I7" i="4"/>
  <c r="R8" i="4"/>
  <c r="R7" i="4"/>
  <c r="L8" i="3"/>
  <c r="M8" i="3"/>
  <c r="K8" i="3"/>
  <c r="I9" i="3"/>
  <c r="L9" i="3"/>
  <c r="B23" i="2"/>
  <c r="G8" i="4" l="1"/>
  <c r="E8" i="4" l="1"/>
  <c r="B7" i="4" l="1"/>
  <c r="C7" i="4"/>
  <c r="D7" i="4"/>
  <c r="B8" i="4"/>
  <c r="C8" i="4"/>
  <c r="D8" i="4"/>
  <c r="E9" i="4"/>
  <c r="E10" i="4"/>
  <c r="E11" i="4"/>
  <c r="E12" i="4"/>
  <c r="E13" i="4"/>
  <c r="E14" i="4"/>
  <c r="E15" i="4"/>
  <c r="E16" i="4"/>
  <c r="E17" i="4"/>
  <c r="E18" i="4"/>
  <c r="E19" i="4"/>
  <c r="I19" i="4"/>
  <c r="J19" i="4"/>
  <c r="J18" i="4" s="1"/>
  <c r="K19" i="4"/>
  <c r="K18" i="4" s="1"/>
  <c r="K17" i="4" s="1"/>
  <c r="K16" i="4" s="1"/>
  <c r="K15" i="4" s="1"/>
  <c r="K14" i="4" s="1"/>
  <c r="K13" i="4" s="1"/>
  <c r="K12" i="4" s="1"/>
  <c r="K11" i="4" s="1"/>
  <c r="K10" i="4" s="1"/>
  <c r="K9" i="4" s="1"/>
  <c r="L19" i="4"/>
  <c r="L18" i="4" s="1"/>
  <c r="L17" i="4" s="1"/>
  <c r="L16" i="4" s="1"/>
  <c r="L15" i="4" s="1"/>
  <c r="L14" i="4" s="1"/>
  <c r="L13" i="4" s="1"/>
  <c r="L12" i="4" s="1"/>
  <c r="L11" i="4" s="1"/>
  <c r="L10" i="4" s="1"/>
  <c r="L9" i="4" s="1"/>
  <c r="N19" i="4"/>
  <c r="N18" i="4" s="1"/>
  <c r="N17" i="4" s="1"/>
  <c r="O19" i="4"/>
  <c r="O18" i="4" s="1"/>
  <c r="O17" i="4" s="1"/>
  <c r="O16" i="4" s="1"/>
  <c r="O15" i="4" s="1"/>
  <c r="O14" i="4" s="1"/>
  <c r="O13" i="4" s="1"/>
  <c r="O12" i="4" s="1"/>
  <c r="O11" i="4" s="1"/>
  <c r="O10" i="4" s="1"/>
  <c r="O9" i="4" s="1"/>
  <c r="P19" i="4"/>
  <c r="P18" i="4" s="1"/>
  <c r="P17" i="4" s="1"/>
  <c r="P16" i="4" s="1"/>
  <c r="P15" i="4" s="1"/>
  <c r="P14" i="4" s="1"/>
  <c r="P13" i="4" s="1"/>
  <c r="P12" i="4" s="1"/>
  <c r="P11" i="4" s="1"/>
  <c r="P10" i="4" s="1"/>
  <c r="P9" i="4" s="1"/>
  <c r="Q19" i="4"/>
  <c r="D7" i="3"/>
  <c r="C8" i="3"/>
  <c r="D8" i="3"/>
  <c r="E9" i="3"/>
  <c r="E10" i="3"/>
  <c r="E11" i="3"/>
  <c r="E12" i="3"/>
  <c r="E13" i="3"/>
  <c r="E14" i="3"/>
  <c r="E15" i="3"/>
  <c r="E16" i="3"/>
  <c r="E17" i="3"/>
  <c r="E18" i="3"/>
  <c r="E19" i="3"/>
  <c r="J19" i="3"/>
  <c r="J18" i="3" s="1"/>
  <c r="J17" i="3" s="1"/>
  <c r="K19" i="3"/>
  <c r="K18" i="3" s="1"/>
  <c r="K17" i="3" s="1"/>
  <c r="K16" i="3" s="1"/>
  <c r="K15" i="3" s="1"/>
  <c r="K14" i="3" s="1"/>
  <c r="K13" i="3" s="1"/>
  <c r="K12" i="3" s="1"/>
  <c r="K11" i="3" s="1"/>
  <c r="K10" i="3" s="1"/>
  <c r="K9" i="3" s="1"/>
  <c r="L19" i="3"/>
  <c r="L18" i="3" s="1"/>
  <c r="L17" i="3" s="1"/>
  <c r="L16" i="3" s="1"/>
  <c r="L15" i="3" s="1"/>
  <c r="L14" i="3" s="1"/>
  <c r="L13" i="3" s="1"/>
  <c r="L12" i="3" s="1"/>
  <c r="L11" i="3" s="1"/>
  <c r="L10" i="3" s="1"/>
  <c r="M19" i="3"/>
  <c r="N19" i="3"/>
  <c r="N18" i="3" s="1"/>
  <c r="O19" i="3"/>
  <c r="O18" i="3" s="1"/>
  <c r="O17" i="3" s="1"/>
  <c r="O16" i="3" s="1"/>
  <c r="O15" i="3" s="1"/>
  <c r="O14" i="3" s="1"/>
  <c r="O13" i="3" s="1"/>
  <c r="O12" i="3" s="1"/>
  <c r="O11" i="3" s="1"/>
  <c r="O10" i="3" s="1"/>
  <c r="O9" i="3" s="1"/>
  <c r="P19" i="3"/>
  <c r="P18" i="3" s="1"/>
  <c r="P17" i="3" s="1"/>
  <c r="P16" i="3" s="1"/>
  <c r="P15" i="3" s="1"/>
  <c r="P14" i="3" s="1"/>
  <c r="P13" i="3" s="1"/>
  <c r="P12" i="3" s="1"/>
  <c r="P11" i="3" s="1"/>
  <c r="P10" i="3" s="1"/>
  <c r="P9" i="3" s="1"/>
  <c r="B7" i="2"/>
  <c r="C7" i="2"/>
  <c r="D7" i="2"/>
  <c r="F7" i="2"/>
  <c r="G7" i="2"/>
  <c r="H7" i="2"/>
  <c r="J7" i="2"/>
  <c r="K7" i="2"/>
  <c r="L7" i="2"/>
  <c r="N7" i="2"/>
  <c r="O7" i="2"/>
  <c r="P7" i="2"/>
  <c r="E9" i="2"/>
  <c r="I9" i="2"/>
  <c r="M9" i="2"/>
  <c r="Q9" i="2"/>
  <c r="E10" i="2"/>
  <c r="I10" i="2"/>
  <c r="R10" i="2" s="1"/>
  <c r="M10" i="2"/>
  <c r="Q10" i="2"/>
  <c r="B12" i="2"/>
  <c r="C12" i="2"/>
  <c r="D12" i="2"/>
  <c r="F12" i="2"/>
  <c r="G12" i="2"/>
  <c r="H12" i="2"/>
  <c r="J12" i="2"/>
  <c r="K12" i="2"/>
  <c r="L12" i="2"/>
  <c r="N12" i="2"/>
  <c r="O12" i="2"/>
  <c r="P12" i="2"/>
  <c r="P23" i="2" s="1"/>
  <c r="E13" i="2"/>
  <c r="I13" i="2"/>
  <c r="R13" i="2" s="1"/>
  <c r="M13" i="2"/>
  <c r="Q13" i="2"/>
  <c r="E14" i="2"/>
  <c r="I14" i="2"/>
  <c r="M14" i="2"/>
  <c r="Q14" i="2"/>
  <c r="E15" i="2"/>
  <c r="I15" i="2"/>
  <c r="R15" i="2" s="1"/>
  <c r="M15" i="2"/>
  <c r="Q15" i="2"/>
  <c r="E16" i="2"/>
  <c r="I16" i="2"/>
  <c r="M16" i="2"/>
  <c r="Q16" i="2"/>
  <c r="E17" i="2"/>
  <c r="I17" i="2"/>
  <c r="M17" i="2"/>
  <c r="Q17" i="2"/>
  <c r="E18" i="2"/>
  <c r="I18" i="2"/>
  <c r="R18" i="2" s="1"/>
  <c r="M18" i="2"/>
  <c r="Q18" i="2"/>
  <c r="E19" i="2"/>
  <c r="I19" i="2"/>
  <c r="M19" i="2"/>
  <c r="Q19" i="2"/>
  <c r="E20" i="2"/>
  <c r="I20" i="2"/>
  <c r="M20" i="2"/>
  <c r="Q20" i="2"/>
  <c r="E21" i="2"/>
  <c r="I21" i="2"/>
  <c r="R21" i="2" s="1"/>
  <c r="M21" i="2"/>
  <c r="Q21" i="2"/>
  <c r="C23" i="2"/>
  <c r="J23" i="2"/>
  <c r="K23" i="2"/>
  <c r="H23" i="2" l="1"/>
  <c r="Q12" i="2"/>
  <c r="R20" i="2"/>
  <c r="R19" i="2"/>
  <c r="R17" i="2"/>
  <c r="R16" i="2"/>
  <c r="I12" i="2"/>
  <c r="R14" i="2"/>
  <c r="M12" i="2"/>
  <c r="E12" i="2"/>
  <c r="Q7" i="2"/>
  <c r="M7" i="2"/>
  <c r="M23" i="2" s="1"/>
  <c r="I7" i="2"/>
  <c r="E7" i="2"/>
  <c r="O23" i="2"/>
  <c r="N23" i="2"/>
  <c r="L23" i="2"/>
  <c r="G23" i="2"/>
  <c r="F23" i="2"/>
  <c r="D23" i="2"/>
  <c r="E7" i="3"/>
  <c r="E8" i="3"/>
  <c r="E7" i="4"/>
  <c r="H8" i="3"/>
  <c r="H7" i="3"/>
  <c r="Q23" i="2"/>
  <c r="P7" i="3"/>
  <c r="P8" i="3"/>
  <c r="G7" i="3"/>
  <c r="G8" i="3"/>
  <c r="P7" i="4"/>
  <c r="P8" i="4"/>
  <c r="O7" i="3"/>
  <c r="O8" i="3"/>
  <c r="I18" i="3"/>
  <c r="L8" i="4"/>
  <c r="L7" i="4"/>
  <c r="O7" i="4"/>
  <c r="O8" i="4"/>
  <c r="K7" i="4"/>
  <c r="K8" i="4"/>
  <c r="N16" i="4"/>
  <c r="Q17" i="4"/>
  <c r="N17" i="3"/>
  <c r="Q18" i="3"/>
  <c r="E23" i="2"/>
  <c r="R7" i="2"/>
  <c r="L7" i="3"/>
  <c r="G7" i="4"/>
  <c r="H7" i="4"/>
  <c r="H8" i="4"/>
  <c r="K7" i="3"/>
  <c r="J16" i="3"/>
  <c r="M17" i="3"/>
  <c r="M18" i="4"/>
  <c r="J17" i="4"/>
  <c r="I17" i="4"/>
  <c r="Q19" i="3"/>
  <c r="I19" i="3"/>
  <c r="M19" i="4"/>
  <c r="R19" i="4" s="1"/>
  <c r="R9" i="2"/>
  <c r="M18" i="3"/>
  <c r="Q18" i="4"/>
  <c r="I18" i="4"/>
  <c r="R18" i="4" s="1"/>
  <c r="R12" i="2" l="1"/>
  <c r="I23" i="2"/>
  <c r="R23" i="2" s="1"/>
  <c r="R19" i="3"/>
  <c r="M16" i="3"/>
  <c r="J15" i="3"/>
  <c r="Q16" i="4"/>
  <c r="N15" i="4"/>
  <c r="I16" i="4"/>
  <c r="J16" i="4"/>
  <c r="M17" i="4"/>
  <c r="R17" i="4" s="1"/>
  <c r="I17" i="3"/>
  <c r="N16" i="3"/>
  <c r="Q17" i="3"/>
  <c r="R18" i="3"/>
  <c r="N15" i="3" l="1"/>
  <c r="Q16" i="3"/>
  <c r="N14" i="4"/>
  <c r="Q15" i="4"/>
  <c r="J14" i="3"/>
  <c r="M15" i="3"/>
  <c r="I15" i="4"/>
  <c r="R17" i="3"/>
  <c r="I16" i="3"/>
  <c r="R16" i="3" s="1"/>
  <c r="J15" i="4"/>
  <c r="M16" i="4"/>
  <c r="R16" i="4" s="1"/>
  <c r="I14" i="4" l="1"/>
  <c r="J13" i="3"/>
  <c r="M14" i="3"/>
  <c r="J14" i="4"/>
  <c r="M15" i="4"/>
  <c r="R15" i="4" s="1"/>
  <c r="N13" i="4"/>
  <c r="Q14" i="4"/>
  <c r="I15" i="3"/>
  <c r="N14" i="3"/>
  <c r="Q15" i="3"/>
  <c r="J13" i="4" l="1"/>
  <c r="M14" i="4"/>
  <c r="Q14" i="3"/>
  <c r="N13" i="3"/>
  <c r="J12" i="3"/>
  <c r="M13" i="3"/>
  <c r="R15" i="3"/>
  <c r="R14" i="4"/>
  <c r="N12" i="4"/>
  <c r="Q13" i="4"/>
  <c r="I14" i="3"/>
  <c r="R14" i="3" s="1"/>
  <c r="I13" i="4"/>
  <c r="I13" i="3" l="1"/>
  <c r="I12" i="4"/>
  <c r="M12" i="3"/>
  <c r="J11" i="3"/>
  <c r="N12" i="3"/>
  <c r="Q13" i="3"/>
  <c r="N11" i="4"/>
  <c r="Q12" i="4"/>
  <c r="J12" i="4"/>
  <c r="M13" i="4"/>
  <c r="R13" i="4" s="1"/>
  <c r="R13" i="3" l="1"/>
  <c r="J10" i="3"/>
  <c r="M11" i="3"/>
  <c r="I11" i="4"/>
  <c r="J11" i="4"/>
  <c r="M12" i="4"/>
  <c r="R12" i="4" s="1"/>
  <c r="N11" i="3"/>
  <c r="Q12" i="3"/>
  <c r="N10" i="4"/>
  <c r="Q11" i="4"/>
  <c r="I12" i="3"/>
  <c r="N10" i="3" l="1"/>
  <c r="Q11" i="3"/>
  <c r="R12" i="3"/>
  <c r="J10" i="4"/>
  <c r="M11" i="4"/>
  <c r="R11" i="4" s="1"/>
  <c r="I11" i="3"/>
  <c r="R11" i="3" s="1"/>
  <c r="I10" i="4"/>
  <c r="N9" i="4"/>
  <c r="Q10" i="4"/>
  <c r="J9" i="3"/>
  <c r="M10" i="3"/>
  <c r="I10" i="3" l="1"/>
  <c r="J7" i="3"/>
  <c r="J8" i="3"/>
  <c r="M9" i="3"/>
  <c r="M7" i="3" s="1"/>
  <c r="J9" i="4"/>
  <c r="M10" i="4"/>
  <c r="R10" i="4" s="1"/>
  <c r="N7" i="4"/>
  <c r="N8" i="4"/>
  <c r="Q8" i="4" s="1"/>
  <c r="Q9" i="4"/>
  <c r="Q7" i="4" s="1"/>
  <c r="Q10" i="3"/>
  <c r="N9" i="3"/>
  <c r="F7" i="4"/>
  <c r="F8" i="4"/>
  <c r="I8" i="4" s="1"/>
  <c r="I9" i="4"/>
  <c r="J8" i="4" l="1"/>
  <c r="M8" i="4" s="1"/>
  <c r="M9" i="4"/>
  <c r="M7" i="4" s="1"/>
  <c r="J7" i="4"/>
  <c r="N8" i="3"/>
  <c r="Q8" i="3" s="1"/>
  <c r="Q9" i="3"/>
  <c r="Q7" i="3" s="1"/>
  <c r="N7" i="3"/>
  <c r="F8" i="3"/>
  <c r="F7" i="3"/>
  <c r="R10" i="3"/>
  <c r="I7" i="3" l="1"/>
  <c r="R7" i="3" s="1"/>
  <c r="R9" i="3"/>
  <c r="I8" i="3"/>
  <c r="R8" i="3" s="1"/>
  <c r="R9" i="4"/>
</calcChain>
</file>

<file path=xl/sharedStrings.xml><?xml version="1.0" encoding="utf-8"?>
<sst xmlns="http://schemas.openxmlformats.org/spreadsheetml/2006/main" count="109" uniqueCount="54">
  <si>
    <t>CONCEPTO</t>
  </si>
  <si>
    <t>ENERO</t>
  </si>
  <si>
    <t>FEBRERO</t>
  </si>
  <si>
    <t>MARZO</t>
  </si>
  <si>
    <t>I TRIM</t>
  </si>
  <si>
    <t>ABRIL</t>
  </si>
  <si>
    <t>MAYO</t>
  </si>
  <si>
    <t>JUNIO</t>
  </si>
  <si>
    <t>II TRIM</t>
  </si>
  <si>
    <t>JULIO</t>
  </si>
  <si>
    <t>AGOSTO</t>
  </si>
  <si>
    <t>SEPTIEMBRE</t>
  </si>
  <si>
    <t>III TRIM</t>
  </si>
  <si>
    <t>OCTUBRE</t>
  </si>
  <si>
    <t>NOVIEMBRE</t>
  </si>
  <si>
    <t>DICIEMBRE</t>
  </si>
  <si>
    <t>IV TRIM</t>
  </si>
  <si>
    <t>TOTAL</t>
  </si>
  <si>
    <t>RECURSOS TOTALES</t>
  </si>
  <si>
    <t>I.1 INGRESOS OBSERVADOS</t>
  </si>
  <si>
    <t>Propios</t>
  </si>
  <si>
    <t>Transferencias del Ejecutivo y otros entes</t>
  </si>
  <si>
    <t>GASTO EJERCIDO</t>
  </si>
  <si>
    <t>Servicios personales</t>
  </si>
  <si>
    <t>Materiales y suministros</t>
  </si>
  <si>
    <t>Servicios generales</t>
  </si>
  <si>
    <t>Ayudas, Subsidios y Transferencias</t>
  </si>
  <si>
    <t>Bienes Muebles e Inmuebles</t>
  </si>
  <si>
    <t>Inversiones Públicas</t>
  </si>
  <si>
    <t xml:space="preserve">Inversiones Financieras y Otras provisiones </t>
  </si>
  <si>
    <t>Participaciones y Aportaciones</t>
  </si>
  <si>
    <t>Deuda Pública</t>
  </si>
  <si>
    <t xml:space="preserve">REMANENTE  </t>
  </si>
  <si>
    <t>INGRESOS OBSERVADOS</t>
  </si>
  <si>
    <t>PODER LEGISLATIVO</t>
  </si>
  <si>
    <t>CONGRESO DEL ESTADO</t>
  </si>
  <si>
    <t>AUDITORÍA SUPERIOR DEL ESTADO DE YUCATÁN</t>
  </si>
  <si>
    <t>PODER JUDICIAL</t>
  </si>
  <si>
    <t>INSTITUTO ELECTORAL Y DE PARTICIPACIÓN CIUDADANA</t>
  </si>
  <si>
    <t>INSTITUTO ESTATAL DE TRANSPARENCIA, ACCESO A LA INFORMACIÓN PÚBLICA Y PROTECCIÓN DE DATOS PERSONALES </t>
  </si>
  <si>
    <t>TRIBUNAL DE JUSTICIA ADMINISTRATIVA DEL ESTADO DE YUCATÁN</t>
  </si>
  <si>
    <t>TRIBUNAL DE LOS TRABAJADORES AL SERVICIO DEL ESTADO Y LOS MUNICIPIOS</t>
  </si>
  <si>
    <t>TRIBUNAL ELECTORAL DEL ESTADO DE YUCATÁN</t>
  </si>
  <si>
    <t>FISCALÍA ESPECIALIZADA EN COMBATE A LA CORRUPCIÓN DEL ESTADO DE YUCATÁN</t>
  </si>
  <si>
    <t>GASTO EJERCIDO TOTAL</t>
  </si>
  <si>
    <t>COMISIÓN DE DERECHOS HUMANOS DEL ESTADO DE YUCATÁN</t>
  </si>
  <si>
    <t>PODERES Y ORGANISMOS AUTÓNOMOS</t>
  </si>
  <si>
    <t>BALANCE PRESUPUESTARIO</t>
  </si>
  <si>
    <t>(MILLONES DE PESOS)</t>
  </si>
  <si>
    <t>INGRESOS PRESUPUESTARIOS</t>
  </si>
  <si>
    <t>GASTO PRESUPUESTARIO</t>
  </si>
  <si>
    <t>ENERO - JUNIO 2023</t>
  </si>
  <si>
    <t>*Las sumas de los componentes pueden diferir de los totales por cuestiones de redondeo.</t>
  </si>
  <si>
    <t>UNIVERSIDAD AUTÓNOMA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</si>
</sst>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164" formatCode="#,##0.00_ ;\-#,##0.00\ "/>
    <numFmt numFmtId="165" formatCode="&quot;$&quot;#,##0.00"/>
    <numFmt numFmtId="166" formatCode="&quot;$&quot;#,##0.0"/>
    <numFmt numFmtId="167" formatCode="0.0"/>
  </numFmts>
  <fonts count="9" x14ac:knownFonts="1">
    <font>
      <sz val="11"/>
      <color theme="1"/>
      <name val="Calibri"/>
      <family val="2"/>
      <scheme val="minor"/>
    </font>
    <font>
      <b/>
      <sz val="10"/>
      <color theme="1" tint="0.249977111117893"/>
      <name val="Barlow"/>
      <family val="3"/>
    </font>
    <font>
      <sz val="10"/>
      <name val="Arial"/>
      <family val="2"/>
    </font>
    <font>
      <sz val="10"/>
      <name val="Calibri"/>
      <family val="2"/>
    </font>
    <font>
      <sz val="10"/>
      <color theme="1" tint="0.249977111117893"/>
      <name val="Barlow"/>
      <family val="3"/>
    </font>
    <font>
      <b/>
      <sz val="10"/>
      <name val="Calibri"/>
      <family val="2"/>
    </font>
    <font>
      <b/>
      <sz val="10"/>
      <color theme="0"/>
      <name val="Barlow"/>
      <family val="3"/>
    </font>
    <font>
      <b/>
      <sz val="12"/>
      <color theme="1" tint="0.249977111117893"/>
      <name val="Barlow"/>
      <family val="3"/>
    </font>
    <font>
      <sz val="11"/>
      <color theme="1"/>
      <name val="Barlow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68D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1" applyFont="1" applyAlignment="1">
      <alignment horizontal="left"/>
    </xf>
    <xf numFmtId="0" fontId="4" fillId="0" borderId="1" xfId="0" applyFont="1" applyBorder="1" applyAlignment="1">
      <alignment horizontal="left" vertical="center" wrapText="1" indent="1"/>
    </xf>
    <xf numFmtId="0" fontId="1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8" fontId="0" fillId="0" borderId="0" xfId="0" applyNumberFormat="1"/>
    <xf numFmtId="0" fontId="1" fillId="5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5" fillId="0" borderId="0" xfId="1" applyNumberFormat="1" applyFont="1"/>
    <xf numFmtId="164" fontId="0" fillId="0" borderId="0" xfId="0" applyNumberFormat="1"/>
    <xf numFmtId="164" fontId="1" fillId="5" borderId="1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 wrapText="1"/>
    </xf>
    <xf numFmtId="164" fontId="6" fillId="3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</cellXfs>
  <cellStyles count="2">
    <cellStyle name="Normal" xfId="0" builtinId="0"/>
    <cellStyle name="Normal_Cuadros 28 OCTUBRE" xfId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77340" cy="77491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0" y="0"/>
          <a:ext cx="3377340" cy="7749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77340" cy="77491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0" y="0"/>
          <a:ext cx="3377340" cy="7749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77340" cy="77491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0" y="0"/>
          <a:ext cx="3377340" cy="7749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zoomScaleNormal="100" workbookViewId="0">
      <selection sqref="A1:R1"/>
    </sheetView>
  </sheetViews>
  <sheetFormatPr baseColWidth="10" defaultColWidth="11.5703125" defaultRowHeight="15" x14ac:dyDescent="0.25"/>
  <cols>
    <col min="1" max="1" width="39.140625" bestFit="1" customWidth="1"/>
  </cols>
  <sheetData>
    <row r="1" spans="1:18" ht="15.75" x14ac:dyDescent="0.2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5.75" x14ac:dyDescent="0.25">
      <c r="A2" s="18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5.75" x14ac:dyDescent="0.25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15.75" x14ac:dyDescent="0.25">
      <c r="A4" s="18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17</v>
      </c>
    </row>
    <row r="6" spans="1:18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25">
      <c r="A7" s="3" t="s">
        <v>18</v>
      </c>
      <c r="B7" s="11">
        <f t="shared" ref="B7:Q7" si="0">+B9+B10</f>
        <v>159.9</v>
      </c>
      <c r="C7" s="11">
        <f t="shared" si="0"/>
        <v>520.1</v>
      </c>
      <c r="D7" s="11">
        <f t="shared" si="0"/>
        <v>461.3</v>
      </c>
      <c r="E7" s="11">
        <f t="shared" si="0"/>
        <v>1141.3</v>
      </c>
      <c r="F7" s="11">
        <f t="shared" si="0"/>
        <v>463.2</v>
      </c>
      <c r="G7" s="11">
        <f t="shared" si="0"/>
        <v>312.5</v>
      </c>
      <c r="H7" s="11">
        <f t="shared" si="0"/>
        <v>493.4</v>
      </c>
      <c r="I7" s="11">
        <f t="shared" si="0"/>
        <v>1269.0999999999999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0</v>
      </c>
      <c r="O7" s="11">
        <f t="shared" si="0"/>
        <v>0</v>
      </c>
      <c r="P7" s="11">
        <f t="shared" si="0"/>
        <v>0</v>
      </c>
      <c r="Q7" s="11">
        <f t="shared" si="0"/>
        <v>0</v>
      </c>
      <c r="R7" s="11">
        <f>+E7+I7+M7+Q7</f>
        <v>2410.3999999999996</v>
      </c>
    </row>
    <row r="8" spans="1:18" x14ac:dyDescent="0.25">
      <c r="A8" s="2" t="s">
        <v>19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x14ac:dyDescent="0.25">
      <c r="A9" s="2" t="s">
        <v>20</v>
      </c>
      <c r="B9" s="12">
        <v>37.4</v>
      </c>
      <c r="C9" s="12">
        <v>35.1</v>
      </c>
      <c r="D9" s="12">
        <v>28.1</v>
      </c>
      <c r="E9" s="12">
        <f>SUM(B9:D9)</f>
        <v>100.6</v>
      </c>
      <c r="F9" s="12">
        <v>19.8</v>
      </c>
      <c r="G9" s="12">
        <v>30.5</v>
      </c>
      <c r="H9" s="12">
        <v>32</v>
      </c>
      <c r="I9" s="12">
        <f>SUM(F9:H9)</f>
        <v>82.3</v>
      </c>
      <c r="J9" s="12">
        <v>0</v>
      </c>
      <c r="K9" s="12">
        <v>0</v>
      </c>
      <c r="L9" s="12">
        <v>0</v>
      </c>
      <c r="M9" s="12">
        <f>+J9+K9+L9</f>
        <v>0</v>
      </c>
      <c r="N9" s="12">
        <v>0</v>
      </c>
      <c r="O9" s="12">
        <v>0</v>
      </c>
      <c r="P9" s="12">
        <v>0</v>
      </c>
      <c r="Q9" s="12">
        <f>SUM(N9:P9)</f>
        <v>0</v>
      </c>
      <c r="R9" s="12">
        <f>+E9+I9+M9+Q9</f>
        <v>182.89999999999998</v>
      </c>
    </row>
    <row r="10" spans="1:18" x14ac:dyDescent="0.25">
      <c r="A10" s="2" t="s">
        <v>21</v>
      </c>
      <c r="B10" s="12">
        <v>122.5</v>
      </c>
      <c r="C10" s="12">
        <v>485</v>
      </c>
      <c r="D10" s="12">
        <v>433.2</v>
      </c>
      <c r="E10" s="12">
        <f>SUM(B10:D10)</f>
        <v>1040.7</v>
      </c>
      <c r="F10" s="12">
        <v>443.4</v>
      </c>
      <c r="G10" s="12">
        <v>282</v>
      </c>
      <c r="H10" s="12">
        <v>461.4</v>
      </c>
      <c r="I10" s="12">
        <f>SUM(F10:H10)</f>
        <v>1186.8</v>
      </c>
      <c r="J10" s="12">
        <v>0</v>
      </c>
      <c r="K10" s="12">
        <v>0</v>
      </c>
      <c r="L10" s="12">
        <v>0</v>
      </c>
      <c r="M10" s="12">
        <f>+J10+K10+L10</f>
        <v>0</v>
      </c>
      <c r="N10" s="12">
        <v>0</v>
      </c>
      <c r="O10" s="12">
        <v>0</v>
      </c>
      <c r="P10" s="12">
        <v>0</v>
      </c>
      <c r="Q10" s="12">
        <f>SUM(N10:P10)</f>
        <v>0</v>
      </c>
      <c r="R10" s="12">
        <f>+E10+I10+M10+Q10</f>
        <v>2227.5</v>
      </c>
    </row>
    <row r="11" spans="1:18" x14ac:dyDescent="0.25">
      <c r="A11" s="1"/>
      <c r="B11" s="13"/>
      <c r="C11" s="13"/>
      <c r="D11" s="13"/>
      <c r="E11" s="13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</row>
    <row r="12" spans="1:18" x14ac:dyDescent="0.25">
      <c r="A12" s="3" t="s">
        <v>22</v>
      </c>
      <c r="B12" s="11">
        <f t="shared" ref="B12:Q12" si="1">SUM(B13:B21)</f>
        <v>246.2</v>
      </c>
      <c r="C12" s="11">
        <f t="shared" si="1"/>
        <v>269.60000000000002</v>
      </c>
      <c r="D12" s="11">
        <f t="shared" si="1"/>
        <v>420.3</v>
      </c>
      <c r="E12" s="11">
        <f t="shared" si="1"/>
        <v>936.09999999999991</v>
      </c>
      <c r="F12" s="11">
        <f t="shared" si="1"/>
        <v>201.39999999999998</v>
      </c>
      <c r="G12" s="11">
        <f t="shared" si="1"/>
        <v>336.49999999999994</v>
      </c>
      <c r="H12" s="11">
        <f t="shared" si="1"/>
        <v>341.59999999999991</v>
      </c>
      <c r="I12" s="11">
        <f t="shared" si="1"/>
        <v>879.50000000000011</v>
      </c>
      <c r="J12" s="11">
        <f t="shared" si="1"/>
        <v>0</v>
      </c>
      <c r="K12" s="11">
        <f t="shared" si="1"/>
        <v>0</v>
      </c>
      <c r="L12" s="11">
        <f t="shared" si="1"/>
        <v>0</v>
      </c>
      <c r="M12" s="11">
        <f t="shared" si="1"/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:R21" si="2">+E12+I12+M12+Q12</f>
        <v>1815.6</v>
      </c>
    </row>
    <row r="13" spans="1:18" x14ac:dyDescent="0.25">
      <c r="A13" s="2" t="s">
        <v>23</v>
      </c>
      <c r="B13" s="12">
        <v>217</v>
      </c>
      <c r="C13" s="12">
        <v>223.3</v>
      </c>
      <c r="D13" s="12">
        <v>358</v>
      </c>
      <c r="E13" s="12">
        <f t="shared" ref="E13:E21" si="3">SUM(B13:D13)</f>
        <v>798.3</v>
      </c>
      <c r="F13" s="12">
        <v>158.69999999999999</v>
      </c>
      <c r="G13" s="12">
        <v>273.89999999999998</v>
      </c>
      <c r="H13" s="12">
        <v>268.39999999999998</v>
      </c>
      <c r="I13" s="12">
        <f t="shared" ref="I13:I21" si="4">SUM(F13:H13)</f>
        <v>701</v>
      </c>
      <c r="J13" s="12">
        <v>0</v>
      </c>
      <c r="K13" s="12">
        <v>0</v>
      </c>
      <c r="L13" s="12">
        <v>0</v>
      </c>
      <c r="M13" s="12">
        <f t="shared" ref="M13:M21" si="5">SUM(J13:L13)</f>
        <v>0</v>
      </c>
      <c r="N13" s="12">
        <v>0</v>
      </c>
      <c r="O13" s="12">
        <v>0</v>
      </c>
      <c r="P13" s="12">
        <v>0</v>
      </c>
      <c r="Q13" s="12">
        <f t="shared" ref="Q13:Q21" si="6">SUM(N13:P13)</f>
        <v>0</v>
      </c>
      <c r="R13" s="12">
        <f t="shared" si="2"/>
        <v>1499.3</v>
      </c>
    </row>
    <row r="14" spans="1:18" x14ac:dyDescent="0.25">
      <c r="A14" s="2" t="s">
        <v>24</v>
      </c>
      <c r="B14" s="12">
        <v>4.0999999999999996</v>
      </c>
      <c r="C14" s="12">
        <v>7.9</v>
      </c>
      <c r="D14" s="12">
        <v>11.6</v>
      </c>
      <c r="E14" s="12">
        <f t="shared" si="3"/>
        <v>23.6</v>
      </c>
      <c r="F14" s="12">
        <v>7.7</v>
      </c>
      <c r="G14" s="12">
        <v>12.6</v>
      </c>
      <c r="H14" s="12">
        <v>11.7</v>
      </c>
      <c r="I14" s="12">
        <f t="shared" si="4"/>
        <v>32</v>
      </c>
      <c r="J14" s="12">
        <v>0</v>
      </c>
      <c r="K14" s="12">
        <v>0</v>
      </c>
      <c r="L14" s="12">
        <v>0</v>
      </c>
      <c r="M14" s="12">
        <f t="shared" si="5"/>
        <v>0</v>
      </c>
      <c r="N14" s="12">
        <v>0</v>
      </c>
      <c r="O14" s="12">
        <v>0</v>
      </c>
      <c r="P14" s="12">
        <v>0</v>
      </c>
      <c r="Q14" s="12">
        <f t="shared" si="6"/>
        <v>0</v>
      </c>
      <c r="R14" s="12">
        <f t="shared" si="2"/>
        <v>55.6</v>
      </c>
    </row>
    <row r="15" spans="1:18" x14ac:dyDescent="0.25">
      <c r="A15" s="2" t="s">
        <v>25</v>
      </c>
      <c r="B15" s="12">
        <v>12.3</v>
      </c>
      <c r="C15" s="12">
        <v>24.2</v>
      </c>
      <c r="D15" s="12">
        <v>32.700000000000003</v>
      </c>
      <c r="E15" s="12">
        <f t="shared" si="3"/>
        <v>69.2</v>
      </c>
      <c r="F15" s="12">
        <v>21</v>
      </c>
      <c r="G15" s="12">
        <v>34.9</v>
      </c>
      <c r="H15" s="12">
        <v>46.2</v>
      </c>
      <c r="I15" s="12">
        <f t="shared" si="4"/>
        <v>102.1</v>
      </c>
      <c r="J15" s="12">
        <v>0</v>
      </c>
      <c r="K15" s="12">
        <v>0</v>
      </c>
      <c r="L15" s="12">
        <v>0</v>
      </c>
      <c r="M15" s="12">
        <f t="shared" si="5"/>
        <v>0</v>
      </c>
      <c r="N15" s="12">
        <v>0</v>
      </c>
      <c r="O15" s="12">
        <v>0</v>
      </c>
      <c r="P15" s="12">
        <v>0</v>
      </c>
      <c r="Q15" s="12">
        <f t="shared" si="6"/>
        <v>0</v>
      </c>
      <c r="R15" s="12">
        <f t="shared" si="2"/>
        <v>171.3</v>
      </c>
    </row>
    <row r="16" spans="1:18" x14ac:dyDescent="0.25">
      <c r="A16" s="2" t="s">
        <v>26</v>
      </c>
      <c r="B16" s="12">
        <v>9.6999999999999993</v>
      </c>
      <c r="C16" s="12">
        <v>12.2</v>
      </c>
      <c r="D16" s="12">
        <v>16</v>
      </c>
      <c r="E16" s="12">
        <f t="shared" si="3"/>
        <v>37.9</v>
      </c>
      <c r="F16" s="12">
        <v>9.6999999999999993</v>
      </c>
      <c r="G16" s="12">
        <v>10.9</v>
      </c>
      <c r="H16" s="12">
        <v>10.4</v>
      </c>
      <c r="I16" s="12">
        <f t="shared" si="4"/>
        <v>31</v>
      </c>
      <c r="J16" s="12">
        <v>0</v>
      </c>
      <c r="K16" s="12">
        <v>0</v>
      </c>
      <c r="L16" s="12">
        <v>0</v>
      </c>
      <c r="M16" s="12">
        <f t="shared" si="5"/>
        <v>0</v>
      </c>
      <c r="N16" s="12">
        <v>0</v>
      </c>
      <c r="O16" s="12">
        <v>0</v>
      </c>
      <c r="P16" s="12">
        <v>0</v>
      </c>
      <c r="Q16" s="12">
        <f t="shared" si="6"/>
        <v>0</v>
      </c>
      <c r="R16" s="12">
        <f t="shared" si="2"/>
        <v>68.900000000000006</v>
      </c>
    </row>
    <row r="17" spans="1:18" x14ac:dyDescent="0.25">
      <c r="A17" s="2" t="s">
        <v>27</v>
      </c>
      <c r="B17" s="12">
        <v>0.2</v>
      </c>
      <c r="C17" s="12">
        <v>1.2</v>
      </c>
      <c r="D17" s="12">
        <v>1</v>
      </c>
      <c r="E17" s="12">
        <f t="shared" si="3"/>
        <v>2.4</v>
      </c>
      <c r="F17" s="12">
        <v>2.5</v>
      </c>
      <c r="G17" s="12">
        <v>1.9</v>
      </c>
      <c r="H17" s="12">
        <v>1.7</v>
      </c>
      <c r="I17" s="12">
        <f t="shared" si="4"/>
        <v>6.1000000000000005</v>
      </c>
      <c r="J17" s="12">
        <v>0</v>
      </c>
      <c r="K17" s="12">
        <v>0</v>
      </c>
      <c r="L17" s="12">
        <v>0</v>
      </c>
      <c r="M17" s="12">
        <f t="shared" si="5"/>
        <v>0</v>
      </c>
      <c r="N17" s="12">
        <v>0</v>
      </c>
      <c r="O17" s="12">
        <v>0</v>
      </c>
      <c r="P17" s="12">
        <v>0</v>
      </c>
      <c r="Q17" s="12">
        <f t="shared" si="6"/>
        <v>0</v>
      </c>
      <c r="R17" s="12">
        <f t="shared" si="2"/>
        <v>8.5</v>
      </c>
    </row>
    <row r="18" spans="1:18" x14ac:dyDescent="0.25">
      <c r="A18" s="2" t="s">
        <v>28</v>
      </c>
      <c r="B18" s="12">
        <v>2.9</v>
      </c>
      <c r="C18" s="12">
        <v>0.2</v>
      </c>
      <c r="D18" s="12">
        <v>0.8</v>
      </c>
      <c r="E18" s="12">
        <f t="shared" si="3"/>
        <v>3.9000000000000004</v>
      </c>
      <c r="F18" s="12">
        <v>1.5</v>
      </c>
      <c r="G18" s="12">
        <v>2.2000000000000002</v>
      </c>
      <c r="H18" s="12">
        <v>2.9</v>
      </c>
      <c r="I18" s="12">
        <f t="shared" si="4"/>
        <v>6.6</v>
      </c>
      <c r="J18" s="12">
        <v>0</v>
      </c>
      <c r="K18" s="12">
        <v>0</v>
      </c>
      <c r="L18" s="12">
        <v>0</v>
      </c>
      <c r="M18" s="12">
        <f t="shared" si="5"/>
        <v>0</v>
      </c>
      <c r="N18" s="12">
        <v>0</v>
      </c>
      <c r="O18" s="12">
        <v>0</v>
      </c>
      <c r="P18" s="12">
        <v>0</v>
      </c>
      <c r="Q18" s="12">
        <f t="shared" si="6"/>
        <v>0</v>
      </c>
      <c r="R18" s="12">
        <f t="shared" si="2"/>
        <v>10.5</v>
      </c>
    </row>
    <row r="19" spans="1:18" x14ac:dyDescent="0.25">
      <c r="A19" s="2" t="s">
        <v>29</v>
      </c>
      <c r="B19" s="12">
        <v>0</v>
      </c>
      <c r="C19" s="12">
        <v>0</v>
      </c>
      <c r="D19" s="12">
        <v>0</v>
      </c>
      <c r="E19" s="12">
        <f t="shared" si="3"/>
        <v>0</v>
      </c>
      <c r="F19" s="12">
        <v>0</v>
      </c>
      <c r="G19" s="12">
        <v>0</v>
      </c>
      <c r="H19" s="12">
        <v>0</v>
      </c>
      <c r="I19" s="12">
        <f t="shared" si="4"/>
        <v>0</v>
      </c>
      <c r="J19" s="12">
        <v>0</v>
      </c>
      <c r="K19" s="12">
        <v>0</v>
      </c>
      <c r="L19" s="12">
        <v>0</v>
      </c>
      <c r="M19" s="12">
        <f t="shared" si="5"/>
        <v>0</v>
      </c>
      <c r="N19" s="12">
        <v>0</v>
      </c>
      <c r="O19" s="12">
        <v>0</v>
      </c>
      <c r="P19" s="12">
        <v>0</v>
      </c>
      <c r="Q19" s="12">
        <f t="shared" si="6"/>
        <v>0</v>
      </c>
      <c r="R19" s="12">
        <f t="shared" si="2"/>
        <v>0</v>
      </c>
    </row>
    <row r="20" spans="1:18" x14ac:dyDescent="0.25">
      <c r="A20" s="2" t="s">
        <v>30</v>
      </c>
      <c r="B20" s="12">
        <v>0</v>
      </c>
      <c r="C20" s="12">
        <v>0</v>
      </c>
      <c r="D20" s="12">
        <v>0</v>
      </c>
      <c r="E20" s="12">
        <f t="shared" si="3"/>
        <v>0</v>
      </c>
      <c r="F20" s="12">
        <v>0</v>
      </c>
      <c r="G20" s="12">
        <v>0</v>
      </c>
      <c r="H20" s="12">
        <v>0</v>
      </c>
      <c r="I20" s="12">
        <f t="shared" si="4"/>
        <v>0</v>
      </c>
      <c r="J20" s="12">
        <v>0</v>
      </c>
      <c r="K20" s="12">
        <v>0</v>
      </c>
      <c r="L20" s="12">
        <v>0</v>
      </c>
      <c r="M20" s="12">
        <f t="shared" si="5"/>
        <v>0</v>
      </c>
      <c r="N20" s="12">
        <v>0</v>
      </c>
      <c r="O20" s="12">
        <v>0</v>
      </c>
      <c r="P20" s="12">
        <v>0</v>
      </c>
      <c r="Q20" s="12">
        <f t="shared" si="6"/>
        <v>0</v>
      </c>
      <c r="R20" s="12">
        <f t="shared" si="2"/>
        <v>0</v>
      </c>
    </row>
    <row r="21" spans="1:18" x14ac:dyDescent="0.25">
      <c r="A21" s="2" t="s">
        <v>31</v>
      </c>
      <c r="B21" s="12">
        <v>0</v>
      </c>
      <c r="C21" s="12">
        <v>0.6</v>
      </c>
      <c r="D21" s="12">
        <v>0.2</v>
      </c>
      <c r="E21" s="12">
        <f t="shared" si="3"/>
        <v>0.8</v>
      </c>
      <c r="F21" s="12">
        <v>0.3</v>
      </c>
      <c r="G21" s="12">
        <v>0.1</v>
      </c>
      <c r="H21" s="12">
        <v>0.3</v>
      </c>
      <c r="I21" s="12">
        <f t="shared" si="4"/>
        <v>0.7</v>
      </c>
      <c r="J21" s="12">
        <v>0</v>
      </c>
      <c r="K21" s="12">
        <v>0</v>
      </c>
      <c r="L21" s="12">
        <v>0</v>
      </c>
      <c r="M21" s="12">
        <f t="shared" si="5"/>
        <v>0</v>
      </c>
      <c r="N21" s="12">
        <v>0</v>
      </c>
      <c r="O21" s="12">
        <v>0</v>
      </c>
      <c r="P21" s="12">
        <v>0</v>
      </c>
      <c r="Q21" s="12">
        <f t="shared" si="6"/>
        <v>0</v>
      </c>
      <c r="R21" s="12">
        <f t="shared" si="2"/>
        <v>1.5</v>
      </c>
    </row>
    <row r="22" spans="1:18" x14ac:dyDescent="0.25">
      <c r="A22" s="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5">
      <c r="A23" s="10" t="s">
        <v>32</v>
      </c>
      <c r="B23" s="15">
        <f>+B7-B12</f>
        <v>-86.299999999999983</v>
      </c>
      <c r="C23" s="15">
        <f t="shared" ref="C23:Q23" si="7">+C7-C12</f>
        <v>250.5</v>
      </c>
      <c r="D23" s="15">
        <f t="shared" si="7"/>
        <v>41</v>
      </c>
      <c r="E23" s="15">
        <f t="shared" si="7"/>
        <v>205.20000000000005</v>
      </c>
      <c r="F23" s="15">
        <f t="shared" si="7"/>
        <v>261.8</v>
      </c>
      <c r="G23" s="15">
        <f t="shared" si="7"/>
        <v>-23.999999999999943</v>
      </c>
      <c r="H23" s="15">
        <f t="shared" si="7"/>
        <v>151.80000000000007</v>
      </c>
      <c r="I23" s="15">
        <f t="shared" si="7"/>
        <v>389.5999999999998</v>
      </c>
      <c r="J23" s="15">
        <f t="shared" si="7"/>
        <v>0</v>
      </c>
      <c r="K23" s="15">
        <f t="shared" si="7"/>
        <v>0</v>
      </c>
      <c r="L23" s="15">
        <f t="shared" si="7"/>
        <v>0</v>
      </c>
      <c r="M23" s="15">
        <f t="shared" si="7"/>
        <v>0</v>
      </c>
      <c r="N23" s="15">
        <f t="shared" si="7"/>
        <v>0</v>
      </c>
      <c r="O23" s="15">
        <f t="shared" si="7"/>
        <v>0</v>
      </c>
      <c r="P23" s="15">
        <f t="shared" si="7"/>
        <v>0</v>
      </c>
      <c r="Q23" s="15">
        <f t="shared" si="7"/>
        <v>0</v>
      </c>
      <c r="R23" s="15">
        <f>+E23+I23+M23+Q23</f>
        <v>594.79999999999984</v>
      </c>
    </row>
  </sheetData>
  <mergeCells count="22">
    <mergeCell ref="O5:O6"/>
    <mergeCell ref="P5:P6"/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Q5:Q6"/>
    <mergeCell ref="A5:A6"/>
    <mergeCell ref="B5:B6"/>
    <mergeCell ref="C5:C6"/>
    <mergeCell ref="N5:N6"/>
    <mergeCell ref="D5:D6"/>
    <mergeCell ref="E5:E6"/>
    <mergeCell ref="K5:K6"/>
    <mergeCell ref="L5:L6"/>
    <mergeCell ref="M5:M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zoomScaleNormal="100" workbookViewId="0">
      <selection sqref="A1:R1"/>
    </sheetView>
  </sheetViews>
  <sheetFormatPr baseColWidth="10" defaultColWidth="11.5703125" defaultRowHeight="15" x14ac:dyDescent="0.25"/>
  <cols>
    <col min="1" max="1" width="92.42578125" bestFit="1" customWidth="1"/>
    <col min="22" max="22" width="25.85546875" customWidth="1"/>
  </cols>
  <sheetData>
    <row r="1" spans="1:23" ht="15.75" x14ac:dyDescent="0.2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23" ht="15.75" x14ac:dyDescent="0.25">
      <c r="A2" s="18" t="s">
        <v>49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23" ht="15.75" x14ac:dyDescent="0.25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3" ht="15.75" x14ac:dyDescent="0.25">
      <c r="A4" s="18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23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17</v>
      </c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23" x14ac:dyDescent="0.25">
      <c r="A7" s="10" t="s">
        <v>33</v>
      </c>
      <c r="B7" s="15">
        <f>SUM(B9:B19)</f>
        <v>159.79023009000002</v>
      </c>
      <c r="C7" s="15">
        <f>SUM(C9:C19)</f>
        <v>520.17115989000001</v>
      </c>
      <c r="D7" s="15">
        <f t="shared" ref="D7:Q7" si="0">SUM(D9:D19)</f>
        <v>461.38028291000001</v>
      </c>
      <c r="E7" s="15">
        <f t="shared" si="0"/>
        <v>1141.3416728899999</v>
      </c>
      <c r="F7" s="15">
        <f t="shared" si="0"/>
        <v>463.17197454000001</v>
      </c>
      <c r="G7" s="15">
        <f t="shared" si="0"/>
        <v>312.45169465999999</v>
      </c>
      <c r="H7" s="15">
        <f t="shared" si="0"/>
        <v>493.41270120999997</v>
      </c>
      <c r="I7" s="15">
        <f t="shared" si="0"/>
        <v>1269.03637041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ref="R7:R19" si="1">+E7+I7+M7+Q7</f>
        <v>2410.3780433000002</v>
      </c>
    </row>
    <row r="8" spans="1:23" x14ac:dyDescent="0.25">
      <c r="A8" s="8" t="s">
        <v>34</v>
      </c>
      <c r="B8" s="12">
        <f>+B9+B10</f>
        <v>19.463749700000001</v>
      </c>
      <c r="C8" s="12">
        <f t="shared" ref="C8:J8" si="2">+C9+C10</f>
        <v>19.242129590000001</v>
      </c>
      <c r="D8" s="12">
        <f t="shared" si="2"/>
        <v>20.304072699999999</v>
      </c>
      <c r="E8" s="12">
        <f t="shared" si="2"/>
        <v>59.009951990000005</v>
      </c>
      <c r="F8" s="12">
        <f t="shared" si="2"/>
        <v>18.05312808</v>
      </c>
      <c r="G8" s="12">
        <f t="shared" si="2"/>
        <v>24.064848759999997</v>
      </c>
      <c r="H8" s="12">
        <f t="shared" si="2"/>
        <v>22.830458780000001</v>
      </c>
      <c r="I8" s="12">
        <f t="shared" si="2"/>
        <v>64.948435619999998</v>
      </c>
      <c r="J8" s="12">
        <f t="shared" si="2"/>
        <v>0</v>
      </c>
      <c r="K8" s="12">
        <f>+K9+K10</f>
        <v>0</v>
      </c>
      <c r="L8" s="12">
        <f>+L9+L10</f>
        <v>0</v>
      </c>
      <c r="M8" s="12">
        <f>+J8+K8+L8</f>
        <v>0</v>
      </c>
      <c r="N8" s="12">
        <f t="shared" ref="N8:N19" si="3">+N9+N10</f>
        <v>0</v>
      </c>
      <c r="O8" s="12">
        <f t="shared" ref="O8:O19" si="4">+O9+O10</f>
        <v>0</v>
      </c>
      <c r="P8" s="12">
        <f t="shared" ref="P8:P19" si="5">+P9+P10</f>
        <v>0</v>
      </c>
      <c r="Q8" s="12">
        <f t="shared" ref="Q8:Q19" si="6">SUM(N8:P8)</f>
        <v>0</v>
      </c>
      <c r="R8" s="12">
        <f t="shared" si="1"/>
        <v>123.95838761</v>
      </c>
      <c r="V8" s="9"/>
      <c r="W8" s="7"/>
    </row>
    <row r="9" spans="1:23" x14ac:dyDescent="0.25">
      <c r="A9" s="2" t="s">
        <v>35</v>
      </c>
      <c r="B9" s="12">
        <v>11.035137000000001</v>
      </c>
      <c r="C9" s="12">
        <v>11.299134</v>
      </c>
      <c r="D9" s="12">
        <v>12.441174999999999</v>
      </c>
      <c r="E9" s="12">
        <f t="shared" ref="E9:E19" si="7">SUM(B9:D9)</f>
        <v>34.775446000000002</v>
      </c>
      <c r="F9" s="12">
        <v>11.587024</v>
      </c>
      <c r="G9" s="12">
        <v>16.004588999999999</v>
      </c>
      <c r="H9" s="12">
        <v>12.199456</v>
      </c>
      <c r="I9" s="12">
        <f>SUM(F9:H9)</f>
        <v>39.791069</v>
      </c>
      <c r="J9" s="12">
        <f t="shared" ref="J9:J19" si="8">+J10+J11</f>
        <v>0</v>
      </c>
      <c r="K9" s="12">
        <f t="shared" ref="K9:K19" si="9">+K10+K11</f>
        <v>0</v>
      </c>
      <c r="L9" s="12">
        <f>+L10+L11</f>
        <v>0</v>
      </c>
      <c r="M9" s="12">
        <f t="shared" ref="M9:M19" si="10">+J9+K9+L9</f>
        <v>0</v>
      </c>
      <c r="N9" s="12">
        <f t="shared" si="3"/>
        <v>0</v>
      </c>
      <c r="O9" s="12">
        <f t="shared" si="4"/>
        <v>0</v>
      </c>
      <c r="P9" s="12">
        <f t="shared" si="5"/>
        <v>0</v>
      </c>
      <c r="Q9" s="12">
        <f t="shared" si="6"/>
        <v>0</v>
      </c>
      <c r="R9" s="12">
        <f t="shared" si="1"/>
        <v>74.56651500000001</v>
      </c>
      <c r="S9" s="7"/>
      <c r="T9" s="7"/>
      <c r="U9" s="6"/>
      <c r="V9" s="7"/>
      <c r="W9" s="7"/>
    </row>
    <row r="10" spans="1:23" x14ac:dyDescent="0.25">
      <c r="A10" s="2" t="s">
        <v>36</v>
      </c>
      <c r="B10" s="12">
        <v>8.4286127000000004</v>
      </c>
      <c r="C10" s="12">
        <v>7.9429955899999998</v>
      </c>
      <c r="D10" s="12">
        <v>7.8628977000000004</v>
      </c>
      <c r="E10" s="12">
        <f t="shared" si="7"/>
        <v>24.234505990000002</v>
      </c>
      <c r="F10" s="12">
        <v>6.46610408</v>
      </c>
      <c r="G10" s="12">
        <v>8.0602597599999992</v>
      </c>
      <c r="H10" s="12">
        <v>10.631002779999999</v>
      </c>
      <c r="I10" s="12">
        <f t="shared" ref="I10:I19" si="11">SUM(F10:H10)</f>
        <v>25.157366619999998</v>
      </c>
      <c r="J10" s="12">
        <f t="shared" si="8"/>
        <v>0</v>
      </c>
      <c r="K10" s="12">
        <f t="shared" si="9"/>
        <v>0</v>
      </c>
      <c r="L10" s="12">
        <f t="shared" ref="L10:L19" si="12">+L11+L12</f>
        <v>0</v>
      </c>
      <c r="M10" s="12">
        <f t="shared" si="10"/>
        <v>0</v>
      </c>
      <c r="N10" s="12">
        <f t="shared" si="3"/>
        <v>0</v>
      </c>
      <c r="O10" s="12">
        <f t="shared" si="4"/>
        <v>0</v>
      </c>
      <c r="P10" s="12">
        <f t="shared" si="5"/>
        <v>0</v>
      </c>
      <c r="Q10" s="12">
        <f t="shared" si="6"/>
        <v>0</v>
      </c>
      <c r="R10" s="12">
        <f t="shared" si="1"/>
        <v>49.39187261</v>
      </c>
      <c r="S10" s="7"/>
      <c r="T10" s="7"/>
      <c r="U10" s="6"/>
      <c r="V10" s="7"/>
      <c r="W10" s="7"/>
    </row>
    <row r="11" spans="1:23" x14ac:dyDescent="0.25">
      <c r="A11" s="8" t="s">
        <v>37</v>
      </c>
      <c r="B11" s="12">
        <v>65.690078299999996</v>
      </c>
      <c r="C11" s="12">
        <v>65.748047400000004</v>
      </c>
      <c r="D11" s="12">
        <v>65.663300800000002</v>
      </c>
      <c r="E11" s="12">
        <f t="shared" si="7"/>
        <v>197.1014265</v>
      </c>
      <c r="F11" s="12">
        <v>65.893733499999996</v>
      </c>
      <c r="G11" s="12">
        <v>65.900133499999995</v>
      </c>
      <c r="H11" s="12">
        <v>65.686631840000004</v>
      </c>
      <c r="I11" s="12">
        <f t="shared" si="11"/>
        <v>197.48049884</v>
      </c>
      <c r="J11" s="12">
        <f t="shared" si="8"/>
        <v>0</v>
      </c>
      <c r="K11" s="12">
        <f t="shared" si="9"/>
        <v>0</v>
      </c>
      <c r="L11" s="12">
        <f t="shared" si="12"/>
        <v>0</v>
      </c>
      <c r="M11" s="12">
        <f t="shared" si="10"/>
        <v>0</v>
      </c>
      <c r="N11" s="12">
        <f t="shared" si="3"/>
        <v>0</v>
      </c>
      <c r="O11" s="12">
        <f t="shared" si="4"/>
        <v>0</v>
      </c>
      <c r="P11" s="12">
        <f t="shared" si="5"/>
        <v>0</v>
      </c>
      <c r="Q11" s="12">
        <f t="shared" si="6"/>
        <v>0</v>
      </c>
      <c r="R11" s="12">
        <f t="shared" si="1"/>
        <v>394.58192534</v>
      </c>
      <c r="S11" s="7"/>
      <c r="T11" s="7"/>
      <c r="U11" s="6"/>
      <c r="V11" s="7"/>
      <c r="W11" s="7"/>
    </row>
    <row r="12" spans="1:23" x14ac:dyDescent="0.25">
      <c r="A12" s="8" t="s">
        <v>38</v>
      </c>
      <c r="B12" s="12">
        <v>23.0310001</v>
      </c>
      <c r="C12" s="12">
        <v>18.319523799999999</v>
      </c>
      <c r="D12" s="12">
        <v>17.889300299999999</v>
      </c>
      <c r="E12" s="12">
        <f t="shared" si="7"/>
        <v>59.239824200000001</v>
      </c>
      <c r="F12" s="12">
        <v>17.9776393</v>
      </c>
      <c r="G12" s="12">
        <v>18.334240099999999</v>
      </c>
      <c r="H12" s="12">
        <v>18.412317479999999</v>
      </c>
      <c r="I12" s="12">
        <f t="shared" si="11"/>
        <v>54.724196879999994</v>
      </c>
      <c r="J12" s="12">
        <f t="shared" si="8"/>
        <v>0</v>
      </c>
      <c r="K12" s="12">
        <f t="shared" si="9"/>
        <v>0</v>
      </c>
      <c r="L12" s="12">
        <f t="shared" si="12"/>
        <v>0</v>
      </c>
      <c r="M12" s="12">
        <f t="shared" si="10"/>
        <v>0</v>
      </c>
      <c r="N12" s="12">
        <f t="shared" si="3"/>
        <v>0</v>
      </c>
      <c r="O12" s="12">
        <f t="shared" si="4"/>
        <v>0</v>
      </c>
      <c r="P12" s="12">
        <f t="shared" si="5"/>
        <v>0</v>
      </c>
      <c r="Q12" s="12">
        <f t="shared" si="6"/>
        <v>0</v>
      </c>
      <c r="R12" s="12">
        <f t="shared" si="1"/>
        <v>113.96402107999999</v>
      </c>
      <c r="S12" s="7"/>
      <c r="T12" s="7"/>
      <c r="U12" s="6"/>
      <c r="V12" s="7"/>
      <c r="W12" s="7"/>
    </row>
    <row r="13" spans="1:23" ht="27" x14ac:dyDescent="0.25">
      <c r="A13" s="8" t="s">
        <v>39</v>
      </c>
      <c r="B13" s="12">
        <v>2.3185100300000001</v>
      </c>
      <c r="C13" s="12">
        <v>2.1788826100000001</v>
      </c>
      <c r="D13" s="12">
        <v>2.2202350900000001</v>
      </c>
      <c r="E13" s="12">
        <f t="shared" si="7"/>
        <v>6.7176277300000002</v>
      </c>
      <c r="F13" s="12">
        <v>2.2265799099999999</v>
      </c>
      <c r="G13" s="12">
        <v>2.20075201</v>
      </c>
      <c r="H13" s="12">
        <v>2.1258987500000002</v>
      </c>
      <c r="I13" s="12">
        <f t="shared" si="11"/>
        <v>6.5532306700000005</v>
      </c>
      <c r="J13" s="12">
        <f t="shared" si="8"/>
        <v>0</v>
      </c>
      <c r="K13" s="12">
        <f t="shared" si="9"/>
        <v>0</v>
      </c>
      <c r="L13" s="12">
        <f t="shared" si="12"/>
        <v>0</v>
      </c>
      <c r="M13" s="12">
        <f t="shared" si="10"/>
        <v>0</v>
      </c>
      <c r="N13" s="12">
        <f t="shared" si="3"/>
        <v>0</v>
      </c>
      <c r="O13" s="12">
        <f t="shared" si="4"/>
        <v>0</v>
      </c>
      <c r="P13" s="12">
        <f t="shared" si="5"/>
        <v>0</v>
      </c>
      <c r="Q13" s="12">
        <f t="shared" si="6"/>
        <v>0</v>
      </c>
      <c r="R13" s="12">
        <f t="shared" si="1"/>
        <v>13.270858400000002</v>
      </c>
      <c r="S13" s="7"/>
      <c r="T13" s="7"/>
      <c r="U13" s="6"/>
      <c r="V13" s="7"/>
      <c r="W13" s="7"/>
    </row>
    <row r="14" spans="1:23" x14ac:dyDescent="0.25">
      <c r="A14" s="8" t="s">
        <v>45</v>
      </c>
      <c r="B14" s="12">
        <v>2.7259980000000001</v>
      </c>
      <c r="C14" s="12">
        <v>2.7471260000000002</v>
      </c>
      <c r="D14" s="12">
        <v>3.1850689999999999</v>
      </c>
      <c r="E14" s="12">
        <f t="shared" si="7"/>
        <v>8.6581930000000007</v>
      </c>
      <c r="F14" s="12">
        <v>2.7701190000000002</v>
      </c>
      <c r="G14" s="12">
        <v>2.8460329999999998</v>
      </c>
      <c r="H14" s="12">
        <v>2.942707</v>
      </c>
      <c r="I14" s="12">
        <f t="shared" si="11"/>
        <v>8.558859</v>
      </c>
      <c r="J14" s="12">
        <f t="shared" si="8"/>
        <v>0</v>
      </c>
      <c r="K14" s="12">
        <f t="shared" si="9"/>
        <v>0</v>
      </c>
      <c r="L14" s="12">
        <f t="shared" si="12"/>
        <v>0</v>
      </c>
      <c r="M14" s="12">
        <f t="shared" si="10"/>
        <v>0</v>
      </c>
      <c r="N14" s="12">
        <f t="shared" si="3"/>
        <v>0</v>
      </c>
      <c r="O14" s="12">
        <f t="shared" si="4"/>
        <v>0</v>
      </c>
      <c r="P14" s="12">
        <f t="shared" si="5"/>
        <v>0</v>
      </c>
      <c r="Q14" s="12">
        <f t="shared" si="6"/>
        <v>0</v>
      </c>
      <c r="R14" s="12">
        <f t="shared" si="1"/>
        <v>17.217052000000002</v>
      </c>
      <c r="S14" s="7"/>
      <c r="T14" s="7"/>
      <c r="U14" s="6"/>
      <c r="V14" s="7"/>
      <c r="W14" s="7"/>
    </row>
    <row r="15" spans="1:23" x14ac:dyDescent="0.25">
      <c r="A15" s="8" t="s">
        <v>53</v>
      </c>
      <c r="B15" s="12">
        <v>37.0274365</v>
      </c>
      <c r="C15" s="12">
        <v>403.403143</v>
      </c>
      <c r="D15" s="12">
        <v>343.266189</v>
      </c>
      <c r="E15" s="12">
        <f t="shared" si="7"/>
        <v>783.69676849999996</v>
      </c>
      <c r="F15" s="12">
        <v>348.17424199999999</v>
      </c>
      <c r="G15" s="12">
        <v>190.31035600000001</v>
      </c>
      <c r="H15" s="12">
        <v>372.81131936999998</v>
      </c>
      <c r="I15" s="12">
        <f t="shared" si="11"/>
        <v>911.29591736999998</v>
      </c>
      <c r="J15" s="12">
        <f t="shared" si="8"/>
        <v>0</v>
      </c>
      <c r="K15" s="12">
        <f t="shared" si="9"/>
        <v>0</v>
      </c>
      <c r="L15" s="12">
        <f t="shared" si="12"/>
        <v>0</v>
      </c>
      <c r="M15" s="12">
        <f t="shared" si="10"/>
        <v>0</v>
      </c>
      <c r="N15" s="12">
        <f t="shared" si="3"/>
        <v>0</v>
      </c>
      <c r="O15" s="12">
        <f t="shared" si="4"/>
        <v>0</v>
      </c>
      <c r="P15" s="12">
        <f t="shared" si="5"/>
        <v>0</v>
      </c>
      <c r="Q15" s="12">
        <f t="shared" si="6"/>
        <v>0</v>
      </c>
      <c r="R15" s="12">
        <f t="shared" si="1"/>
        <v>1694.9926858700001</v>
      </c>
      <c r="S15" s="7"/>
      <c r="T15" s="7"/>
      <c r="U15" s="6"/>
      <c r="V15" s="7"/>
      <c r="W15" s="7"/>
    </row>
    <row r="16" spans="1:23" x14ac:dyDescent="0.25">
      <c r="A16" s="8" t="s">
        <v>40</v>
      </c>
      <c r="B16" s="12">
        <v>3.0758313300000002</v>
      </c>
      <c r="C16" s="12">
        <v>2.9586349799999998</v>
      </c>
      <c r="D16" s="12">
        <v>2.9711118000000001</v>
      </c>
      <c r="E16" s="12">
        <f t="shared" si="7"/>
        <v>9.0055781100000001</v>
      </c>
      <c r="F16" s="12">
        <v>2.9512218099999998</v>
      </c>
      <c r="G16" s="12">
        <v>2.95145306</v>
      </c>
      <c r="H16" s="12">
        <v>2.9705773</v>
      </c>
      <c r="I16" s="12">
        <f t="shared" si="11"/>
        <v>8.8732521700000007</v>
      </c>
      <c r="J16" s="12">
        <f t="shared" si="8"/>
        <v>0</v>
      </c>
      <c r="K16" s="12">
        <f t="shared" si="9"/>
        <v>0</v>
      </c>
      <c r="L16" s="12">
        <f t="shared" si="12"/>
        <v>0</v>
      </c>
      <c r="M16" s="12">
        <f t="shared" si="10"/>
        <v>0</v>
      </c>
      <c r="N16" s="12">
        <f t="shared" si="3"/>
        <v>0</v>
      </c>
      <c r="O16" s="12">
        <f t="shared" si="4"/>
        <v>0</v>
      </c>
      <c r="P16" s="12">
        <f t="shared" si="5"/>
        <v>0</v>
      </c>
      <c r="Q16" s="12">
        <f t="shared" si="6"/>
        <v>0</v>
      </c>
      <c r="R16" s="12">
        <f t="shared" si="1"/>
        <v>17.878830280000003</v>
      </c>
      <c r="S16" s="7"/>
      <c r="T16" s="7"/>
      <c r="U16" s="6"/>
      <c r="V16" s="7"/>
      <c r="W16" s="7"/>
    </row>
    <row r="17" spans="1:23" x14ac:dyDescent="0.25">
      <c r="A17" s="8" t="s">
        <v>41</v>
      </c>
      <c r="B17" s="12">
        <v>1.77196</v>
      </c>
      <c r="C17" s="12">
        <v>1.7647010000000001</v>
      </c>
      <c r="D17" s="12">
        <v>1.8072239999999999</v>
      </c>
      <c r="E17" s="12">
        <f t="shared" si="7"/>
        <v>5.3438850000000002</v>
      </c>
      <c r="F17" s="12">
        <v>1.3633980000000001</v>
      </c>
      <c r="G17" s="12">
        <v>1.3763129999999999</v>
      </c>
      <c r="H17" s="12">
        <v>1.7370743999999998</v>
      </c>
      <c r="I17" s="12">
        <f t="shared" si="11"/>
        <v>4.4767853999999998</v>
      </c>
      <c r="J17" s="12">
        <f t="shared" si="8"/>
        <v>0</v>
      </c>
      <c r="K17" s="12">
        <f t="shared" si="9"/>
        <v>0</v>
      </c>
      <c r="L17" s="12">
        <f t="shared" si="12"/>
        <v>0</v>
      </c>
      <c r="M17" s="12">
        <f t="shared" si="10"/>
        <v>0</v>
      </c>
      <c r="N17" s="12">
        <f t="shared" si="3"/>
        <v>0</v>
      </c>
      <c r="O17" s="12">
        <f t="shared" si="4"/>
        <v>0</v>
      </c>
      <c r="P17" s="12">
        <f t="shared" si="5"/>
        <v>0</v>
      </c>
      <c r="Q17" s="12">
        <f t="shared" si="6"/>
        <v>0</v>
      </c>
      <c r="R17" s="12">
        <f t="shared" si="1"/>
        <v>9.8206704000000009</v>
      </c>
      <c r="S17" s="7"/>
      <c r="T17" s="7"/>
      <c r="U17" s="6"/>
      <c r="V17" s="7"/>
      <c r="W17" s="7"/>
    </row>
    <row r="18" spans="1:23" x14ac:dyDescent="0.25">
      <c r="A18" s="8" t="s">
        <v>42</v>
      </c>
      <c r="B18" s="12">
        <v>3.0501876700000001</v>
      </c>
      <c r="C18" s="12">
        <v>2.2401064499999999</v>
      </c>
      <c r="D18" s="12">
        <v>2.5825701400000001</v>
      </c>
      <c r="E18" s="12">
        <f t="shared" si="7"/>
        <v>7.8728642600000001</v>
      </c>
      <c r="F18" s="12">
        <v>2.2480088</v>
      </c>
      <c r="G18" s="12">
        <v>2.5826310600000002</v>
      </c>
      <c r="H18" s="12">
        <v>2.2480718500000001</v>
      </c>
      <c r="I18" s="12">
        <f t="shared" si="11"/>
        <v>7.0787117100000003</v>
      </c>
      <c r="J18" s="12">
        <f t="shared" si="8"/>
        <v>0</v>
      </c>
      <c r="K18" s="12">
        <f t="shared" si="9"/>
        <v>0</v>
      </c>
      <c r="L18" s="12">
        <f t="shared" si="12"/>
        <v>0</v>
      </c>
      <c r="M18" s="12">
        <f t="shared" si="10"/>
        <v>0</v>
      </c>
      <c r="N18" s="12">
        <f t="shared" si="3"/>
        <v>0</v>
      </c>
      <c r="O18" s="12">
        <f t="shared" si="4"/>
        <v>0</v>
      </c>
      <c r="P18" s="12">
        <f t="shared" si="5"/>
        <v>0</v>
      </c>
      <c r="Q18" s="12">
        <f t="shared" si="6"/>
        <v>0</v>
      </c>
      <c r="R18" s="12">
        <f t="shared" si="1"/>
        <v>14.95157597</v>
      </c>
      <c r="S18" s="7"/>
      <c r="T18" s="7"/>
      <c r="U18" s="6"/>
      <c r="V18" s="7"/>
      <c r="W18" s="7"/>
    </row>
    <row r="19" spans="1:23" x14ac:dyDescent="0.25">
      <c r="A19" s="8" t="s">
        <v>43</v>
      </c>
      <c r="B19" s="12">
        <v>1.6354784600000001</v>
      </c>
      <c r="C19" s="12">
        <v>1.56886506</v>
      </c>
      <c r="D19" s="12">
        <v>1.4912100800000001</v>
      </c>
      <c r="E19" s="12">
        <f t="shared" si="7"/>
        <v>4.6955536000000002</v>
      </c>
      <c r="F19" s="12">
        <v>1.51390414</v>
      </c>
      <c r="G19" s="12">
        <v>1.88493417</v>
      </c>
      <c r="H19" s="12">
        <v>1.6476444399999999</v>
      </c>
      <c r="I19" s="12">
        <f t="shared" si="11"/>
        <v>5.04648275</v>
      </c>
      <c r="J19" s="12">
        <f t="shared" si="8"/>
        <v>0</v>
      </c>
      <c r="K19" s="12">
        <f t="shared" si="9"/>
        <v>0</v>
      </c>
      <c r="L19" s="12">
        <f t="shared" si="12"/>
        <v>0</v>
      </c>
      <c r="M19" s="12">
        <f t="shared" si="10"/>
        <v>0</v>
      </c>
      <c r="N19" s="12">
        <f t="shared" si="3"/>
        <v>0</v>
      </c>
      <c r="O19" s="12">
        <f t="shared" si="4"/>
        <v>0</v>
      </c>
      <c r="P19" s="12">
        <f t="shared" si="5"/>
        <v>0</v>
      </c>
      <c r="Q19" s="12">
        <f t="shared" si="6"/>
        <v>0</v>
      </c>
      <c r="R19" s="12">
        <f t="shared" si="1"/>
        <v>9.7420363499999993</v>
      </c>
      <c r="S19" s="5"/>
      <c r="T19" s="7"/>
      <c r="U19" s="6"/>
    </row>
    <row r="20" spans="1:23" x14ac:dyDescent="0.25">
      <c r="A20" s="16" t="s">
        <v>52</v>
      </c>
    </row>
    <row r="21" spans="1:23" x14ac:dyDescent="0.25">
      <c r="A21" s="4"/>
      <c r="T21" s="5"/>
      <c r="U21" s="5"/>
    </row>
    <row r="22" spans="1:23" x14ac:dyDescent="0.25">
      <c r="A22" s="4"/>
    </row>
    <row r="23" spans="1:23" x14ac:dyDescent="0.25">
      <c r="A23" s="4"/>
    </row>
    <row r="24" spans="1:23" x14ac:dyDescent="0.25">
      <c r="A24" s="4"/>
    </row>
    <row r="25" spans="1:23" x14ac:dyDescent="0.25">
      <c r="A25" s="4"/>
    </row>
    <row r="26" spans="1:23" x14ac:dyDescent="0.25">
      <c r="A26" s="4"/>
    </row>
    <row r="27" spans="1:23" x14ac:dyDescent="0.25">
      <c r="A27" s="4"/>
    </row>
    <row r="28" spans="1:23" x14ac:dyDescent="0.25">
      <c r="A28" s="4"/>
    </row>
    <row r="29" spans="1:23" x14ac:dyDescent="0.25">
      <c r="A29" s="4"/>
    </row>
  </sheetData>
  <mergeCells count="22">
    <mergeCell ref="O5:O6"/>
    <mergeCell ref="P5:P6"/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Q5:Q6"/>
    <mergeCell ref="A5:A6"/>
    <mergeCell ref="B5:B6"/>
    <mergeCell ref="C5:C6"/>
    <mergeCell ref="N5:N6"/>
    <mergeCell ref="D5:D6"/>
    <mergeCell ref="E5:E6"/>
    <mergeCell ref="K5:K6"/>
    <mergeCell ref="L5:L6"/>
    <mergeCell ref="M5:M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GridLines="0" zoomScaleNormal="100" workbookViewId="0">
      <selection sqref="A1:R1"/>
    </sheetView>
  </sheetViews>
  <sheetFormatPr baseColWidth="10" defaultColWidth="11.5703125" defaultRowHeight="15" x14ac:dyDescent="0.25"/>
  <cols>
    <col min="1" max="1" width="92.42578125" bestFit="1" customWidth="1"/>
    <col min="10" max="10" width="10.140625" customWidth="1"/>
    <col min="19" max="19" width="16.42578125" bestFit="1" customWidth="1"/>
  </cols>
  <sheetData>
    <row r="1" spans="1:23" ht="15.75" x14ac:dyDescent="0.2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23" ht="15.75" x14ac:dyDescent="0.25">
      <c r="A2" s="18" t="s">
        <v>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23" ht="15.75" x14ac:dyDescent="0.25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23" ht="15.75" x14ac:dyDescent="0.25">
      <c r="A4" s="18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23" x14ac:dyDescent="0.25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17</v>
      </c>
    </row>
    <row r="6" spans="1:23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23" x14ac:dyDescent="0.25">
      <c r="A7" s="10" t="s">
        <v>44</v>
      </c>
      <c r="B7" s="15">
        <f t="shared" ref="B7:Q7" si="0">SUM(B9:B19)</f>
        <v>246.19474739000003</v>
      </c>
      <c r="C7" s="15">
        <f t="shared" si="0"/>
        <v>269.62486125999993</v>
      </c>
      <c r="D7" s="15">
        <f t="shared" si="0"/>
        <v>420.29170239000001</v>
      </c>
      <c r="E7" s="15">
        <f t="shared" si="0"/>
        <v>936.11131103999992</v>
      </c>
      <c r="F7" s="15">
        <f t="shared" si="0"/>
        <v>201.44885524</v>
      </c>
      <c r="G7" s="15">
        <f t="shared" si="0"/>
        <v>336.48041554999998</v>
      </c>
      <c r="H7" s="15">
        <f t="shared" si="0"/>
        <v>341.75699774000003</v>
      </c>
      <c r="I7" s="15">
        <f>SUM(I9:I19)</f>
        <v>879.68626853000001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>+E7+I7+M7+Q7</f>
        <v>1815.7975795699999</v>
      </c>
    </row>
    <row r="8" spans="1:23" x14ac:dyDescent="0.25">
      <c r="A8" s="8" t="s">
        <v>34</v>
      </c>
      <c r="B8" s="12">
        <f>+B9+B10</f>
        <v>15.727436690000001</v>
      </c>
      <c r="C8" s="12">
        <f>+C9+C10</f>
        <v>18.340055549999999</v>
      </c>
      <c r="D8" s="12">
        <f>+D9+D10</f>
        <v>18.616020419999998</v>
      </c>
      <c r="E8" s="12">
        <f>SUM(B8:D8)</f>
        <v>52.683512659999998</v>
      </c>
      <c r="F8" s="12">
        <f t="shared" ref="F8" si="1">+F9+F10</f>
        <v>18.67382881</v>
      </c>
      <c r="G8" s="12">
        <f t="shared" ref="G8" si="2">+G9+G10</f>
        <v>18.40422397</v>
      </c>
      <c r="H8" s="12">
        <f t="shared" ref="H8" si="3">+H9+H10</f>
        <v>24.53846235</v>
      </c>
      <c r="I8" s="12">
        <f t="shared" ref="I8:I19" si="4">SUM(F8:H8)</f>
        <v>61.616515129999996</v>
      </c>
      <c r="J8" s="12">
        <f t="shared" ref="J8:J19" si="5">+J9+J10</f>
        <v>0</v>
      </c>
      <c r="K8" s="12">
        <f t="shared" ref="K8:K19" si="6">+K9+K10</f>
        <v>0</v>
      </c>
      <c r="L8" s="12">
        <f t="shared" ref="L8:L19" si="7">+L9+L10</f>
        <v>0</v>
      </c>
      <c r="M8" s="12">
        <f t="shared" ref="M8:M19" si="8">+J8+K8+L8</f>
        <v>0</v>
      </c>
      <c r="N8" s="12">
        <f t="shared" ref="N8:N19" si="9">+N9+N10</f>
        <v>0</v>
      </c>
      <c r="O8" s="12">
        <f t="shared" ref="O8:O19" si="10">+O9+O10</f>
        <v>0</v>
      </c>
      <c r="P8" s="12">
        <f t="shared" ref="P8:P19" si="11">+P9+P10</f>
        <v>0</v>
      </c>
      <c r="Q8" s="12">
        <f t="shared" ref="Q8:Q19" si="12">SUM(N8:P8)</f>
        <v>0</v>
      </c>
      <c r="R8" s="12">
        <f>+E8+I8+M8+Q8</f>
        <v>114.30002779</v>
      </c>
    </row>
    <row r="9" spans="1:23" x14ac:dyDescent="0.25">
      <c r="A9" s="2" t="s">
        <v>35</v>
      </c>
      <c r="B9" s="12">
        <v>9.7832629999999998</v>
      </c>
      <c r="C9" s="12">
        <v>11.981097</v>
      </c>
      <c r="D9" s="12">
        <v>11.93379</v>
      </c>
      <c r="E9" s="12">
        <f t="shared" ref="E9:E19" si="13">SUM(B9:D9)</f>
        <v>33.698149999999998</v>
      </c>
      <c r="F9" s="12">
        <v>12.402958999999999</v>
      </c>
      <c r="G9" s="12">
        <v>12.134807</v>
      </c>
      <c r="H9" s="12">
        <v>15.412286999999999</v>
      </c>
      <c r="I9" s="12">
        <f t="shared" si="4"/>
        <v>39.950052999999997</v>
      </c>
      <c r="J9" s="12">
        <f t="shared" si="5"/>
        <v>0</v>
      </c>
      <c r="K9" s="12">
        <f t="shared" si="6"/>
        <v>0</v>
      </c>
      <c r="L9" s="12">
        <f t="shared" si="7"/>
        <v>0</v>
      </c>
      <c r="M9" s="12">
        <f t="shared" si="8"/>
        <v>0</v>
      </c>
      <c r="N9" s="12">
        <f t="shared" si="9"/>
        <v>0</v>
      </c>
      <c r="O9" s="12">
        <f t="shared" si="10"/>
        <v>0</v>
      </c>
      <c r="P9" s="12">
        <f t="shared" si="11"/>
        <v>0</v>
      </c>
      <c r="Q9" s="12">
        <f t="shared" si="12"/>
        <v>0</v>
      </c>
      <c r="R9" s="12">
        <f t="shared" ref="R9:R19" si="14">+E9+I9+M9+Q9</f>
        <v>73.648202999999995</v>
      </c>
      <c r="T9" s="7"/>
      <c r="U9" s="7"/>
      <c r="W9" s="7"/>
    </row>
    <row r="10" spans="1:23" x14ac:dyDescent="0.25">
      <c r="A10" s="2" t="s">
        <v>36</v>
      </c>
      <c r="B10" s="12">
        <v>5.9441736900000004</v>
      </c>
      <c r="C10" s="12">
        <v>6.3589585499999997</v>
      </c>
      <c r="D10" s="12">
        <v>6.6822304199999998</v>
      </c>
      <c r="E10" s="12">
        <f t="shared" si="13"/>
        <v>18.98536266</v>
      </c>
      <c r="F10" s="12">
        <v>6.2708698099999998</v>
      </c>
      <c r="G10" s="12">
        <v>6.26941697</v>
      </c>
      <c r="H10" s="12">
        <v>9.1261753500000005</v>
      </c>
      <c r="I10" s="12">
        <f t="shared" si="4"/>
        <v>21.666462129999999</v>
      </c>
      <c r="J10" s="12">
        <f t="shared" si="5"/>
        <v>0</v>
      </c>
      <c r="K10" s="12">
        <f t="shared" si="6"/>
        <v>0</v>
      </c>
      <c r="L10" s="12">
        <f t="shared" si="7"/>
        <v>0</v>
      </c>
      <c r="M10" s="12">
        <f t="shared" si="8"/>
        <v>0</v>
      </c>
      <c r="N10" s="12">
        <f t="shared" si="9"/>
        <v>0</v>
      </c>
      <c r="O10" s="12">
        <f t="shared" si="10"/>
        <v>0</v>
      </c>
      <c r="P10" s="12">
        <f t="shared" si="11"/>
        <v>0</v>
      </c>
      <c r="Q10" s="12">
        <f t="shared" si="12"/>
        <v>0</v>
      </c>
      <c r="R10" s="12">
        <f t="shared" si="14"/>
        <v>40.651824789999999</v>
      </c>
      <c r="S10" s="5"/>
      <c r="T10" s="7"/>
      <c r="U10" s="7"/>
      <c r="W10" s="7"/>
    </row>
    <row r="11" spans="1:23" x14ac:dyDescent="0.25">
      <c r="A11" s="8" t="s">
        <v>37</v>
      </c>
      <c r="B11" s="12">
        <v>48.617374400000003</v>
      </c>
      <c r="C11" s="12">
        <v>52.394601299999998</v>
      </c>
      <c r="D11" s="12">
        <v>56.166830500000003</v>
      </c>
      <c r="E11" s="12">
        <f t="shared" si="13"/>
        <v>157.1788062</v>
      </c>
      <c r="F11" s="12">
        <v>60.375025299999997</v>
      </c>
      <c r="G11" s="12">
        <v>56.433378699999999</v>
      </c>
      <c r="H11" s="12">
        <v>55.1535674</v>
      </c>
      <c r="I11" s="12">
        <f t="shared" si="4"/>
        <v>171.96197139999998</v>
      </c>
      <c r="J11" s="12">
        <f t="shared" si="5"/>
        <v>0</v>
      </c>
      <c r="K11" s="12">
        <f t="shared" si="6"/>
        <v>0</v>
      </c>
      <c r="L11" s="12">
        <f t="shared" si="7"/>
        <v>0</v>
      </c>
      <c r="M11" s="12">
        <f t="shared" si="8"/>
        <v>0</v>
      </c>
      <c r="N11" s="12">
        <f t="shared" si="9"/>
        <v>0</v>
      </c>
      <c r="O11" s="12">
        <f t="shared" si="10"/>
        <v>0</v>
      </c>
      <c r="P11" s="12">
        <f t="shared" si="11"/>
        <v>0</v>
      </c>
      <c r="Q11" s="12">
        <f t="shared" si="12"/>
        <v>0</v>
      </c>
      <c r="R11" s="12">
        <f t="shared" si="14"/>
        <v>329.14077759999998</v>
      </c>
      <c r="S11" s="5"/>
      <c r="T11" s="7"/>
      <c r="U11" s="7"/>
      <c r="W11" s="7"/>
    </row>
    <row r="12" spans="1:23" x14ac:dyDescent="0.25">
      <c r="A12" s="8" t="s">
        <v>38</v>
      </c>
      <c r="B12" s="12">
        <v>18.414062000000001</v>
      </c>
      <c r="C12" s="12">
        <v>19.047732</v>
      </c>
      <c r="D12" s="12">
        <v>18.450572300000001</v>
      </c>
      <c r="E12" s="12">
        <f t="shared" si="13"/>
        <v>55.912366300000002</v>
      </c>
      <c r="F12" s="12">
        <v>17.850028200000001</v>
      </c>
      <c r="G12" s="12">
        <v>18.665784200000001</v>
      </c>
      <c r="H12" s="12">
        <v>19.5905038</v>
      </c>
      <c r="I12" s="12">
        <f t="shared" si="4"/>
        <v>56.106316200000002</v>
      </c>
      <c r="J12" s="12">
        <f t="shared" si="5"/>
        <v>0</v>
      </c>
      <c r="K12" s="12">
        <f t="shared" si="6"/>
        <v>0</v>
      </c>
      <c r="L12" s="12">
        <f t="shared" si="7"/>
        <v>0</v>
      </c>
      <c r="M12" s="12">
        <f t="shared" si="8"/>
        <v>0</v>
      </c>
      <c r="N12" s="12">
        <f t="shared" si="9"/>
        <v>0</v>
      </c>
      <c r="O12" s="12">
        <f t="shared" si="10"/>
        <v>0</v>
      </c>
      <c r="P12" s="12">
        <f t="shared" si="11"/>
        <v>0</v>
      </c>
      <c r="Q12" s="12">
        <f t="shared" si="12"/>
        <v>0</v>
      </c>
      <c r="R12" s="12">
        <f t="shared" si="14"/>
        <v>112.01868250000001</v>
      </c>
      <c r="S12" s="5"/>
      <c r="T12" s="7"/>
      <c r="U12" s="7"/>
      <c r="W12" s="7"/>
    </row>
    <row r="13" spans="1:23" ht="27" x14ac:dyDescent="0.25">
      <c r="A13" s="8" t="s">
        <v>39</v>
      </c>
      <c r="B13" s="12">
        <v>2.0180135400000001</v>
      </c>
      <c r="C13" s="12">
        <v>1.9717471200000001</v>
      </c>
      <c r="D13" s="12">
        <v>2.0781859699999998</v>
      </c>
      <c r="E13" s="12">
        <f t="shared" si="13"/>
        <v>6.0679466299999998</v>
      </c>
      <c r="F13" s="12">
        <v>2.0559055100000001</v>
      </c>
      <c r="G13" s="12">
        <v>2.08138369</v>
      </c>
      <c r="H13" s="12">
        <v>2.20013003</v>
      </c>
      <c r="I13" s="12">
        <f t="shared" si="4"/>
        <v>6.3374192300000001</v>
      </c>
      <c r="J13" s="12">
        <f t="shared" si="5"/>
        <v>0</v>
      </c>
      <c r="K13" s="12">
        <f t="shared" si="6"/>
        <v>0</v>
      </c>
      <c r="L13" s="12">
        <f t="shared" si="7"/>
        <v>0</v>
      </c>
      <c r="M13" s="12">
        <f t="shared" si="8"/>
        <v>0</v>
      </c>
      <c r="N13" s="12">
        <f t="shared" si="9"/>
        <v>0</v>
      </c>
      <c r="O13" s="12">
        <f t="shared" si="10"/>
        <v>0</v>
      </c>
      <c r="P13" s="12">
        <f t="shared" si="11"/>
        <v>0</v>
      </c>
      <c r="Q13" s="12">
        <f t="shared" si="12"/>
        <v>0</v>
      </c>
      <c r="R13" s="12">
        <f t="shared" si="14"/>
        <v>12.40536586</v>
      </c>
      <c r="S13" s="5"/>
      <c r="T13" s="7"/>
      <c r="U13" s="7"/>
      <c r="W13" s="7"/>
    </row>
    <row r="14" spans="1:23" x14ac:dyDescent="0.25">
      <c r="A14" s="8" t="s">
        <v>45</v>
      </c>
      <c r="B14" s="12">
        <v>2.7261253299999999</v>
      </c>
      <c r="C14" s="12">
        <v>2.74712917</v>
      </c>
      <c r="D14" s="12">
        <v>3.1848752500000002</v>
      </c>
      <c r="E14" s="12">
        <f t="shared" si="13"/>
        <v>8.6581297500000005</v>
      </c>
      <c r="F14" s="12">
        <v>2.7702663200000002</v>
      </c>
      <c r="G14" s="12">
        <v>2.8460276100000002</v>
      </c>
      <c r="H14" s="12">
        <v>2.9427349299999999</v>
      </c>
      <c r="I14" s="12">
        <f t="shared" si="4"/>
        <v>8.5590288599999997</v>
      </c>
      <c r="J14" s="12">
        <f t="shared" si="5"/>
        <v>0</v>
      </c>
      <c r="K14" s="12">
        <f t="shared" si="6"/>
        <v>0</v>
      </c>
      <c r="L14" s="12">
        <f t="shared" si="7"/>
        <v>0</v>
      </c>
      <c r="M14" s="12">
        <f t="shared" si="8"/>
        <v>0</v>
      </c>
      <c r="N14" s="12">
        <f t="shared" si="9"/>
        <v>0</v>
      </c>
      <c r="O14" s="12">
        <f t="shared" si="10"/>
        <v>0</v>
      </c>
      <c r="P14" s="12">
        <f t="shared" si="11"/>
        <v>0</v>
      </c>
      <c r="Q14" s="12">
        <f t="shared" si="12"/>
        <v>0</v>
      </c>
      <c r="R14" s="12">
        <f t="shared" si="14"/>
        <v>17.217158609999998</v>
      </c>
      <c r="S14" s="5"/>
      <c r="T14" s="7"/>
      <c r="U14" s="7"/>
      <c r="W14" s="7"/>
    </row>
    <row r="15" spans="1:23" x14ac:dyDescent="0.25">
      <c r="A15" s="8" t="s">
        <v>53</v>
      </c>
      <c r="B15" s="12">
        <v>152.36078800000001</v>
      </c>
      <c r="C15" s="12">
        <v>168.46080599999999</v>
      </c>
      <c r="D15" s="12">
        <v>314.47942399999999</v>
      </c>
      <c r="E15" s="12">
        <f t="shared" si="13"/>
        <v>635.301018</v>
      </c>
      <c r="F15" s="12">
        <v>92.769562100000002</v>
      </c>
      <c r="G15" s="12">
        <v>230.62217699999999</v>
      </c>
      <c r="H15" s="12">
        <v>229.842636</v>
      </c>
      <c r="I15" s="12">
        <f t="shared" si="4"/>
        <v>553.23437509999997</v>
      </c>
      <c r="J15" s="12">
        <f t="shared" si="5"/>
        <v>0</v>
      </c>
      <c r="K15" s="12">
        <f t="shared" si="6"/>
        <v>0</v>
      </c>
      <c r="L15" s="12">
        <f t="shared" si="7"/>
        <v>0</v>
      </c>
      <c r="M15" s="12">
        <f t="shared" si="8"/>
        <v>0</v>
      </c>
      <c r="N15" s="12">
        <f t="shared" si="9"/>
        <v>0</v>
      </c>
      <c r="O15" s="12">
        <f t="shared" si="10"/>
        <v>0</v>
      </c>
      <c r="P15" s="12">
        <f t="shared" si="11"/>
        <v>0</v>
      </c>
      <c r="Q15" s="12">
        <f t="shared" si="12"/>
        <v>0</v>
      </c>
      <c r="R15" s="12">
        <f t="shared" si="14"/>
        <v>1188.5353931</v>
      </c>
      <c r="S15" s="5"/>
      <c r="T15" s="7"/>
      <c r="U15" s="7"/>
      <c r="W15" s="7"/>
    </row>
    <row r="16" spans="1:23" x14ac:dyDescent="0.25">
      <c r="A16" s="8" t="s">
        <v>40</v>
      </c>
      <c r="B16" s="12">
        <v>2.63224145</v>
      </c>
      <c r="C16" s="12">
        <v>2.6114565199999999</v>
      </c>
      <c r="D16" s="12">
        <v>2.6915833899999999</v>
      </c>
      <c r="E16" s="12">
        <f t="shared" si="13"/>
        <v>7.9352813599999994</v>
      </c>
      <c r="F16" s="12">
        <v>2.67265942</v>
      </c>
      <c r="G16" s="12">
        <v>2.7416607499999999</v>
      </c>
      <c r="H16" s="12">
        <v>2.7081301999999998</v>
      </c>
      <c r="I16" s="12">
        <f t="shared" si="4"/>
        <v>8.1224503699999993</v>
      </c>
      <c r="J16" s="12">
        <f t="shared" si="5"/>
        <v>0</v>
      </c>
      <c r="K16" s="12">
        <f t="shared" si="6"/>
        <v>0</v>
      </c>
      <c r="L16" s="12">
        <f t="shared" si="7"/>
        <v>0</v>
      </c>
      <c r="M16" s="12">
        <f t="shared" si="8"/>
        <v>0</v>
      </c>
      <c r="N16" s="12">
        <f t="shared" si="9"/>
        <v>0</v>
      </c>
      <c r="O16" s="12">
        <f t="shared" si="10"/>
        <v>0</v>
      </c>
      <c r="P16" s="12">
        <f t="shared" si="11"/>
        <v>0</v>
      </c>
      <c r="Q16" s="12">
        <f t="shared" si="12"/>
        <v>0</v>
      </c>
      <c r="R16" s="12">
        <f t="shared" si="14"/>
        <v>16.05773173</v>
      </c>
      <c r="S16" s="5"/>
      <c r="T16" s="7"/>
      <c r="U16" s="7"/>
      <c r="W16" s="7"/>
    </row>
    <row r="17" spans="1:23" x14ac:dyDescent="0.25">
      <c r="A17" s="8" t="s">
        <v>41</v>
      </c>
      <c r="B17" s="12">
        <v>1.07551606</v>
      </c>
      <c r="C17" s="12">
        <v>1.1888585700000001</v>
      </c>
      <c r="D17" s="12">
        <v>1.3212789300000001</v>
      </c>
      <c r="E17" s="12">
        <f t="shared" si="13"/>
        <v>3.5856535599999999</v>
      </c>
      <c r="F17" s="12">
        <v>1.3970114</v>
      </c>
      <c r="G17" s="12">
        <v>1.3726814599999999</v>
      </c>
      <c r="H17" s="12">
        <v>1.3969777400000001</v>
      </c>
      <c r="I17" s="12">
        <f t="shared" si="4"/>
        <v>4.1666705999999998</v>
      </c>
      <c r="J17" s="12">
        <f t="shared" si="5"/>
        <v>0</v>
      </c>
      <c r="K17" s="12">
        <f t="shared" si="6"/>
        <v>0</v>
      </c>
      <c r="L17" s="12">
        <f t="shared" si="7"/>
        <v>0</v>
      </c>
      <c r="M17" s="12">
        <f t="shared" si="8"/>
        <v>0</v>
      </c>
      <c r="N17" s="12">
        <f t="shared" si="9"/>
        <v>0</v>
      </c>
      <c r="O17" s="12">
        <f t="shared" si="10"/>
        <v>0</v>
      </c>
      <c r="P17" s="12">
        <f t="shared" si="11"/>
        <v>0</v>
      </c>
      <c r="Q17" s="12">
        <f t="shared" si="12"/>
        <v>0</v>
      </c>
      <c r="R17" s="12">
        <f t="shared" si="14"/>
        <v>7.7523241599999997</v>
      </c>
      <c r="S17" s="5"/>
      <c r="T17" s="7"/>
      <c r="U17" s="7"/>
      <c r="W17" s="7"/>
    </row>
    <row r="18" spans="1:23" x14ac:dyDescent="0.25">
      <c r="A18" s="8" t="s">
        <v>42</v>
      </c>
      <c r="B18" s="12">
        <v>1.2918729</v>
      </c>
      <c r="C18" s="12">
        <v>1.4724693600000001</v>
      </c>
      <c r="D18" s="12">
        <v>1.7862118499999999</v>
      </c>
      <c r="E18" s="12">
        <f t="shared" si="13"/>
        <v>4.5505541100000002</v>
      </c>
      <c r="F18" s="12">
        <v>1.48445823</v>
      </c>
      <c r="G18" s="12">
        <v>1.86385785</v>
      </c>
      <c r="H18" s="12">
        <v>1.58273789</v>
      </c>
      <c r="I18" s="12">
        <f t="shared" si="4"/>
        <v>4.9310539699999998</v>
      </c>
      <c r="J18" s="12">
        <f t="shared" si="5"/>
        <v>0</v>
      </c>
      <c r="K18" s="12">
        <f t="shared" si="6"/>
        <v>0</v>
      </c>
      <c r="L18" s="12">
        <f t="shared" si="7"/>
        <v>0</v>
      </c>
      <c r="M18" s="12">
        <f t="shared" si="8"/>
        <v>0</v>
      </c>
      <c r="N18" s="12">
        <f t="shared" si="9"/>
        <v>0</v>
      </c>
      <c r="O18" s="12">
        <f t="shared" si="10"/>
        <v>0</v>
      </c>
      <c r="P18" s="12">
        <f t="shared" si="11"/>
        <v>0</v>
      </c>
      <c r="Q18" s="12">
        <f t="shared" si="12"/>
        <v>0</v>
      </c>
      <c r="R18" s="12">
        <f t="shared" si="14"/>
        <v>9.4816080800000009</v>
      </c>
      <c r="S18" s="5"/>
      <c r="T18" s="7"/>
      <c r="U18" s="7"/>
      <c r="W18" s="7"/>
    </row>
    <row r="19" spans="1:23" x14ac:dyDescent="0.25">
      <c r="A19" s="8" t="s">
        <v>43</v>
      </c>
      <c r="B19" s="12">
        <v>1.33131702</v>
      </c>
      <c r="C19" s="12">
        <v>1.3900056700000001</v>
      </c>
      <c r="D19" s="12">
        <v>1.5167197800000001</v>
      </c>
      <c r="E19" s="12">
        <f t="shared" si="13"/>
        <v>4.2380424699999999</v>
      </c>
      <c r="F19" s="12">
        <v>1.40010995</v>
      </c>
      <c r="G19" s="12">
        <v>1.4492403199999999</v>
      </c>
      <c r="H19" s="12">
        <v>1.8011174000000001</v>
      </c>
      <c r="I19" s="12">
        <f t="shared" si="4"/>
        <v>4.6504676700000003</v>
      </c>
      <c r="J19" s="12">
        <f t="shared" si="5"/>
        <v>0</v>
      </c>
      <c r="K19" s="12">
        <f t="shared" si="6"/>
        <v>0</v>
      </c>
      <c r="L19" s="12">
        <f t="shared" si="7"/>
        <v>0</v>
      </c>
      <c r="M19" s="12">
        <f t="shared" si="8"/>
        <v>0</v>
      </c>
      <c r="N19" s="12">
        <f t="shared" si="9"/>
        <v>0</v>
      </c>
      <c r="O19" s="12">
        <f t="shared" si="10"/>
        <v>0</v>
      </c>
      <c r="P19" s="12">
        <f t="shared" si="11"/>
        <v>0</v>
      </c>
      <c r="Q19" s="12">
        <f t="shared" si="12"/>
        <v>0</v>
      </c>
      <c r="R19" s="12">
        <f t="shared" si="14"/>
        <v>8.8885101400000011</v>
      </c>
      <c r="T19" s="7"/>
      <c r="U19" s="7"/>
      <c r="W19" s="7"/>
    </row>
    <row r="20" spans="1:23" x14ac:dyDescent="0.25">
      <c r="A20" s="16" t="s">
        <v>52</v>
      </c>
    </row>
    <row r="22" spans="1:23" x14ac:dyDescent="0.25">
      <c r="J22" s="9"/>
      <c r="K22" s="7"/>
    </row>
    <row r="23" spans="1:23" x14ac:dyDescent="0.25">
      <c r="J23" s="9"/>
      <c r="K23" s="7"/>
    </row>
    <row r="24" spans="1:23" x14ac:dyDescent="0.25">
      <c r="J24" s="9"/>
      <c r="K24" s="7"/>
    </row>
    <row r="25" spans="1:23" x14ac:dyDescent="0.25">
      <c r="J25" s="9"/>
      <c r="K25" s="7"/>
    </row>
    <row r="26" spans="1:23" x14ac:dyDescent="0.25">
      <c r="J26" s="9"/>
      <c r="K26" s="7"/>
    </row>
    <row r="27" spans="1:23" x14ac:dyDescent="0.25">
      <c r="J27" s="9"/>
      <c r="K27" s="7"/>
    </row>
    <row r="28" spans="1:23" x14ac:dyDescent="0.25">
      <c r="J28" s="9"/>
      <c r="K28" s="7"/>
    </row>
    <row r="29" spans="1:23" x14ac:dyDescent="0.25">
      <c r="J29" s="9"/>
      <c r="K29" s="7"/>
    </row>
    <row r="30" spans="1:23" x14ac:dyDescent="0.25">
      <c r="J30" s="9"/>
      <c r="K30" s="7"/>
    </row>
    <row r="31" spans="1:23" x14ac:dyDescent="0.25">
      <c r="J31" s="9"/>
      <c r="K31" s="7"/>
    </row>
  </sheetData>
  <mergeCells count="22">
    <mergeCell ref="O5:O6"/>
    <mergeCell ref="P5:P6"/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Q5:Q6"/>
    <mergeCell ref="A5:A6"/>
    <mergeCell ref="B5:B6"/>
    <mergeCell ref="C5:C6"/>
    <mergeCell ref="N5:N6"/>
    <mergeCell ref="D5:D6"/>
    <mergeCell ref="E5:E6"/>
    <mergeCell ref="K5:K6"/>
    <mergeCell ref="L5:L6"/>
    <mergeCell ref="M5:M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Autónomos y Poderes</vt:lpstr>
      <vt:lpstr>Ingresos Autónomos y Poderes</vt:lpstr>
      <vt:lpstr>Egresos Autónomos y Poderes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Jairo Hau Noh</dc:creator>
  <cp:keywords/>
  <dc:description/>
  <cp:lastModifiedBy>David Roberto Lunafan Adam</cp:lastModifiedBy>
  <cp:revision/>
  <dcterms:created xsi:type="dcterms:W3CDTF">2023-04-28T16:33:09Z</dcterms:created>
  <dcterms:modified xsi:type="dcterms:W3CDTF">2023-07-28T18:31:19Z</dcterms:modified>
  <cp:category/>
  <cp:contentStatus/>
</cp:coreProperties>
</file>