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 TRIM\"/>
    </mc:Choice>
  </mc:AlternateContent>
  <bookViews>
    <workbookView xWindow="0" yWindow="0" windowWidth="19200" windowHeight="6640"/>
  </bookViews>
  <sheets>
    <sheet name="Resumen Autónomos y Poderes" sheetId="4" r:id="rId1"/>
    <sheet name="Ingresos Autónomos y Poderes" sheetId="5" r:id="rId2"/>
    <sheet name="Egresos Autónomos y Poderes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6" l="1"/>
  <c r="C5" i="6"/>
  <c r="D5" i="6"/>
  <c r="E5" i="6"/>
  <c r="F5" i="6"/>
  <c r="G5" i="6"/>
  <c r="H5" i="6"/>
  <c r="I5" i="6"/>
  <c r="J5" i="6"/>
  <c r="K5" i="6"/>
  <c r="L5" i="6"/>
  <c r="M5" i="6"/>
  <c r="E6" i="6"/>
  <c r="I6" i="6"/>
  <c r="M6" i="6"/>
  <c r="E7" i="6"/>
  <c r="I7" i="6"/>
  <c r="M7" i="6"/>
  <c r="E8" i="6"/>
  <c r="I8" i="6"/>
  <c r="M8" i="6"/>
  <c r="E9" i="6"/>
  <c r="I9" i="6"/>
  <c r="M9" i="6"/>
  <c r="E10" i="6"/>
  <c r="I10" i="6"/>
  <c r="M10" i="6"/>
  <c r="E11" i="6"/>
  <c r="I11" i="6"/>
  <c r="M11" i="6"/>
  <c r="E12" i="6"/>
  <c r="I12" i="6"/>
  <c r="M12" i="6"/>
  <c r="E13" i="6"/>
  <c r="I13" i="6"/>
  <c r="M13" i="6"/>
  <c r="E14" i="6"/>
  <c r="I14" i="6"/>
  <c r="M14" i="6"/>
  <c r="E15" i="6"/>
  <c r="I15" i="6"/>
  <c r="M15" i="6"/>
  <c r="Q15" i="6"/>
  <c r="E16" i="6"/>
  <c r="I16" i="6"/>
  <c r="M16" i="6"/>
  <c r="Q16" i="6"/>
  <c r="O4" i="6"/>
  <c r="F4" i="6"/>
  <c r="G4" i="6"/>
  <c r="H4" i="6"/>
  <c r="J4" i="6"/>
  <c r="K4" i="6"/>
  <c r="L4" i="6"/>
  <c r="B4" i="6"/>
  <c r="C4" i="6"/>
  <c r="D4" i="6"/>
  <c r="R16" i="6" l="1"/>
  <c r="M4" i="6"/>
  <c r="I4" i="6"/>
  <c r="R15" i="6"/>
  <c r="P4" i="6"/>
  <c r="Q14" i="6"/>
  <c r="R14" i="6" s="1"/>
  <c r="E4" i="6"/>
  <c r="Q13" i="6" l="1"/>
  <c r="R13" i="6" s="1"/>
  <c r="F4" i="5"/>
  <c r="G4" i="5"/>
  <c r="H4" i="5"/>
  <c r="J4" i="5"/>
  <c r="K4" i="5"/>
  <c r="L4" i="5"/>
  <c r="N4" i="5"/>
  <c r="O4" i="5"/>
  <c r="P4" i="5"/>
  <c r="B4" i="5"/>
  <c r="C4" i="5"/>
  <c r="D4" i="5"/>
  <c r="F10" i="4"/>
  <c r="G10" i="4"/>
  <c r="H10" i="4"/>
  <c r="J10" i="4"/>
  <c r="K10" i="4"/>
  <c r="L10" i="4"/>
  <c r="N10" i="4"/>
  <c r="O10" i="4"/>
  <c r="P10" i="4"/>
  <c r="B10" i="4"/>
  <c r="C10" i="4"/>
  <c r="D10" i="4"/>
  <c r="F4" i="4"/>
  <c r="G4" i="4"/>
  <c r="H4" i="4"/>
  <c r="J4" i="4"/>
  <c r="K4" i="4"/>
  <c r="L4" i="4"/>
  <c r="L22" i="4" s="1"/>
  <c r="N4" i="4"/>
  <c r="O4" i="4"/>
  <c r="P4" i="4"/>
  <c r="B4" i="4"/>
  <c r="B22" i="4" s="1"/>
  <c r="C4" i="4"/>
  <c r="D4" i="4"/>
  <c r="D22" i="4" s="1"/>
  <c r="G22" i="4" l="1"/>
  <c r="N22" i="4"/>
  <c r="O22" i="4"/>
  <c r="F22" i="4"/>
  <c r="Q12" i="6"/>
  <c r="R12" i="6" s="1"/>
  <c r="C22" i="4"/>
  <c r="H22" i="4"/>
  <c r="K22" i="4"/>
  <c r="J22" i="4"/>
  <c r="P22" i="4"/>
  <c r="Q11" i="6" l="1"/>
  <c r="R11" i="6" s="1"/>
  <c r="Q10" i="6" l="1"/>
  <c r="R10" i="6" s="1"/>
  <c r="Q9" i="6" l="1"/>
  <c r="R9" i="6" s="1"/>
  <c r="Q8" i="6" l="1"/>
  <c r="R8" i="6" s="1"/>
  <c r="N4" i="6" l="1"/>
  <c r="Q7" i="6"/>
  <c r="R7" i="6" s="1"/>
  <c r="Q5" i="6" l="1"/>
  <c r="R5" i="6" s="1"/>
  <c r="Q6" i="6"/>
  <c r="R6" i="6" s="1"/>
  <c r="L5" i="5" l="1"/>
  <c r="K5" i="5" l="1"/>
  <c r="J5" i="5"/>
  <c r="M5" i="5" s="1"/>
  <c r="H5" i="5" l="1"/>
  <c r="G5" i="5" l="1"/>
  <c r="F5" i="5"/>
  <c r="D5" i="5" l="1"/>
  <c r="C5" i="5"/>
  <c r="B5" i="5"/>
  <c r="E5" i="5" s="1"/>
  <c r="Q16" i="5" l="1"/>
  <c r="M16" i="5"/>
  <c r="I16" i="5"/>
  <c r="E16" i="5"/>
  <c r="R16" i="5" l="1"/>
  <c r="Q15" i="5"/>
  <c r="Q14" i="5"/>
  <c r="Q13" i="5"/>
  <c r="Q12" i="5"/>
  <c r="Q11" i="5"/>
  <c r="Q10" i="5"/>
  <c r="Q9" i="5"/>
  <c r="Q8" i="5"/>
  <c r="Q7" i="5"/>
  <c r="Q6" i="5"/>
  <c r="Q19" i="4"/>
  <c r="Q18" i="4"/>
  <c r="Q17" i="4"/>
  <c r="Q16" i="4"/>
  <c r="Q15" i="4"/>
  <c r="Q14" i="4"/>
  <c r="Q13" i="4"/>
  <c r="Q12" i="4"/>
  <c r="Q11" i="4"/>
  <c r="Q7" i="4"/>
  <c r="Q6" i="4"/>
  <c r="Q4" i="6" l="1"/>
  <c r="Q4" i="5"/>
  <c r="Q5" i="5"/>
  <c r="Q10" i="4"/>
  <c r="Q4" i="4"/>
  <c r="Q22" i="4" l="1"/>
  <c r="M11" i="4"/>
  <c r="M15" i="5" l="1"/>
  <c r="M14" i="5"/>
  <c r="M13" i="5"/>
  <c r="M12" i="5"/>
  <c r="M11" i="5"/>
  <c r="M10" i="5"/>
  <c r="M9" i="5"/>
  <c r="M8" i="5"/>
  <c r="M7" i="5"/>
  <c r="M6" i="5"/>
  <c r="M4" i="5" s="1"/>
  <c r="M19" i="4"/>
  <c r="M18" i="4"/>
  <c r="M17" i="4"/>
  <c r="M16" i="4"/>
  <c r="M15" i="4"/>
  <c r="M14" i="4"/>
  <c r="M13" i="4"/>
  <c r="M12" i="4"/>
  <c r="M7" i="4"/>
  <c r="M6" i="4"/>
  <c r="M4" i="4" s="1"/>
  <c r="I18" i="4"/>
  <c r="I17" i="4"/>
  <c r="E18" i="4"/>
  <c r="E17" i="4"/>
  <c r="M10" i="4" l="1"/>
  <c r="M22" i="4" s="1"/>
  <c r="R18" i="4"/>
  <c r="R17" i="4"/>
  <c r="I5" i="5" l="1"/>
  <c r="I19" i="4"/>
  <c r="I16" i="4"/>
  <c r="I15" i="4"/>
  <c r="I14" i="4"/>
  <c r="I13" i="4"/>
  <c r="I12" i="4"/>
  <c r="I11" i="4"/>
  <c r="I7" i="4"/>
  <c r="I6" i="4"/>
  <c r="I4" i="4" s="1"/>
  <c r="I15" i="5"/>
  <c r="I14" i="5"/>
  <c r="I13" i="5"/>
  <c r="I12" i="5"/>
  <c r="I11" i="5"/>
  <c r="I10" i="5"/>
  <c r="I9" i="5"/>
  <c r="I8" i="5"/>
  <c r="I7" i="5"/>
  <c r="I6" i="5"/>
  <c r="I4" i="5" s="1"/>
  <c r="I10" i="4" l="1"/>
  <c r="I22" i="4" s="1"/>
  <c r="E15" i="5" l="1"/>
  <c r="R15" i="5" s="1"/>
  <c r="E14" i="5"/>
  <c r="R14" i="5" s="1"/>
  <c r="E13" i="5"/>
  <c r="R13" i="5" s="1"/>
  <c r="E12" i="5"/>
  <c r="R12" i="5" s="1"/>
  <c r="E11" i="5"/>
  <c r="R11" i="5" s="1"/>
  <c r="E10" i="5"/>
  <c r="R10" i="5" s="1"/>
  <c r="E9" i="5"/>
  <c r="R9" i="5" s="1"/>
  <c r="E8" i="5"/>
  <c r="R8" i="5" s="1"/>
  <c r="E7" i="5"/>
  <c r="R7" i="5" s="1"/>
  <c r="E6" i="5"/>
  <c r="R5" i="5"/>
  <c r="E19" i="4"/>
  <c r="R19" i="4" s="1"/>
  <c r="E16" i="4"/>
  <c r="R16" i="4" s="1"/>
  <c r="E15" i="4"/>
  <c r="R15" i="4" s="1"/>
  <c r="E14" i="4"/>
  <c r="R14" i="4" s="1"/>
  <c r="E13" i="4"/>
  <c r="R13" i="4" s="1"/>
  <c r="E12" i="4"/>
  <c r="R12" i="4" s="1"/>
  <c r="E11" i="4"/>
  <c r="R11" i="4" s="1"/>
  <c r="E7" i="4"/>
  <c r="R7" i="4" s="1"/>
  <c r="E6" i="4"/>
  <c r="R6" i="4" s="1"/>
  <c r="R4" i="6" l="1"/>
  <c r="E4" i="5"/>
  <c r="R6" i="5"/>
  <c r="R4" i="5"/>
  <c r="E4" i="4"/>
  <c r="E10" i="4"/>
  <c r="R10" i="4" s="1"/>
  <c r="R4" i="4" l="1"/>
  <c r="E22" i="4"/>
  <c r="R22" i="4"/>
</calcChain>
</file>

<file path=xl/sharedStrings.xml><?xml version="1.0" encoding="utf-8"?>
<sst xmlns="http://schemas.openxmlformats.org/spreadsheetml/2006/main" count="98" uniqueCount="50">
  <si>
    <t xml:space="preserve">Poderes y Organismos Autónomos
Balance Presupuestario
ENERO - DICIEMBRE 2022
(Millones de pesos)
</t>
  </si>
  <si>
    <t>CONCEPTO</t>
  </si>
  <si>
    <t>ENERO</t>
  </si>
  <si>
    <t>FEBRERO</t>
  </si>
  <si>
    <t>MARZO</t>
  </si>
  <si>
    <t>I TRIM</t>
  </si>
  <si>
    <t>ABRIL</t>
  </si>
  <si>
    <t>MAYO</t>
  </si>
  <si>
    <t>JUNIO</t>
  </si>
  <si>
    <t>II TRIM</t>
  </si>
  <si>
    <t>JULIO</t>
  </si>
  <si>
    <t>AGOSTO</t>
  </si>
  <si>
    <t>SEPTIEMBRE</t>
  </si>
  <si>
    <t>III TRIM</t>
  </si>
  <si>
    <t>OCTUBRE</t>
  </si>
  <si>
    <t>NOVIEMBRE</t>
  </si>
  <si>
    <t>DICIEMBRE</t>
  </si>
  <si>
    <t>IV TRIM</t>
  </si>
  <si>
    <t>TOTAL</t>
  </si>
  <si>
    <t>RECURSOS TOTALES</t>
  </si>
  <si>
    <t>I.1 INGRESOS OBSERVADOS</t>
  </si>
  <si>
    <t>Propios</t>
  </si>
  <si>
    <t>Transferencias del Ejecutivo y otros entes</t>
  </si>
  <si>
    <t>GASTO EJERCIDO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</si>
  <si>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</si>
  <si>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</si>
  <si>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</si>
  <si>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</si>
  <si>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</si>
  <si>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Inversiones Públicas</t>
  </si>
  <si>
    <t xml:space="preserve">Inversiones Financieras y Otras provisiones </t>
  </si>
  <si>
    <t>Participaciones y Aportaciones</t>
  </si>
  <si>
    <t>Deuda Pública</t>
  </si>
  <si>
    <t xml:space="preserve">REMANENTE  </t>
  </si>
  <si>
    <t xml:space="preserve">Poderes y Organismos Autónomos
Ingresos Presupuestarios
ENERO - DICIEMBRE 2022
(Millones de pesos)
</t>
  </si>
  <si>
    <t>INGRESOS OBSERVADOS</t>
  </si>
  <si>
    <t>PODER LEGISLATIVO</t>
  </si>
  <si>
    <t>CONGRESO DEL ESTADO</t>
  </si>
  <si>
    <t>AUDITORÍA SUPERIOR DEL ESTADO DE YUCATÁN</t>
  </si>
  <si>
    <t>PODER JUDICIAL</t>
  </si>
  <si>
    <t>INSTITUTO ELECTORAL Y DE PARTICIPACIÓN CIUDADANA</t>
  </si>
  <si>
    <t>INSTITUTO ESTATAL DE TRANSPARENCIA, ACCESO A LA INFORMACIÓN PÚBLICA Y PROTECCIÓN DE DATOS PERSONALES </t>
  </si>
  <si>
    <t>COMISIÓN DE LOS DERECHOS HUMANOS DEL ESTADO DE YUCATÁN</t>
  </si>
  <si>
    <t>UNIVERSIDAD AUTÓNOMA DE YUCATÁN (UADY)</t>
  </si>
  <si>
    <t>TRIBUNAL DE JUSTICIA ADMINISTRATIVA DEL ESTADO DE YUCATÁN</t>
  </si>
  <si>
    <t>TRIBUNAL DE LOS TRABAJADORES AL SERVICIO DEL ESTADO Y LOS MUNICIPIOS</t>
  </si>
  <si>
    <t>TRIBUNAL ELECTORAL DEL ESTADO DE YUCATÁN</t>
  </si>
  <si>
    <t>FISCALÍA ESPECIALIZADA EN COMBATE A LA CORRUPCIÓN DEL ESTADO DE YUCATÁN</t>
  </si>
  <si>
    <t xml:space="preserve">Poderes y Organismos Autónomos 
Egreso Presupuestario
ENERO - DICIEMBRE 2022
(Millones de pesos)
</t>
  </si>
  <si>
    <t>GASTO EJERCIDO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</si>
</sst>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0.0"/>
    <numFmt numFmtId="165" formatCode="#,##0.0"/>
    <numFmt numFmtId="166" formatCode="&quot;$&quot;#,##0.00"/>
    <numFmt numFmtId="167" formatCode="&quot;$&quot;#,##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Barlow"/>
    </font>
    <font>
      <b/>
      <sz val="15"/>
      <color rgb="FF279B92"/>
      <name val="Helvetica"/>
    </font>
    <font>
      <b/>
      <sz val="12"/>
      <name val="Barlow"/>
      <family val="3"/>
    </font>
    <font>
      <sz val="11"/>
      <color theme="1"/>
      <name val="Barlow"/>
      <family val="3"/>
    </font>
    <font>
      <b/>
      <sz val="10"/>
      <color theme="0"/>
      <name val="Barlow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rgb="FFD0D0D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1" xfId="1" applyFont="1" applyBorder="1"/>
    <xf numFmtId="0" fontId="0" fillId="0" borderId="1" xfId="0" applyBorder="1"/>
    <xf numFmtId="0" fontId="3" fillId="0" borderId="1" xfId="1" applyFont="1" applyBorder="1" applyAlignment="1">
      <alignment horizontal="left"/>
    </xf>
    <xf numFmtId="0" fontId="2" fillId="0" borderId="1" xfId="1" applyFont="1" applyBorder="1"/>
    <xf numFmtId="164" fontId="0" fillId="0" borderId="0" xfId="0" applyNumberFormat="1"/>
    <xf numFmtId="166" fontId="0" fillId="0" borderId="0" xfId="0" applyNumberFormat="1"/>
    <xf numFmtId="0" fontId="3" fillId="0" borderId="1" xfId="1" applyFont="1" applyBorder="1" applyAlignment="1">
      <alignment horizontal="left" wrapText="1"/>
    </xf>
    <xf numFmtId="8" fontId="0" fillId="0" borderId="0" xfId="0" applyNumberFormat="1"/>
    <xf numFmtId="167" fontId="0" fillId="0" borderId="0" xfId="0" applyNumberFormat="1"/>
    <xf numFmtId="0" fontId="5" fillId="0" borderId="0" xfId="0" applyFont="1" applyAlignment="1">
      <alignment horizontal="left"/>
    </xf>
    <xf numFmtId="164" fontId="8" fillId="0" borderId="1" xfId="0" applyNumberFormat="1" applyFont="1" applyBorder="1"/>
    <xf numFmtId="165" fontId="8" fillId="0" borderId="1" xfId="0" applyNumberFormat="1" applyFont="1" applyBorder="1"/>
    <xf numFmtId="164" fontId="7" fillId="4" borderId="1" xfId="1" applyNumberFormat="1" applyFont="1" applyFill="1" applyBorder="1" applyAlignment="1">
      <alignment vertical="center" wrapText="1"/>
    </xf>
    <xf numFmtId="165" fontId="7" fillId="4" borderId="1" xfId="1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wrapText="1" indent="1"/>
    </xf>
    <xf numFmtId="0" fontId="7" fillId="4" borderId="1" xfId="1" applyFont="1" applyFill="1" applyBorder="1" applyAlignment="1">
      <alignment vertical="center" wrapText="1"/>
    </xf>
    <xf numFmtId="165" fontId="0" fillId="0" borderId="0" xfId="0" applyNumberFormat="1"/>
    <xf numFmtId="0" fontId="9" fillId="3" borderId="3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3" xfId="3"/>
    <cellStyle name="Normal_Cuadros 28 OCTUBR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53340</xdr:rowOff>
    </xdr:from>
    <xdr:to>
      <xdr:col>4</xdr:col>
      <xdr:colOff>374106</xdr:colOff>
      <xdr:row>0</xdr:row>
      <xdr:rowOff>1322070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53340"/>
          <a:ext cx="5441406" cy="12687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5441406</xdr:colOff>
      <xdr:row>0</xdr:row>
      <xdr:rowOff>1268730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0"/>
          <a:ext cx="5441406" cy="12077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5441406</xdr:colOff>
      <xdr:row>0</xdr:row>
      <xdr:rowOff>1268730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0"/>
          <a:ext cx="5441406" cy="12077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sqref="A1:R1"/>
    </sheetView>
  </sheetViews>
  <sheetFormatPr baseColWidth="10" defaultColWidth="11.453125" defaultRowHeight="14.5" x14ac:dyDescent="0.35"/>
  <cols>
    <col min="1" max="1" width="39.1796875" bestFit="1" customWidth="1"/>
    <col min="12" max="12" width="11.81640625" bestFit="1" customWidth="1"/>
  </cols>
  <sheetData>
    <row r="1" spans="1:18" ht="111" customHeight="1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x14ac:dyDescent="0.3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</row>
    <row r="3" spans="1:18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6" x14ac:dyDescent="0.35">
      <c r="A4" s="16" t="s">
        <v>19</v>
      </c>
      <c r="B4" s="14">
        <f t="shared" ref="B4:P4" si="0">+B6+B7</f>
        <v>109.7</v>
      </c>
      <c r="C4" s="14">
        <f t="shared" si="0"/>
        <v>367.4</v>
      </c>
      <c r="D4" s="14">
        <f t="shared" si="0"/>
        <v>407.2</v>
      </c>
      <c r="E4" s="14">
        <f>+E6+E7</f>
        <v>884.3</v>
      </c>
      <c r="F4" s="14">
        <f t="shared" si="0"/>
        <v>431</v>
      </c>
      <c r="G4" s="14">
        <f t="shared" si="0"/>
        <v>295.60000000000002</v>
      </c>
      <c r="H4" s="14">
        <f t="shared" si="0"/>
        <v>595.1</v>
      </c>
      <c r="I4" s="14">
        <f t="shared" si="0"/>
        <v>1321.7</v>
      </c>
      <c r="J4" s="14">
        <f t="shared" si="0"/>
        <v>349.7</v>
      </c>
      <c r="K4" s="14">
        <f t="shared" si="0"/>
        <v>303.89999999999998</v>
      </c>
      <c r="L4" s="14">
        <f t="shared" si="0"/>
        <v>267.7</v>
      </c>
      <c r="M4" s="14">
        <f t="shared" si="0"/>
        <v>921.3</v>
      </c>
      <c r="N4" s="14">
        <f t="shared" si="0"/>
        <v>373.79999999999995</v>
      </c>
      <c r="O4" s="14">
        <f t="shared" si="0"/>
        <v>418.9</v>
      </c>
      <c r="P4" s="14">
        <f t="shared" si="0"/>
        <v>196</v>
      </c>
      <c r="Q4" s="14">
        <f>+Q6+Q7</f>
        <v>988.69999999999993</v>
      </c>
      <c r="R4" s="14">
        <f>+E4+I4+M4+Q4</f>
        <v>4116</v>
      </c>
    </row>
    <row r="5" spans="1:18" x14ac:dyDescent="0.35">
      <c r="A5" s="1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35">
      <c r="A6" s="3" t="s">
        <v>21</v>
      </c>
      <c r="B6" s="12">
        <v>0.3</v>
      </c>
      <c r="C6" s="12">
        <v>0.4</v>
      </c>
      <c r="D6" s="12">
        <v>0.8</v>
      </c>
      <c r="E6" s="12">
        <f>SUM(B6:D6)</f>
        <v>1.5</v>
      </c>
      <c r="F6" s="12">
        <v>2</v>
      </c>
      <c r="G6" s="12">
        <v>1.8</v>
      </c>
      <c r="H6" s="12">
        <v>134.1</v>
      </c>
      <c r="I6" s="12">
        <f>SUM(F6:H6)</f>
        <v>137.9</v>
      </c>
      <c r="J6" s="12">
        <v>16.399999999999999</v>
      </c>
      <c r="K6" s="12">
        <v>49.8</v>
      </c>
      <c r="L6" s="12">
        <v>27.8</v>
      </c>
      <c r="M6" s="12">
        <f>+J6+K6+L6</f>
        <v>93.999999999999986</v>
      </c>
      <c r="N6" s="12">
        <v>22.4</v>
      </c>
      <c r="O6" s="12">
        <v>30.4</v>
      </c>
      <c r="P6" s="12">
        <v>-0.9</v>
      </c>
      <c r="Q6" s="12">
        <f>SUM(N6:P6)</f>
        <v>51.9</v>
      </c>
      <c r="R6" s="12">
        <f>+E6+I6+M6+Q6</f>
        <v>285.29999999999995</v>
      </c>
    </row>
    <row r="7" spans="1:18" x14ac:dyDescent="0.35">
      <c r="A7" s="3" t="s">
        <v>22</v>
      </c>
      <c r="B7" s="12">
        <v>109.4</v>
      </c>
      <c r="C7" s="12">
        <v>367</v>
      </c>
      <c r="D7" s="12">
        <v>406.4</v>
      </c>
      <c r="E7" s="12">
        <f>SUM(B7:D7)</f>
        <v>882.8</v>
      </c>
      <c r="F7" s="12">
        <v>429</v>
      </c>
      <c r="G7" s="12">
        <v>293.8</v>
      </c>
      <c r="H7" s="12">
        <v>461</v>
      </c>
      <c r="I7" s="12">
        <f>SUM(F7:H7)</f>
        <v>1183.8</v>
      </c>
      <c r="J7" s="12">
        <v>333.3</v>
      </c>
      <c r="K7" s="12">
        <v>254.1</v>
      </c>
      <c r="L7" s="12">
        <v>239.9</v>
      </c>
      <c r="M7" s="12">
        <f>+J7+K7+L7</f>
        <v>827.3</v>
      </c>
      <c r="N7" s="12">
        <v>351.4</v>
      </c>
      <c r="O7" s="12">
        <v>388.5</v>
      </c>
      <c r="P7" s="12">
        <v>196.9</v>
      </c>
      <c r="Q7" s="12">
        <f>SUM(N7:P7)</f>
        <v>936.8</v>
      </c>
      <c r="R7" s="12">
        <f>+E7+I7+M7+Q7</f>
        <v>3830.7</v>
      </c>
    </row>
    <row r="8" spans="1:18" x14ac:dyDescent="0.3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3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"/>
    </row>
    <row r="10" spans="1:18" ht="16" x14ac:dyDescent="0.35">
      <c r="A10" s="16" t="s">
        <v>23</v>
      </c>
      <c r="B10" s="14">
        <f t="shared" ref="B10:D10" si="1">SUM(B11:B19)</f>
        <v>228.4</v>
      </c>
      <c r="C10" s="14">
        <f t="shared" si="1"/>
        <v>240.60000000000002</v>
      </c>
      <c r="D10" s="14">
        <f t="shared" si="1"/>
        <v>287.90000000000003</v>
      </c>
      <c r="E10" s="14">
        <f>SUM(E11:E19)</f>
        <v>756.9</v>
      </c>
      <c r="F10" s="14">
        <f t="shared" ref="F10:P10" si="2">SUM(F11:F19)</f>
        <v>245.9</v>
      </c>
      <c r="G10" s="14">
        <f t="shared" si="2"/>
        <v>284.59999999999997</v>
      </c>
      <c r="H10" s="14">
        <f t="shared" si="2"/>
        <v>389.9</v>
      </c>
      <c r="I10" s="14">
        <f t="shared" si="2"/>
        <v>920.39999999999986</v>
      </c>
      <c r="J10" s="14">
        <f t="shared" si="2"/>
        <v>315.09999999999997</v>
      </c>
      <c r="K10" s="14">
        <f t="shared" si="2"/>
        <v>317.60000000000002</v>
      </c>
      <c r="L10" s="14">
        <f t="shared" si="2"/>
        <v>346.3</v>
      </c>
      <c r="M10" s="14">
        <f t="shared" si="2"/>
        <v>979.00000000000023</v>
      </c>
      <c r="N10" s="14">
        <f t="shared" si="2"/>
        <v>304.7</v>
      </c>
      <c r="O10" s="14">
        <f t="shared" si="2"/>
        <v>359.79999999999995</v>
      </c>
      <c r="P10" s="14">
        <f t="shared" si="2"/>
        <v>782.40000000000009</v>
      </c>
      <c r="Q10" s="14">
        <f>SUM(Q11:Q19)</f>
        <v>1446.9000000000003</v>
      </c>
      <c r="R10" s="14">
        <f>+E10+I10+M10+Q10</f>
        <v>4103.2000000000007</v>
      </c>
    </row>
    <row r="11" spans="1:18" x14ac:dyDescent="0.35">
      <c r="A11" s="3" t="s">
        <v>24</v>
      </c>
      <c r="B11" s="12">
        <v>206.1</v>
      </c>
      <c r="C11" s="12">
        <v>213.9</v>
      </c>
      <c r="D11" s="12">
        <v>254.7</v>
      </c>
      <c r="E11" s="12">
        <f>SUM(B11:D11)</f>
        <v>674.7</v>
      </c>
      <c r="F11" s="12">
        <v>219.8</v>
      </c>
      <c r="G11" s="12">
        <v>246.6</v>
      </c>
      <c r="H11" s="12">
        <v>252.9</v>
      </c>
      <c r="I11" s="12">
        <f>SUM(F11:H11)</f>
        <v>719.3</v>
      </c>
      <c r="J11" s="12">
        <v>268.89999999999998</v>
      </c>
      <c r="K11" s="12">
        <v>260.8</v>
      </c>
      <c r="L11" s="12">
        <v>273.60000000000002</v>
      </c>
      <c r="M11" s="12">
        <f>SUM(J11:L11)</f>
        <v>803.30000000000007</v>
      </c>
      <c r="N11" s="12">
        <v>241.3</v>
      </c>
      <c r="O11" s="12">
        <v>259.10000000000002</v>
      </c>
      <c r="P11" s="12">
        <v>683.2</v>
      </c>
      <c r="Q11" s="12">
        <f>SUM(N11:P11)</f>
        <v>1183.6000000000001</v>
      </c>
      <c r="R11" s="12">
        <f>+E11+I11+M11+Q11</f>
        <v>3380.9000000000005</v>
      </c>
    </row>
    <row r="12" spans="1:18" x14ac:dyDescent="0.35">
      <c r="A12" s="3" t="s">
        <v>25</v>
      </c>
      <c r="B12" s="12">
        <v>2.7</v>
      </c>
      <c r="C12" s="12">
        <v>3.1</v>
      </c>
      <c r="D12" s="12">
        <v>3.8</v>
      </c>
      <c r="E12" s="12">
        <f t="shared" ref="E12:E19" si="3">SUM(B12:D12)</f>
        <v>9.6000000000000014</v>
      </c>
      <c r="F12" s="12">
        <v>3.6</v>
      </c>
      <c r="G12" s="12">
        <v>4.9000000000000004</v>
      </c>
      <c r="H12" s="12">
        <v>32.5</v>
      </c>
      <c r="I12" s="12">
        <f t="shared" ref="I12:I19" si="4">SUM(F12:H12)</f>
        <v>41</v>
      </c>
      <c r="J12" s="12">
        <v>6</v>
      </c>
      <c r="K12" s="12">
        <v>9.9</v>
      </c>
      <c r="L12" s="12">
        <v>10.4</v>
      </c>
      <c r="M12" s="12">
        <f t="shared" ref="M12:M19" si="5">SUM(J12:L12)</f>
        <v>26.3</v>
      </c>
      <c r="N12" s="12">
        <v>14</v>
      </c>
      <c r="O12" s="12">
        <v>21.2</v>
      </c>
      <c r="P12" s="12">
        <v>9.4</v>
      </c>
      <c r="Q12" s="12">
        <f t="shared" ref="Q12:Q19" si="6">SUM(N12:P12)</f>
        <v>44.6</v>
      </c>
      <c r="R12" s="12">
        <f t="shared" ref="R12:R19" si="7">+E12+I12+M12+Q12</f>
        <v>121.5</v>
      </c>
    </row>
    <row r="13" spans="1:18" x14ac:dyDescent="0.35">
      <c r="A13" s="3" t="s">
        <v>26</v>
      </c>
      <c r="B13" s="12">
        <v>10.5</v>
      </c>
      <c r="C13" s="12">
        <v>13.9</v>
      </c>
      <c r="D13" s="12">
        <v>18.100000000000001</v>
      </c>
      <c r="E13" s="12">
        <f t="shared" si="3"/>
        <v>42.5</v>
      </c>
      <c r="F13" s="12">
        <v>13.6</v>
      </c>
      <c r="G13" s="12">
        <v>22.5</v>
      </c>
      <c r="H13" s="12">
        <v>81.7</v>
      </c>
      <c r="I13" s="12">
        <f t="shared" si="4"/>
        <v>117.80000000000001</v>
      </c>
      <c r="J13" s="12">
        <v>25.8</v>
      </c>
      <c r="K13" s="12">
        <v>26.3</v>
      </c>
      <c r="L13" s="12">
        <v>33.700000000000003</v>
      </c>
      <c r="M13" s="12">
        <f t="shared" si="5"/>
        <v>85.800000000000011</v>
      </c>
      <c r="N13" s="12">
        <v>31.4</v>
      </c>
      <c r="O13" s="12">
        <v>54.2</v>
      </c>
      <c r="P13" s="12">
        <v>63.9</v>
      </c>
      <c r="Q13" s="12">
        <f t="shared" si="6"/>
        <v>149.5</v>
      </c>
      <c r="R13" s="12">
        <f t="shared" si="7"/>
        <v>395.6</v>
      </c>
    </row>
    <row r="14" spans="1:18" x14ac:dyDescent="0.35">
      <c r="A14" s="3" t="s">
        <v>27</v>
      </c>
      <c r="B14" s="12">
        <v>8.8000000000000007</v>
      </c>
      <c r="C14" s="12">
        <v>8.9</v>
      </c>
      <c r="D14" s="12">
        <v>8.8000000000000007</v>
      </c>
      <c r="E14" s="12">
        <f t="shared" si="3"/>
        <v>26.500000000000004</v>
      </c>
      <c r="F14" s="12">
        <v>8.8000000000000007</v>
      </c>
      <c r="G14" s="12">
        <v>8.9</v>
      </c>
      <c r="H14" s="12">
        <v>16.600000000000001</v>
      </c>
      <c r="I14" s="12">
        <f t="shared" si="4"/>
        <v>34.300000000000004</v>
      </c>
      <c r="J14" s="12">
        <v>10</v>
      </c>
      <c r="K14" s="12">
        <v>11.3</v>
      </c>
      <c r="L14" s="12">
        <v>9.9</v>
      </c>
      <c r="M14" s="12">
        <f t="shared" si="5"/>
        <v>31.200000000000003</v>
      </c>
      <c r="N14" s="12">
        <v>11.8</v>
      </c>
      <c r="O14" s="12">
        <v>16</v>
      </c>
      <c r="P14" s="12">
        <v>9.1</v>
      </c>
      <c r="Q14" s="12">
        <f t="shared" si="6"/>
        <v>36.9</v>
      </c>
      <c r="R14" s="12">
        <f t="shared" si="7"/>
        <v>128.9</v>
      </c>
    </row>
    <row r="15" spans="1:18" x14ac:dyDescent="0.35">
      <c r="A15" s="3" t="s">
        <v>28</v>
      </c>
      <c r="B15" s="12">
        <v>0</v>
      </c>
      <c r="C15" s="12">
        <v>0.3</v>
      </c>
      <c r="D15" s="12">
        <v>2.5</v>
      </c>
      <c r="E15" s="12">
        <f t="shared" si="3"/>
        <v>2.8</v>
      </c>
      <c r="F15" s="12">
        <v>0.1</v>
      </c>
      <c r="G15" s="12">
        <v>1.7</v>
      </c>
      <c r="H15" s="12">
        <v>4.4000000000000004</v>
      </c>
      <c r="I15" s="12">
        <f t="shared" si="4"/>
        <v>6.2</v>
      </c>
      <c r="J15" s="12">
        <v>1.4</v>
      </c>
      <c r="K15" s="12">
        <v>8.6999999999999993</v>
      </c>
      <c r="L15" s="12">
        <v>14.1</v>
      </c>
      <c r="M15" s="12">
        <f t="shared" si="5"/>
        <v>24.2</v>
      </c>
      <c r="N15" s="12">
        <v>4.9000000000000004</v>
      </c>
      <c r="O15" s="12">
        <v>6.4</v>
      </c>
      <c r="P15" s="12">
        <v>7.1</v>
      </c>
      <c r="Q15" s="12">
        <f t="shared" si="6"/>
        <v>18.399999999999999</v>
      </c>
      <c r="R15" s="12">
        <f t="shared" si="7"/>
        <v>51.6</v>
      </c>
    </row>
    <row r="16" spans="1:18" x14ac:dyDescent="0.35">
      <c r="A16" s="7" t="s">
        <v>29</v>
      </c>
      <c r="B16" s="12">
        <v>0</v>
      </c>
      <c r="C16" s="12">
        <v>0</v>
      </c>
      <c r="D16" s="12">
        <v>0</v>
      </c>
      <c r="E16" s="12">
        <f t="shared" si="3"/>
        <v>0</v>
      </c>
      <c r="F16" s="12">
        <v>0</v>
      </c>
      <c r="G16" s="12">
        <v>0</v>
      </c>
      <c r="H16" s="12">
        <v>1.5</v>
      </c>
      <c r="I16" s="12">
        <f t="shared" si="4"/>
        <v>1.5</v>
      </c>
      <c r="J16" s="12">
        <v>3</v>
      </c>
      <c r="K16" s="12">
        <v>0.6</v>
      </c>
      <c r="L16" s="12">
        <v>4.5999999999999996</v>
      </c>
      <c r="M16" s="12">
        <f t="shared" si="5"/>
        <v>8.1999999999999993</v>
      </c>
      <c r="N16" s="12">
        <v>1.3</v>
      </c>
      <c r="O16" s="12">
        <v>2.9</v>
      </c>
      <c r="P16" s="12">
        <v>9.5</v>
      </c>
      <c r="Q16" s="12">
        <f t="shared" si="6"/>
        <v>13.7</v>
      </c>
      <c r="R16" s="12">
        <f t="shared" si="7"/>
        <v>23.4</v>
      </c>
    </row>
    <row r="17" spans="1:18" x14ac:dyDescent="0.35">
      <c r="A17" s="7" t="s">
        <v>30</v>
      </c>
      <c r="B17" s="12">
        <v>0</v>
      </c>
      <c r="C17" s="12">
        <v>0</v>
      </c>
      <c r="D17" s="12">
        <v>0</v>
      </c>
      <c r="E17" s="12">
        <f t="shared" si="3"/>
        <v>0</v>
      </c>
      <c r="F17" s="12">
        <v>0</v>
      </c>
      <c r="G17" s="12">
        <v>0</v>
      </c>
      <c r="H17" s="12">
        <v>0.3</v>
      </c>
      <c r="I17" s="12">
        <f t="shared" si="4"/>
        <v>0.3</v>
      </c>
      <c r="J17" s="12">
        <v>0</v>
      </c>
      <c r="K17" s="12">
        <v>0</v>
      </c>
      <c r="L17" s="12">
        <v>0</v>
      </c>
      <c r="M17" s="12">
        <f t="shared" si="5"/>
        <v>0</v>
      </c>
      <c r="N17" s="12">
        <v>0</v>
      </c>
      <c r="O17" s="12">
        <v>0</v>
      </c>
      <c r="P17" s="12">
        <v>0.2</v>
      </c>
      <c r="Q17" s="12">
        <f t="shared" si="6"/>
        <v>0.2</v>
      </c>
      <c r="R17" s="12">
        <f t="shared" si="7"/>
        <v>0.5</v>
      </c>
    </row>
    <row r="18" spans="1:18" x14ac:dyDescent="0.35">
      <c r="A18" s="7" t="s">
        <v>31</v>
      </c>
      <c r="B18" s="12">
        <v>0</v>
      </c>
      <c r="C18" s="12">
        <v>0</v>
      </c>
      <c r="D18" s="12">
        <v>0</v>
      </c>
      <c r="E18" s="12">
        <f t="shared" si="3"/>
        <v>0</v>
      </c>
      <c r="F18" s="12">
        <v>0</v>
      </c>
      <c r="G18" s="12">
        <v>0</v>
      </c>
      <c r="H18" s="12">
        <v>0</v>
      </c>
      <c r="I18" s="12">
        <f t="shared" si="4"/>
        <v>0</v>
      </c>
      <c r="J18" s="12">
        <v>0</v>
      </c>
      <c r="K18" s="12">
        <v>0</v>
      </c>
      <c r="L18" s="12">
        <v>0</v>
      </c>
      <c r="M18" s="12">
        <f t="shared" si="5"/>
        <v>0</v>
      </c>
      <c r="N18" s="12">
        <v>0</v>
      </c>
      <c r="O18" s="12">
        <v>0</v>
      </c>
      <c r="P18" s="12">
        <v>0</v>
      </c>
      <c r="Q18" s="12">
        <f t="shared" si="6"/>
        <v>0</v>
      </c>
      <c r="R18" s="12">
        <f t="shared" si="7"/>
        <v>0</v>
      </c>
    </row>
    <row r="19" spans="1:18" x14ac:dyDescent="0.35">
      <c r="A19" s="3" t="s">
        <v>32</v>
      </c>
      <c r="B19" s="12">
        <v>0.3</v>
      </c>
      <c r="C19" s="12">
        <v>0.5</v>
      </c>
      <c r="D19" s="12">
        <v>0</v>
      </c>
      <c r="E19" s="12">
        <f t="shared" si="3"/>
        <v>0.8</v>
      </c>
      <c r="F19" s="12">
        <v>0</v>
      </c>
      <c r="G19" s="12">
        <v>0</v>
      </c>
      <c r="H19" s="12">
        <v>0</v>
      </c>
      <c r="I19" s="12">
        <f t="shared" si="4"/>
        <v>0</v>
      </c>
      <c r="J19" s="12">
        <v>0</v>
      </c>
      <c r="K19" s="12">
        <v>0</v>
      </c>
      <c r="L19" s="12">
        <v>0</v>
      </c>
      <c r="M19" s="12">
        <f t="shared" si="5"/>
        <v>0</v>
      </c>
      <c r="N19" s="12">
        <v>0</v>
      </c>
      <c r="O19" s="12">
        <v>0</v>
      </c>
      <c r="P19" s="12">
        <v>0</v>
      </c>
      <c r="Q19" s="12">
        <f t="shared" si="6"/>
        <v>0</v>
      </c>
      <c r="R19" s="12">
        <f t="shared" si="7"/>
        <v>0.8</v>
      </c>
    </row>
    <row r="20" spans="1:18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3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6" x14ac:dyDescent="0.35">
      <c r="A22" s="16" t="s">
        <v>33</v>
      </c>
      <c r="B22" s="14">
        <f>+B4-B10</f>
        <v>-118.7</v>
      </c>
      <c r="C22" s="14">
        <f t="shared" ref="C22:P22" si="8">+C4-C10</f>
        <v>126.79999999999995</v>
      </c>
      <c r="D22" s="14">
        <f>+D4-D10</f>
        <v>119.29999999999995</v>
      </c>
      <c r="E22" s="14">
        <f t="shared" si="8"/>
        <v>127.39999999999998</v>
      </c>
      <c r="F22" s="14">
        <f t="shared" si="8"/>
        <v>185.1</v>
      </c>
      <c r="G22" s="14">
        <f t="shared" si="8"/>
        <v>11.000000000000057</v>
      </c>
      <c r="H22" s="14">
        <f t="shared" si="8"/>
        <v>205.20000000000005</v>
      </c>
      <c r="I22" s="14">
        <f>+I4-I10</f>
        <v>401.30000000000018</v>
      </c>
      <c r="J22" s="14">
        <f t="shared" si="8"/>
        <v>34.600000000000023</v>
      </c>
      <c r="K22" s="14">
        <f t="shared" si="8"/>
        <v>-13.700000000000045</v>
      </c>
      <c r="L22" s="14">
        <f t="shared" si="8"/>
        <v>-78.600000000000023</v>
      </c>
      <c r="M22" s="14">
        <f t="shared" si="8"/>
        <v>-57.700000000000273</v>
      </c>
      <c r="N22" s="14">
        <f t="shared" si="8"/>
        <v>69.099999999999966</v>
      </c>
      <c r="O22" s="14">
        <f t="shared" si="8"/>
        <v>59.100000000000023</v>
      </c>
      <c r="P22" s="14">
        <f t="shared" si="8"/>
        <v>-586.40000000000009</v>
      </c>
      <c r="Q22" s="14">
        <f>+Q4-Q10</f>
        <v>-458.20000000000039</v>
      </c>
      <c r="R22" s="14">
        <f>+E22+I22+M22+Q22</f>
        <v>12.7999999999995</v>
      </c>
    </row>
    <row r="23" spans="1:18" x14ac:dyDescent="0.3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</sheetData>
  <mergeCells count="19">
    <mergeCell ref="A1:R1"/>
    <mergeCell ref="F2:F3"/>
    <mergeCell ref="G2:G3"/>
    <mergeCell ref="H2:H3"/>
    <mergeCell ref="I2:I3"/>
    <mergeCell ref="R2:R3"/>
    <mergeCell ref="J2:J3"/>
    <mergeCell ref="K2:K3"/>
    <mergeCell ref="L2:L3"/>
    <mergeCell ref="M2:M3"/>
    <mergeCell ref="N2:N3"/>
    <mergeCell ref="O2:O3"/>
    <mergeCell ref="P2:P3"/>
    <mergeCell ref="Q2:Q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A2" sqref="A2:A3"/>
    </sheetView>
  </sheetViews>
  <sheetFormatPr baseColWidth="10" defaultColWidth="11.453125" defaultRowHeight="14.5" x14ac:dyDescent="0.35"/>
  <cols>
    <col min="1" max="1" width="92.453125" bestFit="1" customWidth="1"/>
    <col min="12" max="12" width="13.81640625" customWidth="1"/>
    <col min="15" max="15" width="13.1796875" customWidth="1"/>
    <col min="16" max="16" width="12.81640625" customWidth="1"/>
    <col min="22" max="22" width="25.81640625" customWidth="1"/>
  </cols>
  <sheetData>
    <row r="1" spans="1:23" ht="106.4" customHeight="1" x14ac:dyDescent="0.4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3" ht="14.5" customHeight="1" x14ac:dyDescent="0.35">
      <c r="A2" s="21" t="s">
        <v>1</v>
      </c>
      <c r="B2" s="22" t="s">
        <v>2</v>
      </c>
      <c r="C2" s="22" t="s">
        <v>3</v>
      </c>
      <c r="D2" s="22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</row>
    <row r="3" spans="1:23" ht="14.5" customHeight="1" x14ac:dyDescent="0.35">
      <c r="A3" s="21"/>
      <c r="B3" s="23"/>
      <c r="C3" s="23"/>
      <c r="D3" s="2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23" ht="16" x14ac:dyDescent="0.35">
      <c r="A4" s="13" t="s">
        <v>35</v>
      </c>
      <c r="B4" s="14">
        <f t="shared" ref="B4:P4" si="0">SUM(B6:B16)</f>
        <v>109.7</v>
      </c>
      <c r="C4" s="14">
        <f t="shared" si="0"/>
        <v>367.4</v>
      </c>
      <c r="D4" s="14">
        <f t="shared" si="0"/>
        <v>407.19999999999993</v>
      </c>
      <c r="E4" s="14">
        <f>SUM(E6:E16)</f>
        <v>884.29999999999984</v>
      </c>
      <c r="F4" s="14">
        <f t="shared" si="0"/>
        <v>431.03252051999999</v>
      </c>
      <c r="G4" s="14">
        <f t="shared" si="0"/>
        <v>295.60000000000002</v>
      </c>
      <c r="H4" s="14">
        <f t="shared" si="0"/>
        <v>595.02958912999998</v>
      </c>
      <c r="I4" s="14">
        <f t="shared" si="0"/>
        <v>1321.66210965</v>
      </c>
      <c r="J4" s="14">
        <f t="shared" si="0"/>
        <v>349.69449057999998</v>
      </c>
      <c r="K4" s="14">
        <f t="shared" si="0"/>
        <v>303.91016269000005</v>
      </c>
      <c r="L4" s="14">
        <f t="shared" si="0"/>
        <v>267.74951203000006</v>
      </c>
      <c r="M4" s="14">
        <f t="shared" si="0"/>
        <v>921.35416530000009</v>
      </c>
      <c r="N4" s="14">
        <f t="shared" si="0"/>
        <v>373.83554168000006</v>
      </c>
      <c r="O4" s="14">
        <f t="shared" si="0"/>
        <v>418.94557604999994</v>
      </c>
      <c r="P4" s="14">
        <f t="shared" si="0"/>
        <v>195.94049800000002</v>
      </c>
      <c r="Q4" s="14">
        <f>SUM(Q6:Q16)</f>
        <v>988.72161572999994</v>
      </c>
      <c r="R4" s="14">
        <f>+E4+I4+M4+Q4</f>
        <v>4116.0378906799997</v>
      </c>
    </row>
    <row r="5" spans="1:23" x14ac:dyDescent="0.35">
      <c r="A5" s="15" t="s">
        <v>36</v>
      </c>
      <c r="B5" s="11">
        <f>+B6+B7</f>
        <v>21.299999999999997</v>
      </c>
      <c r="C5" s="11">
        <f t="shared" ref="C5:D5" si="1">+C6+C7</f>
        <v>18</v>
      </c>
      <c r="D5" s="11">
        <f t="shared" si="1"/>
        <v>17.899999999999999</v>
      </c>
      <c r="E5" s="11">
        <f>SUM(B5:D5)</f>
        <v>57.199999999999996</v>
      </c>
      <c r="F5" s="11">
        <f>+F6+F7</f>
        <v>16.773514030000001</v>
      </c>
      <c r="G5" s="11">
        <f>+G6+G7</f>
        <v>23.2</v>
      </c>
      <c r="H5" s="11">
        <f>+H6+H7</f>
        <v>19.834428369999998</v>
      </c>
      <c r="I5" s="11">
        <f>SUM(F5:H5)</f>
        <v>59.807942400000002</v>
      </c>
      <c r="J5" s="11">
        <f>+J6+J7</f>
        <v>16.436155679999999</v>
      </c>
      <c r="K5" s="11">
        <f>+K6+K7</f>
        <v>22.026881320000001</v>
      </c>
      <c r="L5" s="11">
        <f>+L6+L7</f>
        <v>16.98017961</v>
      </c>
      <c r="M5" s="11">
        <f>+J5+K5+L5</f>
        <v>55.44321661</v>
      </c>
      <c r="N5" s="11">
        <v>17.76049648</v>
      </c>
      <c r="O5" s="11">
        <v>26.432561</v>
      </c>
      <c r="P5" s="11">
        <v>24.72071717</v>
      </c>
      <c r="Q5" s="11">
        <f>SUM(N5:P5)</f>
        <v>68.913774649999993</v>
      </c>
      <c r="R5" s="11">
        <f>+E5+I5+M5+Q5</f>
        <v>241.36493365999999</v>
      </c>
      <c r="V5" s="8"/>
      <c r="W5" s="5"/>
    </row>
    <row r="6" spans="1:23" x14ac:dyDescent="0.35">
      <c r="A6" s="15" t="s">
        <v>37</v>
      </c>
      <c r="B6" s="11">
        <v>12.2</v>
      </c>
      <c r="C6" s="11">
        <v>10.6</v>
      </c>
      <c r="D6" s="11">
        <v>10.5</v>
      </c>
      <c r="E6" s="11">
        <f t="shared" ref="E6:E16" si="2">SUM(B6:D6)</f>
        <v>33.299999999999997</v>
      </c>
      <c r="F6" s="11">
        <v>10.455712</v>
      </c>
      <c r="G6" s="11">
        <v>15.6</v>
      </c>
      <c r="H6" s="11">
        <v>12.070753</v>
      </c>
      <c r="I6" s="11">
        <f t="shared" ref="I6:I16" si="3">SUM(F6:H6)</f>
        <v>38.126464999999996</v>
      </c>
      <c r="J6" s="11">
        <v>10.462489</v>
      </c>
      <c r="K6" s="11">
        <v>16.053169</v>
      </c>
      <c r="L6" s="11">
        <v>10.466678999999999</v>
      </c>
      <c r="M6" s="11">
        <f t="shared" ref="M6:M16" si="4">+J6+K6+L6</f>
        <v>36.982337000000001</v>
      </c>
      <c r="N6" s="11">
        <v>10.497344999999999</v>
      </c>
      <c r="O6" s="11">
        <v>12.033860300000001</v>
      </c>
      <c r="P6" s="11">
        <v>19.309095800000001</v>
      </c>
      <c r="Q6" s="11">
        <f t="shared" ref="Q6:Q16" si="5">SUM(N6:P6)</f>
        <v>41.840301100000005</v>
      </c>
      <c r="R6" s="11">
        <f t="shared" ref="R6:R16" si="6">+E6+I6+M6+Q6</f>
        <v>150.24910310000001</v>
      </c>
      <c r="S6" s="5"/>
      <c r="T6" s="5"/>
      <c r="U6" s="9"/>
      <c r="V6" s="5"/>
      <c r="W6" s="5"/>
    </row>
    <row r="7" spans="1:23" x14ac:dyDescent="0.35">
      <c r="A7" s="15" t="s">
        <v>38</v>
      </c>
      <c r="B7" s="11">
        <v>9.1</v>
      </c>
      <c r="C7" s="11">
        <v>7.4</v>
      </c>
      <c r="D7" s="11">
        <v>7.4</v>
      </c>
      <c r="E7" s="11">
        <f t="shared" si="2"/>
        <v>23.9</v>
      </c>
      <c r="F7" s="11">
        <v>6.3178020300000002</v>
      </c>
      <c r="G7" s="11">
        <v>7.6</v>
      </c>
      <c r="H7" s="11">
        <v>7.7636753699999996</v>
      </c>
      <c r="I7" s="11">
        <f t="shared" si="3"/>
        <v>21.681477399999999</v>
      </c>
      <c r="J7" s="11">
        <v>5.97366668</v>
      </c>
      <c r="K7" s="11">
        <v>5.9737123200000006</v>
      </c>
      <c r="L7" s="11">
        <v>6.5135006100000004</v>
      </c>
      <c r="M7" s="11">
        <f t="shared" si="4"/>
        <v>18.460879610000003</v>
      </c>
      <c r="N7" s="11">
        <v>7.2631514800000003</v>
      </c>
      <c r="O7" s="11">
        <v>14.398700699999999</v>
      </c>
      <c r="P7" s="11">
        <v>5.4116213699999998</v>
      </c>
      <c r="Q7" s="11">
        <f t="shared" si="5"/>
        <v>27.073473549999999</v>
      </c>
      <c r="R7" s="11">
        <f t="shared" si="6"/>
        <v>91.115830560000006</v>
      </c>
      <c r="S7" s="5"/>
      <c r="T7" s="5"/>
      <c r="U7" s="9"/>
      <c r="V7" s="5"/>
      <c r="W7" s="5"/>
    </row>
    <row r="8" spans="1:23" x14ac:dyDescent="0.35">
      <c r="A8" s="15" t="s">
        <v>39</v>
      </c>
      <c r="B8" s="11">
        <v>52</v>
      </c>
      <c r="C8" s="11">
        <v>52.1</v>
      </c>
      <c r="D8" s="11">
        <v>58.5</v>
      </c>
      <c r="E8" s="11">
        <f t="shared" si="2"/>
        <v>162.6</v>
      </c>
      <c r="F8" s="11">
        <v>52.930284090000001</v>
      </c>
      <c r="G8" s="11">
        <v>66.7</v>
      </c>
      <c r="H8" s="11">
        <v>53.369486000000002</v>
      </c>
      <c r="I8" s="11">
        <f t="shared" si="3"/>
        <v>172.99977009</v>
      </c>
      <c r="J8" s="11">
        <v>52.455836499999997</v>
      </c>
      <c r="K8" s="11">
        <v>52.647211909999996</v>
      </c>
      <c r="L8" s="11">
        <v>52.565698090000005</v>
      </c>
      <c r="M8" s="11">
        <f t="shared" si="4"/>
        <v>157.6687465</v>
      </c>
      <c r="N8" s="11">
        <v>52.699604899999997</v>
      </c>
      <c r="O8" s="11">
        <v>58.858091299999998</v>
      </c>
      <c r="P8" s="11">
        <v>52.883119000000001</v>
      </c>
      <c r="Q8" s="11">
        <f t="shared" si="5"/>
        <v>164.4408152</v>
      </c>
      <c r="R8" s="11">
        <f t="shared" si="6"/>
        <v>657.70933178999996</v>
      </c>
      <c r="S8" s="5"/>
      <c r="T8" s="5"/>
      <c r="U8" s="9"/>
      <c r="V8" s="5"/>
      <c r="W8" s="5"/>
    </row>
    <row r="9" spans="1:23" x14ac:dyDescent="0.35">
      <c r="A9" s="15" t="s">
        <v>40</v>
      </c>
      <c r="B9" s="11">
        <v>22.4</v>
      </c>
      <c r="C9" s="11">
        <v>17.399999999999999</v>
      </c>
      <c r="D9" s="11">
        <v>17.2</v>
      </c>
      <c r="E9" s="11">
        <f t="shared" si="2"/>
        <v>57</v>
      </c>
      <c r="F9" s="11">
        <v>17.210355079999999</v>
      </c>
      <c r="G9" s="11">
        <v>17.100000000000001</v>
      </c>
      <c r="H9" s="11">
        <v>17.3906086</v>
      </c>
      <c r="I9" s="11">
        <f t="shared" si="3"/>
        <v>51.700963680000001</v>
      </c>
      <c r="J9" s="11">
        <v>16.9760396</v>
      </c>
      <c r="K9" s="11">
        <v>16.82028816</v>
      </c>
      <c r="L9" s="11">
        <v>18.323155789999998</v>
      </c>
      <c r="M9" s="11">
        <f t="shared" si="4"/>
        <v>52.119483549999998</v>
      </c>
      <c r="N9" s="11">
        <v>17.723624000000001</v>
      </c>
      <c r="O9" s="11">
        <v>23.8647159</v>
      </c>
      <c r="P9" s="11">
        <v>16.635009799999999</v>
      </c>
      <c r="Q9" s="11">
        <f t="shared" si="5"/>
        <v>58.2233497</v>
      </c>
      <c r="R9" s="11">
        <f t="shared" si="6"/>
        <v>219.04379693000001</v>
      </c>
      <c r="S9" s="5"/>
      <c r="T9" s="5"/>
      <c r="U9" s="9"/>
      <c r="V9" s="5"/>
      <c r="W9" s="5"/>
    </row>
    <row r="10" spans="1:23" ht="29" x14ac:dyDescent="0.35">
      <c r="A10" s="15" t="s">
        <v>41</v>
      </c>
      <c r="B10" s="11">
        <v>2.5</v>
      </c>
      <c r="C10" s="11">
        <v>2.2999999999999998</v>
      </c>
      <c r="D10" s="11">
        <v>2.1</v>
      </c>
      <c r="E10" s="11">
        <f t="shared" si="2"/>
        <v>6.9</v>
      </c>
      <c r="F10" s="11">
        <v>2.0943917600000002</v>
      </c>
      <c r="G10" s="11">
        <v>2</v>
      </c>
      <c r="H10" s="11">
        <v>2.0046868500000001</v>
      </c>
      <c r="I10" s="11">
        <f t="shared" si="3"/>
        <v>6.0990786100000012</v>
      </c>
      <c r="J10" s="11">
        <v>1.9830487800000001</v>
      </c>
      <c r="K10" s="11">
        <v>3.59530707</v>
      </c>
      <c r="L10" s="11">
        <v>1.9770925700000002</v>
      </c>
      <c r="M10" s="11">
        <f t="shared" si="4"/>
        <v>7.5554484200000003</v>
      </c>
      <c r="N10" s="11">
        <v>2.09115903</v>
      </c>
      <c r="O10" s="11">
        <v>2.2398491800000002</v>
      </c>
      <c r="P10" s="11">
        <v>1.8442006099999999</v>
      </c>
      <c r="Q10" s="11">
        <f t="shared" si="5"/>
        <v>6.1752088199999999</v>
      </c>
      <c r="R10" s="11">
        <f t="shared" si="6"/>
        <v>26.729735850000004</v>
      </c>
      <c r="S10" s="5"/>
      <c r="T10" s="5"/>
      <c r="U10" s="9"/>
      <c r="V10" s="5"/>
      <c r="W10" s="5"/>
    </row>
    <row r="11" spans="1:23" x14ac:dyDescent="0.35">
      <c r="A11" s="15" t="s">
        <v>42</v>
      </c>
      <c r="B11" s="11">
        <v>2.9</v>
      </c>
      <c r="C11" s="11">
        <v>2.7</v>
      </c>
      <c r="D11" s="11">
        <v>3</v>
      </c>
      <c r="E11" s="11">
        <f t="shared" si="2"/>
        <v>8.6</v>
      </c>
      <c r="F11" s="11">
        <v>2.742915</v>
      </c>
      <c r="G11" s="11">
        <v>2.8</v>
      </c>
      <c r="H11" s="11">
        <v>2.9715189999999998</v>
      </c>
      <c r="I11" s="11">
        <f t="shared" si="3"/>
        <v>8.5144339999999996</v>
      </c>
      <c r="J11" s="11">
        <v>2.9216989999999998</v>
      </c>
      <c r="K11" s="11">
        <v>2.9581430000000002</v>
      </c>
      <c r="L11" s="11">
        <v>2.7814049999999999</v>
      </c>
      <c r="M11" s="11">
        <f t="shared" si="4"/>
        <v>8.6612469999999995</v>
      </c>
      <c r="N11" s="11">
        <v>2.7562630000000001</v>
      </c>
      <c r="O11" s="11">
        <v>2.8689619999999998</v>
      </c>
      <c r="P11" s="11">
        <v>5.3563869999999998</v>
      </c>
      <c r="Q11" s="11">
        <f t="shared" si="5"/>
        <v>10.981612</v>
      </c>
      <c r="R11" s="11">
        <f t="shared" si="6"/>
        <v>36.757292999999997</v>
      </c>
      <c r="S11" s="5"/>
      <c r="T11" s="5"/>
      <c r="U11" s="9"/>
      <c r="V11" s="5"/>
      <c r="W11" s="5"/>
    </row>
    <row r="12" spans="1:23" x14ac:dyDescent="0.35">
      <c r="A12" s="15" t="s">
        <v>43</v>
      </c>
      <c r="B12" s="11">
        <v>0</v>
      </c>
      <c r="C12" s="11">
        <v>267.39999999999998</v>
      </c>
      <c r="D12" s="11">
        <v>300.39999999999998</v>
      </c>
      <c r="E12" s="11">
        <f t="shared" si="2"/>
        <v>567.79999999999995</v>
      </c>
      <c r="F12" s="11">
        <v>331.88420861000003</v>
      </c>
      <c r="G12" s="11">
        <v>175.8</v>
      </c>
      <c r="H12" s="11">
        <v>491.86530499999998</v>
      </c>
      <c r="I12" s="11">
        <f t="shared" si="3"/>
        <v>999.54951361000008</v>
      </c>
      <c r="J12" s="11">
        <v>250.966691</v>
      </c>
      <c r="K12" s="11">
        <v>197.77221308</v>
      </c>
      <c r="L12" s="11">
        <v>167.00045166000001</v>
      </c>
      <c r="M12" s="11">
        <f t="shared" si="4"/>
        <v>615.73935574000006</v>
      </c>
      <c r="N12" s="11">
        <v>273.42124100000001</v>
      </c>
      <c r="O12" s="11">
        <v>295.04396800000001</v>
      </c>
      <c r="P12" s="11">
        <v>84.978896899999995</v>
      </c>
      <c r="Q12" s="11">
        <f t="shared" si="5"/>
        <v>653.44410589999995</v>
      </c>
      <c r="R12" s="11">
        <f t="shared" si="6"/>
        <v>2836.5329752500002</v>
      </c>
      <c r="S12" s="5"/>
      <c r="T12" s="5"/>
      <c r="U12" s="9"/>
      <c r="V12" s="5"/>
      <c r="W12" s="5"/>
    </row>
    <row r="13" spans="1:23" x14ac:dyDescent="0.35">
      <c r="A13" s="15" t="s">
        <v>44</v>
      </c>
      <c r="B13" s="11">
        <v>3</v>
      </c>
      <c r="C13" s="11">
        <v>2.9</v>
      </c>
      <c r="D13" s="11">
        <v>2.9</v>
      </c>
      <c r="E13" s="11">
        <f t="shared" si="2"/>
        <v>8.8000000000000007</v>
      </c>
      <c r="F13" s="11">
        <v>2.8483978599999999</v>
      </c>
      <c r="G13" s="11">
        <v>2.8</v>
      </c>
      <c r="H13" s="11">
        <v>2.8387968799999999</v>
      </c>
      <c r="I13" s="11">
        <f t="shared" si="3"/>
        <v>8.4871947399999996</v>
      </c>
      <c r="J13" s="11">
        <v>2.8397895100000001</v>
      </c>
      <c r="K13" s="11">
        <v>3.2086892599999999</v>
      </c>
      <c r="L13" s="11">
        <v>2.8386662899999999</v>
      </c>
      <c r="M13" s="11">
        <f t="shared" si="4"/>
        <v>8.8871450599999999</v>
      </c>
      <c r="N13" s="11">
        <v>2.8390374199999999</v>
      </c>
      <c r="O13" s="11">
        <v>3.2489345200000002</v>
      </c>
      <c r="P13" s="11">
        <v>2.8355843900000002</v>
      </c>
      <c r="Q13" s="11">
        <f t="shared" si="5"/>
        <v>8.9235563300000003</v>
      </c>
      <c r="R13" s="11">
        <f t="shared" si="6"/>
        <v>35.097896129999995</v>
      </c>
      <c r="S13" s="5"/>
      <c r="T13" s="5"/>
      <c r="U13" s="9"/>
      <c r="V13" s="5"/>
      <c r="W13" s="5"/>
    </row>
    <row r="14" spans="1:23" x14ac:dyDescent="0.35">
      <c r="A14" s="15" t="s">
        <v>45</v>
      </c>
      <c r="B14" s="11">
        <v>1</v>
      </c>
      <c r="C14" s="11">
        <v>1</v>
      </c>
      <c r="D14" s="11">
        <v>1.3</v>
      </c>
      <c r="E14" s="11">
        <f t="shared" si="2"/>
        <v>3.3</v>
      </c>
      <c r="F14" s="11">
        <v>0.98282199999999997</v>
      </c>
      <c r="G14" s="11">
        <v>1</v>
      </c>
      <c r="H14" s="11">
        <v>1.0119959999999999</v>
      </c>
      <c r="I14" s="11">
        <f t="shared" si="3"/>
        <v>2.994818</v>
      </c>
      <c r="J14" s="11">
        <v>1.019242</v>
      </c>
      <c r="K14" s="11">
        <v>0.98634999999999995</v>
      </c>
      <c r="L14" s="11">
        <v>0.98432399999999998</v>
      </c>
      <c r="M14" s="11">
        <f t="shared" si="4"/>
        <v>2.989916</v>
      </c>
      <c r="N14" s="11">
        <v>0.98834900000000003</v>
      </c>
      <c r="O14" s="11">
        <v>2.17919866</v>
      </c>
      <c r="P14" s="11">
        <v>2.2254003400000002</v>
      </c>
      <c r="Q14" s="11">
        <f t="shared" si="5"/>
        <v>5.3929480000000005</v>
      </c>
      <c r="R14" s="11">
        <f t="shared" si="6"/>
        <v>14.677682000000001</v>
      </c>
      <c r="S14" s="5"/>
      <c r="T14" s="5"/>
      <c r="U14" s="9"/>
      <c r="V14" s="5"/>
      <c r="W14" s="5"/>
    </row>
    <row r="15" spans="1:23" x14ac:dyDescent="0.35">
      <c r="A15" s="15" t="s">
        <v>46</v>
      </c>
      <c r="B15" s="11">
        <v>3.2</v>
      </c>
      <c r="C15" s="11">
        <v>2.1</v>
      </c>
      <c r="D15" s="11">
        <v>2.4</v>
      </c>
      <c r="E15" s="11">
        <f t="shared" si="2"/>
        <v>7.7000000000000011</v>
      </c>
      <c r="F15" s="11">
        <v>2.1243555299999999</v>
      </c>
      <c r="G15" s="11">
        <v>2.4</v>
      </c>
      <c r="H15" s="11">
        <v>2.1341729300000001</v>
      </c>
      <c r="I15" s="11">
        <f t="shared" si="3"/>
        <v>6.6585284599999994</v>
      </c>
      <c r="J15" s="11">
        <v>2.6215401100000002</v>
      </c>
      <c r="K15" s="11">
        <v>2.2548493500000002</v>
      </c>
      <c r="L15" s="11">
        <v>2.84073932</v>
      </c>
      <c r="M15" s="11">
        <f t="shared" si="4"/>
        <v>7.7171287800000004</v>
      </c>
      <c r="N15" s="11">
        <v>2.1242295599999999</v>
      </c>
      <c r="O15" s="11">
        <v>2.4409366700000001</v>
      </c>
      <c r="P15" s="11">
        <v>1.7973048300000001</v>
      </c>
      <c r="Q15" s="11">
        <f t="shared" si="5"/>
        <v>6.3624710599999998</v>
      </c>
      <c r="R15" s="11">
        <f t="shared" si="6"/>
        <v>28.438128300000002</v>
      </c>
      <c r="S15" s="5"/>
      <c r="T15" s="5"/>
      <c r="U15" s="9"/>
      <c r="V15" s="5"/>
      <c r="W15" s="5"/>
    </row>
    <row r="16" spans="1:23" x14ac:dyDescent="0.35">
      <c r="A16" s="15" t="s">
        <v>47</v>
      </c>
      <c r="B16" s="11">
        <v>1.4</v>
      </c>
      <c r="C16" s="11">
        <v>1.5</v>
      </c>
      <c r="D16" s="11">
        <v>1.5</v>
      </c>
      <c r="E16" s="11">
        <f t="shared" si="2"/>
        <v>4.4000000000000004</v>
      </c>
      <c r="F16" s="11">
        <v>1.4412765600000002</v>
      </c>
      <c r="G16" s="11">
        <v>1.8</v>
      </c>
      <c r="H16" s="11">
        <v>1.6085894999999999</v>
      </c>
      <c r="I16" s="11">
        <f t="shared" si="3"/>
        <v>4.8498660600000001</v>
      </c>
      <c r="J16" s="11">
        <v>1.4744484</v>
      </c>
      <c r="K16" s="11">
        <v>1.64022954</v>
      </c>
      <c r="L16" s="11">
        <v>1.4577997</v>
      </c>
      <c r="M16" s="11">
        <f t="shared" si="4"/>
        <v>4.5724776399999998</v>
      </c>
      <c r="N16" s="11">
        <v>1.4315372900000001</v>
      </c>
      <c r="O16" s="11">
        <v>1.76835882</v>
      </c>
      <c r="P16" s="11">
        <v>2.6638779600000002</v>
      </c>
      <c r="Q16" s="11">
        <f t="shared" si="5"/>
        <v>5.8637740699999998</v>
      </c>
      <c r="R16" s="11">
        <f t="shared" si="6"/>
        <v>19.686117770000003</v>
      </c>
      <c r="S16" s="6"/>
      <c r="T16" s="5"/>
      <c r="U16" s="9"/>
    </row>
    <row r="17" spans="1:21" x14ac:dyDescent="0.35">
      <c r="A17" s="10"/>
    </row>
    <row r="18" spans="1:21" x14ac:dyDescent="0.35">
      <c r="A18" s="10"/>
      <c r="T18" s="6"/>
      <c r="U18" s="6"/>
    </row>
    <row r="19" spans="1:21" x14ac:dyDescent="0.35">
      <c r="A19" s="10"/>
    </row>
    <row r="20" spans="1:21" x14ac:dyDescent="0.35">
      <c r="A20" s="10"/>
    </row>
    <row r="21" spans="1:21" x14ac:dyDescent="0.35">
      <c r="A21" s="10"/>
    </row>
    <row r="22" spans="1:21" x14ac:dyDescent="0.35">
      <c r="A22" s="10"/>
    </row>
    <row r="23" spans="1:21" x14ac:dyDescent="0.35">
      <c r="A23" s="10"/>
    </row>
    <row r="24" spans="1:21" x14ac:dyDescent="0.35">
      <c r="A24" s="10"/>
    </row>
    <row r="25" spans="1:21" x14ac:dyDescent="0.35">
      <c r="A25" s="10"/>
    </row>
    <row r="26" spans="1:21" x14ac:dyDescent="0.35">
      <c r="A26" s="10"/>
    </row>
  </sheetData>
  <mergeCells count="19">
    <mergeCell ref="A1:R1"/>
    <mergeCell ref="F2:F3"/>
    <mergeCell ref="G2:G3"/>
    <mergeCell ref="H2:H3"/>
    <mergeCell ref="I2:I3"/>
    <mergeCell ref="R2:R3"/>
    <mergeCell ref="J2:J3"/>
    <mergeCell ref="K2:K3"/>
    <mergeCell ref="L2:L3"/>
    <mergeCell ref="M2:M3"/>
    <mergeCell ref="N2:N3"/>
    <mergeCell ref="O2:O3"/>
    <mergeCell ref="P2:P3"/>
    <mergeCell ref="Q2:Q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A2" sqref="A2:A3"/>
    </sheetView>
  </sheetViews>
  <sheetFormatPr baseColWidth="10" defaultColWidth="11.453125" defaultRowHeight="14.5" x14ac:dyDescent="0.35"/>
  <cols>
    <col min="1" max="1" width="92.453125" bestFit="1" customWidth="1"/>
    <col min="10" max="10" width="10.1796875" customWidth="1"/>
    <col min="12" max="12" width="12" customWidth="1"/>
  </cols>
  <sheetData>
    <row r="1" spans="1:22" ht="107.5" customHeight="1" x14ac:dyDescent="0.4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2" x14ac:dyDescent="0.3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</row>
    <row r="3" spans="1:22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2" ht="16" x14ac:dyDescent="0.35">
      <c r="A4" s="16" t="s">
        <v>49</v>
      </c>
      <c r="B4" s="14">
        <f t="shared" ref="B4:D4" si="0">SUM(B6:B16)</f>
        <v>228.4</v>
      </c>
      <c r="C4" s="14">
        <f t="shared" si="0"/>
        <v>240.60000000000002</v>
      </c>
      <c r="D4" s="14">
        <f t="shared" si="0"/>
        <v>287.89999999999998</v>
      </c>
      <c r="E4" s="14">
        <f>SUM(E6:E16)</f>
        <v>756.9000000000002</v>
      </c>
      <c r="F4" s="14">
        <f t="shared" ref="F4:P4" si="1">SUM(F6:F16)</f>
        <v>245.88268638000002</v>
      </c>
      <c r="G4" s="14">
        <f t="shared" si="1"/>
        <v>284.60486474999993</v>
      </c>
      <c r="H4" s="14">
        <f t="shared" si="1"/>
        <v>389.89036706000002</v>
      </c>
      <c r="I4" s="14">
        <f t="shared" si="1"/>
        <v>920.37791818999995</v>
      </c>
      <c r="J4" s="14">
        <f t="shared" si="1"/>
        <v>315.12196392999999</v>
      </c>
      <c r="K4" s="14">
        <f t="shared" si="1"/>
        <v>317.63114265999997</v>
      </c>
      <c r="L4" s="14">
        <f t="shared" si="1"/>
        <v>346.22306460999999</v>
      </c>
      <c r="M4" s="14">
        <f t="shared" si="1"/>
        <v>978.97617119999984</v>
      </c>
      <c r="N4" s="14">
        <f t="shared" si="1"/>
        <v>304.68912983000001</v>
      </c>
      <c r="O4" s="14">
        <f t="shared" si="1"/>
        <v>359.86543502000001</v>
      </c>
      <c r="P4" s="14">
        <f t="shared" si="1"/>
        <v>782.41413254000008</v>
      </c>
      <c r="Q4" s="14">
        <f>SUM(Q6:Q16)</f>
        <v>1446.9686973899998</v>
      </c>
      <c r="R4" s="14">
        <f>+E4+I4+M4+Q4</f>
        <v>4103.2227867799993</v>
      </c>
    </row>
    <row r="5" spans="1:22" x14ac:dyDescent="0.35">
      <c r="A5" s="15" t="s">
        <v>36</v>
      </c>
      <c r="B5" s="11">
        <f>+B6+B7</f>
        <v>16</v>
      </c>
      <c r="C5" s="11">
        <f t="shared" ref="C5:D5" si="2">+C6+C7</f>
        <v>18</v>
      </c>
      <c r="D5" s="11">
        <f t="shared" si="2"/>
        <v>16.8</v>
      </c>
      <c r="E5" s="11">
        <f>SUM(B5:D5)</f>
        <v>50.8</v>
      </c>
      <c r="F5" s="11">
        <f>+F6+F7</f>
        <v>16.437451859999999</v>
      </c>
      <c r="G5" s="11">
        <f>+G6+G7</f>
        <v>19.740997649999997</v>
      </c>
      <c r="H5" s="11">
        <f>+H6+H7</f>
        <v>22.365482549999999</v>
      </c>
      <c r="I5" s="11">
        <f>SUM(F5:H5)</f>
        <v>58.543932059999989</v>
      </c>
      <c r="J5" s="11">
        <f>+J6+J7</f>
        <v>17.04432027</v>
      </c>
      <c r="K5" s="11">
        <f>+K6+K7</f>
        <v>19.686023219999999</v>
      </c>
      <c r="L5" s="11">
        <f>+L6+L7</f>
        <v>18.658203579999999</v>
      </c>
      <c r="M5" s="11">
        <f>+J5+K5+L5</f>
        <v>55.388547069999994</v>
      </c>
      <c r="N5" s="11">
        <v>18.289391940000002</v>
      </c>
      <c r="O5" s="11">
        <v>18.469899040000001</v>
      </c>
      <c r="P5" s="11">
        <v>44.627678599999996</v>
      </c>
      <c r="Q5" s="11">
        <f>SUM(N5:P5)</f>
        <v>81.386969579999999</v>
      </c>
      <c r="R5" s="11">
        <f>+E5+I5+M5+Q5</f>
        <v>246.11944870999997</v>
      </c>
    </row>
    <row r="6" spans="1:22" x14ac:dyDescent="0.35">
      <c r="A6" s="15" t="s">
        <v>37</v>
      </c>
      <c r="B6" s="11">
        <v>10.4</v>
      </c>
      <c r="C6" s="11">
        <v>12</v>
      </c>
      <c r="D6" s="11">
        <v>10.8</v>
      </c>
      <c r="E6" s="11">
        <f t="shared" ref="E6:E16" si="3">SUM(B6:D6)</f>
        <v>33.200000000000003</v>
      </c>
      <c r="F6" s="11">
        <v>10.482074000000001</v>
      </c>
      <c r="G6" s="11">
        <v>13.494204999999999</v>
      </c>
      <c r="H6" s="11">
        <v>13.474596</v>
      </c>
      <c r="I6" s="11">
        <f t="shared" ref="I6:I16" si="4">SUM(F6:H6)</f>
        <v>37.450874999999996</v>
      </c>
      <c r="J6" s="11">
        <v>11.153342</v>
      </c>
      <c r="K6" s="11">
        <v>13.06204</v>
      </c>
      <c r="L6" s="11">
        <v>12.185259</v>
      </c>
      <c r="M6" s="11">
        <f t="shared" ref="M6:M16" si="5">+J6+K6+L6</f>
        <v>36.400641</v>
      </c>
      <c r="N6" s="11">
        <v>11.735875</v>
      </c>
      <c r="O6" s="11">
        <v>12.019422</v>
      </c>
      <c r="P6" s="11">
        <v>25.701609999999999</v>
      </c>
      <c r="Q6" s="11">
        <f>SUM(N6:P6)</f>
        <v>49.456907000000001</v>
      </c>
      <c r="R6" s="11">
        <f t="shared" ref="R6:R16" si="6">+E6+I6+M6+Q6</f>
        <v>156.50842299999999</v>
      </c>
      <c r="S6" s="5"/>
      <c r="T6" s="5"/>
      <c r="V6" s="5"/>
    </row>
    <row r="7" spans="1:22" x14ac:dyDescent="0.35">
      <c r="A7" s="15" t="s">
        <v>38</v>
      </c>
      <c r="B7" s="11">
        <v>5.6</v>
      </c>
      <c r="C7" s="11">
        <v>6</v>
      </c>
      <c r="D7" s="11">
        <v>6</v>
      </c>
      <c r="E7" s="11">
        <f t="shared" si="3"/>
        <v>17.600000000000001</v>
      </c>
      <c r="F7" s="11">
        <v>5.9553778599999996</v>
      </c>
      <c r="G7" s="11">
        <v>6.2467926499999997</v>
      </c>
      <c r="H7" s="11">
        <v>8.8908865499999994</v>
      </c>
      <c r="I7" s="11">
        <f t="shared" si="4"/>
        <v>21.09305706</v>
      </c>
      <c r="J7" s="11">
        <v>5.8909782699999997</v>
      </c>
      <c r="K7" s="11">
        <v>6.6239832199999995</v>
      </c>
      <c r="L7" s="11">
        <v>6.4729445800000001</v>
      </c>
      <c r="M7" s="11">
        <f t="shared" si="5"/>
        <v>18.987906070000001</v>
      </c>
      <c r="N7" s="11">
        <v>6.5535169399999997</v>
      </c>
      <c r="O7" s="11">
        <v>6.45047704</v>
      </c>
      <c r="P7" s="11">
        <v>18.926068600000001</v>
      </c>
      <c r="Q7" s="11">
        <f t="shared" ref="Q7:Q16" si="7">SUM(N7:P7)</f>
        <v>31.930062580000001</v>
      </c>
      <c r="R7" s="11">
        <f t="shared" si="6"/>
        <v>89.611025710000007</v>
      </c>
      <c r="S7" s="5"/>
      <c r="T7" s="5"/>
      <c r="V7" s="5"/>
    </row>
    <row r="8" spans="1:22" x14ac:dyDescent="0.35">
      <c r="A8" s="15" t="s">
        <v>39</v>
      </c>
      <c r="B8" s="11">
        <v>46.8</v>
      </c>
      <c r="C8" s="11">
        <v>46.7</v>
      </c>
      <c r="D8" s="11">
        <v>55.9</v>
      </c>
      <c r="E8" s="11">
        <f t="shared" si="3"/>
        <v>149.4</v>
      </c>
      <c r="F8" s="11">
        <v>48.077460700000003</v>
      </c>
      <c r="G8" s="11">
        <v>49.1481627</v>
      </c>
      <c r="H8" s="11">
        <v>55.141211400000003</v>
      </c>
      <c r="I8" s="11">
        <f t="shared" si="4"/>
        <v>152.36683479999999</v>
      </c>
      <c r="J8" s="11">
        <v>50.815877979999996</v>
      </c>
      <c r="K8" s="11">
        <v>52.627074649999997</v>
      </c>
      <c r="L8" s="11">
        <v>50.708809710000004</v>
      </c>
      <c r="M8" s="11">
        <f t="shared" si="5"/>
        <v>154.15176234</v>
      </c>
      <c r="N8" s="11">
        <v>51.451539099999998</v>
      </c>
      <c r="O8" s="11">
        <v>56.423112799999998</v>
      </c>
      <c r="P8" s="11">
        <v>87.302843899999999</v>
      </c>
      <c r="Q8" s="11">
        <f t="shared" si="7"/>
        <v>195.1774958</v>
      </c>
      <c r="R8" s="11">
        <f t="shared" si="6"/>
        <v>651.09609293999995</v>
      </c>
      <c r="S8" s="5"/>
      <c r="T8" s="5"/>
      <c r="V8" s="5"/>
    </row>
    <row r="9" spans="1:22" x14ac:dyDescent="0.35">
      <c r="A9" s="15" t="s">
        <v>40</v>
      </c>
      <c r="B9" s="11">
        <v>16</v>
      </c>
      <c r="C9" s="11">
        <v>17.399999999999999</v>
      </c>
      <c r="D9" s="11">
        <v>17.399999999999999</v>
      </c>
      <c r="E9" s="11">
        <f t="shared" si="3"/>
        <v>50.8</v>
      </c>
      <c r="F9" s="11">
        <v>17.5320538</v>
      </c>
      <c r="G9" s="11">
        <v>18.279757700000001</v>
      </c>
      <c r="H9" s="11">
        <v>17.031055500000001</v>
      </c>
      <c r="I9" s="11">
        <f t="shared" si="4"/>
        <v>52.842867000000005</v>
      </c>
      <c r="J9" s="11">
        <v>17.161167829999997</v>
      </c>
      <c r="K9" s="11">
        <v>17.646092149999998</v>
      </c>
      <c r="L9" s="11">
        <v>20.70535761</v>
      </c>
      <c r="M9" s="11">
        <f t="shared" si="5"/>
        <v>55.512617589999998</v>
      </c>
      <c r="N9" s="11">
        <v>19.195326399999999</v>
      </c>
      <c r="O9" s="11">
        <v>17.9267845</v>
      </c>
      <c r="P9" s="11">
        <v>25.837174300000001</v>
      </c>
      <c r="Q9" s="11">
        <f t="shared" si="7"/>
        <v>62.959285199999997</v>
      </c>
      <c r="R9" s="11">
        <f t="shared" si="6"/>
        <v>222.11476978999997</v>
      </c>
      <c r="S9" s="5"/>
      <c r="T9" s="5"/>
      <c r="V9" s="5"/>
    </row>
    <row r="10" spans="1:22" ht="29" x14ac:dyDescent="0.35">
      <c r="A10" s="15" t="s">
        <v>41</v>
      </c>
      <c r="B10" s="11">
        <v>2</v>
      </c>
      <c r="C10" s="11">
        <v>2.1</v>
      </c>
      <c r="D10" s="11">
        <v>2.1</v>
      </c>
      <c r="E10" s="11">
        <f t="shared" si="3"/>
        <v>6.1999999999999993</v>
      </c>
      <c r="F10" s="11">
        <v>2.10414243</v>
      </c>
      <c r="G10" s="11">
        <v>2.0720657400000002</v>
      </c>
      <c r="H10" s="11">
        <v>2.3818081499999999</v>
      </c>
      <c r="I10" s="11">
        <f t="shared" si="4"/>
        <v>6.5580163200000001</v>
      </c>
      <c r="J10" s="11">
        <v>1.9088634600000001</v>
      </c>
      <c r="K10" s="11">
        <v>2.06354587</v>
      </c>
      <c r="L10" s="11">
        <v>2.0780024699999999</v>
      </c>
      <c r="M10" s="11">
        <f t="shared" si="5"/>
        <v>6.0504118</v>
      </c>
      <c r="N10" s="11">
        <v>2.5059757299999998</v>
      </c>
      <c r="O10" s="11">
        <v>2.3552386900000002</v>
      </c>
      <c r="P10" s="11">
        <v>3.00712044</v>
      </c>
      <c r="Q10" s="11">
        <f t="shared" si="7"/>
        <v>7.8683348599999992</v>
      </c>
      <c r="R10" s="11">
        <f t="shared" si="6"/>
        <v>26.676762979999999</v>
      </c>
      <c r="S10" s="5"/>
      <c r="T10" s="5"/>
      <c r="V10" s="5"/>
    </row>
    <row r="11" spans="1:22" x14ac:dyDescent="0.35">
      <c r="A11" s="15" t="s">
        <v>42</v>
      </c>
      <c r="B11" s="11">
        <v>2.8</v>
      </c>
      <c r="C11" s="11">
        <v>2.8</v>
      </c>
      <c r="D11" s="11">
        <v>3</v>
      </c>
      <c r="E11" s="11">
        <f t="shared" si="3"/>
        <v>8.6</v>
      </c>
      <c r="F11" s="11">
        <v>2.7420120899999998</v>
      </c>
      <c r="G11" s="11">
        <v>2.8369377899999999</v>
      </c>
      <c r="H11" s="11">
        <v>2.9715525700000001</v>
      </c>
      <c r="I11" s="11">
        <f t="shared" si="4"/>
        <v>8.5505024499999998</v>
      </c>
      <c r="J11" s="11">
        <v>2.92133982</v>
      </c>
      <c r="K11" s="11">
        <v>2.9575101800000003</v>
      </c>
      <c r="L11" s="11">
        <v>2.76239166</v>
      </c>
      <c r="M11" s="11">
        <f t="shared" si="5"/>
        <v>8.6412416600000004</v>
      </c>
      <c r="N11" s="11">
        <v>2.7566169600000001</v>
      </c>
      <c r="O11" s="11">
        <v>2.86974354</v>
      </c>
      <c r="P11" s="11">
        <v>5.3563970400000001</v>
      </c>
      <c r="Q11" s="11">
        <f t="shared" si="7"/>
        <v>10.982757540000001</v>
      </c>
      <c r="R11" s="11">
        <f t="shared" si="6"/>
        <v>36.774501649999998</v>
      </c>
      <c r="S11" s="5"/>
      <c r="T11" s="5"/>
      <c r="V11" s="5"/>
    </row>
    <row r="12" spans="1:22" x14ac:dyDescent="0.35">
      <c r="A12" s="15" t="s">
        <v>43</v>
      </c>
      <c r="B12" s="11">
        <v>138.9</v>
      </c>
      <c r="C12" s="11">
        <v>146.80000000000001</v>
      </c>
      <c r="D12" s="11">
        <v>185.6</v>
      </c>
      <c r="E12" s="11">
        <f t="shared" si="3"/>
        <v>471.30000000000007</v>
      </c>
      <c r="F12" s="11">
        <v>152.41276300000001</v>
      </c>
      <c r="G12" s="11">
        <v>185.80963399999999</v>
      </c>
      <c r="H12" s="11">
        <v>283.07478700000001</v>
      </c>
      <c r="I12" s="11">
        <f t="shared" si="4"/>
        <v>621.29718400000002</v>
      </c>
      <c r="J12" s="11">
        <v>217.90872752999999</v>
      </c>
      <c r="K12" s="11">
        <v>214.41612968000001</v>
      </c>
      <c r="L12" s="11">
        <v>242.4289685</v>
      </c>
      <c r="M12" s="11">
        <f t="shared" si="5"/>
        <v>674.75382571</v>
      </c>
      <c r="N12" s="11">
        <v>203.65677600000001</v>
      </c>
      <c r="O12" s="11">
        <v>251.66135399999999</v>
      </c>
      <c r="P12" s="11">
        <v>595.89102600000001</v>
      </c>
      <c r="Q12" s="11">
        <f t="shared" si="7"/>
        <v>1051.2091559999999</v>
      </c>
      <c r="R12" s="11">
        <f t="shared" si="6"/>
        <v>2818.5601657100001</v>
      </c>
      <c r="S12" s="5"/>
      <c r="T12" s="5"/>
      <c r="V12" s="5"/>
    </row>
    <row r="13" spans="1:22" x14ac:dyDescent="0.35">
      <c r="A13" s="15" t="s">
        <v>44</v>
      </c>
      <c r="B13" s="11">
        <v>2.8</v>
      </c>
      <c r="C13" s="11">
        <v>3.3</v>
      </c>
      <c r="D13" s="11">
        <v>3.3</v>
      </c>
      <c r="E13" s="11">
        <f t="shared" si="3"/>
        <v>9.3999999999999986</v>
      </c>
      <c r="F13" s="11">
        <v>3.0359487999999999</v>
      </c>
      <c r="G13" s="11">
        <v>2.8273399100000001</v>
      </c>
      <c r="H13" s="11">
        <v>2.95516822</v>
      </c>
      <c r="I13" s="11">
        <f t="shared" si="4"/>
        <v>8.81845693</v>
      </c>
      <c r="J13" s="11">
        <v>2.8396766200000001</v>
      </c>
      <c r="K13" s="11">
        <v>3.2072323900000002</v>
      </c>
      <c r="L13" s="11">
        <v>2.9358536699999997</v>
      </c>
      <c r="M13" s="11">
        <f t="shared" si="5"/>
        <v>8.9827626800000004</v>
      </c>
      <c r="N13" s="11">
        <v>3.0453268800000002</v>
      </c>
      <c r="O13" s="11">
        <v>2.8029292699999999</v>
      </c>
      <c r="P13" s="11">
        <v>8.8132835000000007</v>
      </c>
      <c r="Q13" s="11">
        <f t="shared" si="7"/>
        <v>14.661539650000002</v>
      </c>
      <c r="R13" s="11">
        <f t="shared" si="6"/>
        <v>41.862759260000004</v>
      </c>
      <c r="S13" s="5"/>
      <c r="T13" s="5"/>
      <c r="V13" s="5"/>
    </row>
    <row r="14" spans="1:22" x14ac:dyDescent="0.35">
      <c r="A14" s="15" t="s">
        <v>45</v>
      </c>
      <c r="B14" s="11">
        <v>0.6</v>
      </c>
      <c r="C14" s="11">
        <v>0.8</v>
      </c>
      <c r="D14" s="11">
        <v>0.8</v>
      </c>
      <c r="E14" s="11">
        <f t="shared" si="3"/>
        <v>2.2000000000000002</v>
      </c>
      <c r="F14" s="11">
        <v>0.81984058000000004</v>
      </c>
      <c r="G14" s="11">
        <v>0.91355871</v>
      </c>
      <c r="H14" s="11">
        <v>1.06889875</v>
      </c>
      <c r="I14" s="11">
        <f t="shared" si="4"/>
        <v>2.8022980400000002</v>
      </c>
      <c r="J14" s="11">
        <v>1.1857494399999999</v>
      </c>
      <c r="K14" s="11">
        <v>1.3638476000000002</v>
      </c>
      <c r="L14" s="11">
        <v>1.00625776</v>
      </c>
      <c r="M14" s="11">
        <f t="shared" si="5"/>
        <v>3.5558548000000001</v>
      </c>
      <c r="N14" s="11">
        <v>1.16529189</v>
      </c>
      <c r="O14" s="11">
        <v>1.5893018000000001</v>
      </c>
      <c r="P14" s="11">
        <v>3.26253189</v>
      </c>
      <c r="Q14" s="11">
        <f t="shared" si="7"/>
        <v>6.0171255800000001</v>
      </c>
      <c r="R14" s="11">
        <f t="shared" si="6"/>
        <v>14.57527842</v>
      </c>
      <c r="S14" s="5"/>
      <c r="T14" s="5"/>
      <c r="V14" s="5"/>
    </row>
    <row r="15" spans="1:22" x14ac:dyDescent="0.35">
      <c r="A15" s="15" t="s">
        <v>46</v>
      </c>
      <c r="B15" s="11">
        <v>1.4</v>
      </c>
      <c r="C15" s="11">
        <v>1.5</v>
      </c>
      <c r="D15" s="11">
        <v>1.7</v>
      </c>
      <c r="E15" s="11">
        <f t="shared" si="3"/>
        <v>4.5999999999999996</v>
      </c>
      <c r="F15" s="11">
        <v>1.43309726</v>
      </c>
      <c r="G15" s="11">
        <v>1.7292724500000001</v>
      </c>
      <c r="H15" s="11">
        <v>1.4136763400000001</v>
      </c>
      <c r="I15" s="11">
        <f t="shared" si="4"/>
        <v>4.5760460500000004</v>
      </c>
      <c r="J15" s="11">
        <v>2.0164964799999998</v>
      </c>
      <c r="K15" s="11">
        <v>1.91083453</v>
      </c>
      <c r="L15" s="11">
        <v>3.5666721899999998</v>
      </c>
      <c r="M15" s="11">
        <f t="shared" si="5"/>
        <v>7.4940031999999999</v>
      </c>
      <c r="N15" s="11">
        <v>1.27248429</v>
      </c>
      <c r="O15" s="11">
        <v>3.2349754100000001</v>
      </c>
      <c r="P15" s="11">
        <v>5.6191715699999998</v>
      </c>
      <c r="Q15" s="11">
        <f t="shared" si="7"/>
        <v>10.126631270000001</v>
      </c>
      <c r="R15" s="11">
        <f t="shared" si="6"/>
        <v>26.796680519999999</v>
      </c>
      <c r="S15" s="5"/>
      <c r="T15" s="5"/>
      <c r="V15" s="5"/>
    </row>
    <row r="16" spans="1:22" x14ac:dyDescent="0.35">
      <c r="A16" s="15" t="s">
        <v>47</v>
      </c>
      <c r="B16" s="11">
        <v>1.1000000000000001</v>
      </c>
      <c r="C16" s="11">
        <v>1.2</v>
      </c>
      <c r="D16" s="11">
        <v>1.3</v>
      </c>
      <c r="E16" s="11">
        <f t="shared" si="3"/>
        <v>3.5999999999999996</v>
      </c>
      <c r="F16" s="11">
        <v>1.28791586</v>
      </c>
      <c r="G16" s="11">
        <v>1.2471380999999999</v>
      </c>
      <c r="H16" s="11">
        <v>1.48672658</v>
      </c>
      <c r="I16" s="11">
        <f t="shared" si="4"/>
        <v>4.02178054</v>
      </c>
      <c r="J16" s="11">
        <v>1.3197445000000001</v>
      </c>
      <c r="K16" s="11">
        <v>1.7528523899999999</v>
      </c>
      <c r="L16" s="11">
        <v>1.3725474600000001</v>
      </c>
      <c r="M16" s="11">
        <f t="shared" si="5"/>
        <v>4.4451443499999996</v>
      </c>
      <c r="N16" s="11">
        <v>1.3504006399999999</v>
      </c>
      <c r="O16" s="11">
        <v>2.5320959699999999</v>
      </c>
      <c r="P16" s="11">
        <v>2.6969053000000001</v>
      </c>
      <c r="Q16" s="11">
        <f t="shared" si="7"/>
        <v>6.5794019099999996</v>
      </c>
      <c r="R16" s="11">
        <f t="shared" si="6"/>
        <v>18.646326799999997</v>
      </c>
      <c r="S16" s="5"/>
      <c r="T16" s="5"/>
      <c r="V16" s="5"/>
    </row>
    <row r="19" spans="10:11" x14ac:dyDescent="0.35">
      <c r="J19" s="8"/>
      <c r="K19" s="5"/>
    </row>
    <row r="20" spans="10:11" x14ac:dyDescent="0.35">
      <c r="J20" s="8"/>
      <c r="K20" s="5"/>
    </row>
    <row r="21" spans="10:11" x14ac:dyDescent="0.35">
      <c r="J21" s="8"/>
      <c r="K21" s="5"/>
    </row>
    <row r="22" spans="10:11" x14ac:dyDescent="0.35">
      <c r="J22" s="8"/>
      <c r="K22" s="5"/>
    </row>
    <row r="23" spans="10:11" x14ac:dyDescent="0.35">
      <c r="J23" s="8"/>
      <c r="K23" s="5"/>
    </row>
    <row r="24" spans="10:11" x14ac:dyDescent="0.35">
      <c r="J24" s="8"/>
      <c r="K24" s="5"/>
    </row>
    <row r="25" spans="10:11" x14ac:dyDescent="0.35">
      <c r="J25" s="8"/>
      <c r="K25" s="5"/>
    </row>
    <row r="26" spans="10:11" x14ac:dyDescent="0.35">
      <c r="J26" s="8"/>
      <c r="K26" s="5"/>
    </row>
    <row r="27" spans="10:11" x14ac:dyDescent="0.35">
      <c r="J27" s="8"/>
      <c r="K27" s="5"/>
    </row>
    <row r="28" spans="10:11" x14ac:dyDescent="0.35">
      <c r="J28" s="8"/>
      <c r="K28" s="5"/>
    </row>
  </sheetData>
  <mergeCells count="19">
    <mergeCell ref="A1:R1"/>
    <mergeCell ref="F2:F3"/>
    <mergeCell ref="G2:G3"/>
    <mergeCell ref="H2:H3"/>
    <mergeCell ref="I2:I3"/>
    <mergeCell ref="R2:R3"/>
    <mergeCell ref="J2:J3"/>
    <mergeCell ref="K2:K3"/>
    <mergeCell ref="L2:L3"/>
    <mergeCell ref="M2:M3"/>
    <mergeCell ref="N2:N3"/>
    <mergeCell ref="O2:O3"/>
    <mergeCell ref="P2:P3"/>
    <mergeCell ref="Q2:Q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Autónomos y Poderes</vt:lpstr>
      <vt:lpstr>Ingresos Autónomos y Poderes</vt:lpstr>
      <vt:lpstr>Egresos Autónomos y Poderes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ALberto AllMighty</cp:lastModifiedBy>
  <cp:revision/>
  <dcterms:created xsi:type="dcterms:W3CDTF">2019-04-26T22:21:38Z</dcterms:created>
  <dcterms:modified xsi:type="dcterms:W3CDTF">2023-01-31T16:28:43Z</dcterms:modified>
  <cp:category/>
  <cp:contentStatus/>
</cp:coreProperties>
</file>