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var.cachon\Documents\2024\TITULO V\CUARTO PERIODO\FASP\"/>
    </mc:Choice>
  </mc:AlternateContent>
  <bookViews>
    <workbookView xWindow="0" yWindow="0" windowWidth="20496" windowHeight="7056"/>
  </bookViews>
  <sheets>
    <sheet name="diciembre 2024" sheetId="22" r:id="rId1"/>
  </sheets>
  <definedNames>
    <definedName name="_xlnm.Print_Titles" localSheetId="0">'diciembre 2024'!$1:$14</definedName>
  </definedNames>
  <calcPr calcId="162913"/>
</workbook>
</file>

<file path=xl/calcChain.xml><?xml version="1.0" encoding="utf-8"?>
<calcChain xmlns="http://schemas.openxmlformats.org/spreadsheetml/2006/main">
  <c r="P146" i="22" l="1"/>
  <c r="P147" i="22"/>
  <c r="P148" i="22"/>
  <c r="P149" i="22"/>
  <c r="P150" i="22"/>
  <c r="P29" i="22" l="1"/>
  <c r="P30" i="22"/>
  <c r="P31" i="22"/>
  <c r="P32" i="22"/>
  <c r="P33" i="22"/>
  <c r="G37" i="22" l="1"/>
  <c r="G38" i="22"/>
  <c r="G39" i="22"/>
  <c r="G40" i="22"/>
  <c r="G41" i="22"/>
  <c r="G36" i="22"/>
  <c r="AD77" i="22" l="1"/>
  <c r="AE77" i="22" s="1"/>
  <c r="AC77" i="22"/>
  <c r="AB77" i="22"/>
  <c r="Y77" i="22"/>
  <c r="V77" i="22"/>
  <c r="S77" i="22"/>
  <c r="P77" i="22"/>
  <c r="M77" i="22"/>
  <c r="G77" i="22"/>
  <c r="AE76" i="22"/>
  <c r="AB76" i="22"/>
  <c r="Y76" i="22"/>
  <c r="V76" i="22"/>
  <c r="S76" i="22"/>
  <c r="P76" i="22"/>
  <c r="M76" i="22"/>
  <c r="G76" i="22"/>
  <c r="AE75" i="22"/>
  <c r="AB75" i="22"/>
  <c r="Y75" i="22"/>
  <c r="V75" i="22"/>
  <c r="S75" i="22"/>
  <c r="P75" i="22"/>
  <c r="M75" i="22"/>
  <c r="G75" i="22"/>
  <c r="AE74" i="22"/>
  <c r="AB74" i="22"/>
  <c r="Y74" i="22"/>
  <c r="V74" i="22"/>
  <c r="S74" i="22"/>
  <c r="P74" i="22"/>
  <c r="M74" i="22"/>
  <c r="G74" i="22"/>
  <c r="AE73" i="22"/>
  <c r="AB73" i="22"/>
  <c r="Y73" i="22"/>
  <c r="V73" i="22"/>
  <c r="S73" i="22"/>
  <c r="P73" i="22"/>
  <c r="M73" i="22"/>
  <c r="G73" i="22"/>
  <c r="AE72" i="22"/>
  <c r="AB72" i="22"/>
  <c r="Y72" i="22"/>
  <c r="V72" i="22"/>
  <c r="V71" i="22" s="1"/>
  <c r="S72" i="22"/>
  <c r="S71" i="22" s="1"/>
  <c r="P72" i="22"/>
  <c r="P71" i="22" s="1"/>
  <c r="M72" i="22"/>
  <c r="M71" i="22" s="1"/>
  <c r="J72" i="22"/>
  <c r="J71" i="22" s="1"/>
  <c r="G72" i="22"/>
  <c r="AC71" i="22"/>
  <c r="AB71" i="22"/>
  <c r="AA71" i="22"/>
  <c r="Z71" i="22"/>
  <c r="Y71" i="22"/>
  <c r="X71" i="22"/>
  <c r="W71" i="22"/>
  <c r="U71" i="22"/>
  <c r="T71" i="22"/>
  <c r="R71" i="22"/>
  <c r="Q71" i="22"/>
  <c r="O71" i="22"/>
  <c r="N71" i="22"/>
  <c r="L71" i="22"/>
  <c r="K71" i="22"/>
  <c r="I71" i="22"/>
  <c r="H71" i="22"/>
  <c r="F71" i="22"/>
  <c r="E71" i="22"/>
  <c r="AE71" i="22" l="1"/>
  <c r="G71" i="22"/>
  <c r="AD71" i="22"/>
  <c r="J154" i="22" l="1"/>
  <c r="J155" i="22"/>
  <c r="J156" i="22"/>
  <c r="J157" i="22"/>
  <c r="J139" i="22"/>
  <c r="J140" i="22"/>
  <c r="J141" i="22"/>
  <c r="J142" i="22"/>
  <c r="J30" i="22"/>
  <c r="J31" i="22"/>
  <c r="J32" i="22"/>
  <c r="J33" i="22"/>
  <c r="J110" i="22"/>
  <c r="J111" i="22"/>
  <c r="J112" i="22"/>
  <c r="J113" i="22"/>
  <c r="J125" i="22"/>
  <c r="J126" i="22"/>
  <c r="J127" i="22"/>
  <c r="J128" i="22"/>
  <c r="J132" i="22"/>
  <c r="J133" i="22"/>
  <c r="J134" i="22"/>
  <c r="J135" i="22"/>
  <c r="J136" i="22"/>
  <c r="M88" i="22" l="1"/>
  <c r="M129" i="22" l="1"/>
  <c r="M125" i="22"/>
  <c r="M126" i="22"/>
  <c r="M127" i="22"/>
  <c r="M128" i="22"/>
  <c r="M124" i="22"/>
  <c r="M132" i="22"/>
  <c r="M133" i="22"/>
  <c r="M134" i="22"/>
  <c r="M135" i="22"/>
  <c r="M136" i="22"/>
  <c r="M131" i="22"/>
  <c r="K130" i="22"/>
  <c r="L130" i="22"/>
  <c r="M130" i="22" l="1"/>
  <c r="G98" i="22" l="1"/>
  <c r="G63" i="22"/>
  <c r="G59" i="22"/>
  <c r="G60" i="22"/>
  <c r="G61" i="22"/>
  <c r="G62" i="22"/>
  <c r="G58" i="22"/>
  <c r="J131" i="22" l="1"/>
  <c r="J130" i="22" s="1"/>
  <c r="H130" i="22"/>
  <c r="I130" i="22"/>
  <c r="J124" i="22"/>
  <c r="N115" i="22" l="1"/>
  <c r="AE143" i="22" l="1"/>
  <c r="AB143" i="22"/>
  <c r="Y143" i="22"/>
  <c r="V143" i="22"/>
  <c r="S143" i="22"/>
  <c r="P143" i="22"/>
  <c r="M143" i="22"/>
  <c r="J143" i="22"/>
  <c r="G143" i="22"/>
  <c r="AE142" i="22"/>
  <c r="AB142" i="22"/>
  <c r="Y142" i="22"/>
  <c r="V142" i="22"/>
  <c r="S142" i="22"/>
  <c r="P142" i="22"/>
  <c r="M142" i="22"/>
  <c r="G142" i="22"/>
  <c r="AE141" i="22"/>
  <c r="AB141" i="22"/>
  <c r="Y141" i="22"/>
  <c r="V141" i="22"/>
  <c r="S141" i="22"/>
  <c r="P141" i="22"/>
  <c r="M141" i="22"/>
  <c r="G141" i="22"/>
  <c r="AE140" i="22"/>
  <c r="AB140" i="22"/>
  <c r="Y140" i="22"/>
  <c r="V140" i="22"/>
  <c r="S140" i="22"/>
  <c r="P140" i="22"/>
  <c r="M140" i="22"/>
  <c r="G140" i="22"/>
  <c r="AE139" i="22"/>
  <c r="AB139" i="22"/>
  <c r="Y139" i="22"/>
  <c r="V139" i="22"/>
  <c r="S139" i="22"/>
  <c r="P139" i="22"/>
  <c r="M139" i="22"/>
  <c r="G139" i="22"/>
  <c r="AE138" i="22"/>
  <c r="AB138" i="22"/>
  <c r="Y138" i="22"/>
  <c r="Y137" i="22" s="1"/>
  <c r="V138" i="22"/>
  <c r="S138" i="22"/>
  <c r="S137" i="22" s="1"/>
  <c r="P138" i="22"/>
  <c r="M138" i="22"/>
  <c r="J138" i="22"/>
  <c r="G138" i="22"/>
  <c r="AD137" i="22"/>
  <c r="AC137" i="22"/>
  <c r="AA137" i="22"/>
  <c r="Z137" i="22"/>
  <c r="X137" i="22"/>
  <c r="W137" i="22"/>
  <c r="U137" i="22"/>
  <c r="T137" i="22"/>
  <c r="R137" i="22"/>
  <c r="Q137" i="22"/>
  <c r="O137" i="22"/>
  <c r="N137" i="22"/>
  <c r="L137" i="22"/>
  <c r="K137" i="22"/>
  <c r="I137" i="22"/>
  <c r="H137" i="22"/>
  <c r="F137" i="22"/>
  <c r="E137" i="22"/>
  <c r="F123" i="22"/>
  <c r="H123" i="22"/>
  <c r="I123" i="22"/>
  <c r="J123" i="22"/>
  <c r="K123" i="22"/>
  <c r="L123" i="22"/>
  <c r="M123" i="22"/>
  <c r="N123" i="22"/>
  <c r="O123" i="22"/>
  <c r="Q123" i="22"/>
  <c r="R123" i="22"/>
  <c r="T123" i="22"/>
  <c r="U123" i="22"/>
  <c r="W123" i="22"/>
  <c r="X123" i="22"/>
  <c r="Z123" i="22"/>
  <c r="AA123" i="22"/>
  <c r="E123" i="22"/>
  <c r="AB129" i="22"/>
  <c r="Y129" i="22"/>
  <c r="V129" i="22"/>
  <c r="S129" i="22"/>
  <c r="P129" i="22"/>
  <c r="G129" i="22"/>
  <c r="AE128" i="22"/>
  <c r="AB128" i="22"/>
  <c r="Y128" i="22"/>
  <c r="V128" i="22"/>
  <c r="S128" i="22"/>
  <c r="P128" i="22"/>
  <c r="G128" i="22"/>
  <c r="AE127" i="22"/>
  <c r="AB127" i="22"/>
  <c r="Y127" i="22"/>
  <c r="V127" i="22"/>
  <c r="S127" i="22"/>
  <c r="P127" i="22"/>
  <c r="G127" i="22"/>
  <c r="AE126" i="22"/>
  <c r="AB126" i="22"/>
  <c r="Y126" i="22"/>
  <c r="V126" i="22"/>
  <c r="S126" i="22"/>
  <c r="P126" i="22"/>
  <c r="G126" i="22"/>
  <c r="AE125" i="22"/>
  <c r="AB125" i="22"/>
  <c r="Y125" i="22"/>
  <c r="V125" i="22"/>
  <c r="S125" i="22"/>
  <c r="P125" i="22"/>
  <c r="G125" i="22"/>
  <c r="AD123" i="22"/>
  <c r="AE124" i="22"/>
  <c r="AB124" i="22"/>
  <c r="Y124" i="22"/>
  <c r="V124" i="22"/>
  <c r="S124" i="22"/>
  <c r="P124" i="22"/>
  <c r="G124" i="22"/>
  <c r="J137" i="22" l="1"/>
  <c r="J122" i="22" s="1"/>
  <c r="AE137" i="22"/>
  <c r="I122" i="22"/>
  <c r="K122" i="22"/>
  <c r="M137" i="22"/>
  <c r="M122" i="22" s="1"/>
  <c r="G137" i="22"/>
  <c r="V137" i="22"/>
  <c r="AB137" i="22"/>
  <c r="G123" i="22"/>
  <c r="S123" i="22"/>
  <c r="Y123" i="22"/>
  <c r="L122" i="22"/>
  <c r="H122" i="22"/>
  <c r="P137" i="22"/>
  <c r="P123" i="22"/>
  <c r="V123" i="22"/>
  <c r="AB123" i="22"/>
  <c r="AE129" i="22"/>
  <c r="AE123" i="22" s="1"/>
  <c r="AC123" i="22"/>
  <c r="AE107" i="22"/>
  <c r="AB107" i="22"/>
  <c r="Y107" i="22"/>
  <c r="V107" i="22"/>
  <c r="S107" i="22"/>
  <c r="P107" i="22"/>
  <c r="M107" i="22"/>
  <c r="J107" i="22"/>
  <c r="G107" i="22"/>
  <c r="AE106" i="22"/>
  <c r="AB106" i="22"/>
  <c r="Y106" i="22"/>
  <c r="V106" i="22"/>
  <c r="S106" i="22"/>
  <c r="P106" i="22"/>
  <c r="M106" i="22"/>
  <c r="J106" i="22"/>
  <c r="G106" i="22"/>
  <c r="AE105" i="22"/>
  <c r="AB105" i="22"/>
  <c r="Y105" i="22"/>
  <c r="V105" i="22"/>
  <c r="S105" i="22"/>
  <c r="P105" i="22"/>
  <c r="M105" i="22"/>
  <c r="J105" i="22"/>
  <c r="G105" i="22"/>
  <c r="AE104" i="22"/>
  <c r="AB104" i="22"/>
  <c r="Y104" i="22"/>
  <c r="V104" i="22"/>
  <c r="S104" i="22"/>
  <c r="P104" i="22"/>
  <c r="M104" i="22"/>
  <c r="J104" i="22"/>
  <c r="G104" i="22"/>
  <c r="AE103" i="22"/>
  <c r="AB103" i="22"/>
  <c r="Y103" i="22"/>
  <c r="V103" i="22"/>
  <c r="S103" i="22"/>
  <c r="P103" i="22"/>
  <c r="M103" i="22"/>
  <c r="J103" i="22"/>
  <c r="G103" i="22"/>
  <c r="AE102" i="22"/>
  <c r="AB102" i="22"/>
  <c r="Y102" i="22"/>
  <c r="V102" i="22"/>
  <c r="S102" i="22"/>
  <c r="P102" i="22"/>
  <c r="M102" i="22"/>
  <c r="J102" i="22"/>
  <c r="G102" i="22"/>
  <c r="AD101" i="22"/>
  <c r="AC101" i="22"/>
  <c r="AA101" i="22"/>
  <c r="Z101" i="22"/>
  <c r="X101" i="22"/>
  <c r="W101" i="22"/>
  <c r="U101" i="22"/>
  <c r="T101" i="22"/>
  <c r="R101" i="22"/>
  <c r="Q101" i="22"/>
  <c r="O101" i="22"/>
  <c r="N101" i="22"/>
  <c r="L101" i="22"/>
  <c r="K101" i="22"/>
  <c r="I101" i="22"/>
  <c r="H101" i="22"/>
  <c r="F101" i="22"/>
  <c r="E101" i="22"/>
  <c r="AD84" i="22"/>
  <c r="AC84" i="22"/>
  <c r="AB84" i="22"/>
  <c r="Y84" i="22"/>
  <c r="V84" i="22"/>
  <c r="S84" i="22"/>
  <c r="P84" i="22"/>
  <c r="M84" i="22"/>
  <c r="G84" i="22"/>
  <c r="AB83" i="22"/>
  <c r="Y83" i="22"/>
  <c r="V83" i="22"/>
  <c r="S83" i="22"/>
  <c r="P83" i="22"/>
  <c r="M83" i="22"/>
  <c r="G83" i="22"/>
  <c r="AB82" i="22"/>
  <c r="Y82" i="22"/>
  <c r="V82" i="22"/>
  <c r="S82" i="22"/>
  <c r="P82" i="22"/>
  <c r="M82" i="22"/>
  <c r="G82" i="22"/>
  <c r="AB81" i="22"/>
  <c r="Y81" i="22"/>
  <c r="V81" i="22"/>
  <c r="S81" i="22"/>
  <c r="P81" i="22"/>
  <c r="M81" i="22"/>
  <c r="G81" i="22"/>
  <c r="AB80" i="22"/>
  <c r="Y80" i="22"/>
  <c r="V80" i="22"/>
  <c r="S80" i="22"/>
  <c r="P80" i="22"/>
  <c r="M80" i="22"/>
  <c r="G80" i="22"/>
  <c r="AB79" i="22"/>
  <c r="Y79" i="22"/>
  <c r="V79" i="22"/>
  <c r="S79" i="22"/>
  <c r="P79" i="22"/>
  <c r="M79" i="22"/>
  <c r="J79" i="22"/>
  <c r="J78" i="22" s="1"/>
  <c r="G79" i="22"/>
  <c r="AA78" i="22"/>
  <c r="Z78" i="22"/>
  <c r="X78" i="22"/>
  <c r="W78" i="22"/>
  <c r="U78" i="22"/>
  <c r="T78" i="22"/>
  <c r="R78" i="22"/>
  <c r="Q78" i="22"/>
  <c r="O78" i="22"/>
  <c r="N78" i="22"/>
  <c r="L78" i="22"/>
  <c r="K78" i="22"/>
  <c r="I78" i="22"/>
  <c r="H78" i="22"/>
  <c r="F78" i="22"/>
  <c r="E78" i="22"/>
  <c r="AD70" i="22"/>
  <c r="AC70" i="22"/>
  <c r="AB70" i="22"/>
  <c r="Y70" i="22"/>
  <c r="V70" i="22"/>
  <c r="S70" i="22"/>
  <c r="P70" i="22"/>
  <c r="M70" i="22"/>
  <c r="G70" i="22"/>
  <c r="AB69" i="22"/>
  <c r="Y69" i="22"/>
  <c r="V69" i="22"/>
  <c r="S69" i="22"/>
  <c r="P69" i="22"/>
  <c r="M69" i="22"/>
  <c r="G69" i="22"/>
  <c r="AB68" i="22"/>
  <c r="Y68" i="22"/>
  <c r="V68" i="22"/>
  <c r="S68" i="22"/>
  <c r="P68" i="22"/>
  <c r="M68" i="22"/>
  <c r="G68" i="22"/>
  <c r="AB67" i="22"/>
  <c r="Y67" i="22"/>
  <c r="V67" i="22"/>
  <c r="S67" i="22"/>
  <c r="P67" i="22"/>
  <c r="M67" i="22"/>
  <c r="G67" i="22"/>
  <c r="AB66" i="22"/>
  <c r="Y66" i="22"/>
  <c r="V66" i="22"/>
  <c r="S66" i="22"/>
  <c r="P66" i="22"/>
  <c r="M66" i="22"/>
  <c r="G66" i="22"/>
  <c r="AB65" i="22"/>
  <c r="Y65" i="22"/>
  <c r="V65" i="22"/>
  <c r="S65" i="22"/>
  <c r="P65" i="22"/>
  <c r="M65" i="22"/>
  <c r="J65" i="22"/>
  <c r="J64" i="22" s="1"/>
  <c r="G65" i="22"/>
  <c r="AA64" i="22"/>
  <c r="Z64" i="22"/>
  <c r="X64" i="22"/>
  <c r="W64" i="22"/>
  <c r="U64" i="22"/>
  <c r="T64" i="22"/>
  <c r="R64" i="22"/>
  <c r="Q64" i="22"/>
  <c r="O64" i="22"/>
  <c r="N64" i="22"/>
  <c r="L64" i="22"/>
  <c r="K64" i="22"/>
  <c r="I64" i="22"/>
  <c r="H64" i="22"/>
  <c r="F64" i="22"/>
  <c r="E64" i="22"/>
  <c r="F35" i="22"/>
  <c r="E35" i="22"/>
  <c r="S78" i="22" l="1"/>
  <c r="S101" i="22"/>
  <c r="G78" i="22"/>
  <c r="Y78" i="22"/>
  <c r="M101" i="22"/>
  <c r="Y101" i="22"/>
  <c r="M64" i="22"/>
  <c r="AE79" i="22"/>
  <c r="J101" i="22"/>
  <c r="P101" i="22"/>
  <c r="V101" i="22"/>
  <c r="AB101" i="22"/>
  <c r="G101" i="22"/>
  <c r="P78" i="22"/>
  <c r="AB78" i="22"/>
  <c r="AE81" i="22"/>
  <c r="AD78" i="22"/>
  <c r="M78" i="22"/>
  <c r="G64" i="22"/>
  <c r="AB64" i="22"/>
  <c r="AE101" i="22"/>
  <c r="V78" i="22"/>
  <c r="V64" i="22"/>
  <c r="AE83" i="22"/>
  <c r="AC78" i="22"/>
  <c r="S64" i="22"/>
  <c r="Y64" i="22"/>
  <c r="AC64" i="22"/>
  <c r="P64" i="22"/>
  <c r="AD64" i="22"/>
  <c r="AE67" i="22"/>
  <c r="AE69" i="22"/>
  <c r="AE80" i="22"/>
  <c r="AE82" i="22"/>
  <c r="AE84" i="22"/>
  <c r="AE68" i="22"/>
  <c r="AE70" i="22"/>
  <c r="AE66" i="22"/>
  <c r="AE65" i="22"/>
  <c r="G35" i="22"/>
  <c r="AE78" i="22" l="1"/>
  <c r="AE64" i="22"/>
  <c r="AD28" i="22" l="1"/>
  <c r="AC28" i="22"/>
  <c r="O28" i="22"/>
  <c r="N28" i="22"/>
  <c r="L28" i="22"/>
  <c r="K28" i="22"/>
  <c r="I28" i="22"/>
  <c r="H28" i="22"/>
  <c r="AE28" i="22" l="1"/>
  <c r="M28" i="22"/>
  <c r="J28" i="22"/>
  <c r="P28" i="22"/>
  <c r="F28" i="22" l="1"/>
  <c r="F27" i="22" s="1"/>
  <c r="E28" i="22"/>
  <c r="E27" i="22" s="1"/>
  <c r="G28" i="22" l="1"/>
  <c r="G27" i="22" s="1"/>
  <c r="M20" i="22"/>
  <c r="M19" i="22" s="1"/>
  <c r="K20" i="22"/>
  <c r="K19" i="22" s="1"/>
  <c r="L20" i="22"/>
  <c r="L19" i="22" s="1"/>
  <c r="I20" i="22"/>
  <c r="I19" i="22" s="1"/>
  <c r="H20" i="22"/>
  <c r="H19" i="22" s="1"/>
  <c r="J22" i="22"/>
  <c r="J23" i="22"/>
  <c r="J24" i="22"/>
  <c r="J25" i="22"/>
  <c r="J26" i="22"/>
  <c r="J21" i="22"/>
  <c r="J20" i="22" l="1"/>
  <c r="J19" i="22" s="1"/>
  <c r="P153" i="22" l="1"/>
  <c r="P154" i="22"/>
  <c r="P156" i="22"/>
  <c r="P157" i="22"/>
  <c r="P158" i="22"/>
  <c r="E20" i="22" l="1"/>
  <c r="E19" i="22" s="1"/>
  <c r="F20" i="22"/>
  <c r="F19" i="22" s="1"/>
  <c r="N20" i="22"/>
  <c r="N19" i="22" s="1"/>
  <c r="O20" i="22"/>
  <c r="O19" i="22" s="1"/>
  <c r="Q20" i="22"/>
  <c r="Q19" i="22" s="1"/>
  <c r="R20" i="22"/>
  <c r="R19" i="22" s="1"/>
  <c r="T20" i="22"/>
  <c r="T19" i="22" s="1"/>
  <c r="U20" i="22"/>
  <c r="U19" i="22" s="1"/>
  <c r="W20" i="22"/>
  <c r="W19" i="22" s="1"/>
  <c r="X20" i="22"/>
  <c r="X19" i="22" s="1"/>
  <c r="Z20" i="22"/>
  <c r="Z19" i="22" s="1"/>
  <c r="AA20" i="22"/>
  <c r="AA19" i="22" s="1"/>
  <c r="G21" i="22"/>
  <c r="P21" i="22"/>
  <c r="S21" i="22"/>
  <c r="V21" i="22"/>
  <c r="Y21" i="22"/>
  <c r="AB21" i="22"/>
  <c r="G22" i="22"/>
  <c r="P22" i="22"/>
  <c r="S22" i="22"/>
  <c r="V22" i="22"/>
  <c r="Y22" i="22"/>
  <c r="AB22" i="22"/>
  <c r="G23" i="22"/>
  <c r="P23" i="22"/>
  <c r="S23" i="22"/>
  <c r="V23" i="22"/>
  <c r="Y23" i="22"/>
  <c r="AB23" i="22"/>
  <c r="G24" i="22"/>
  <c r="P24" i="22"/>
  <c r="S24" i="22"/>
  <c r="V24" i="22"/>
  <c r="Y24" i="22"/>
  <c r="AB24" i="22"/>
  <c r="G25" i="22"/>
  <c r="P25" i="22"/>
  <c r="S25" i="22"/>
  <c r="V25" i="22"/>
  <c r="Y25" i="22"/>
  <c r="AB25" i="22"/>
  <c r="G26" i="22"/>
  <c r="P26" i="22"/>
  <c r="S26" i="22"/>
  <c r="V26" i="22"/>
  <c r="Y26" i="22"/>
  <c r="AB26" i="22"/>
  <c r="AC26" i="22"/>
  <c r="AD26" i="22"/>
  <c r="G29" i="22"/>
  <c r="J29" i="22"/>
  <c r="M29" i="22"/>
  <c r="S29" i="22"/>
  <c r="V29" i="22"/>
  <c r="Y29" i="22"/>
  <c r="AB29" i="22"/>
  <c r="AE29" i="22"/>
  <c r="G30" i="22"/>
  <c r="M30" i="22"/>
  <c r="S30" i="22"/>
  <c r="V30" i="22"/>
  <c r="Y30" i="22"/>
  <c r="AB30" i="22"/>
  <c r="AE30" i="22"/>
  <c r="G31" i="22"/>
  <c r="M31" i="22"/>
  <c r="S31" i="22"/>
  <c r="V31" i="22"/>
  <c r="Y31" i="22"/>
  <c r="AB31" i="22"/>
  <c r="AE31" i="22"/>
  <c r="G32" i="22"/>
  <c r="M32" i="22"/>
  <c r="S32" i="22"/>
  <c r="V32" i="22"/>
  <c r="Y32" i="22"/>
  <c r="AB32" i="22"/>
  <c r="AE32" i="22"/>
  <c r="G33" i="22"/>
  <c r="M33" i="22"/>
  <c r="S33" i="22"/>
  <c r="V33" i="22"/>
  <c r="Y33" i="22"/>
  <c r="AB33" i="22"/>
  <c r="AE33" i="22"/>
  <c r="G34" i="22"/>
  <c r="J34" i="22"/>
  <c r="M34" i="22"/>
  <c r="P34" i="22"/>
  <c r="S34" i="22"/>
  <c r="V34" i="22"/>
  <c r="Y34" i="22"/>
  <c r="AB34" i="22"/>
  <c r="AE34" i="22"/>
  <c r="H35" i="22"/>
  <c r="H27" i="22" s="1"/>
  <c r="I35" i="22"/>
  <c r="I27" i="22" s="1"/>
  <c r="K35" i="22"/>
  <c r="K27" i="22" s="1"/>
  <c r="L35" i="22"/>
  <c r="L27" i="22" s="1"/>
  <c r="N35" i="22"/>
  <c r="N27" i="22" s="1"/>
  <c r="O35" i="22"/>
  <c r="O27" i="22" s="1"/>
  <c r="Q35" i="22"/>
  <c r="Q27" i="22" s="1"/>
  <c r="R35" i="22"/>
  <c r="R27" i="22" s="1"/>
  <c r="T35" i="22"/>
  <c r="T27" i="22" s="1"/>
  <c r="U35" i="22"/>
  <c r="U27" i="22" s="1"/>
  <c r="W35" i="22"/>
  <c r="W27" i="22" s="1"/>
  <c r="X35" i="22"/>
  <c r="X27" i="22" s="1"/>
  <c r="Z35" i="22"/>
  <c r="Z27" i="22" s="1"/>
  <c r="AA35" i="22"/>
  <c r="AA27" i="22" s="1"/>
  <c r="AC35" i="22"/>
  <c r="AC27" i="22" s="1"/>
  <c r="AD35" i="22"/>
  <c r="AD27" i="22" s="1"/>
  <c r="J36" i="22"/>
  <c r="M36" i="22"/>
  <c r="P36" i="22"/>
  <c r="S36" i="22"/>
  <c r="V36" i="22"/>
  <c r="Y36" i="22"/>
  <c r="AB36" i="22"/>
  <c r="AE36" i="22"/>
  <c r="J37" i="22"/>
  <c r="M37" i="22"/>
  <c r="P37" i="22"/>
  <c r="S37" i="22"/>
  <c r="V37" i="22"/>
  <c r="Y37" i="22"/>
  <c r="AB37" i="22"/>
  <c r="AE37" i="22"/>
  <c r="J38" i="22"/>
  <c r="M38" i="22"/>
  <c r="P38" i="22"/>
  <c r="S38" i="22"/>
  <c r="V38" i="22"/>
  <c r="Y38" i="22"/>
  <c r="AB38" i="22"/>
  <c r="AE38" i="22"/>
  <c r="J39" i="22"/>
  <c r="M39" i="22"/>
  <c r="P39" i="22"/>
  <c r="S39" i="22"/>
  <c r="V39" i="22"/>
  <c r="Y39" i="22"/>
  <c r="AB39" i="22"/>
  <c r="AE39" i="22"/>
  <c r="J40" i="22"/>
  <c r="M40" i="22"/>
  <c r="P40" i="22"/>
  <c r="S40" i="22"/>
  <c r="V40" i="22"/>
  <c r="Y40" i="22"/>
  <c r="AB40" i="22"/>
  <c r="AE40" i="22"/>
  <c r="J41" i="22"/>
  <c r="M41" i="22"/>
  <c r="P41" i="22"/>
  <c r="S41" i="22"/>
  <c r="V41" i="22"/>
  <c r="Y41" i="22"/>
  <c r="AB41" i="22"/>
  <c r="AE41" i="22"/>
  <c r="E43" i="22"/>
  <c r="F43" i="22"/>
  <c r="H43" i="22"/>
  <c r="I43" i="22"/>
  <c r="K43" i="22"/>
  <c r="L43" i="22"/>
  <c r="N43" i="22"/>
  <c r="O43" i="22"/>
  <c r="Q43" i="22"/>
  <c r="R43" i="22"/>
  <c r="T43" i="22"/>
  <c r="U43" i="22"/>
  <c r="W43" i="22"/>
  <c r="X43" i="22"/>
  <c r="Z43" i="22"/>
  <c r="AA43" i="22"/>
  <c r="AC43" i="22"/>
  <c r="AD43" i="22"/>
  <c r="G44" i="22"/>
  <c r="J44" i="22"/>
  <c r="M44" i="22"/>
  <c r="P44" i="22"/>
  <c r="S44" i="22"/>
  <c r="V44" i="22"/>
  <c r="Y44" i="22"/>
  <c r="AB44" i="22"/>
  <c r="AE44" i="22"/>
  <c r="G45" i="22"/>
  <c r="J45" i="22"/>
  <c r="M45" i="22"/>
  <c r="P45" i="22"/>
  <c r="S45" i="22"/>
  <c r="V45" i="22"/>
  <c r="Y45" i="22"/>
  <c r="AB45" i="22"/>
  <c r="AE45" i="22"/>
  <c r="G46" i="22"/>
  <c r="J46" i="22"/>
  <c r="M46" i="22"/>
  <c r="P46" i="22"/>
  <c r="S46" i="22"/>
  <c r="V46" i="22"/>
  <c r="Y46" i="22"/>
  <c r="AB46" i="22"/>
  <c r="AE46" i="22"/>
  <c r="G47" i="22"/>
  <c r="J47" i="22"/>
  <c r="M47" i="22"/>
  <c r="P47" i="22"/>
  <c r="S47" i="22"/>
  <c r="V47" i="22"/>
  <c r="Y47" i="22"/>
  <c r="AB47" i="22"/>
  <c r="AE47" i="22"/>
  <c r="G48" i="22"/>
  <c r="J48" i="22"/>
  <c r="M48" i="22"/>
  <c r="P48" i="22"/>
  <c r="S48" i="22"/>
  <c r="V48" i="22"/>
  <c r="Y48" i="22"/>
  <c r="AB48" i="22"/>
  <c r="AE48" i="22"/>
  <c r="G49" i="22"/>
  <c r="J49" i="22"/>
  <c r="M49" i="22"/>
  <c r="P49" i="22"/>
  <c r="S49" i="22"/>
  <c r="V49" i="22"/>
  <c r="Y49" i="22"/>
  <c r="AB49" i="22"/>
  <c r="AE49" i="22"/>
  <c r="E50" i="22"/>
  <c r="F50" i="22"/>
  <c r="H50" i="22"/>
  <c r="I50" i="22"/>
  <c r="K50" i="22"/>
  <c r="L50" i="22"/>
  <c r="N50" i="22"/>
  <c r="O50" i="22"/>
  <c r="Q50" i="22"/>
  <c r="R50" i="22"/>
  <c r="T50" i="22"/>
  <c r="U50" i="22"/>
  <c r="W50" i="22"/>
  <c r="X50" i="22"/>
  <c r="Z50" i="22"/>
  <c r="AA50" i="22"/>
  <c r="AC50" i="22"/>
  <c r="AD50" i="22"/>
  <c r="G51" i="22"/>
  <c r="J51" i="22"/>
  <c r="M51" i="22"/>
  <c r="P51" i="22"/>
  <c r="S51" i="22"/>
  <c r="V51" i="22"/>
  <c r="Y51" i="22"/>
  <c r="AB51" i="22"/>
  <c r="AE51" i="22"/>
  <c r="G52" i="22"/>
  <c r="J52" i="22"/>
  <c r="M52" i="22"/>
  <c r="P52" i="22"/>
  <c r="S52" i="22"/>
  <c r="Y52" i="22"/>
  <c r="AB52" i="22"/>
  <c r="AE52" i="22"/>
  <c r="G53" i="22"/>
  <c r="J53" i="22"/>
  <c r="M53" i="22"/>
  <c r="P53" i="22"/>
  <c r="S53" i="22"/>
  <c r="V53" i="22"/>
  <c r="Y53" i="22"/>
  <c r="AB53" i="22"/>
  <c r="AE53" i="22"/>
  <c r="G54" i="22"/>
  <c r="J54" i="22"/>
  <c r="M54" i="22"/>
  <c r="P54" i="22"/>
  <c r="S54" i="22"/>
  <c r="V54" i="22"/>
  <c r="Y54" i="22"/>
  <c r="AB54" i="22"/>
  <c r="AE54" i="22"/>
  <c r="G55" i="22"/>
  <c r="J55" i="22"/>
  <c r="M55" i="22"/>
  <c r="P55" i="22"/>
  <c r="S55" i="22"/>
  <c r="V55" i="22"/>
  <c r="Y55" i="22"/>
  <c r="AB55" i="22"/>
  <c r="AE55" i="22"/>
  <c r="G56" i="22"/>
  <c r="J56" i="22"/>
  <c r="M56" i="22"/>
  <c r="P56" i="22"/>
  <c r="S56" i="22"/>
  <c r="V56" i="22"/>
  <c r="Y56" i="22"/>
  <c r="AB56" i="22"/>
  <c r="AE56" i="22"/>
  <c r="E57" i="22"/>
  <c r="F57" i="22"/>
  <c r="H57" i="22"/>
  <c r="I57" i="22"/>
  <c r="K57" i="22"/>
  <c r="L57" i="22"/>
  <c r="N57" i="22"/>
  <c r="O57" i="22"/>
  <c r="Q57" i="22"/>
  <c r="R57" i="22"/>
  <c r="T57" i="22"/>
  <c r="U57" i="22"/>
  <c r="W57" i="22"/>
  <c r="X57" i="22"/>
  <c r="Z57" i="22"/>
  <c r="AA57" i="22"/>
  <c r="J58" i="22"/>
  <c r="M58" i="22"/>
  <c r="P58" i="22"/>
  <c r="S58" i="22"/>
  <c r="V58" i="22"/>
  <c r="Y58" i="22"/>
  <c r="AB58" i="22"/>
  <c r="AC58" i="22"/>
  <c r="AD58" i="22"/>
  <c r="J59" i="22"/>
  <c r="M59" i="22"/>
  <c r="P59" i="22"/>
  <c r="S59" i="22"/>
  <c r="V59" i="22"/>
  <c r="Y59" i="22"/>
  <c r="AB59" i="22"/>
  <c r="AC59" i="22"/>
  <c r="AD59" i="22"/>
  <c r="J60" i="22"/>
  <c r="M60" i="22"/>
  <c r="P60" i="22"/>
  <c r="S60" i="22"/>
  <c r="V60" i="22"/>
  <c r="Y60" i="22"/>
  <c r="AB60" i="22"/>
  <c r="AC60" i="22"/>
  <c r="AD60" i="22"/>
  <c r="J61" i="22"/>
  <c r="M61" i="22"/>
  <c r="P61" i="22"/>
  <c r="S61" i="22"/>
  <c r="V61" i="22"/>
  <c r="Y61" i="22"/>
  <c r="AB61" i="22"/>
  <c r="AC61" i="22"/>
  <c r="AD61" i="22"/>
  <c r="J62" i="22"/>
  <c r="M62" i="22"/>
  <c r="P62" i="22"/>
  <c r="S62" i="22"/>
  <c r="V62" i="22"/>
  <c r="Y62" i="22"/>
  <c r="AB62" i="22"/>
  <c r="AC62" i="22"/>
  <c r="AD62" i="22"/>
  <c r="J63" i="22"/>
  <c r="M63" i="22"/>
  <c r="P63" i="22"/>
  <c r="S63" i="22"/>
  <c r="V63" i="22"/>
  <c r="Y63" i="22"/>
  <c r="AB63" i="22"/>
  <c r="AC63" i="22"/>
  <c r="AD63" i="22"/>
  <c r="E86" i="22"/>
  <c r="F86" i="22"/>
  <c r="H86" i="22"/>
  <c r="H85" i="22" s="1"/>
  <c r="I86" i="22"/>
  <c r="I85" i="22" s="1"/>
  <c r="K86" i="22"/>
  <c r="K85" i="22" s="1"/>
  <c r="L86" i="22"/>
  <c r="L85" i="22" s="1"/>
  <c r="N86" i="22"/>
  <c r="O86" i="22"/>
  <c r="Q86" i="22"/>
  <c r="R86" i="22"/>
  <c r="T86" i="22"/>
  <c r="U86" i="22"/>
  <c r="W86" i="22"/>
  <c r="X86" i="22"/>
  <c r="Z86" i="22"/>
  <c r="AA86" i="22"/>
  <c r="G87" i="22"/>
  <c r="J87" i="22"/>
  <c r="J86" i="22" s="1"/>
  <c r="J85" i="22" s="1"/>
  <c r="M87" i="22"/>
  <c r="P87" i="22"/>
  <c r="S87" i="22"/>
  <c r="V87" i="22"/>
  <c r="Y87" i="22"/>
  <c r="AB87" i="22"/>
  <c r="G88" i="22"/>
  <c r="P88" i="22"/>
  <c r="S88" i="22"/>
  <c r="V88" i="22"/>
  <c r="Y88" i="22"/>
  <c r="AB88" i="22"/>
  <c r="G89" i="22"/>
  <c r="M89" i="22"/>
  <c r="P89" i="22"/>
  <c r="S89" i="22"/>
  <c r="V89" i="22"/>
  <c r="Y89" i="22"/>
  <c r="AB89" i="22"/>
  <c r="G90" i="22"/>
  <c r="M90" i="22"/>
  <c r="P90" i="22"/>
  <c r="S90" i="22"/>
  <c r="V90" i="22"/>
  <c r="Y90" i="22"/>
  <c r="AB90" i="22"/>
  <c r="G91" i="22"/>
  <c r="M91" i="22"/>
  <c r="P91" i="22"/>
  <c r="S91" i="22"/>
  <c r="V91" i="22"/>
  <c r="Y91" i="22"/>
  <c r="AB91" i="22"/>
  <c r="G92" i="22"/>
  <c r="M92" i="22"/>
  <c r="P92" i="22"/>
  <c r="S92" i="22"/>
  <c r="V92" i="22"/>
  <c r="Y92" i="22"/>
  <c r="AB92" i="22"/>
  <c r="AC92" i="22"/>
  <c r="AD92" i="22"/>
  <c r="E93" i="22"/>
  <c r="F93" i="22"/>
  <c r="N93" i="22"/>
  <c r="O93" i="22"/>
  <c r="Q93" i="22"/>
  <c r="R93" i="22"/>
  <c r="T93" i="22"/>
  <c r="U93" i="22"/>
  <c r="W93" i="22"/>
  <c r="X93" i="22"/>
  <c r="Z93" i="22"/>
  <c r="AA93" i="22"/>
  <c r="G94" i="22"/>
  <c r="P94" i="22"/>
  <c r="S94" i="22"/>
  <c r="V94" i="22"/>
  <c r="Y94" i="22"/>
  <c r="AB94" i="22"/>
  <c r="G95" i="22"/>
  <c r="P95" i="22"/>
  <c r="S95" i="22"/>
  <c r="V95" i="22"/>
  <c r="Y95" i="22"/>
  <c r="AB95" i="22"/>
  <c r="G96" i="22"/>
  <c r="P96" i="22"/>
  <c r="S96" i="22"/>
  <c r="V96" i="22"/>
  <c r="Y96" i="22"/>
  <c r="AB96" i="22"/>
  <c r="G97" i="22"/>
  <c r="P97" i="22"/>
  <c r="S97" i="22"/>
  <c r="V97" i="22"/>
  <c r="Y97" i="22"/>
  <c r="AB97" i="22"/>
  <c r="S98" i="22"/>
  <c r="V98" i="22"/>
  <c r="Y98" i="22"/>
  <c r="AB98" i="22"/>
  <c r="G99" i="22"/>
  <c r="P99" i="22"/>
  <c r="S99" i="22"/>
  <c r="V99" i="22"/>
  <c r="Y99" i="22"/>
  <c r="AB99" i="22"/>
  <c r="AC99" i="22"/>
  <c r="AD99" i="22"/>
  <c r="E108" i="22"/>
  <c r="F108" i="22"/>
  <c r="H108" i="22"/>
  <c r="H100" i="22" s="1"/>
  <c r="I108" i="22"/>
  <c r="I100" i="22" s="1"/>
  <c r="K108" i="22"/>
  <c r="K100" i="22" s="1"/>
  <c r="L108" i="22"/>
  <c r="L100" i="22" s="1"/>
  <c r="N108" i="22"/>
  <c r="O108" i="22"/>
  <c r="Q108" i="22"/>
  <c r="R108" i="22"/>
  <c r="T108" i="22"/>
  <c r="U108" i="22"/>
  <c r="W108" i="22"/>
  <c r="X108" i="22"/>
  <c r="Z108" i="22"/>
  <c r="AA108" i="22"/>
  <c r="G109" i="22"/>
  <c r="J109" i="22"/>
  <c r="M109" i="22"/>
  <c r="P109" i="22"/>
  <c r="S109" i="22"/>
  <c r="V109" i="22"/>
  <c r="Y109" i="22"/>
  <c r="AB109" i="22"/>
  <c r="G110" i="22"/>
  <c r="M110" i="22"/>
  <c r="P110" i="22"/>
  <c r="S110" i="22"/>
  <c r="V110" i="22"/>
  <c r="Y110" i="22"/>
  <c r="AB110" i="22"/>
  <c r="G111" i="22"/>
  <c r="M111" i="22"/>
  <c r="P111" i="22"/>
  <c r="S111" i="22"/>
  <c r="V111" i="22"/>
  <c r="Y111" i="22"/>
  <c r="AB111" i="22"/>
  <c r="G112" i="22"/>
  <c r="M112" i="22"/>
  <c r="P112" i="22"/>
  <c r="S112" i="22"/>
  <c r="V112" i="22"/>
  <c r="Y112" i="22"/>
  <c r="AB112" i="22"/>
  <c r="G113" i="22"/>
  <c r="M113" i="22"/>
  <c r="P113" i="22"/>
  <c r="S113" i="22"/>
  <c r="V113" i="22"/>
  <c r="Y113" i="22"/>
  <c r="AB113" i="22"/>
  <c r="G114" i="22"/>
  <c r="J114" i="22"/>
  <c r="M114" i="22"/>
  <c r="P114" i="22"/>
  <c r="S114" i="22"/>
  <c r="V114" i="22"/>
  <c r="Y114" i="22"/>
  <c r="AB114" i="22"/>
  <c r="E115" i="22"/>
  <c r="F115" i="22"/>
  <c r="O115" i="22"/>
  <c r="Q115" i="22"/>
  <c r="R115" i="22"/>
  <c r="S115" i="22"/>
  <c r="T115" i="22"/>
  <c r="U115" i="22"/>
  <c r="W115" i="22"/>
  <c r="X115" i="22"/>
  <c r="Z115" i="22"/>
  <c r="AA115" i="22"/>
  <c r="G116" i="22"/>
  <c r="P116" i="22"/>
  <c r="V116" i="22"/>
  <c r="Y116" i="22"/>
  <c r="AB116" i="22"/>
  <c r="G117" i="22"/>
  <c r="P117" i="22"/>
  <c r="V117" i="22"/>
  <c r="Y117" i="22"/>
  <c r="AB117" i="22"/>
  <c r="AE117" i="22"/>
  <c r="G118" i="22"/>
  <c r="P118" i="22"/>
  <c r="V118" i="22"/>
  <c r="Y118" i="22"/>
  <c r="AB118" i="22"/>
  <c r="AE118" i="22"/>
  <c r="G119" i="22"/>
  <c r="P119" i="22"/>
  <c r="V119" i="22"/>
  <c r="Y119" i="22"/>
  <c r="AB119" i="22"/>
  <c r="AE119" i="22"/>
  <c r="G120" i="22"/>
  <c r="P120" i="22"/>
  <c r="V120" i="22"/>
  <c r="Y120" i="22"/>
  <c r="AB120" i="22"/>
  <c r="AE120" i="22"/>
  <c r="G121" i="22"/>
  <c r="P121" i="22"/>
  <c r="V121" i="22"/>
  <c r="Y121" i="22"/>
  <c r="AB121" i="22"/>
  <c r="E130" i="22"/>
  <c r="E122" i="22" s="1"/>
  <c r="F130" i="22"/>
  <c r="F122" i="22" s="1"/>
  <c r="N130" i="22"/>
  <c r="N122" i="22" s="1"/>
  <c r="O130" i="22"/>
  <c r="O122" i="22" s="1"/>
  <c r="Q130" i="22"/>
  <c r="Q122" i="22" s="1"/>
  <c r="R130" i="22"/>
  <c r="R122" i="22" s="1"/>
  <c r="T130" i="22"/>
  <c r="T122" i="22" s="1"/>
  <c r="U130" i="22"/>
  <c r="U122" i="22" s="1"/>
  <c r="W130" i="22"/>
  <c r="W122" i="22" s="1"/>
  <c r="X130" i="22"/>
  <c r="X122" i="22" s="1"/>
  <c r="Z130" i="22"/>
  <c r="Z122" i="22" s="1"/>
  <c r="AA130" i="22"/>
  <c r="AA122" i="22" s="1"/>
  <c r="G131" i="22"/>
  <c r="P131" i="22"/>
  <c r="S131" i="22"/>
  <c r="V131" i="22"/>
  <c r="Y131" i="22"/>
  <c r="AB131" i="22"/>
  <c r="G132" i="22"/>
  <c r="P132" i="22"/>
  <c r="S132" i="22"/>
  <c r="V132" i="22"/>
  <c r="Y132" i="22"/>
  <c r="AB132" i="22"/>
  <c r="G133" i="22"/>
  <c r="P133" i="22"/>
  <c r="S133" i="22"/>
  <c r="V133" i="22"/>
  <c r="Y133" i="22"/>
  <c r="AB133" i="22"/>
  <c r="G134" i="22"/>
  <c r="P134" i="22"/>
  <c r="S134" i="22"/>
  <c r="V134" i="22"/>
  <c r="Y134" i="22"/>
  <c r="AB134" i="22"/>
  <c r="G135" i="22"/>
  <c r="P135" i="22"/>
  <c r="S135" i="22"/>
  <c r="V135" i="22"/>
  <c r="Y135" i="22"/>
  <c r="AB135" i="22"/>
  <c r="G136" i="22"/>
  <c r="P136" i="22"/>
  <c r="S136" i="22"/>
  <c r="V136" i="22"/>
  <c r="Y136" i="22"/>
  <c r="AB136" i="22"/>
  <c r="AC136" i="22"/>
  <c r="AD136" i="22"/>
  <c r="E145" i="22"/>
  <c r="E144" i="22" s="1"/>
  <c r="F145" i="22"/>
  <c r="F144" i="22" s="1"/>
  <c r="H145" i="22"/>
  <c r="H144" i="22" s="1"/>
  <c r="I145" i="22"/>
  <c r="I144" i="22" s="1"/>
  <c r="K145" i="22"/>
  <c r="K144" i="22" s="1"/>
  <c r="L145" i="22"/>
  <c r="L144" i="22" s="1"/>
  <c r="N145" i="22"/>
  <c r="N144" i="22" s="1"/>
  <c r="O145" i="22"/>
  <c r="O144" i="22" s="1"/>
  <c r="Q145" i="22"/>
  <c r="Q144" i="22" s="1"/>
  <c r="R145" i="22"/>
  <c r="R144" i="22" s="1"/>
  <c r="T145" i="22"/>
  <c r="T144" i="22" s="1"/>
  <c r="U145" i="22"/>
  <c r="U144" i="22" s="1"/>
  <c r="W145" i="22"/>
  <c r="W144" i="22" s="1"/>
  <c r="X145" i="22"/>
  <c r="X144" i="22" s="1"/>
  <c r="Z145" i="22"/>
  <c r="Z144" i="22" s="1"/>
  <c r="AA145" i="22"/>
  <c r="AA144" i="22" s="1"/>
  <c r="AC145" i="22"/>
  <c r="AC144" i="22" s="1"/>
  <c r="AD145" i="22"/>
  <c r="AD144" i="22" s="1"/>
  <c r="G146" i="22"/>
  <c r="J146" i="22"/>
  <c r="M146" i="22"/>
  <c r="S146" i="22"/>
  <c r="V146" i="22"/>
  <c r="Y146" i="22"/>
  <c r="AB146" i="22"/>
  <c r="AE146" i="22"/>
  <c r="G147" i="22"/>
  <c r="M147" i="22"/>
  <c r="S147" i="22"/>
  <c r="V147" i="22"/>
  <c r="Y147" i="22"/>
  <c r="AB147" i="22"/>
  <c r="AE147" i="22"/>
  <c r="G148" i="22"/>
  <c r="M148" i="22"/>
  <c r="S148" i="22"/>
  <c r="V148" i="22"/>
  <c r="Y148" i="22"/>
  <c r="AB148" i="22"/>
  <c r="AE148" i="22"/>
  <c r="G149" i="22"/>
  <c r="M149" i="22"/>
  <c r="S149" i="22"/>
  <c r="V149" i="22"/>
  <c r="Y149" i="22"/>
  <c r="AB149" i="22"/>
  <c r="AE149" i="22"/>
  <c r="G150" i="22"/>
  <c r="M150" i="22"/>
  <c r="S150" i="22"/>
  <c r="V150" i="22"/>
  <c r="Y150" i="22"/>
  <c r="AB150" i="22"/>
  <c r="AE150" i="22"/>
  <c r="G151" i="22"/>
  <c r="J151" i="22"/>
  <c r="M151" i="22"/>
  <c r="P151" i="22"/>
  <c r="S151" i="22"/>
  <c r="V151" i="22"/>
  <c r="Y151" i="22"/>
  <c r="AB151" i="22"/>
  <c r="AE151" i="22"/>
  <c r="E152" i="22"/>
  <c r="F152" i="22"/>
  <c r="H152" i="22"/>
  <c r="I152" i="22"/>
  <c r="K152" i="22"/>
  <c r="L152" i="22"/>
  <c r="N152" i="22"/>
  <c r="O152" i="22"/>
  <c r="Q152" i="22"/>
  <c r="R152" i="22"/>
  <c r="T152" i="22"/>
  <c r="U152" i="22"/>
  <c r="W152" i="22"/>
  <c r="X152" i="22"/>
  <c r="Z152" i="22"/>
  <c r="AA152" i="22"/>
  <c r="G153" i="22"/>
  <c r="J153" i="22"/>
  <c r="M153" i="22"/>
  <c r="S153" i="22"/>
  <c r="V153" i="22"/>
  <c r="Y153" i="22"/>
  <c r="AB153" i="22"/>
  <c r="AE153" i="22"/>
  <c r="G154" i="22"/>
  <c r="M154" i="22"/>
  <c r="P152" i="22"/>
  <c r="S154" i="22"/>
  <c r="V154" i="22"/>
  <c r="Y154" i="22"/>
  <c r="AB154" i="22"/>
  <c r="AE154" i="22"/>
  <c r="G155" i="22"/>
  <c r="M155" i="22"/>
  <c r="S155" i="22"/>
  <c r="V155" i="22"/>
  <c r="Y155" i="22"/>
  <c r="AB155" i="22"/>
  <c r="AE155" i="22"/>
  <c r="G156" i="22"/>
  <c r="M156" i="22"/>
  <c r="S156" i="22"/>
  <c r="V156" i="22"/>
  <c r="Y156" i="22"/>
  <c r="AB156" i="22"/>
  <c r="AE156" i="22"/>
  <c r="G157" i="22"/>
  <c r="M157" i="22"/>
  <c r="S157" i="22"/>
  <c r="V157" i="22"/>
  <c r="Y157" i="22"/>
  <c r="AB157" i="22"/>
  <c r="AE157" i="22"/>
  <c r="G158" i="22"/>
  <c r="M158" i="22"/>
  <c r="S158" i="22"/>
  <c r="V158" i="22"/>
  <c r="Y158" i="22"/>
  <c r="AB158" i="22"/>
  <c r="AC152" i="22"/>
  <c r="AD152" i="22"/>
  <c r="Z100" i="22" l="1"/>
  <c r="W100" i="22"/>
  <c r="T100" i="22"/>
  <c r="Q100" i="22"/>
  <c r="N100" i="22"/>
  <c r="E100" i="22"/>
  <c r="AA100" i="22"/>
  <c r="X100" i="22"/>
  <c r="U100" i="22"/>
  <c r="R100" i="22"/>
  <c r="O100" i="22"/>
  <c r="F100" i="22"/>
  <c r="AA85" i="22"/>
  <c r="X85" i="22"/>
  <c r="U85" i="22"/>
  <c r="R85" i="22"/>
  <c r="O85" i="22"/>
  <c r="F85" i="22"/>
  <c r="Z42" i="22"/>
  <c r="W42" i="22"/>
  <c r="T42" i="22"/>
  <c r="Q42" i="22"/>
  <c r="N42" i="22"/>
  <c r="K42" i="22"/>
  <c r="H42" i="22"/>
  <c r="E42" i="22"/>
  <c r="Z85" i="22"/>
  <c r="W85" i="22"/>
  <c r="T85" i="22"/>
  <c r="Q85" i="22"/>
  <c r="N85" i="22"/>
  <c r="E85" i="22"/>
  <c r="AA42" i="22"/>
  <c r="X42" i="22"/>
  <c r="U42" i="22"/>
  <c r="R42" i="22"/>
  <c r="O42" i="22"/>
  <c r="L42" i="22"/>
  <c r="I42" i="22"/>
  <c r="F42" i="22"/>
  <c r="G19" i="22"/>
  <c r="AE99" i="22"/>
  <c r="AE95" i="22"/>
  <c r="AE135" i="22"/>
  <c r="AE131" i="22"/>
  <c r="AE121" i="22"/>
  <c r="Y115" i="22"/>
  <c r="AE59" i="22"/>
  <c r="AE24" i="22"/>
  <c r="AE22" i="22"/>
  <c r="AE136" i="22"/>
  <c r="AE111" i="22"/>
  <c r="AE63" i="22"/>
  <c r="AE61" i="22"/>
  <c r="AE60" i="22"/>
  <c r="J145" i="22"/>
  <c r="J144" i="22" s="1"/>
  <c r="AB108" i="22"/>
  <c r="V108" i="22"/>
  <c r="P108" i="22"/>
  <c r="J108" i="22"/>
  <c r="J100" i="22" s="1"/>
  <c r="AE133" i="22"/>
  <c r="AE113" i="22"/>
  <c r="AE112" i="22"/>
  <c r="AE97" i="22"/>
  <c r="AE96" i="22"/>
  <c r="AE91" i="22"/>
  <c r="AE89" i="22"/>
  <c r="AE26" i="22"/>
  <c r="AE25" i="22"/>
  <c r="M152" i="22"/>
  <c r="AB145" i="22"/>
  <c r="AB144" i="22" s="1"/>
  <c r="V145" i="22"/>
  <c r="V144" i="22" s="1"/>
  <c r="AD108" i="22"/>
  <c r="AE109" i="22"/>
  <c r="AB50" i="22"/>
  <c r="V50" i="22"/>
  <c r="AB43" i="22"/>
  <c r="V43" i="22"/>
  <c r="AB35" i="22"/>
  <c r="AB27" i="22" s="1"/>
  <c r="Y35" i="22"/>
  <c r="Y27" i="22" s="1"/>
  <c r="S35" i="22"/>
  <c r="S27" i="22" s="1"/>
  <c r="M35" i="22"/>
  <c r="M27" i="22" s="1"/>
  <c r="AD20" i="22"/>
  <c r="AD19" i="22" s="1"/>
  <c r="AB20" i="22"/>
  <c r="AB19" i="22" s="1"/>
  <c r="V20" i="22"/>
  <c r="V19" i="22" s="1"/>
  <c r="P20" i="22"/>
  <c r="P19" i="22" s="1"/>
  <c r="AB152" i="22"/>
  <c r="V152" i="22"/>
  <c r="Y152" i="22"/>
  <c r="S152" i="22"/>
  <c r="AD130" i="22"/>
  <c r="AD122" i="22" s="1"/>
  <c r="AB130" i="22"/>
  <c r="AB122" i="22" s="1"/>
  <c r="V130" i="22"/>
  <c r="V122" i="22" s="1"/>
  <c r="AC130" i="22"/>
  <c r="AC122" i="22" s="1"/>
  <c r="Y130" i="22"/>
  <c r="Y122" i="22" s="1"/>
  <c r="S130" i="22"/>
  <c r="S122" i="22" s="1"/>
  <c r="G130" i="22"/>
  <c r="G122" i="22" s="1"/>
  <c r="AC93" i="22"/>
  <c r="Y93" i="22"/>
  <c r="S93" i="22"/>
  <c r="G93" i="22"/>
  <c r="AD86" i="22"/>
  <c r="AB86" i="22"/>
  <c r="V86" i="22"/>
  <c r="P86" i="22"/>
  <c r="AE134" i="22"/>
  <c r="P130" i="22"/>
  <c r="P122" i="22" s="1"/>
  <c r="AB115" i="22"/>
  <c r="V115" i="22"/>
  <c r="AE114" i="22"/>
  <c r="AE110" i="22"/>
  <c r="AC108" i="22"/>
  <c r="Y108" i="22"/>
  <c r="S108" i="22"/>
  <c r="S100" i="22" s="1"/>
  <c r="M108" i="22"/>
  <c r="M100" i="22" s="1"/>
  <c r="G108" i="22"/>
  <c r="AE98" i="22"/>
  <c r="AD93" i="22"/>
  <c r="AB93" i="22"/>
  <c r="V93" i="22"/>
  <c r="P93" i="22"/>
  <c r="AE92" i="22"/>
  <c r="AE90" i="22"/>
  <c r="AE88" i="22"/>
  <c r="AC86" i="22"/>
  <c r="Y86" i="22"/>
  <c r="S86" i="22"/>
  <c r="M86" i="22"/>
  <c r="M85" i="22" s="1"/>
  <c r="G86" i="22"/>
  <c r="AE62" i="22"/>
  <c r="AD57" i="22"/>
  <c r="AD42" i="22" s="1"/>
  <c r="AB57" i="22"/>
  <c r="V57" i="22"/>
  <c r="P57" i="22"/>
  <c r="J57" i="22"/>
  <c r="Y50" i="22"/>
  <c r="S50" i="22"/>
  <c r="M50" i="22"/>
  <c r="Y43" i="22"/>
  <c r="S43" i="22"/>
  <c r="M43" i="22"/>
  <c r="V35" i="22"/>
  <c r="V27" i="22" s="1"/>
  <c r="AE23" i="22"/>
  <c r="AC20" i="22"/>
  <c r="AC19" i="22" s="1"/>
  <c r="Y20" i="22"/>
  <c r="Y19" i="22" s="1"/>
  <c r="S20" i="22"/>
  <c r="S19" i="22" s="1"/>
  <c r="G20" i="22"/>
  <c r="J152" i="22"/>
  <c r="P115" i="22"/>
  <c r="AE116" i="22"/>
  <c r="J50" i="22"/>
  <c r="J43" i="22"/>
  <c r="J35" i="22"/>
  <c r="J27" i="22" s="1"/>
  <c r="P145" i="22"/>
  <c r="P144" i="22" s="1"/>
  <c r="P35" i="22"/>
  <c r="P27" i="22" s="1"/>
  <c r="AD115" i="22"/>
  <c r="P50" i="22"/>
  <c r="P43" i="22"/>
  <c r="G152" i="22"/>
  <c r="AE145" i="22"/>
  <c r="AE144" i="22" s="1"/>
  <c r="AC115" i="22"/>
  <c r="G115" i="22"/>
  <c r="AE50" i="22"/>
  <c r="G50" i="22"/>
  <c r="AE43" i="22"/>
  <c r="G43" i="22"/>
  <c r="AE35" i="22"/>
  <c r="AE27" i="22" s="1"/>
  <c r="AE158" i="22"/>
  <c r="AE152" i="22" s="1"/>
  <c r="Y145" i="22"/>
  <c r="Y144" i="22" s="1"/>
  <c r="S145" i="22"/>
  <c r="S144" i="22" s="1"/>
  <c r="M145" i="22"/>
  <c r="M144" i="22" s="1"/>
  <c r="G145" i="22"/>
  <c r="G144" i="22" s="1"/>
  <c r="AE132" i="22"/>
  <c r="AE94" i="22"/>
  <c r="AE87" i="22"/>
  <c r="AC57" i="22"/>
  <c r="AC42" i="22" s="1"/>
  <c r="Y57" i="22"/>
  <c r="S57" i="22"/>
  <c r="M57" i="22"/>
  <c r="G57" i="22"/>
  <c r="AE58" i="22"/>
  <c r="AE21" i="22"/>
  <c r="G42" i="22" l="1"/>
  <c r="G85" i="22"/>
  <c r="AC100" i="22"/>
  <c r="AD100" i="22"/>
  <c r="Y100" i="22"/>
  <c r="V100" i="22"/>
  <c r="P42" i="22"/>
  <c r="J42" i="22"/>
  <c r="Y85" i="22"/>
  <c r="G100" i="22"/>
  <c r="P100" i="22"/>
  <c r="AB100" i="22"/>
  <c r="AE115" i="22"/>
  <c r="M42" i="22"/>
  <c r="Y42" i="22"/>
  <c r="S85" i="22"/>
  <c r="AC85" i="22"/>
  <c r="P85" i="22"/>
  <c r="AB85" i="22"/>
  <c r="V42" i="22"/>
  <c r="S42" i="22"/>
  <c r="V85" i="22"/>
  <c r="AD85" i="22"/>
  <c r="AB42" i="22"/>
  <c r="AE20" i="22"/>
  <c r="AE19" i="22" s="1"/>
  <c r="AE93" i="22"/>
  <c r="AE57" i="22"/>
  <c r="AE42" i="22" s="1"/>
  <c r="AE130" i="22"/>
  <c r="AE122" i="22" s="1"/>
  <c r="AE108" i="22"/>
  <c r="AE100" i="22" s="1"/>
  <c r="AE86" i="22"/>
  <c r="AE85" i="22" l="1"/>
</calcChain>
</file>

<file path=xl/sharedStrings.xml><?xml version="1.0" encoding="utf-8"?>
<sst xmlns="http://schemas.openxmlformats.org/spreadsheetml/2006/main" count="187" uniqueCount="53">
  <si>
    <t>SISTEMA NACIONAL DE SEGURIDAD PÚBLICA</t>
  </si>
  <si>
    <t>FINANCIAMIENTO CONJUNTO</t>
  </si>
  <si>
    <t>EJERCIDO</t>
  </si>
  <si>
    <t>Sistema Nacional de Información</t>
  </si>
  <si>
    <t>TOTAL</t>
  </si>
  <si>
    <t>COMPROMETIDO</t>
  </si>
  <si>
    <t>FEDERAL</t>
  </si>
  <si>
    <t>ESTATAL</t>
  </si>
  <si>
    <t>DEVENGADO</t>
  </si>
  <si>
    <t>PROGRAMA</t>
  </si>
  <si>
    <t>CAPÍTULO</t>
  </si>
  <si>
    <t>PAGADO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</si>
  <si>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</si>
  <si>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</si>
  <si>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</si>
  <si>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</si>
  <si>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</si>
  <si>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</si>
  <si>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</si>
  <si>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Registro Público Vehicular</t>
  </si>
  <si>
    <t>SUBPROGRAMA</t>
  </si>
  <si>
    <t>Red Nacional de Radiocomunicación</t>
  </si>
  <si>
    <t>Fortalecimiento al Sistema Penitenciario Nacional y de Ejecución de Medidas para Adolescentes</t>
  </si>
  <si>
    <t>Sistema Nacional de Atención de Llamadas de Emergencia y Denuncias Ciudadanas</t>
  </si>
  <si>
    <t>Seguimiento y Evaluación</t>
  </si>
  <si>
    <t>Entidad Federativa: YUCATÁN</t>
  </si>
  <si>
    <t>SALDO POR EJERCER</t>
  </si>
  <si>
    <t>Acreditación (certificación) de establecimientos penitenciarios</t>
  </si>
  <si>
    <t>FORMATO GENERAL</t>
  </si>
  <si>
    <t>RECURSOS REINTEGRADOS</t>
  </si>
  <si>
    <t xml:space="preserve">Anexo Técnico
Programa con Prioridad Nacional </t>
  </si>
  <si>
    <t>IMPORTE CONVENIDO</t>
  </si>
  <si>
    <t>.</t>
  </si>
  <si>
    <t>Fortalecimiento Tecnológico del Registro Vehicular (REPUVE)</t>
  </si>
  <si>
    <t>Dignificación del personal de las Instituciones de Seguridad Pública y Procuración de Justicia conforme al Modelo Nacional de Policía y Justicia Cívica</t>
  </si>
  <si>
    <t>Equipamiento del personal de las Instituciones de Seguridad Pública y Procuración de Justicia</t>
  </si>
  <si>
    <t>Certificación. Capacitación y profesionalización de los elementos policiales de las Instituciones de Seguridad Pública conforme al Modelo Nacional de Policía y Justicia Cívica</t>
  </si>
  <si>
    <t>Capacitación en todas sus modalidades para el mejor desempeño de los elementos de las instituciones de seguridad pública y procuración de justicia conforme al Modelo Nacional de Policía y Justicia Cívica</t>
  </si>
  <si>
    <t>Infraestructura y Equipamiento de las Instituciones de Seguridad Pública y Procuración de Justicia</t>
  </si>
  <si>
    <t>Fortalecimiento de las Instituciones de Seguridad Pública y Procuración de Justicia</t>
  </si>
  <si>
    <t xml:space="preserve">Unidades Especializadas contra el Delito de Secuestro </t>
  </si>
  <si>
    <t>Unidades cibernéticas</t>
  </si>
  <si>
    <t>Fiscalías Especializadas en Investigación y Búsqueda de Personas</t>
  </si>
  <si>
    <t>Fortalecimiento de las áreas de investigación forense y pericial</t>
  </si>
  <si>
    <t>Atención y prevención de la violencia contra las mujeres con perspectiva de género</t>
  </si>
  <si>
    <t>Fortalecimiento a los programas de prevención y atención a la violencia contra las mujeres</t>
  </si>
  <si>
    <t>Capacitación continua para la atención y prevención de la violencia de género</t>
  </si>
  <si>
    <t>Dignificación y fortalecimiento de los Centros Penitenciarios</t>
  </si>
  <si>
    <t>Dignificación y fortalecimiento de los Centros de Internamiento para Adolescentes</t>
  </si>
  <si>
    <t>Bases de datos del Sistema Nacional de Seguridad Pública</t>
  </si>
  <si>
    <t>AVANCE EN LA APLICACIÓN DE LOS RECURSOS ASIGNADOS A LOS PROGRAMAS DE SEGURIDAD PÚBLICA EJERCICIO 2024</t>
  </si>
  <si>
    <t>Justicia Cívica</t>
  </si>
  <si>
    <t>(CON CORTE AL 31 DE DICIEMBRE DE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</si>
</sst>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* #,##0\ ;&quot;-&quot;* #,##0\ ;\ * &quot;-&quot;\ "/>
    <numFmt numFmtId="165" formatCode="0.0%"/>
    <numFmt numFmtId="166" formatCode="0\ ;&quot;-&quot;0\ "/>
  </numFmts>
  <fonts count="9">
    <font>
      <sz val="11"/>
      <color indexed="8"/>
      <name val="Helvetica Neue"/>
    </font>
    <font>
      <sz val="10"/>
      <color indexed="9"/>
      <name val="Arial"/>
      <family val="2"/>
    </font>
    <font>
      <sz val="16"/>
      <color indexed="9"/>
      <name val="System Font Regular"/>
    </font>
    <font>
      <b/>
      <sz val="16"/>
      <color indexed="9"/>
      <name val="Tipo de letra del sistema Fina"/>
    </font>
    <font>
      <sz val="30"/>
      <color indexed="9"/>
      <name val="Arial Bold"/>
    </font>
    <font>
      <sz val="8"/>
      <name val="Helvetica Neue"/>
    </font>
    <font>
      <b/>
      <sz val="10"/>
      <color indexed="9"/>
      <name val="Arial"/>
      <family val="2"/>
    </font>
    <font>
      <sz val="30"/>
      <color theme="0"/>
      <name val="Lato"/>
      <family val="2"/>
    </font>
    <font>
      <sz val="18"/>
      <color indexed="9"/>
      <name val="Lato"/>
      <family val="2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D1C32"/>
        <bgColor indexed="64"/>
      </patternFill>
    </fill>
  </fills>
  <borders count="21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12"/>
      </left>
      <right style="thin">
        <color indexed="12"/>
      </right>
      <top style="medium">
        <color indexed="9"/>
      </top>
      <bottom style="thin">
        <color indexed="12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 style="thin">
        <color indexed="9"/>
      </top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 style="medium">
        <color indexed="9"/>
      </top>
      <bottom style="thin">
        <color indexed="9"/>
      </bottom>
      <diagonal/>
    </border>
    <border>
      <left/>
      <right style="medium">
        <color indexed="9"/>
      </right>
      <top style="medium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65">
    <xf numFmtId="0" fontId="0" fillId="0" borderId="0" xfId="0" applyAlignment="1"/>
    <xf numFmtId="0" fontId="1" fillId="0" borderId="0" xfId="0" applyNumberFormat="1" applyFont="1" applyAlignment="1"/>
    <xf numFmtId="0" fontId="2" fillId="2" borderId="1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vertical="center"/>
    </xf>
    <xf numFmtId="4" fontId="3" fillId="2" borderId="7" xfId="0" applyNumberFormat="1" applyFont="1" applyFill="1" applyBorder="1" applyAlignment="1">
      <alignment horizontal="left" vertical="center" wrapText="1"/>
    </xf>
    <xf numFmtId="4" fontId="1" fillId="0" borderId="0" xfId="0" applyNumberFormat="1" applyFont="1" applyAlignment="1"/>
    <xf numFmtId="0" fontId="1" fillId="0" borderId="0" xfId="0" applyNumberFormat="1" applyFont="1" applyFill="1" applyAlignment="1"/>
    <xf numFmtId="0" fontId="6" fillId="0" borderId="0" xfId="0" applyNumberFormat="1" applyFont="1" applyAlignment="1"/>
    <xf numFmtId="0" fontId="8" fillId="2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4" borderId="8" xfId="0" applyNumberFormat="1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 wrapText="1"/>
    </xf>
    <xf numFmtId="4" fontId="8" fillId="6" borderId="2" xfId="0" applyNumberFormat="1" applyFont="1" applyFill="1" applyBorder="1" applyAlignment="1">
      <alignment horizontal="right" vertical="center" wrapText="1"/>
    </xf>
    <xf numFmtId="4" fontId="8" fillId="5" borderId="5" xfId="0" applyNumberFormat="1" applyFont="1" applyFill="1" applyBorder="1" applyAlignment="1">
      <alignment horizontal="right" vertical="center" wrapText="1"/>
    </xf>
    <xf numFmtId="1" fontId="8" fillId="2" borderId="5" xfId="0" applyNumberFormat="1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4" fontId="8" fillId="8" borderId="5" xfId="0" applyNumberFormat="1" applyFont="1" applyFill="1" applyBorder="1" applyAlignment="1">
      <alignment horizontal="right" vertical="center" wrapText="1"/>
    </xf>
    <xf numFmtId="4" fontId="8" fillId="9" borderId="5" xfId="0" applyNumberFormat="1" applyFont="1" applyFill="1" applyBorder="1" applyAlignment="1">
      <alignment horizontal="right" vertical="center" wrapText="1"/>
    </xf>
    <xf numFmtId="1" fontId="8" fillId="0" borderId="5" xfId="0" applyNumberFormat="1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1" fontId="8" fillId="0" borderId="6" xfId="0" applyNumberFormat="1" applyFont="1" applyFill="1" applyBorder="1" applyAlignment="1">
      <alignment horizontal="lef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1" fontId="8" fillId="2" borderId="6" xfId="0" applyNumberFormat="1" applyFont="1" applyFill="1" applyBorder="1" applyAlignment="1">
      <alignment horizontal="left" vertical="center" wrapText="1"/>
    </xf>
    <xf numFmtId="4" fontId="8" fillId="2" borderId="9" xfId="0" applyNumberFormat="1" applyFont="1" applyFill="1" applyBorder="1" applyAlignment="1">
      <alignment horizontal="right" vertical="center" wrapText="1"/>
    </xf>
    <xf numFmtId="4" fontId="8" fillId="2" borderId="6" xfId="0" applyNumberFormat="1" applyFont="1" applyFill="1" applyBorder="1" applyAlignment="1">
      <alignment horizontal="right" vertical="center" wrapText="1"/>
    </xf>
    <xf numFmtId="1" fontId="8" fillId="5" borderId="8" xfId="0" applyNumberFormat="1" applyFont="1" applyFill="1" applyBorder="1" applyAlignment="1">
      <alignment horizontal="center" vertical="center" wrapText="1"/>
    </xf>
    <xf numFmtId="1" fontId="8" fillId="5" borderId="5" xfId="0" applyNumberFormat="1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right" vertical="center" wrapText="1"/>
    </xf>
    <xf numFmtId="4" fontId="8" fillId="7" borderId="2" xfId="0" applyNumberFormat="1" applyFont="1" applyFill="1" applyBorder="1" applyAlignment="1">
      <alignment horizontal="right" vertical="center" wrapText="1"/>
    </xf>
    <xf numFmtId="1" fontId="8" fillId="5" borderId="14" xfId="0" applyNumberFormat="1" applyFont="1" applyFill="1" applyBorder="1" applyAlignment="1">
      <alignment horizontal="center" vertical="center" wrapText="1"/>
    </xf>
    <xf numFmtId="1" fontId="8" fillId="5" borderId="15" xfId="0" applyNumberFormat="1" applyFont="1" applyFill="1" applyBorder="1" applyAlignment="1">
      <alignment horizontal="center" vertical="center" wrapText="1"/>
    </xf>
    <xf numFmtId="1" fontId="8" fillId="6" borderId="14" xfId="0" applyNumberFormat="1" applyFont="1" applyFill="1" applyBorder="1" applyAlignment="1">
      <alignment horizontal="left" vertical="center" wrapText="1"/>
    </xf>
    <xf numFmtId="1" fontId="8" fillId="6" borderId="15" xfId="0" applyNumberFormat="1" applyFont="1" applyFill="1" applyBorder="1" applyAlignment="1">
      <alignment horizontal="left" vertical="center" wrapText="1"/>
    </xf>
    <xf numFmtId="1" fontId="8" fillId="5" borderId="5" xfId="0" applyNumberFormat="1" applyFont="1" applyFill="1" applyBorder="1" applyAlignment="1">
      <alignment horizontal="justify" vertical="center" wrapText="1"/>
    </xf>
    <xf numFmtId="1" fontId="8" fillId="5" borderId="16" xfId="0" applyNumberFormat="1" applyFont="1" applyFill="1" applyBorder="1" applyAlignment="1">
      <alignment horizontal="justify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" fontId="8" fillId="5" borderId="5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1" fontId="8" fillId="8" borderId="13" xfId="0" applyNumberFormat="1" applyFont="1" applyFill="1" applyBorder="1" applyAlignment="1">
      <alignment horizontal="justify" vertical="center" wrapText="1"/>
    </xf>
    <xf numFmtId="1" fontId="8" fillId="8" borderId="16" xfId="0" applyNumberFormat="1" applyFont="1" applyFill="1" applyBorder="1" applyAlignment="1">
      <alignment horizontal="justify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center" vertical="center" textRotation="90"/>
    </xf>
    <xf numFmtId="164" fontId="8" fillId="4" borderId="10" xfId="0" applyNumberFormat="1" applyFont="1" applyFill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" xfId="0" applyNumberFormat="1" applyFont="1" applyFill="1" applyBorder="1" applyAlignment="1">
      <alignment horizontal="center" vertical="center"/>
    </xf>
    <xf numFmtId="1" fontId="8" fillId="6" borderId="2" xfId="0" applyNumberFormat="1" applyFont="1" applyFill="1" applyBorder="1" applyAlignment="1">
      <alignment horizontal="justify" vertical="center" wrapText="1"/>
    </xf>
    <xf numFmtId="1" fontId="8" fillId="5" borderId="13" xfId="0" applyNumberFormat="1" applyFont="1" applyFill="1" applyBorder="1" applyAlignment="1">
      <alignment horizontal="justify" vertical="center" wrapText="1"/>
    </xf>
    <xf numFmtId="1" fontId="8" fillId="6" borderId="18" xfId="0" applyNumberFormat="1" applyFont="1" applyFill="1" applyBorder="1" applyAlignment="1">
      <alignment horizontal="justify" vertical="center" wrapText="1"/>
    </xf>
    <xf numFmtId="1" fontId="8" fillId="6" borderId="19" xfId="0" applyNumberFormat="1" applyFont="1" applyFill="1" applyBorder="1" applyAlignment="1">
      <alignment horizontal="justify" vertical="center" wrapText="1"/>
    </xf>
    <xf numFmtId="1" fontId="8" fillId="6" borderId="20" xfId="0" applyNumberFormat="1" applyFont="1" applyFill="1" applyBorder="1" applyAlignment="1">
      <alignment horizontal="justify" vertical="center" wrapText="1"/>
    </xf>
    <xf numFmtId="1" fontId="8" fillId="9" borderId="13" xfId="0" applyNumberFormat="1" applyFont="1" applyFill="1" applyBorder="1" applyAlignment="1">
      <alignment horizontal="center" vertical="center" wrapText="1"/>
    </xf>
    <xf numFmtId="1" fontId="8" fillId="9" borderId="16" xfId="0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1" fontId="8" fillId="7" borderId="2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165" fontId="7" fillId="1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000080"/>
      <rgbColor rgb="00FFFFFF"/>
      <rgbColor rgb="00C0C0C0"/>
      <rgbColor rgb="00FFFFFF"/>
      <rgbColor rgb="00FFFF99"/>
      <rgbColor rgb="00CCFFFF"/>
      <rgbColor rgb="0000CCFF"/>
      <rgbColor rgb="00FFFF00"/>
      <rgbColor rgb="0000B0F0"/>
      <rgbColor rgb="00D8D8D8"/>
      <rgbColor rgb="0017365D"/>
      <rgbColor rgb="00CCC0D9"/>
      <rgbColor rgb="00C2D69B"/>
      <rgbColor rgb="00CCFFCC"/>
      <rgbColor rgb="0092CDD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D1C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457199</xdr:colOff>
      <xdr:row>0</xdr:row>
      <xdr:rowOff>198120</xdr:rowOff>
    </xdr:from>
    <xdr:to>
      <xdr:col>11</xdr:col>
      <xdr:colOff>891808</xdr:colOff>
      <xdr:row>7</xdr:row>
      <xdr:rowOff>152400</xdr:rowOff>
    </xdr:to>
    <xdr:pic>
      <xdr:nvPicPr>
        <xdr:cNvPr id="3" name="Imagen 2" descr="C:\Users\alvar.cachon\Downloads\INFORME TRIMESTRAL 2024 2030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99" y="198120"/>
          <a:ext cx="22212569" cy="176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AE166"/>
  <sheetViews>
    <sheetView showGridLines="0" tabSelected="1" zoomScale="50" zoomScaleNormal="50" workbookViewId="0">
      <selection activeCell="A13" sqref="A13:AE13"/>
    </sheetView>
  </sheetViews>
  <sheetFormatPr baseColWidth="10" defaultColWidth="10.09765625" defaultRowHeight="20.100000000000001" customHeight="1"/>
  <cols>
    <col min="1" max="1" width="7" style="1" customWidth="1"/>
    <col min="2" max="2" width="8.09765625" style="1" hidden="1" customWidth="1"/>
    <col min="3" max="3" width="11.59765625" style="1" customWidth="1"/>
    <col min="4" max="4" width="92.09765625" style="1" customWidth="1"/>
    <col min="5" max="15" width="26" style="1" customWidth="1"/>
    <col min="16" max="16" width="25.5" style="1" customWidth="1"/>
    <col min="17" max="17" width="26" style="1" hidden="1" customWidth="1"/>
    <col min="18" max="18" width="0.19921875" style="1" hidden="1" customWidth="1"/>
    <col min="19" max="20" width="26" style="1" hidden="1" customWidth="1"/>
    <col min="21" max="21" width="21.19921875" style="1" hidden="1" customWidth="1"/>
    <col min="22" max="22" width="26" style="1" hidden="1" customWidth="1"/>
    <col min="23" max="23" width="0.19921875" style="1" hidden="1" customWidth="1"/>
    <col min="24" max="24" width="22.69921875" style="1" hidden="1" customWidth="1"/>
    <col min="25" max="25" width="22.5" style="1" hidden="1" customWidth="1"/>
    <col min="26" max="26" width="26" style="1" hidden="1" customWidth="1"/>
    <col min="27" max="27" width="0.19921875" style="1" hidden="1" customWidth="1"/>
    <col min="28" max="28" width="26" style="1" hidden="1" customWidth="1"/>
    <col min="29" max="31" width="26" style="1" customWidth="1"/>
    <col min="32" max="16384" width="10.09765625" style="1"/>
  </cols>
  <sheetData>
    <row r="8" spans="1:31" ht="18.75" customHeight="1"/>
    <row r="9" spans="1:31" ht="47.1" customHeight="1">
      <c r="A9" s="63" t="s">
        <v>28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</row>
    <row r="10" spans="1:31" ht="37.5" customHeight="1">
      <c r="A10" s="63" t="s">
        <v>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</row>
    <row r="11" spans="1:31" ht="37.5" customHeight="1">
      <c r="A11" s="63" t="s">
        <v>50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</row>
    <row r="12" spans="1:31" ht="37.200000000000003">
      <c r="A12" s="64" t="s">
        <v>52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</row>
    <row r="13" spans="1:31" ht="37.200000000000003">
      <c r="A13" s="64" t="s">
        <v>32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</row>
    <row r="14" spans="1:31" ht="37.200000000000003">
      <c r="A14" s="63" t="s">
        <v>25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</row>
    <row r="15" spans="1:31" ht="34.5" customHeight="1" thickBo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</row>
    <row r="16" spans="1:31" ht="72.75" customHeight="1" thickBot="1">
      <c r="A16" s="46" t="s">
        <v>9</v>
      </c>
      <c r="B16" s="46" t="s">
        <v>20</v>
      </c>
      <c r="C16" s="46" t="s">
        <v>10</v>
      </c>
      <c r="D16" s="39" t="s">
        <v>30</v>
      </c>
      <c r="E16" s="45" t="s">
        <v>1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 ht="59.25" customHeight="1" thickBot="1">
      <c r="A17" s="46"/>
      <c r="B17" s="46"/>
      <c r="C17" s="46"/>
      <c r="D17" s="39"/>
      <c r="E17" s="39" t="s">
        <v>31</v>
      </c>
      <c r="F17" s="39"/>
      <c r="G17" s="39"/>
      <c r="H17" s="47" t="s">
        <v>5</v>
      </c>
      <c r="I17" s="48"/>
      <c r="J17" s="49"/>
      <c r="K17" s="47" t="s">
        <v>8</v>
      </c>
      <c r="L17" s="48"/>
      <c r="M17" s="49"/>
      <c r="N17" s="39" t="s">
        <v>11</v>
      </c>
      <c r="O17" s="39"/>
      <c r="P17" s="39"/>
      <c r="Q17" s="39" t="s">
        <v>2</v>
      </c>
      <c r="R17" s="39"/>
      <c r="S17" s="39"/>
      <c r="T17" s="39" t="s">
        <v>8</v>
      </c>
      <c r="U17" s="39"/>
      <c r="V17" s="39"/>
      <c r="W17" s="39" t="s">
        <v>5</v>
      </c>
      <c r="X17" s="39"/>
      <c r="Y17" s="39"/>
      <c r="Z17" s="39" t="s">
        <v>29</v>
      </c>
      <c r="AA17" s="39"/>
      <c r="AB17" s="39"/>
      <c r="AC17" s="45" t="s">
        <v>26</v>
      </c>
      <c r="AD17" s="45"/>
      <c r="AE17" s="45"/>
    </row>
    <row r="18" spans="1:31" ht="156" thickBot="1">
      <c r="A18" s="46"/>
      <c r="B18" s="46"/>
      <c r="C18" s="46"/>
      <c r="D18" s="39"/>
      <c r="E18" s="14" t="s">
        <v>6</v>
      </c>
      <c r="F18" s="14" t="s">
        <v>7</v>
      </c>
      <c r="G18" s="14" t="s">
        <v>4</v>
      </c>
      <c r="H18" s="14" t="s">
        <v>6</v>
      </c>
      <c r="I18" s="14" t="s">
        <v>7</v>
      </c>
      <c r="J18" s="14" t="s">
        <v>4</v>
      </c>
      <c r="K18" s="14" t="s">
        <v>6</v>
      </c>
      <c r="L18" s="14" t="s">
        <v>7</v>
      </c>
      <c r="M18" s="14" t="s">
        <v>4</v>
      </c>
      <c r="N18" s="14" t="s">
        <v>6</v>
      </c>
      <c r="O18" s="14" t="s">
        <v>7</v>
      </c>
      <c r="P18" s="14" t="s">
        <v>4</v>
      </c>
      <c r="Q18" s="14" t="s">
        <v>6</v>
      </c>
      <c r="R18" s="14" t="s">
        <v>7</v>
      </c>
      <c r="S18" s="14" t="s">
        <v>4</v>
      </c>
      <c r="T18" s="14" t="s">
        <v>6</v>
      </c>
      <c r="U18" s="14" t="s">
        <v>7</v>
      </c>
      <c r="V18" s="14" t="s">
        <v>4</v>
      </c>
      <c r="W18" s="14" t="s">
        <v>6</v>
      </c>
      <c r="X18" s="14" t="s">
        <v>7</v>
      </c>
      <c r="Y18" s="14" t="s">
        <v>4</v>
      </c>
      <c r="Z18" s="14" t="s">
        <v>6</v>
      </c>
      <c r="AA18" s="14" t="s">
        <v>7</v>
      </c>
      <c r="AB18" s="14" t="s">
        <v>4</v>
      </c>
      <c r="AC18" s="14" t="s">
        <v>6</v>
      </c>
      <c r="AD18" s="14" t="s">
        <v>7</v>
      </c>
      <c r="AE18" s="14" t="s">
        <v>4</v>
      </c>
    </row>
    <row r="19" spans="1:31" ht="105" customHeight="1">
      <c r="A19" s="50">
        <v>1</v>
      </c>
      <c r="B19" s="55" t="s">
        <v>34</v>
      </c>
      <c r="C19" s="56"/>
      <c r="D19" s="57"/>
      <c r="E19" s="15">
        <f>E20</f>
        <v>32978044.789999999</v>
      </c>
      <c r="F19" s="15">
        <f t="shared" ref="F19:AD19" si="0">F20</f>
        <v>236980.1</v>
      </c>
      <c r="G19" s="15">
        <f>+F19+E19</f>
        <v>33215024.890000001</v>
      </c>
      <c r="H19" s="15">
        <f t="shared" si="0"/>
        <v>0</v>
      </c>
      <c r="I19" s="15">
        <f t="shared" si="0"/>
        <v>0</v>
      </c>
      <c r="J19" s="15">
        <f t="shared" si="0"/>
        <v>0</v>
      </c>
      <c r="K19" s="15">
        <f t="shared" si="0"/>
        <v>0</v>
      </c>
      <c r="L19" s="15">
        <f t="shared" si="0"/>
        <v>0</v>
      </c>
      <c r="M19" s="15">
        <f t="shared" si="0"/>
        <v>0</v>
      </c>
      <c r="N19" s="15">
        <f t="shared" si="0"/>
        <v>31722961.960000001</v>
      </c>
      <c r="O19" s="15">
        <f t="shared" si="0"/>
        <v>236738.6</v>
      </c>
      <c r="P19" s="15">
        <f t="shared" si="0"/>
        <v>31959700.560000002</v>
      </c>
      <c r="Q19" s="15">
        <f t="shared" si="0"/>
        <v>0</v>
      </c>
      <c r="R19" s="15">
        <f t="shared" si="0"/>
        <v>0</v>
      </c>
      <c r="S19" s="15">
        <f t="shared" si="0"/>
        <v>0</v>
      </c>
      <c r="T19" s="15">
        <f t="shared" si="0"/>
        <v>0</v>
      </c>
      <c r="U19" s="15">
        <f t="shared" si="0"/>
        <v>0</v>
      </c>
      <c r="V19" s="15">
        <f t="shared" si="0"/>
        <v>0</v>
      </c>
      <c r="W19" s="15">
        <f t="shared" si="0"/>
        <v>0</v>
      </c>
      <c r="X19" s="15">
        <f t="shared" si="0"/>
        <v>0</v>
      </c>
      <c r="Y19" s="15">
        <f t="shared" si="0"/>
        <v>0</v>
      </c>
      <c r="Z19" s="15">
        <f t="shared" si="0"/>
        <v>0</v>
      </c>
      <c r="AA19" s="15">
        <f t="shared" si="0"/>
        <v>0</v>
      </c>
      <c r="AB19" s="15">
        <f t="shared" si="0"/>
        <v>0</v>
      </c>
      <c r="AC19" s="15">
        <f t="shared" si="0"/>
        <v>1255082.8299999982</v>
      </c>
      <c r="AD19" s="15">
        <f t="shared" si="0"/>
        <v>241.5</v>
      </c>
      <c r="AE19" s="15">
        <f>AE20+AE27</f>
        <v>3485369.6899999981</v>
      </c>
    </row>
    <row r="20" spans="1:31" ht="52.5" customHeight="1">
      <c r="A20" s="51"/>
      <c r="B20" s="40">
        <v>1</v>
      </c>
      <c r="C20" s="37" t="s">
        <v>35</v>
      </c>
      <c r="D20" s="37"/>
      <c r="E20" s="16">
        <f>SUM(E21:E26)</f>
        <v>32978044.789999999</v>
      </c>
      <c r="F20" s="16">
        <f t="shared" ref="F20:AE20" si="1">SUM(F21:F26)</f>
        <v>236980.1</v>
      </c>
      <c r="G20" s="16">
        <f t="shared" si="1"/>
        <v>33215024.890000001</v>
      </c>
      <c r="H20" s="16">
        <f t="shared" si="1"/>
        <v>0</v>
      </c>
      <c r="I20" s="16">
        <f t="shared" si="1"/>
        <v>0</v>
      </c>
      <c r="J20" s="16">
        <f t="shared" si="1"/>
        <v>0</v>
      </c>
      <c r="K20" s="16">
        <f t="shared" si="1"/>
        <v>0</v>
      </c>
      <c r="L20" s="16">
        <f t="shared" si="1"/>
        <v>0</v>
      </c>
      <c r="M20" s="16">
        <f t="shared" si="1"/>
        <v>0</v>
      </c>
      <c r="N20" s="16">
        <f t="shared" si="1"/>
        <v>31722961.960000001</v>
      </c>
      <c r="O20" s="16">
        <f t="shared" ref="O20" si="2">SUM(O21:O26)</f>
        <v>236738.6</v>
      </c>
      <c r="P20" s="16">
        <f t="shared" si="1"/>
        <v>31959700.560000002</v>
      </c>
      <c r="Q20" s="16">
        <f t="shared" si="1"/>
        <v>0</v>
      </c>
      <c r="R20" s="16">
        <f t="shared" si="1"/>
        <v>0</v>
      </c>
      <c r="S20" s="16">
        <f t="shared" si="1"/>
        <v>0</v>
      </c>
      <c r="T20" s="16">
        <f t="shared" si="1"/>
        <v>0</v>
      </c>
      <c r="U20" s="16">
        <f t="shared" si="1"/>
        <v>0</v>
      </c>
      <c r="V20" s="16">
        <f t="shared" si="1"/>
        <v>0</v>
      </c>
      <c r="W20" s="16">
        <f t="shared" si="1"/>
        <v>0</v>
      </c>
      <c r="X20" s="16">
        <f t="shared" si="1"/>
        <v>0</v>
      </c>
      <c r="Y20" s="16">
        <f t="shared" si="1"/>
        <v>0</v>
      </c>
      <c r="Z20" s="16">
        <f>SUM(Z21:Z26)</f>
        <v>0</v>
      </c>
      <c r="AA20" s="16">
        <f>SUM(AA21:AA26)</f>
        <v>0</v>
      </c>
      <c r="AB20" s="16">
        <f>SUM(AB21:AB26)</f>
        <v>0</v>
      </c>
      <c r="AC20" s="16">
        <f t="shared" si="1"/>
        <v>1255082.8299999982</v>
      </c>
      <c r="AD20" s="16">
        <f t="shared" si="1"/>
        <v>241.5</v>
      </c>
      <c r="AE20" s="16">
        <f t="shared" si="1"/>
        <v>1255324.3299999982</v>
      </c>
    </row>
    <row r="21" spans="1:31" ht="22.2">
      <c r="A21" s="51"/>
      <c r="B21" s="40"/>
      <c r="C21" s="9">
        <v>1000</v>
      </c>
      <c r="D21" s="17" t="s">
        <v>12</v>
      </c>
      <c r="E21" s="18">
        <v>0</v>
      </c>
      <c r="F21" s="18">
        <v>0</v>
      </c>
      <c r="G21" s="18">
        <f t="shared" ref="G21:G34" si="3">E21+F21</f>
        <v>0</v>
      </c>
      <c r="H21" s="18">
        <v>0</v>
      </c>
      <c r="I21" s="18">
        <v>0</v>
      </c>
      <c r="J21" s="18">
        <f>+H21+I21</f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f t="shared" ref="P21:P34" si="4">N21+O21</f>
        <v>0</v>
      </c>
      <c r="Q21" s="18">
        <v>0</v>
      </c>
      <c r="R21" s="18">
        <v>0</v>
      </c>
      <c r="S21" s="18">
        <f t="shared" ref="S21:S26" si="5">Q21+R21</f>
        <v>0</v>
      </c>
      <c r="T21" s="18">
        <v>0</v>
      </c>
      <c r="U21" s="18">
        <v>0</v>
      </c>
      <c r="V21" s="18">
        <f t="shared" ref="V21:V26" si="6">T21+U21</f>
        <v>0</v>
      </c>
      <c r="W21" s="18">
        <v>0</v>
      </c>
      <c r="X21" s="18">
        <v>0</v>
      </c>
      <c r="Y21" s="18">
        <f t="shared" ref="Y21:Y26" si="7">W21+X21</f>
        <v>0</v>
      </c>
      <c r="Z21" s="18">
        <v>0</v>
      </c>
      <c r="AA21" s="18">
        <v>0</v>
      </c>
      <c r="AB21" s="18">
        <f t="shared" ref="AB21:AB26" si="8">Z21+AA21</f>
        <v>0</v>
      </c>
      <c r="AC21" s="18">
        <v>0</v>
      </c>
      <c r="AD21" s="18">
        <v>0</v>
      </c>
      <c r="AE21" s="18">
        <f t="shared" ref="AE21:AE26" si="9">AC21+AD21</f>
        <v>0</v>
      </c>
    </row>
    <row r="22" spans="1:31" ht="22.2">
      <c r="A22" s="51"/>
      <c r="B22" s="40"/>
      <c r="C22" s="9">
        <v>2000</v>
      </c>
      <c r="D22" s="17" t="s">
        <v>13</v>
      </c>
      <c r="E22" s="18">
        <v>32978044.789999999</v>
      </c>
      <c r="F22" s="18">
        <v>236980.1</v>
      </c>
      <c r="G22" s="18">
        <f t="shared" si="3"/>
        <v>33215024.890000001</v>
      </c>
      <c r="H22" s="18">
        <v>0</v>
      </c>
      <c r="I22" s="18">
        <v>0</v>
      </c>
      <c r="J22" s="18">
        <f t="shared" ref="J22:J26" si="10">+H22+I22</f>
        <v>0</v>
      </c>
      <c r="K22" s="18">
        <v>0</v>
      </c>
      <c r="L22" s="18">
        <v>0</v>
      </c>
      <c r="M22" s="18">
        <v>0</v>
      </c>
      <c r="N22" s="18">
        <v>31722961.960000001</v>
      </c>
      <c r="O22" s="18">
        <v>236738.6</v>
      </c>
      <c r="P22" s="18">
        <f t="shared" si="4"/>
        <v>31959700.560000002</v>
      </c>
      <c r="Q22" s="18">
        <v>0</v>
      </c>
      <c r="R22" s="18">
        <v>0</v>
      </c>
      <c r="S22" s="18">
        <f t="shared" si="5"/>
        <v>0</v>
      </c>
      <c r="T22" s="18">
        <v>0</v>
      </c>
      <c r="U22" s="18">
        <v>0</v>
      </c>
      <c r="V22" s="18">
        <f t="shared" si="6"/>
        <v>0</v>
      </c>
      <c r="W22" s="18">
        <v>0</v>
      </c>
      <c r="X22" s="18">
        <v>0</v>
      </c>
      <c r="Y22" s="18">
        <f t="shared" si="7"/>
        <v>0</v>
      </c>
      <c r="Z22" s="18">
        <v>0</v>
      </c>
      <c r="AA22" s="18">
        <v>0</v>
      </c>
      <c r="AB22" s="18">
        <f t="shared" si="8"/>
        <v>0</v>
      </c>
      <c r="AC22" s="18">
        <v>1255082.8299999982</v>
      </c>
      <c r="AD22" s="18">
        <v>241.5</v>
      </c>
      <c r="AE22" s="18">
        <f t="shared" si="9"/>
        <v>1255324.3299999982</v>
      </c>
    </row>
    <row r="23" spans="1:31" ht="22.2">
      <c r="A23" s="51"/>
      <c r="B23" s="40"/>
      <c r="C23" s="9">
        <v>3000</v>
      </c>
      <c r="D23" s="17" t="s">
        <v>14</v>
      </c>
      <c r="E23" s="18">
        <v>0</v>
      </c>
      <c r="F23" s="18">
        <v>0</v>
      </c>
      <c r="G23" s="18">
        <f t="shared" si="3"/>
        <v>0</v>
      </c>
      <c r="H23" s="18">
        <v>0</v>
      </c>
      <c r="I23" s="18">
        <v>0</v>
      </c>
      <c r="J23" s="18">
        <f t="shared" si="10"/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f t="shared" si="4"/>
        <v>0</v>
      </c>
      <c r="Q23" s="18">
        <v>0</v>
      </c>
      <c r="R23" s="18">
        <v>0</v>
      </c>
      <c r="S23" s="18">
        <f t="shared" si="5"/>
        <v>0</v>
      </c>
      <c r="T23" s="18">
        <v>0</v>
      </c>
      <c r="U23" s="18">
        <v>0</v>
      </c>
      <c r="V23" s="18">
        <f t="shared" si="6"/>
        <v>0</v>
      </c>
      <c r="W23" s="18">
        <v>0</v>
      </c>
      <c r="X23" s="18">
        <v>0</v>
      </c>
      <c r="Y23" s="18">
        <f t="shared" si="7"/>
        <v>0</v>
      </c>
      <c r="Z23" s="18">
        <v>0</v>
      </c>
      <c r="AA23" s="18">
        <v>0</v>
      </c>
      <c r="AB23" s="18">
        <f t="shared" si="8"/>
        <v>0</v>
      </c>
      <c r="AC23" s="18">
        <v>0</v>
      </c>
      <c r="AD23" s="18">
        <v>0</v>
      </c>
      <c r="AE23" s="18">
        <f t="shared" si="9"/>
        <v>0</v>
      </c>
    </row>
    <row r="24" spans="1:31" ht="22.2">
      <c r="A24" s="51"/>
      <c r="B24" s="40"/>
      <c r="C24" s="9">
        <v>4000</v>
      </c>
      <c r="D24" s="17" t="s">
        <v>15</v>
      </c>
      <c r="E24" s="18">
        <v>0</v>
      </c>
      <c r="F24" s="18">
        <v>0</v>
      </c>
      <c r="G24" s="18">
        <f t="shared" si="3"/>
        <v>0</v>
      </c>
      <c r="H24" s="18">
        <v>0</v>
      </c>
      <c r="I24" s="18">
        <v>0</v>
      </c>
      <c r="J24" s="18">
        <f t="shared" si="10"/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f t="shared" si="4"/>
        <v>0</v>
      </c>
      <c r="Q24" s="18">
        <v>0</v>
      </c>
      <c r="R24" s="18">
        <v>0</v>
      </c>
      <c r="S24" s="18">
        <f t="shared" si="5"/>
        <v>0</v>
      </c>
      <c r="T24" s="18">
        <v>0</v>
      </c>
      <c r="U24" s="18">
        <v>0</v>
      </c>
      <c r="V24" s="18">
        <f t="shared" si="6"/>
        <v>0</v>
      </c>
      <c r="W24" s="18">
        <v>0</v>
      </c>
      <c r="X24" s="18">
        <v>0</v>
      </c>
      <c r="Y24" s="18">
        <f t="shared" si="7"/>
        <v>0</v>
      </c>
      <c r="Z24" s="18">
        <v>0</v>
      </c>
      <c r="AA24" s="18">
        <v>0</v>
      </c>
      <c r="AB24" s="18">
        <f t="shared" si="8"/>
        <v>0</v>
      </c>
      <c r="AC24" s="18">
        <v>0</v>
      </c>
      <c r="AD24" s="18">
        <v>0</v>
      </c>
      <c r="AE24" s="18">
        <f t="shared" si="9"/>
        <v>0</v>
      </c>
    </row>
    <row r="25" spans="1:31" ht="22.2">
      <c r="A25" s="51"/>
      <c r="B25" s="40"/>
      <c r="C25" s="9">
        <v>5000</v>
      </c>
      <c r="D25" s="17" t="s">
        <v>16</v>
      </c>
      <c r="E25" s="18">
        <v>0</v>
      </c>
      <c r="F25" s="18">
        <v>0</v>
      </c>
      <c r="G25" s="18">
        <f t="shared" si="3"/>
        <v>0</v>
      </c>
      <c r="H25" s="18">
        <v>0</v>
      </c>
      <c r="I25" s="18">
        <v>0</v>
      </c>
      <c r="J25" s="18">
        <f t="shared" si="10"/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f t="shared" si="4"/>
        <v>0</v>
      </c>
      <c r="Q25" s="18">
        <v>0</v>
      </c>
      <c r="R25" s="18">
        <v>0</v>
      </c>
      <c r="S25" s="18">
        <f t="shared" si="5"/>
        <v>0</v>
      </c>
      <c r="T25" s="18">
        <v>0</v>
      </c>
      <c r="U25" s="18">
        <v>0</v>
      </c>
      <c r="V25" s="18">
        <f t="shared" si="6"/>
        <v>0</v>
      </c>
      <c r="W25" s="18">
        <v>0</v>
      </c>
      <c r="X25" s="18">
        <v>0</v>
      </c>
      <c r="Y25" s="18">
        <f t="shared" si="7"/>
        <v>0</v>
      </c>
      <c r="Z25" s="18">
        <v>0</v>
      </c>
      <c r="AA25" s="18">
        <v>0</v>
      </c>
      <c r="AB25" s="18">
        <f t="shared" si="8"/>
        <v>0</v>
      </c>
      <c r="AC25" s="18">
        <v>0</v>
      </c>
      <c r="AD25" s="18">
        <v>0</v>
      </c>
      <c r="AE25" s="18">
        <f t="shared" si="9"/>
        <v>0</v>
      </c>
    </row>
    <row r="26" spans="1:31" ht="22.2">
      <c r="A26" s="51"/>
      <c r="B26" s="40"/>
      <c r="C26" s="9">
        <v>6000</v>
      </c>
      <c r="D26" s="17" t="s">
        <v>17</v>
      </c>
      <c r="E26" s="18">
        <v>0</v>
      </c>
      <c r="F26" s="18">
        <v>0</v>
      </c>
      <c r="G26" s="18">
        <f t="shared" si="3"/>
        <v>0</v>
      </c>
      <c r="H26" s="18">
        <v>0</v>
      </c>
      <c r="I26" s="18">
        <v>0</v>
      </c>
      <c r="J26" s="18">
        <f t="shared" si="10"/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f t="shared" si="4"/>
        <v>0</v>
      </c>
      <c r="Q26" s="18">
        <v>0</v>
      </c>
      <c r="R26" s="18">
        <v>0</v>
      </c>
      <c r="S26" s="18">
        <f t="shared" si="5"/>
        <v>0</v>
      </c>
      <c r="T26" s="18">
        <v>0</v>
      </c>
      <c r="U26" s="18">
        <v>0</v>
      </c>
      <c r="V26" s="18">
        <f t="shared" si="6"/>
        <v>0</v>
      </c>
      <c r="W26" s="18">
        <v>0</v>
      </c>
      <c r="X26" s="18">
        <v>0</v>
      </c>
      <c r="Y26" s="18">
        <f t="shared" si="7"/>
        <v>0</v>
      </c>
      <c r="Z26" s="18">
        <v>0</v>
      </c>
      <c r="AA26" s="18">
        <v>0</v>
      </c>
      <c r="AB26" s="18">
        <f t="shared" si="8"/>
        <v>0</v>
      </c>
      <c r="AC26" s="18">
        <f>E26-N26-Q26-T26-W26-Z26</f>
        <v>0</v>
      </c>
      <c r="AD26" s="18">
        <f>F26-O26-R26-U26-X26-AA26</f>
        <v>0</v>
      </c>
      <c r="AE26" s="18">
        <f t="shared" si="9"/>
        <v>0</v>
      </c>
    </row>
    <row r="27" spans="1:31" ht="76.2" customHeight="1">
      <c r="A27" s="51"/>
      <c r="B27" s="40">
        <v>2</v>
      </c>
      <c r="C27" s="42" t="s">
        <v>36</v>
      </c>
      <c r="D27" s="43"/>
      <c r="E27" s="19">
        <f>+E28+E35</f>
        <v>27215427</v>
      </c>
      <c r="F27" s="19">
        <f t="shared" ref="F27:AE27" si="11">+F28+F35</f>
        <v>11685803</v>
      </c>
      <c r="G27" s="19">
        <f t="shared" si="11"/>
        <v>38901230</v>
      </c>
      <c r="H27" s="19">
        <f t="shared" si="11"/>
        <v>3577960</v>
      </c>
      <c r="I27" s="19">
        <f t="shared" si="11"/>
        <v>1699935.6</v>
      </c>
      <c r="J27" s="19">
        <f t="shared" si="11"/>
        <v>5277895.5999999996</v>
      </c>
      <c r="K27" s="19">
        <f t="shared" si="11"/>
        <v>0</v>
      </c>
      <c r="L27" s="19">
        <f t="shared" si="11"/>
        <v>0</v>
      </c>
      <c r="M27" s="19">
        <f t="shared" si="11"/>
        <v>0</v>
      </c>
      <c r="N27" s="19">
        <f t="shared" si="11"/>
        <v>21641161.450000003</v>
      </c>
      <c r="O27" s="19">
        <f t="shared" si="11"/>
        <v>9752127.5900000017</v>
      </c>
      <c r="P27" s="19">
        <f t="shared" si="11"/>
        <v>31393289.039999999</v>
      </c>
      <c r="Q27" s="19">
        <f t="shared" si="11"/>
        <v>0</v>
      </c>
      <c r="R27" s="19">
        <f t="shared" si="11"/>
        <v>0</v>
      </c>
      <c r="S27" s="19">
        <f t="shared" si="11"/>
        <v>0</v>
      </c>
      <c r="T27" s="19">
        <f t="shared" si="11"/>
        <v>0</v>
      </c>
      <c r="U27" s="19">
        <f t="shared" si="11"/>
        <v>0</v>
      </c>
      <c r="V27" s="19">
        <f t="shared" si="11"/>
        <v>0</v>
      </c>
      <c r="W27" s="19">
        <f t="shared" si="11"/>
        <v>0</v>
      </c>
      <c r="X27" s="19">
        <f t="shared" si="11"/>
        <v>0</v>
      </c>
      <c r="Y27" s="19">
        <f t="shared" si="11"/>
        <v>0</v>
      </c>
      <c r="Z27" s="19">
        <f t="shared" si="11"/>
        <v>0</v>
      </c>
      <c r="AA27" s="19">
        <f t="shared" si="11"/>
        <v>0</v>
      </c>
      <c r="AB27" s="19">
        <f t="shared" si="11"/>
        <v>0</v>
      </c>
      <c r="AC27" s="19">
        <f t="shared" si="11"/>
        <v>1996305.5500000003</v>
      </c>
      <c r="AD27" s="19">
        <f t="shared" si="11"/>
        <v>233739.80999999982</v>
      </c>
      <c r="AE27" s="19">
        <f t="shared" si="11"/>
        <v>2230045.36</v>
      </c>
    </row>
    <row r="28" spans="1:31" ht="52.5" customHeight="1">
      <c r="A28" s="51"/>
      <c r="B28" s="40"/>
      <c r="C28" s="58" t="s">
        <v>18</v>
      </c>
      <c r="D28" s="59"/>
      <c r="E28" s="20">
        <f>SUM(E29:E34)</f>
        <v>10338502</v>
      </c>
      <c r="F28" s="20">
        <f>SUM(F29:F34)</f>
        <v>11264582</v>
      </c>
      <c r="G28" s="20">
        <f>+E28+F28</f>
        <v>21603084</v>
      </c>
      <c r="H28" s="20">
        <f>SUM(H29:H34)</f>
        <v>1597960</v>
      </c>
      <c r="I28" s="20">
        <f>SUM(I29:I34)</f>
        <v>1407459.22</v>
      </c>
      <c r="J28" s="20">
        <f>+I28+H28</f>
        <v>3005419.2199999997</v>
      </c>
      <c r="K28" s="20">
        <f>SUM(K29:K34)</f>
        <v>0</v>
      </c>
      <c r="L28" s="20">
        <f>SUM(L29:L34)</f>
        <v>0</v>
      </c>
      <c r="M28" s="20">
        <f>+L28+K28</f>
        <v>0</v>
      </c>
      <c r="N28" s="20">
        <f>SUM(N29:N34)</f>
        <v>6869739.3300000001</v>
      </c>
      <c r="O28" s="20">
        <f>SUM(O29:O34)</f>
        <v>9655920.7600000016</v>
      </c>
      <c r="P28" s="20">
        <f>+O28+N28</f>
        <v>16525660.090000002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>
        <f>SUM(AC29:AC34)</f>
        <v>1870802.6700000004</v>
      </c>
      <c r="AD28" s="20">
        <f>SUM(AD29:AD34)</f>
        <v>201202.01999999984</v>
      </c>
      <c r="AE28" s="20">
        <f>+AD28+AC28</f>
        <v>2072004.6900000002</v>
      </c>
    </row>
    <row r="29" spans="1:31" s="7" customFormat="1" ht="22.2">
      <c r="A29" s="51"/>
      <c r="B29" s="40"/>
      <c r="C29" s="10">
        <v>1000</v>
      </c>
      <c r="D29" s="21" t="s">
        <v>12</v>
      </c>
      <c r="E29" s="22">
        <v>0</v>
      </c>
      <c r="F29" s="22">
        <v>8272822</v>
      </c>
      <c r="G29" s="22">
        <f t="shared" si="3"/>
        <v>8272822</v>
      </c>
      <c r="H29" s="22">
        <v>0</v>
      </c>
      <c r="I29" s="22">
        <v>1349459.22</v>
      </c>
      <c r="J29" s="22">
        <f>H29+I29</f>
        <v>1349459.22</v>
      </c>
      <c r="K29" s="22">
        <v>0</v>
      </c>
      <c r="L29" s="22">
        <v>0</v>
      </c>
      <c r="M29" s="22">
        <f>+K29+L29</f>
        <v>0</v>
      </c>
      <c r="N29" s="18">
        <v>0</v>
      </c>
      <c r="O29" s="18">
        <v>6923362.7800000003</v>
      </c>
      <c r="P29" s="22">
        <f t="shared" si="4"/>
        <v>6923362.7800000003</v>
      </c>
      <c r="Q29" s="22">
        <v>0</v>
      </c>
      <c r="R29" s="22">
        <v>0</v>
      </c>
      <c r="S29" s="22">
        <f t="shared" ref="S29:S34" si="12">Q29+R29</f>
        <v>0</v>
      </c>
      <c r="T29" s="22">
        <v>0</v>
      </c>
      <c r="U29" s="22">
        <v>0</v>
      </c>
      <c r="V29" s="22">
        <f t="shared" ref="V29:V34" si="13">T29+U29</f>
        <v>0</v>
      </c>
      <c r="W29" s="22">
        <v>0</v>
      </c>
      <c r="X29" s="22">
        <v>0</v>
      </c>
      <c r="Y29" s="22">
        <f t="shared" ref="Y29:Y34" si="14">W29+X29</f>
        <v>0</v>
      </c>
      <c r="Z29" s="22">
        <v>0</v>
      </c>
      <c r="AA29" s="22">
        <v>0</v>
      </c>
      <c r="AB29" s="22">
        <f t="shared" ref="AB29:AB34" si="15">Z29+AA29</f>
        <v>0</v>
      </c>
      <c r="AC29" s="18">
        <v>0</v>
      </c>
      <c r="AD29" s="18">
        <v>-2.3283064365386963E-10</v>
      </c>
      <c r="AE29" s="22">
        <f t="shared" ref="AE29:AE34" si="16">AC29+AD29</f>
        <v>-2.3283064365386963E-10</v>
      </c>
    </row>
    <row r="30" spans="1:31" s="7" customFormat="1" ht="22.2">
      <c r="A30" s="51"/>
      <c r="B30" s="40"/>
      <c r="C30" s="10">
        <v>2000</v>
      </c>
      <c r="D30" s="21" t="s">
        <v>13</v>
      </c>
      <c r="E30" s="22">
        <v>550000</v>
      </c>
      <c r="F30" s="22">
        <v>980000</v>
      </c>
      <c r="G30" s="22">
        <f t="shared" si="3"/>
        <v>1530000</v>
      </c>
      <c r="H30" s="22">
        <v>0</v>
      </c>
      <c r="I30" s="22">
        <v>0</v>
      </c>
      <c r="J30" s="22">
        <f t="shared" ref="J30:J33" si="17">H30+I30</f>
        <v>0</v>
      </c>
      <c r="K30" s="22">
        <v>0</v>
      </c>
      <c r="L30" s="22">
        <v>0</v>
      </c>
      <c r="M30" s="22">
        <f t="shared" ref="M30:M34" si="18">+K30+L30</f>
        <v>0</v>
      </c>
      <c r="N30" s="18">
        <v>549830.12</v>
      </c>
      <c r="O30" s="18">
        <v>903288.59</v>
      </c>
      <c r="P30" s="22">
        <f t="shared" si="4"/>
        <v>1453118.71</v>
      </c>
      <c r="Q30" s="22">
        <v>0</v>
      </c>
      <c r="R30" s="22">
        <v>0</v>
      </c>
      <c r="S30" s="22">
        <f t="shared" si="12"/>
        <v>0</v>
      </c>
      <c r="T30" s="22">
        <v>0</v>
      </c>
      <c r="U30" s="22">
        <v>0</v>
      </c>
      <c r="V30" s="22">
        <f t="shared" si="13"/>
        <v>0</v>
      </c>
      <c r="W30" s="22">
        <v>0</v>
      </c>
      <c r="X30" s="22">
        <v>0</v>
      </c>
      <c r="Y30" s="22">
        <f t="shared" si="14"/>
        <v>0</v>
      </c>
      <c r="Z30" s="22">
        <v>0</v>
      </c>
      <c r="AA30" s="22">
        <v>0</v>
      </c>
      <c r="AB30" s="22">
        <f t="shared" si="15"/>
        <v>0</v>
      </c>
      <c r="AC30" s="18">
        <v>169.88000000000466</v>
      </c>
      <c r="AD30" s="18">
        <v>76711.410000000033</v>
      </c>
      <c r="AE30" s="22">
        <f t="shared" si="16"/>
        <v>76881.290000000037</v>
      </c>
    </row>
    <row r="31" spans="1:31" s="7" customFormat="1" ht="22.2">
      <c r="A31" s="51"/>
      <c r="B31" s="40"/>
      <c r="C31" s="10">
        <v>3000</v>
      </c>
      <c r="D31" s="21" t="s">
        <v>14</v>
      </c>
      <c r="E31" s="22">
        <v>8694452</v>
      </c>
      <c r="F31" s="22">
        <v>1898500</v>
      </c>
      <c r="G31" s="22">
        <f t="shared" si="3"/>
        <v>10592952</v>
      </c>
      <c r="H31" s="22">
        <v>1581960</v>
      </c>
      <c r="I31" s="22">
        <v>58000</v>
      </c>
      <c r="J31" s="22">
        <f t="shared" si="17"/>
        <v>1639960</v>
      </c>
      <c r="K31" s="22">
        <v>0</v>
      </c>
      <c r="L31" s="22">
        <v>0</v>
      </c>
      <c r="M31" s="22">
        <f t="shared" si="18"/>
        <v>0</v>
      </c>
      <c r="N31" s="18">
        <v>5351925.7699999996</v>
      </c>
      <c r="O31" s="18">
        <v>1724723.68</v>
      </c>
      <c r="P31" s="22">
        <f t="shared" si="4"/>
        <v>7076649.4499999993</v>
      </c>
      <c r="Q31" s="22">
        <v>0</v>
      </c>
      <c r="R31" s="22">
        <v>0</v>
      </c>
      <c r="S31" s="22">
        <f t="shared" si="12"/>
        <v>0</v>
      </c>
      <c r="T31" s="22">
        <v>0</v>
      </c>
      <c r="U31" s="22">
        <v>0</v>
      </c>
      <c r="V31" s="22">
        <f t="shared" si="13"/>
        <v>0</v>
      </c>
      <c r="W31" s="22">
        <v>0</v>
      </c>
      <c r="X31" s="22">
        <v>0</v>
      </c>
      <c r="Y31" s="22">
        <f t="shared" si="14"/>
        <v>0</v>
      </c>
      <c r="Z31" s="22">
        <v>0</v>
      </c>
      <c r="AA31" s="22">
        <v>0</v>
      </c>
      <c r="AB31" s="22">
        <f t="shared" si="15"/>
        <v>0</v>
      </c>
      <c r="AC31" s="18">
        <v>1760566.2300000004</v>
      </c>
      <c r="AD31" s="18">
        <v>115776.32000000007</v>
      </c>
      <c r="AE31" s="22">
        <f t="shared" si="16"/>
        <v>1876342.5500000005</v>
      </c>
    </row>
    <row r="32" spans="1:31" s="7" customFormat="1" ht="22.2">
      <c r="A32" s="51"/>
      <c r="B32" s="40"/>
      <c r="C32" s="10">
        <v>4000</v>
      </c>
      <c r="D32" s="21" t="s">
        <v>15</v>
      </c>
      <c r="E32" s="22">
        <v>0</v>
      </c>
      <c r="F32" s="22">
        <v>0</v>
      </c>
      <c r="G32" s="22">
        <f t="shared" si="3"/>
        <v>0</v>
      </c>
      <c r="H32" s="22">
        <v>0</v>
      </c>
      <c r="I32" s="22">
        <v>0</v>
      </c>
      <c r="J32" s="22">
        <f t="shared" si="17"/>
        <v>0</v>
      </c>
      <c r="K32" s="22">
        <v>0</v>
      </c>
      <c r="L32" s="22">
        <v>0</v>
      </c>
      <c r="M32" s="22">
        <f t="shared" si="18"/>
        <v>0</v>
      </c>
      <c r="N32" s="18">
        <v>0</v>
      </c>
      <c r="O32" s="18">
        <v>0</v>
      </c>
      <c r="P32" s="22">
        <f t="shared" si="4"/>
        <v>0</v>
      </c>
      <c r="Q32" s="22">
        <v>0</v>
      </c>
      <c r="R32" s="22">
        <v>0</v>
      </c>
      <c r="S32" s="22">
        <f t="shared" si="12"/>
        <v>0</v>
      </c>
      <c r="T32" s="22">
        <v>0</v>
      </c>
      <c r="U32" s="22">
        <v>0</v>
      </c>
      <c r="V32" s="22">
        <f t="shared" si="13"/>
        <v>0</v>
      </c>
      <c r="W32" s="22">
        <v>0</v>
      </c>
      <c r="X32" s="22">
        <v>0</v>
      </c>
      <c r="Y32" s="22">
        <f t="shared" si="14"/>
        <v>0</v>
      </c>
      <c r="Z32" s="22">
        <v>0</v>
      </c>
      <c r="AA32" s="22">
        <v>0</v>
      </c>
      <c r="AB32" s="22">
        <f t="shared" si="15"/>
        <v>0</v>
      </c>
      <c r="AC32" s="18">
        <v>0</v>
      </c>
      <c r="AD32" s="18">
        <v>0</v>
      </c>
      <c r="AE32" s="22">
        <f t="shared" si="16"/>
        <v>0</v>
      </c>
    </row>
    <row r="33" spans="1:31" s="7" customFormat="1" ht="22.2">
      <c r="A33" s="51"/>
      <c r="B33" s="40"/>
      <c r="C33" s="10">
        <v>5000</v>
      </c>
      <c r="D33" s="21" t="s">
        <v>16</v>
      </c>
      <c r="E33" s="22">
        <v>1094050</v>
      </c>
      <c r="F33" s="22">
        <v>113260</v>
      </c>
      <c r="G33" s="22">
        <f t="shared" si="3"/>
        <v>1207310</v>
      </c>
      <c r="H33" s="22">
        <v>16000</v>
      </c>
      <c r="I33" s="22">
        <v>0</v>
      </c>
      <c r="J33" s="22">
        <f t="shared" si="17"/>
        <v>16000</v>
      </c>
      <c r="K33" s="22">
        <v>0</v>
      </c>
      <c r="L33" s="22">
        <v>0</v>
      </c>
      <c r="M33" s="22">
        <f t="shared" si="18"/>
        <v>0</v>
      </c>
      <c r="N33" s="18">
        <v>967983.44</v>
      </c>
      <c r="O33" s="18">
        <v>104545.71</v>
      </c>
      <c r="P33" s="22">
        <f t="shared" si="4"/>
        <v>1072529.1499999999</v>
      </c>
      <c r="Q33" s="22">
        <v>0</v>
      </c>
      <c r="R33" s="22">
        <v>0</v>
      </c>
      <c r="S33" s="22">
        <f t="shared" si="12"/>
        <v>0</v>
      </c>
      <c r="T33" s="22">
        <v>0</v>
      </c>
      <c r="U33" s="22">
        <v>0</v>
      </c>
      <c r="V33" s="22">
        <f t="shared" si="13"/>
        <v>0</v>
      </c>
      <c r="W33" s="22">
        <v>0</v>
      </c>
      <c r="X33" s="22">
        <v>0</v>
      </c>
      <c r="Y33" s="22">
        <f t="shared" si="14"/>
        <v>0</v>
      </c>
      <c r="Z33" s="22">
        <v>0</v>
      </c>
      <c r="AA33" s="22">
        <v>0</v>
      </c>
      <c r="AB33" s="22">
        <f t="shared" si="15"/>
        <v>0</v>
      </c>
      <c r="AC33" s="18">
        <v>110066.56000000006</v>
      </c>
      <c r="AD33" s="18">
        <v>8714.2899999999936</v>
      </c>
      <c r="AE33" s="22">
        <f t="shared" si="16"/>
        <v>118780.85000000005</v>
      </c>
    </row>
    <row r="34" spans="1:31" s="7" customFormat="1" ht="22.8" thickBot="1">
      <c r="A34" s="52"/>
      <c r="B34" s="41"/>
      <c r="C34" s="11">
        <v>6000</v>
      </c>
      <c r="D34" s="23" t="s">
        <v>17</v>
      </c>
      <c r="E34" s="24">
        <v>0</v>
      </c>
      <c r="F34" s="24">
        <v>0</v>
      </c>
      <c r="G34" s="22">
        <f t="shared" si="3"/>
        <v>0</v>
      </c>
      <c r="H34" s="25">
        <v>0</v>
      </c>
      <c r="I34" s="25">
        <v>0</v>
      </c>
      <c r="J34" s="22">
        <f t="shared" ref="J34" si="19">H34+I34</f>
        <v>0</v>
      </c>
      <c r="K34" s="25">
        <v>0</v>
      </c>
      <c r="L34" s="25">
        <v>0</v>
      </c>
      <c r="M34" s="22">
        <f t="shared" si="18"/>
        <v>0</v>
      </c>
      <c r="N34" s="24">
        <v>0</v>
      </c>
      <c r="O34" s="24">
        <v>0</v>
      </c>
      <c r="P34" s="22">
        <f t="shared" si="4"/>
        <v>0</v>
      </c>
      <c r="Q34" s="24">
        <v>0</v>
      </c>
      <c r="R34" s="24">
        <v>0</v>
      </c>
      <c r="S34" s="24">
        <f t="shared" si="12"/>
        <v>0</v>
      </c>
      <c r="T34" s="24">
        <v>0</v>
      </c>
      <c r="U34" s="24">
        <v>0</v>
      </c>
      <c r="V34" s="24">
        <f t="shared" si="13"/>
        <v>0</v>
      </c>
      <c r="W34" s="24">
        <v>0</v>
      </c>
      <c r="X34" s="24">
        <v>0</v>
      </c>
      <c r="Y34" s="24">
        <f t="shared" si="14"/>
        <v>0</v>
      </c>
      <c r="Z34" s="24">
        <v>0</v>
      </c>
      <c r="AA34" s="24">
        <v>0</v>
      </c>
      <c r="AB34" s="24">
        <f t="shared" si="15"/>
        <v>0</v>
      </c>
      <c r="AC34" s="22"/>
      <c r="AD34" s="22"/>
      <c r="AE34" s="24">
        <f t="shared" si="16"/>
        <v>0</v>
      </c>
    </row>
    <row r="35" spans="1:31" ht="85.5" customHeight="1">
      <c r="A35" s="51"/>
      <c r="B35" s="40">
        <v>1</v>
      </c>
      <c r="C35" s="37" t="s">
        <v>37</v>
      </c>
      <c r="D35" s="37"/>
      <c r="E35" s="16">
        <f>SUM(E36:E41)</f>
        <v>16876925</v>
      </c>
      <c r="F35" s="16">
        <f>SUM(F36:F41)</f>
        <v>421221</v>
      </c>
      <c r="G35" s="16">
        <f>+F35+E35</f>
        <v>17298146</v>
      </c>
      <c r="H35" s="16">
        <f t="shared" ref="H35:AE35" si="20">SUM(H36:H41)</f>
        <v>1980000</v>
      </c>
      <c r="I35" s="16">
        <f t="shared" si="20"/>
        <v>292476.38</v>
      </c>
      <c r="J35" s="16">
        <f t="shared" si="20"/>
        <v>2272476.38</v>
      </c>
      <c r="K35" s="16">
        <f t="shared" si="20"/>
        <v>0</v>
      </c>
      <c r="L35" s="16">
        <f t="shared" si="20"/>
        <v>0</v>
      </c>
      <c r="M35" s="16">
        <f t="shared" si="20"/>
        <v>0</v>
      </c>
      <c r="N35" s="16">
        <f t="shared" si="20"/>
        <v>14771422.120000001</v>
      </c>
      <c r="O35" s="16">
        <f t="shared" si="20"/>
        <v>96206.83</v>
      </c>
      <c r="P35" s="16">
        <f t="shared" si="20"/>
        <v>14867628.949999999</v>
      </c>
      <c r="Q35" s="16">
        <f t="shared" si="20"/>
        <v>0</v>
      </c>
      <c r="R35" s="16">
        <f t="shared" si="20"/>
        <v>0</v>
      </c>
      <c r="S35" s="16">
        <f t="shared" si="20"/>
        <v>0</v>
      </c>
      <c r="T35" s="16">
        <f t="shared" si="20"/>
        <v>0</v>
      </c>
      <c r="U35" s="16">
        <f t="shared" si="20"/>
        <v>0</v>
      </c>
      <c r="V35" s="16">
        <f t="shared" si="20"/>
        <v>0</v>
      </c>
      <c r="W35" s="16">
        <f t="shared" si="20"/>
        <v>0</v>
      </c>
      <c r="X35" s="16">
        <f t="shared" si="20"/>
        <v>0</v>
      </c>
      <c r="Y35" s="16">
        <f t="shared" si="20"/>
        <v>0</v>
      </c>
      <c r="Z35" s="16">
        <f t="shared" si="20"/>
        <v>0</v>
      </c>
      <c r="AA35" s="16">
        <f t="shared" si="20"/>
        <v>0</v>
      </c>
      <c r="AB35" s="16">
        <f t="shared" si="20"/>
        <v>0</v>
      </c>
      <c r="AC35" s="16">
        <f t="shared" si="20"/>
        <v>125502.87999999989</v>
      </c>
      <c r="AD35" s="16">
        <f t="shared" si="20"/>
        <v>32537.789999999994</v>
      </c>
      <c r="AE35" s="16">
        <f t="shared" si="20"/>
        <v>158040.66999999987</v>
      </c>
    </row>
    <row r="36" spans="1:31" s="7" customFormat="1" ht="22.2">
      <c r="A36" s="51"/>
      <c r="B36" s="40"/>
      <c r="C36" s="10">
        <v>1000</v>
      </c>
      <c r="D36" s="21" t="s">
        <v>12</v>
      </c>
      <c r="E36" s="22">
        <v>0</v>
      </c>
      <c r="F36" s="22">
        <v>0</v>
      </c>
      <c r="G36" s="22">
        <f>E36+F36</f>
        <v>0</v>
      </c>
      <c r="H36" s="22">
        <v>0</v>
      </c>
      <c r="I36" s="22">
        <v>0</v>
      </c>
      <c r="J36" s="22">
        <f>+H36+I36</f>
        <v>0</v>
      </c>
      <c r="K36" s="22">
        <v>0</v>
      </c>
      <c r="L36" s="22">
        <v>0</v>
      </c>
      <c r="M36" s="22">
        <f>+K36+L36</f>
        <v>0</v>
      </c>
      <c r="N36" s="22">
        <v>0</v>
      </c>
      <c r="O36" s="22">
        <v>0</v>
      </c>
      <c r="P36" s="22">
        <f t="shared" ref="P36:P41" si="21">N36+O36</f>
        <v>0</v>
      </c>
      <c r="Q36" s="22">
        <v>0</v>
      </c>
      <c r="R36" s="22">
        <v>0</v>
      </c>
      <c r="S36" s="22">
        <f t="shared" ref="S36:S41" si="22">Q36+R36</f>
        <v>0</v>
      </c>
      <c r="T36" s="22">
        <v>0</v>
      </c>
      <c r="U36" s="22">
        <v>0</v>
      </c>
      <c r="V36" s="22">
        <f t="shared" ref="V36:V41" si="23">T36+U36</f>
        <v>0</v>
      </c>
      <c r="W36" s="22">
        <v>0</v>
      </c>
      <c r="X36" s="22">
        <v>0</v>
      </c>
      <c r="Y36" s="22">
        <f t="shared" ref="Y36:Y41" si="24">W36+X36</f>
        <v>0</v>
      </c>
      <c r="Z36" s="22">
        <v>0</v>
      </c>
      <c r="AA36" s="22">
        <v>0</v>
      </c>
      <c r="AB36" s="22">
        <f t="shared" ref="AB36:AB41" si="25">Z36+AA36</f>
        <v>0</v>
      </c>
      <c r="AC36" s="22">
        <v>0</v>
      </c>
      <c r="AD36" s="22">
        <v>0</v>
      </c>
      <c r="AE36" s="22">
        <f t="shared" ref="AE36:AE41" si="26">AC36+AD36</f>
        <v>0</v>
      </c>
    </row>
    <row r="37" spans="1:31" s="7" customFormat="1" ht="22.2">
      <c r="A37" s="51"/>
      <c r="B37" s="40"/>
      <c r="C37" s="10">
        <v>2000</v>
      </c>
      <c r="D37" s="21" t="s">
        <v>13</v>
      </c>
      <c r="E37" s="22">
        <v>0</v>
      </c>
      <c r="F37" s="22">
        <v>300000</v>
      </c>
      <c r="G37" s="22">
        <f t="shared" ref="G37:G41" si="27">E37+F37</f>
        <v>300000</v>
      </c>
      <c r="H37" s="22">
        <v>0</v>
      </c>
      <c r="I37" s="22">
        <v>292476.38</v>
      </c>
      <c r="J37" s="22">
        <f t="shared" ref="J37:J41" si="28">+H37+I37</f>
        <v>292476.38</v>
      </c>
      <c r="K37" s="22">
        <v>0</v>
      </c>
      <c r="L37" s="22">
        <v>0</v>
      </c>
      <c r="M37" s="22">
        <f t="shared" ref="M37:M41" si="29">+K37+L37</f>
        <v>0</v>
      </c>
      <c r="N37" s="22">
        <v>0</v>
      </c>
      <c r="O37" s="22">
        <v>0</v>
      </c>
      <c r="P37" s="22">
        <f t="shared" si="21"/>
        <v>0</v>
      </c>
      <c r="Q37" s="22">
        <v>0</v>
      </c>
      <c r="R37" s="22">
        <v>0</v>
      </c>
      <c r="S37" s="22">
        <f t="shared" si="22"/>
        <v>0</v>
      </c>
      <c r="T37" s="22">
        <v>0</v>
      </c>
      <c r="U37" s="22">
        <v>0</v>
      </c>
      <c r="V37" s="22">
        <f t="shared" si="23"/>
        <v>0</v>
      </c>
      <c r="W37" s="22">
        <v>0</v>
      </c>
      <c r="X37" s="22">
        <v>0</v>
      </c>
      <c r="Y37" s="22">
        <f t="shared" si="24"/>
        <v>0</v>
      </c>
      <c r="Z37" s="22">
        <v>0</v>
      </c>
      <c r="AA37" s="22">
        <v>0</v>
      </c>
      <c r="AB37" s="22">
        <f t="shared" si="25"/>
        <v>0</v>
      </c>
      <c r="AC37" s="22">
        <v>0</v>
      </c>
      <c r="AD37" s="22">
        <v>7523.6199999999953</v>
      </c>
      <c r="AE37" s="22">
        <f t="shared" si="26"/>
        <v>7523.6199999999953</v>
      </c>
    </row>
    <row r="38" spans="1:31" s="7" customFormat="1" ht="22.2">
      <c r="A38" s="51"/>
      <c r="B38" s="40"/>
      <c r="C38" s="10">
        <v>3000</v>
      </c>
      <c r="D38" s="21" t="s">
        <v>14</v>
      </c>
      <c r="E38" s="22">
        <v>15570000</v>
      </c>
      <c r="F38" s="22">
        <v>69972</v>
      </c>
      <c r="G38" s="22">
        <f t="shared" si="27"/>
        <v>15639972</v>
      </c>
      <c r="H38" s="22">
        <v>1980000</v>
      </c>
      <c r="I38" s="22">
        <v>0</v>
      </c>
      <c r="J38" s="22">
        <f t="shared" si="28"/>
        <v>1980000</v>
      </c>
      <c r="K38" s="22">
        <v>0</v>
      </c>
      <c r="L38" s="22">
        <v>0</v>
      </c>
      <c r="M38" s="22">
        <f t="shared" si="29"/>
        <v>0</v>
      </c>
      <c r="N38" s="22">
        <v>13466000</v>
      </c>
      <c r="O38" s="22">
        <v>44958</v>
      </c>
      <c r="P38" s="22">
        <f t="shared" si="21"/>
        <v>13510958</v>
      </c>
      <c r="Q38" s="22">
        <v>0</v>
      </c>
      <c r="R38" s="22">
        <v>0</v>
      </c>
      <c r="S38" s="22">
        <f t="shared" si="22"/>
        <v>0</v>
      </c>
      <c r="T38" s="22">
        <v>0</v>
      </c>
      <c r="U38" s="22">
        <v>0</v>
      </c>
      <c r="V38" s="22">
        <f t="shared" si="23"/>
        <v>0</v>
      </c>
      <c r="W38" s="22">
        <v>0</v>
      </c>
      <c r="X38" s="22">
        <v>0</v>
      </c>
      <c r="Y38" s="22">
        <f t="shared" si="24"/>
        <v>0</v>
      </c>
      <c r="Z38" s="22">
        <v>0</v>
      </c>
      <c r="AA38" s="22">
        <v>0</v>
      </c>
      <c r="AB38" s="22">
        <f t="shared" si="25"/>
        <v>0</v>
      </c>
      <c r="AC38" s="22">
        <v>124000</v>
      </c>
      <c r="AD38" s="22">
        <v>25014</v>
      </c>
      <c r="AE38" s="22">
        <f t="shared" si="26"/>
        <v>149014</v>
      </c>
    </row>
    <row r="39" spans="1:31" s="7" customFormat="1" ht="22.2">
      <c r="A39" s="51"/>
      <c r="B39" s="40"/>
      <c r="C39" s="10">
        <v>4000</v>
      </c>
      <c r="D39" s="21" t="s">
        <v>15</v>
      </c>
      <c r="E39" s="22">
        <v>0</v>
      </c>
      <c r="F39" s="22">
        <v>0</v>
      </c>
      <c r="G39" s="22">
        <f t="shared" si="27"/>
        <v>0</v>
      </c>
      <c r="H39" s="22">
        <v>0</v>
      </c>
      <c r="I39" s="22">
        <v>0</v>
      </c>
      <c r="J39" s="22">
        <f t="shared" si="28"/>
        <v>0</v>
      </c>
      <c r="K39" s="22">
        <v>0</v>
      </c>
      <c r="L39" s="22">
        <v>0</v>
      </c>
      <c r="M39" s="22">
        <f t="shared" si="29"/>
        <v>0</v>
      </c>
      <c r="N39" s="22">
        <v>0</v>
      </c>
      <c r="O39" s="22">
        <v>0</v>
      </c>
      <c r="P39" s="22">
        <f t="shared" si="21"/>
        <v>0</v>
      </c>
      <c r="Q39" s="22">
        <v>0</v>
      </c>
      <c r="R39" s="22">
        <v>0</v>
      </c>
      <c r="S39" s="22">
        <f t="shared" si="22"/>
        <v>0</v>
      </c>
      <c r="T39" s="22">
        <v>0</v>
      </c>
      <c r="U39" s="22">
        <v>0</v>
      </c>
      <c r="V39" s="22">
        <f t="shared" si="23"/>
        <v>0</v>
      </c>
      <c r="W39" s="22">
        <v>0</v>
      </c>
      <c r="X39" s="22">
        <v>0</v>
      </c>
      <c r="Y39" s="22">
        <f t="shared" si="24"/>
        <v>0</v>
      </c>
      <c r="Z39" s="22">
        <v>0</v>
      </c>
      <c r="AA39" s="22">
        <v>0</v>
      </c>
      <c r="AB39" s="22">
        <f t="shared" si="25"/>
        <v>0</v>
      </c>
      <c r="AC39" s="22">
        <v>0</v>
      </c>
      <c r="AD39" s="22">
        <v>0</v>
      </c>
      <c r="AE39" s="22">
        <f t="shared" si="26"/>
        <v>0</v>
      </c>
    </row>
    <row r="40" spans="1:31" s="7" customFormat="1" ht="22.2">
      <c r="A40" s="51"/>
      <c r="B40" s="40"/>
      <c r="C40" s="10">
        <v>5000</v>
      </c>
      <c r="D40" s="21" t="s">
        <v>16</v>
      </c>
      <c r="E40" s="22">
        <v>1306925</v>
      </c>
      <c r="F40" s="22">
        <v>51249</v>
      </c>
      <c r="G40" s="22">
        <f t="shared" si="27"/>
        <v>1358174</v>
      </c>
      <c r="H40" s="22">
        <v>0</v>
      </c>
      <c r="I40" s="22">
        <v>0</v>
      </c>
      <c r="J40" s="22">
        <f t="shared" si="28"/>
        <v>0</v>
      </c>
      <c r="K40" s="22">
        <v>0</v>
      </c>
      <c r="L40" s="22">
        <v>0</v>
      </c>
      <c r="M40" s="22">
        <f t="shared" si="29"/>
        <v>0</v>
      </c>
      <c r="N40" s="22">
        <v>1305422.1200000001</v>
      </c>
      <c r="O40" s="22">
        <v>51248.83</v>
      </c>
      <c r="P40" s="22">
        <f t="shared" si="21"/>
        <v>1356670.9500000002</v>
      </c>
      <c r="Q40" s="22">
        <v>0</v>
      </c>
      <c r="R40" s="22">
        <v>0</v>
      </c>
      <c r="S40" s="22">
        <f t="shared" si="22"/>
        <v>0</v>
      </c>
      <c r="T40" s="22">
        <v>0</v>
      </c>
      <c r="U40" s="22">
        <v>0</v>
      </c>
      <c r="V40" s="22">
        <f t="shared" si="23"/>
        <v>0</v>
      </c>
      <c r="W40" s="22">
        <v>0</v>
      </c>
      <c r="X40" s="22">
        <v>0</v>
      </c>
      <c r="Y40" s="22">
        <f t="shared" si="24"/>
        <v>0</v>
      </c>
      <c r="Z40" s="22">
        <v>0</v>
      </c>
      <c r="AA40" s="22">
        <v>0</v>
      </c>
      <c r="AB40" s="22">
        <f t="shared" si="25"/>
        <v>0</v>
      </c>
      <c r="AC40" s="22">
        <v>1502.8799999998882</v>
      </c>
      <c r="AD40" s="22">
        <v>0.16999999999825377</v>
      </c>
      <c r="AE40" s="22">
        <f t="shared" si="26"/>
        <v>1503.0499999998865</v>
      </c>
    </row>
    <row r="41" spans="1:31" s="7" customFormat="1" ht="22.8" thickBot="1">
      <c r="A41" s="51"/>
      <c r="B41" s="40"/>
      <c r="C41" s="10">
        <v>6000</v>
      </c>
      <c r="D41" s="21" t="s">
        <v>17</v>
      </c>
      <c r="E41" s="22">
        <v>0</v>
      </c>
      <c r="F41" s="22">
        <v>0</v>
      </c>
      <c r="G41" s="22">
        <f t="shared" si="27"/>
        <v>0</v>
      </c>
      <c r="H41" s="22">
        <v>0</v>
      </c>
      <c r="I41" s="22">
        <v>0</v>
      </c>
      <c r="J41" s="22">
        <f t="shared" si="28"/>
        <v>0</v>
      </c>
      <c r="K41" s="22">
        <v>0</v>
      </c>
      <c r="L41" s="22">
        <v>0</v>
      </c>
      <c r="M41" s="22">
        <f t="shared" si="29"/>
        <v>0</v>
      </c>
      <c r="N41" s="22">
        <v>0</v>
      </c>
      <c r="O41" s="22">
        <v>0</v>
      </c>
      <c r="P41" s="22">
        <f t="shared" si="21"/>
        <v>0</v>
      </c>
      <c r="Q41" s="22">
        <v>0</v>
      </c>
      <c r="R41" s="22">
        <v>0</v>
      </c>
      <c r="S41" s="22">
        <f t="shared" si="22"/>
        <v>0</v>
      </c>
      <c r="T41" s="22">
        <v>0</v>
      </c>
      <c r="U41" s="22">
        <v>0</v>
      </c>
      <c r="V41" s="22">
        <f t="shared" si="23"/>
        <v>0</v>
      </c>
      <c r="W41" s="22">
        <v>0</v>
      </c>
      <c r="X41" s="22">
        <v>0</v>
      </c>
      <c r="Y41" s="22">
        <f t="shared" si="24"/>
        <v>0</v>
      </c>
      <c r="Z41" s="22">
        <v>0</v>
      </c>
      <c r="AA41" s="22">
        <v>0</v>
      </c>
      <c r="AB41" s="22">
        <f t="shared" si="25"/>
        <v>0</v>
      </c>
      <c r="AC41" s="22">
        <v>0</v>
      </c>
      <c r="AD41" s="22">
        <v>0</v>
      </c>
      <c r="AE41" s="22">
        <f t="shared" si="26"/>
        <v>0</v>
      </c>
    </row>
    <row r="42" spans="1:31" ht="52.5" customHeight="1">
      <c r="A42" s="50">
        <v>3</v>
      </c>
      <c r="B42" s="53" t="s">
        <v>38</v>
      </c>
      <c r="C42" s="53"/>
      <c r="D42" s="53"/>
      <c r="E42" s="15">
        <f t="shared" ref="E42:AE42" si="30">+E43+E50+E57+E64+E78</f>
        <v>67487233</v>
      </c>
      <c r="F42" s="15">
        <f t="shared" si="30"/>
        <v>2452740</v>
      </c>
      <c r="G42" s="15">
        <f t="shared" si="30"/>
        <v>69939973</v>
      </c>
      <c r="H42" s="15">
        <f t="shared" si="30"/>
        <v>4212705</v>
      </c>
      <c r="I42" s="15">
        <f t="shared" si="30"/>
        <v>0</v>
      </c>
      <c r="J42" s="15">
        <f t="shared" si="30"/>
        <v>4212705</v>
      </c>
      <c r="K42" s="15">
        <f t="shared" si="30"/>
        <v>0</v>
      </c>
      <c r="L42" s="15">
        <f t="shared" si="30"/>
        <v>54</v>
      </c>
      <c r="M42" s="15">
        <f t="shared" si="30"/>
        <v>54</v>
      </c>
      <c r="N42" s="15">
        <f t="shared" si="30"/>
        <v>62758737.340000004</v>
      </c>
      <c r="O42" s="15">
        <f t="shared" si="30"/>
        <v>2422790.75</v>
      </c>
      <c r="P42" s="15">
        <f t="shared" si="30"/>
        <v>65181528.090000011</v>
      </c>
      <c r="Q42" s="15">
        <f t="shared" si="30"/>
        <v>0</v>
      </c>
      <c r="R42" s="15">
        <f t="shared" si="30"/>
        <v>0</v>
      </c>
      <c r="S42" s="15">
        <f t="shared" si="30"/>
        <v>0</v>
      </c>
      <c r="T42" s="15">
        <f t="shared" si="30"/>
        <v>0</v>
      </c>
      <c r="U42" s="15">
        <f t="shared" si="30"/>
        <v>0</v>
      </c>
      <c r="V42" s="15">
        <f t="shared" si="30"/>
        <v>0</v>
      </c>
      <c r="W42" s="15">
        <f t="shared" si="30"/>
        <v>0</v>
      </c>
      <c r="X42" s="15">
        <f t="shared" si="30"/>
        <v>0</v>
      </c>
      <c r="Y42" s="15">
        <f t="shared" si="30"/>
        <v>0</v>
      </c>
      <c r="Z42" s="15">
        <f t="shared" si="30"/>
        <v>0</v>
      </c>
      <c r="AA42" s="15">
        <f t="shared" si="30"/>
        <v>0</v>
      </c>
      <c r="AB42" s="15">
        <f t="shared" si="30"/>
        <v>0</v>
      </c>
      <c r="AC42" s="15">
        <f t="shared" si="30"/>
        <v>515790.65999999607</v>
      </c>
      <c r="AD42" s="15">
        <f t="shared" si="30"/>
        <v>29895.249999999931</v>
      </c>
      <c r="AE42" s="15">
        <f t="shared" si="30"/>
        <v>545685.90999999607</v>
      </c>
    </row>
    <row r="43" spans="1:31" ht="52.5" customHeight="1">
      <c r="A43" s="51"/>
      <c r="B43" s="40">
        <v>1</v>
      </c>
      <c r="C43" s="38" t="s">
        <v>39</v>
      </c>
      <c r="D43" s="37"/>
      <c r="E43" s="16">
        <f>SUM(E44:E49)</f>
        <v>49243022</v>
      </c>
      <c r="F43" s="16">
        <f t="shared" ref="F43:AE43" si="31">SUM(F44:F49)</f>
        <v>756630</v>
      </c>
      <c r="G43" s="16">
        <f t="shared" si="31"/>
        <v>49999652</v>
      </c>
      <c r="H43" s="16">
        <f t="shared" si="31"/>
        <v>4212705</v>
      </c>
      <c r="I43" s="16">
        <f t="shared" si="31"/>
        <v>0</v>
      </c>
      <c r="J43" s="16">
        <f t="shared" si="31"/>
        <v>4212705</v>
      </c>
      <c r="K43" s="16">
        <f t="shared" si="31"/>
        <v>0</v>
      </c>
      <c r="L43" s="16">
        <f t="shared" si="31"/>
        <v>0</v>
      </c>
      <c r="M43" s="16">
        <f t="shared" si="31"/>
        <v>0</v>
      </c>
      <c r="N43" s="16">
        <f t="shared" si="31"/>
        <v>44868932.800000004</v>
      </c>
      <c r="O43" s="16">
        <f t="shared" si="31"/>
        <v>754795.68</v>
      </c>
      <c r="P43" s="16">
        <f t="shared" si="31"/>
        <v>45623728.480000004</v>
      </c>
      <c r="Q43" s="16">
        <f t="shared" si="31"/>
        <v>0</v>
      </c>
      <c r="R43" s="16">
        <f t="shared" si="31"/>
        <v>0</v>
      </c>
      <c r="S43" s="16">
        <f t="shared" si="31"/>
        <v>0</v>
      </c>
      <c r="T43" s="16">
        <f t="shared" si="31"/>
        <v>0</v>
      </c>
      <c r="U43" s="16">
        <f t="shared" si="31"/>
        <v>0</v>
      </c>
      <c r="V43" s="16">
        <f t="shared" si="31"/>
        <v>0</v>
      </c>
      <c r="W43" s="16">
        <f t="shared" si="31"/>
        <v>0</v>
      </c>
      <c r="X43" s="16">
        <f t="shared" si="31"/>
        <v>0</v>
      </c>
      <c r="Y43" s="16">
        <f t="shared" si="31"/>
        <v>0</v>
      </c>
      <c r="Z43" s="16">
        <f t="shared" si="31"/>
        <v>0</v>
      </c>
      <c r="AA43" s="16">
        <f t="shared" si="31"/>
        <v>0</v>
      </c>
      <c r="AB43" s="16">
        <f t="shared" si="31"/>
        <v>0</v>
      </c>
      <c r="AC43" s="16">
        <f t="shared" si="31"/>
        <v>161384.19999999553</v>
      </c>
      <c r="AD43" s="16">
        <f t="shared" si="31"/>
        <v>1834.3199999999488</v>
      </c>
      <c r="AE43" s="16">
        <f t="shared" si="31"/>
        <v>163218.51999999548</v>
      </c>
    </row>
    <row r="44" spans="1:31" s="7" customFormat="1" ht="22.2">
      <c r="A44" s="51"/>
      <c r="B44" s="40"/>
      <c r="C44" s="10">
        <v>1000</v>
      </c>
      <c r="D44" s="21" t="s">
        <v>12</v>
      </c>
      <c r="E44" s="22">
        <v>0</v>
      </c>
      <c r="F44" s="22">
        <v>0</v>
      </c>
      <c r="G44" s="22">
        <f t="shared" ref="G44:G49" si="32">E44+F44</f>
        <v>0</v>
      </c>
      <c r="H44" s="22">
        <v>0</v>
      </c>
      <c r="I44" s="22">
        <v>0</v>
      </c>
      <c r="J44" s="22">
        <f>+H44+I44</f>
        <v>0</v>
      </c>
      <c r="K44" s="22">
        <v>0</v>
      </c>
      <c r="L44" s="22">
        <v>0</v>
      </c>
      <c r="M44" s="22">
        <f>+K44+L44</f>
        <v>0</v>
      </c>
      <c r="N44" s="22">
        <v>0</v>
      </c>
      <c r="O44" s="22">
        <v>0</v>
      </c>
      <c r="P44" s="22">
        <f t="shared" ref="P44:P49" si="33">N44+O44</f>
        <v>0</v>
      </c>
      <c r="Q44" s="22">
        <v>0</v>
      </c>
      <c r="R44" s="22">
        <v>0</v>
      </c>
      <c r="S44" s="22">
        <f t="shared" ref="S44:S49" si="34">Q44+R44</f>
        <v>0</v>
      </c>
      <c r="T44" s="22">
        <v>0</v>
      </c>
      <c r="U44" s="22">
        <v>0</v>
      </c>
      <c r="V44" s="22">
        <f t="shared" ref="V44:V49" si="35">T44+U44</f>
        <v>0</v>
      </c>
      <c r="W44" s="22">
        <v>0</v>
      </c>
      <c r="X44" s="22">
        <v>0</v>
      </c>
      <c r="Y44" s="22">
        <f t="shared" ref="Y44:Y49" si="36">W44+X44</f>
        <v>0</v>
      </c>
      <c r="Z44" s="22">
        <v>0</v>
      </c>
      <c r="AA44" s="22">
        <v>0</v>
      </c>
      <c r="AB44" s="22">
        <f t="shared" ref="AB44:AB49" si="37">Z44+AA44</f>
        <v>0</v>
      </c>
      <c r="AC44" s="22">
        <v>0</v>
      </c>
      <c r="AD44" s="22">
        <v>0</v>
      </c>
      <c r="AE44" s="22">
        <f t="shared" ref="AE44:AE49" si="38">AC44+AD44</f>
        <v>0</v>
      </c>
    </row>
    <row r="45" spans="1:31" s="7" customFormat="1" ht="22.2">
      <c r="A45" s="51"/>
      <c r="B45" s="40"/>
      <c r="C45" s="10">
        <v>2000</v>
      </c>
      <c r="D45" s="21" t="s">
        <v>13</v>
      </c>
      <c r="E45" s="22">
        <v>1544091.31</v>
      </c>
      <c r="F45" s="22">
        <v>0</v>
      </c>
      <c r="G45" s="22">
        <f t="shared" si="32"/>
        <v>1544091.31</v>
      </c>
      <c r="H45" s="22">
        <v>0</v>
      </c>
      <c r="I45" s="22">
        <v>0</v>
      </c>
      <c r="J45" s="22">
        <f t="shared" ref="J45:J49" si="39">+H45+I45</f>
        <v>0</v>
      </c>
      <c r="K45" s="22">
        <v>0</v>
      </c>
      <c r="L45" s="22">
        <v>0</v>
      </c>
      <c r="M45" s="22">
        <f t="shared" ref="M45:M49" si="40">+K45+L45</f>
        <v>0</v>
      </c>
      <c r="N45" s="22">
        <v>1544091.31</v>
      </c>
      <c r="O45" s="22">
        <v>0</v>
      </c>
      <c r="P45" s="22">
        <f t="shared" si="33"/>
        <v>1544091.31</v>
      </c>
      <c r="Q45" s="22">
        <v>0</v>
      </c>
      <c r="R45" s="22">
        <v>0</v>
      </c>
      <c r="S45" s="22">
        <f t="shared" si="34"/>
        <v>0</v>
      </c>
      <c r="T45" s="22">
        <v>0</v>
      </c>
      <c r="U45" s="22">
        <v>0</v>
      </c>
      <c r="V45" s="22">
        <f t="shared" si="35"/>
        <v>0</v>
      </c>
      <c r="W45" s="22">
        <v>0</v>
      </c>
      <c r="X45" s="22">
        <v>0</v>
      </c>
      <c r="Y45" s="22">
        <f t="shared" si="36"/>
        <v>0</v>
      </c>
      <c r="Z45" s="22">
        <v>0</v>
      </c>
      <c r="AA45" s="22">
        <v>0</v>
      </c>
      <c r="AB45" s="22">
        <f t="shared" si="37"/>
        <v>0</v>
      </c>
      <c r="AC45" s="22">
        <v>0</v>
      </c>
      <c r="AD45" s="22">
        <v>0</v>
      </c>
      <c r="AE45" s="22">
        <f t="shared" si="38"/>
        <v>0</v>
      </c>
    </row>
    <row r="46" spans="1:31" s="7" customFormat="1" ht="22.2">
      <c r="A46" s="51"/>
      <c r="B46" s="40"/>
      <c r="C46" s="10">
        <v>3000</v>
      </c>
      <c r="D46" s="21" t="s">
        <v>14</v>
      </c>
      <c r="E46" s="22">
        <v>0</v>
      </c>
      <c r="F46" s="22">
        <v>0</v>
      </c>
      <c r="G46" s="22">
        <f t="shared" si="32"/>
        <v>0</v>
      </c>
      <c r="H46" s="22">
        <v>0</v>
      </c>
      <c r="I46" s="22">
        <v>0</v>
      </c>
      <c r="J46" s="22">
        <f t="shared" si="39"/>
        <v>0</v>
      </c>
      <c r="K46" s="22">
        <v>0</v>
      </c>
      <c r="L46" s="22">
        <v>0</v>
      </c>
      <c r="M46" s="22">
        <f t="shared" si="40"/>
        <v>0</v>
      </c>
      <c r="N46" s="22">
        <v>0</v>
      </c>
      <c r="O46" s="22">
        <v>0</v>
      </c>
      <c r="P46" s="22">
        <f t="shared" si="33"/>
        <v>0</v>
      </c>
      <c r="Q46" s="22">
        <v>0</v>
      </c>
      <c r="R46" s="22">
        <v>0</v>
      </c>
      <c r="S46" s="22">
        <f t="shared" si="34"/>
        <v>0</v>
      </c>
      <c r="T46" s="22">
        <v>0</v>
      </c>
      <c r="U46" s="22">
        <v>0</v>
      </c>
      <c r="V46" s="22">
        <f t="shared" si="35"/>
        <v>0</v>
      </c>
      <c r="W46" s="22">
        <v>0</v>
      </c>
      <c r="X46" s="22">
        <v>0</v>
      </c>
      <c r="Y46" s="22">
        <f t="shared" si="36"/>
        <v>0</v>
      </c>
      <c r="Z46" s="22">
        <v>0</v>
      </c>
      <c r="AA46" s="22">
        <v>0</v>
      </c>
      <c r="AB46" s="22">
        <f t="shared" si="37"/>
        <v>0</v>
      </c>
      <c r="AC46" s="22">
        <v>0</v>
      </c>
      <c r="AD46" s="22">
        <v>0</v>
      </c>
      <c r="AE46" s="22">
        <f t="shared" si="38"/>
        <v>0</v>
      </c>
    </row>
    <row r="47" spans="1:31" s="7" customFormat="1" ht="22.2">
      <c r="A47" s="51"/>
      <c r="B47" s="40"/>
      <c r="C47" s="10">
        <v>4000</v>
      </c>
      <c r="D47" s="21" t="s">
        <v>15</v>
      </c>
      <c r="E47" s="22">
        <v>0</v>
      </c>
      <c r="F47" s="22">
        <v>0</v>
      </c>
      <c r="G47" s="22">
        <f t="shared" si="32"/>
        <v>0</v>
      </c>
      <c r="H47" s="22">
        <v>0</v>
      </c>
      <c r="I47" s="22">
        <v>0</v>
      </c>
      <c r="J47" s="22">
        <f t="shared" si="39"/>
        <v>0</v>
      </c>
      <c r="K47" s="22">
        <v>0</v>
      </c>
      <c r="L47" s="22">
        <v>0</v>
      </c>
      <c r="M47" s="22">
        <f t="shared" si="40"/>
        <v>0</v>
      </c>
      <c r="N47" s="22">
        <v>0</v>
      </c>
      <c r="O47" s="22">
        <v>0</v>
      </c>
      <c r="P47" s="22">
        <f t="shared" si="33"/>
        <v>0</v>
      </c>
      <c r="Q47" s="22">
        <v>0</v>
      </c>
      <c r="R47" s="22">
        <v>0</v>
      </c>
      <c r="S47" s="22">
        <f t="shared" si="34"/>
        <v>0</v>
      </c>
      <c r="T47" s="22">
        <v>0</v>
      </c>
      <c r="U47" s="22">
        <v>0</v>
      </c>
      <c r="V47" s="22">
        <f t="shared" si="35"/>
        <v>0</v>
      </c>
      <c r="W47" s="22">
        <v>0</v>
      </c>
      <c r="X47" s="22">
        <v>0</v>
      </c>
      <c r="Y47" s="22">
        <f t="shared" si="36"/>
        <v>0</v>
      </c>
      <c r="Z47" s="22">
        <v>0</v>
      </c>
      <c r="AA47" s="22">
        <v>0</v>
      </c>
      <c r="AB47" s="22">
        <f t="shared" si="37"/>
        <v>0</v>
      </c>
      <c r="AC47" s="22">
        <v>0</v>
      </c>
      <c r="AD47" s="22">
        <v>0</v>
      </c>
      <c r="AE47" s="22">
        <f t="shared" si="38"/>
        <v>0</v>
      </c>
    </row>
    <row r="48" spans="1:31" s="7" customFormat="1" ht="22.2">
      <c r="A48" s="51"/>
      <c r="B48" s="40"/>
      <c r="C48" s="10">
        <v>5000</v>
      </c>
      <c r="D48" s="21" t="s">
        <v>16</v>
      </c>
      <c r="E48" s="22">
        <v>47698930.689999998</v>
      </c>
      <c r="F48" s="22">
        <v>756630</v>
      </c>
      <c r="G48" s="22">
        <f t="shared" si="32"/>
        <v>48455560.689999998</v>
      </c>
      <c r="H48" s="22">
        <v>4212705</v>
      </c>
      <c r="I48" s="22">
        <v>0</v>
      </c>
      <c r="J48" s="22">
        <f t="shared" si="39"/>
        <v>4212705</v>
      </c>
      <c r="K48" s="22">
        <v>0</v>
      </c>
      <c r="L48" s="22">
        <v>0</v>
      </c>
      <c r="M48" s="22">
        <f t="shared" si="40"/>
        <v>0</v>
      </c>
      <c r="N48" s="22">
        <v>43324841.490000002</v>
      </c>
      <c r="O48" s="22">
        <v>754795.68</v>
      </c>
      <c r="P48" s="22">
        <f t="shared" si="33"/>
        <v>44079637.170000002</v>
      </c>
      <c r="Q48" s="22">
        <v>0</v>
      </c>
      <c r="R48" s="22">
        <v>0</v>
      </c>
      <c r="S48" s="22">
        <f t="shared" si="34"/>
        <v>0</v>
      </c>
      <c r="T48" s="22">
        <v>0</v>
      </c>
      <c r="U48" s="22">
        <v>0</v>
      </c>
      <c r="V48" s="22">
        <f t="shared" si="35"/>
        <v>0</v>
      </c>
      <c r="W48" s="22">
        <v>0</v>
      </c>
      <c r="X48" s="22">
        <v>0</v>
      </c>
      <c r="Y48" s="22">
        <f t="shared" si="36"/>
        <v>0</v>
      </c>
      <c r="Z48" s="22">
        <v>0</v>
      </c>
      <c r="AA48" s="22">
        <v>0</v>
      </c>
      <c r="AB48" s="22">
        <f t="shared" si="37"/>
        <v>0</v>
      </c>
      <c r="AC48" s="22">
        <v>161384.19999999553</v>
      </c>
      <c r="AD48" s="22">
        <v>1834.3199999999488</v>
      </c>
      <c r="AE48" s="22">
        <f t="shared" si="38"/>
        <v>163218.51999999548</v>
      </c>
    </row>
    <row r="49" spans="1:31" s="7" customFormat="1" ht="22.2">
      <c r="A49" s="51"/>
      <c r="B49" s="40"/>
      <c r="C49" s="10">
        <v>6000</v>
      </c>
      <c r="D49" s="21" t="s">
        <v>17</v>
      </c>
      <c r="E49" s="22">
        <v>0</v>
      </c>
      <c r="F49" s="22">
        <v>0</v>
      </c>
      <c r="G49" s="22">
        <f t="shared" si="32"/>
        <v>0</v>
      </c>
      <c r="H49" s="22">
        <v>0</v>
      </c>
      <c r="I49" s="22">
        <v>0</v>
      </c>
      <c r="J49" s="22">
        <f t="shared" si="39"/>
        <v>0</v>
      </c>
      <c r="K49" s="22">
        <v>0</v>
      </c>
      <c r="L49" s="22">
        <v>0</v>
      </c>
      <c r="M49" s="22">
        <f t="shared" si="40"/>
        <v>0</v>
      </c>
      <c r="N49" s="22">
        <v>0</v>
      </c>
      <c r="O49" s="22">
        <v>0</v>
      </c>
      <c r="P49" s="22">
        <f t="shared" si="33"/>
        <v>0</v>
      </c>
      <c r="Q49" s="22">
        <v>0</v>
      </c>
      <c r="R49" s="22">
        <v>0</v>
      </c>
      <c r="S49" s="22">
        <f t="shared" si="34"/>
        <v>0</v>
      </c>
      <c r="T49" s="22">
        <v>0</v>
      </c>
      <c r="U49" s="22">
        <v>0</v>
      </c>
      <c r="V49" s="22">
        <f t="shared" si="35"/>
        <v>0</v>
      </c>
      <c r="W49" s="22">
        <v>0</v>
      </c>
      <c r="X49" s="22">
        <v>0</v>
      </c>
      <c r="Y49" s="22">
        <f t="shared" si="36"/>
        <v>0</v>
      </c>
      <c r="Z49" s="22">
        <v>0</v>
      </c>
      <c r="AA49" s="22">
        <v>0</v>
      </c>
      <c r="AB49" s="22">
        <f t="shared" si="37"/>
        <v>0</v>
      </c>
      <c r="AC49" s="22">
        <v>0</v>
      </c>
      <c r="AD49" s="22">
        <v>0</v>
      </c>
      <c r="AE49" s="22">
        <f t="shared" si="38"/>
        <v>0</v>
      </c>
    </row>
    <row r="50" spans="1:31" ht="52.5" customHeight="1">
      <c r="A50" s="51"/>
      <c r="B50" s="40">
        <v>2</v>
      </c>
      <c r="C50" s="38" t="s">
        <v>40</v>
      </c>
      <c r="D50" s="54"/>
      <c r="E50" s="16">
        <f>SUM(E51:E56)</f>
        <v>687957</v>
      </c>
      <c r="F50" s="16">
        <f t="shared" ref="F50:AE50" si="41">SUM(F51:F56)</f>
        <v>645240</v>
      </c>
      <c r="G50" s="16">
        <f t="shared" si="41"/>
        <v>1333197</v>
      </c>
      <c r="H50" s="16">
        <f t="shared" si="41"/>
        <v>0</v>
      </c>
      <c r="I50" s="16">
        <f t="shared" si="41"/>
        <v>0</v>
      </c>
      <c r="J50" s="16">
        <f t="shared" si="41"/>
        <v>0</v>
      </c>
      <c r="K50" s="16">
        <f t="shared" si="41"/>
        <v>0</v>
      </c>
      <c r="L50" s="16">
        <f t="shared" si="41"/>
        <v>0</v>
      </c>
      <c r="M50" s="16">
        <f t="shared" si="41"/>
        <v>0</v>
      </c>
      <c r="N50" s="16">
        <f t="shared" si="41"/>
        <v>615964.66</v>
      </c>
      <c r="O50" s="16">
        <f t="shared" si="41"/>
        <v>645122.4</v>
      </c>
      <c r="P50" s="16">
        <f t="shared" si="41"/>
        <v>1261087.06</v>
      </c>
      <c r="Q50" s="16">
        <f t="shared" si="41"/>
        <v>0</v>
      </c>
      <c r="R50" s="16">
        <f t="shared" si="41"/>
        <v>0</v>
      </c>
      <c r="S50" s="16">
        <f t="shared" si="41"/>
        <v>0</v>
      </c>
      <c r="T50" s="16">
        <f t="shared" si="41"/>
        <v>0</v>
      </c>
      <c r="U50" s="16">
        <f t="shared" si="41"/>
        <v>0</v>
      </c>
      <c r="V50" s="16">
        <f t="shared" si="41"/>
        <v>0</v>
      </c>
      <c r="W50" s="16">
        <f t="shared" si="41"/>
        <v>0</v>
      </c>
      <c r="X50" s="16">
        <f t="shared" si="41"/>
        <v>0</v>
      </c>
      <c r="Y50" s="16">
        <f t="shared" si="41"/>
        <v>0</v>
      </c>
      <c r="Z50" s="16">
        <f t="shared" si="41"/>
        <v>0</v>
      </c>
      <c r="AA50" s="16">
        <f t="shared" si="41"/>
        <v>0</v>
      </c>
      <c r="AB50" s="16">
        <f t="shared" si="41"/>
        <v>0</v>
      </c>
      <c r="AC50" s="16">
        <f t="shared" si="41"/>
        <v>71992.339999999967</v>
      </c>
      <c r="AD50" s="16">
        <f t="shared" si="41"/>
        <v>117.59999999999854</v>
      </c>
      <c r="AE50" s="16">
        <f t="shared" si="41"/>
        <v>72109.939999999973</v>
      </c>
    </row>
    <row r="51" spans="1:31" s="7" customFormat="1" ht="22.2">
      <c r="A51" s="51"/>
      <c r="B51" s="40"/>
      <c r="C51" s="10">
        <v>1000</v>
      </c>
      <c r="D51" s="21" t="s">
        <v>12</v>
      </c>
      <c r="E51" s="22">
        <v>0</v>
      </c>
      <c r="F51" s="22">
        <v>0</v>
      </c>
      <c r="G51" s="22">
        <f t="shared" ref="G51:G56" si="42">E51+F51</f>
        <v>0</v>
      </c>
      <c r="H51" s="22">
        <v>0</v>
      </c>
      <c r="I51" s="22">
        <v>0</v>
      </c>
      <c r="J51" s="22">
        <f>+H51+I51</f>
        <v>0</v>
      </c>
      <c r="K51" s="22">
        <v>0</v>
      </c>
      <c r="L51" s="22">
        <v>0</v>
      </c>
      <c r="M51" s="22">
        <f>+K51+L51</f>
        <v>0</v>
      </c>
      <c r="N51" s="22">
        <v>0</v>
      </c>
      <c r="O51" s="22">
        <v>0</v>
      </c>
      <c r="P51" s="22">
        <f t="shared" ref="P51:P56" si="43">N51+O51</f>
        <v>0</v>
      </c>
      <c r="Q51" s="22">
        <v>0</v>
      </c>
      <c r="R51" s="22">
        <v>0</v>
      </c>
      <c r="S51" s="22">
        <f t="shared" ref="S51:S56" si="44">Q51+R51</f>
        <v>0</v>
      </c>
      <c r="T51" s="22">
        <v>0</v>
      </c>
      <c r="U51" s="22">
        <v>0</v>
      </c>
      <c r="V51" s="22">
        <f t="shared" ref="V51:V56" si="45">T51+U51</f>
        <v>0</v>
      </c>
      <c r="W51" s="22">
        <v>0</v>
      </c>
      <c r="X51" s="22">
        <v>0</v>
      </c>
      <c r="Y51" s="22">
        <f t="shared" ref="Y51:Y56" si="46">W51+X51</f>
        <v>0</v>
      </c>
      <c r="Z51" s="22">
        <v>0</v>
      </c>
      <c r="AA51" s="22">
        <v>0</v>
      </c>
      <c r="AB51" s="22">
        <f t="shared" ref="AB51:AB56" si="47">Z51+AA51</f>
        <v>0</v>
      </c>
      <c r="AC51" s="22">
        <v>0</v>
      </c>
      <c r="AD51" s="22">
        <v>0</v>
      </c>
      <c r="AE51" s="22">
        <f t="shared" ref="AE51:AE56" si="48">AC51+AD51</f>
        <v>0</v>
      </c>
    </row>
    <row r="52" spans="1:31" s="7" customFormat="1" ht="22.2">
      <c r="A52" s="51"/>
      <c r="B52" s="40"/>
      <c r="C52" s="10">
        <v>2000</v>
      </c>
      <c r="D52" s="21" t="s">
        <v>13</v>
      </c>
      <c r="E52" s="22">
        <v>0</v>
      </c>
      <c r="F52" s="22">
        <v>72500</v>
      </c>
      <c r="G52" s="22">
        <f t="shared" si="42"/>
        <v>72500</v>
      </c>
      <c r="H52" s="22">
        <v>0</v>
      </c>
      <c r="I52" s="22">
        <v>0</v>
      </c>
      <c r="J52" s="22">
        <f t="shared" ref="J52:J56" si="49">+H52+I52</f>
        <v>0</v>
      </c>
      <c r="K52" s="22">
        <v>0</v>
      </c>
      <c r="L52" s="22">
        <v>0</v>
      </c>
      <c r="M52" s="22">
        <f t="shared" ref="M52:M56" si="50">+K52+L52</f>
        <v>0</v>
      </c>
      <c r="N52" s="22">
        <v>0</v>
      </c>
      <c r="O52" s="22">
        <v>72384</v>
      </c>
      <c r="P52" s="22">
        <f t="shared" si="43"/>
        <v>72384</v>
      </c>
      <c r="Q52" s="22">
        <v>0</v>
      </c>
      <c r="R52" s="22">
        <v>0</v>
      </c>
      <c r="S52" s="22">
        <f t="shared" si="44"/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f t="shared" si="46"/>
        <v>0</v>
      </c>
      <c r="Z52" s="22">
        <v>0</v>
      </c>
      <c r="AA52" s="22">
        <v>0</v>
      </c>
      <c r="AB52" s="22">
        <f t="shared" si="47"/>
        <v>0</v>
      </c>
      <c r="AC52" s="22">
        <v>0</v>
      </c>
      <c r="AD52" s="22">
        <v>116</v>
      </c>
      <c r="AE52" s="22">
        <f t="shared" si="48"/>
        <v>116</v>
      </c>
    </row>
    <row r="53" spans="1:31" s="7" customFormat="1" ht="22.2">
      <c r="A53" s="51"/>
      <c r="B53" s="40"/>
      <c r="C53" s="10">
        <v>3000</v>
      </c>
      <c r="D53" s="21" t="s">
        <v>14</v>
      </c>
      <c r="E53" s="22">
        <v>0</v>
      </c>
      <c r="F53" s="22">
        <v>552740</v>
      </c>
      <c r="G53" s="22">
        <f t="shared" si="42"/>
        <v>552740</v>
      </c>
      <c r="H53" s="22">
        <v>0</v>
      </c>
      <c r="I53" s="22">
        <v>0</v>
      </c>
      <c r="J53" s="22">
        <f t="shared" si="49"/>
        <v>0</v>
      </c>
      <c r="K53" s="22">
        <v>0</v>
      </c>
      <c r="L53" s="22">
        <v>0</v>
      </c>
      <c r="M53" s="22">
        <f t="shared" si="50"/>
        <v>0</v>
      </c>
      <c r="N53" s="22">
        <v>0</v>
      </c>
      <c r="O53" s="22">
        <v>552740</v>
      </c>
      <c r="P53" s="22">
        <f t="shared" si="43"/>
        <v>552740</v>
      </c>
      <c r="Q53" s="22">
        <v>0</v>
      </c>
      <c r="R53" s="22">
        <v>0</v>
      </c>
      <c r="S53" s="22">
        <f t="shared" si="44"/>
        <v>0</v>
      </c>
      <c r="T53" s="22">
        <v>0</v>
      </c>
      <c r="U53" s="22">
        <v>0</v>
      </c>
      <c r="V53" s="22">
        <f t="shared" si="45"/>
        <v>0</v>
      </c>
      <c r="W53" s="22">
        <v>0</v>
      </c>
      <c r="X53" s="22">
        <v>0</v>
      </c>
      <c r="Y53" s="22">
        <f t="shared" si="46"/>
        <v>0</v>
      </c>
      <c r="Z53" s="22">
        <v>0</v>
      </c>
      <c r="AA53" s="22">
        <v>0</v>
      </c>
      <c r="AB53" s="22">
        <f t="shared" si="47"/>
        <v>0</v>
      </c>
      <c r="AC53" s="22">
        <v>0</v>
      </c>
      <c r="AD53" s="22">
        <v>0</v>
      </c>
      <c r="AE53" s="22">
        <f t="shared" si="48"/>
        <v>0</v>
      </c>
    </row>
    <row r="54" spans="1:31" s="7" customFormat="1" ht="22.2">
      <c r="A54" s="51"/>
      <c r="B54" s="40"/>
      <c r="C54" s="10">
        <v>4000</v>
      </c>
      <c r="D54" s="21" t="s">
        <v>15</v>
      </c>
      <c r="E54" s="22">
        <v>0</v>
      </c>
      <c r="F54" s="22">
        <v>0</v>
      </c>
      <c r="G54" s="22">
        <f t="shared" si="42"/>
        <v>0</v>
      </c>
      <c r="H54" s="22">
        <v>0</v>
      </c>
      <c r="I54" s="22">
        <v>0</v>
      </c>
      <c r="J54" s="22">
        <f t="shared" si="49"/>
        <v>0</v>
      </c>
      <c r="K54" s="22">
        <v>0</v>
      </c>
      <c r="L54" s="22">
        <v>0</v>
      </c>
      <c r="M54" s="22">
        <f t="shared" si="50"/>
        <v>0</v>
      </c>
      <c r="N54" s="22">
        <v>0</v>
      </c>
      <c r="O54" s="22">
        <v>0</v>
      </c>
      <c r="P54" s="22">
        <f t="shared" si="43"/>
        <v>0</v>
      </c>
      <c r="Q54" s="22">
        <v>0</v>
      </c>
      <c r="R54" s="22">
        <v>0</v>
      </c>
      <c r="S54" s="22">
        <f t="shared" si="44"/>
        <v>0</v>
      </c>
      <c r="T54" s="22">
        <v>0</v>
      </c>
      <c r="U54" s="22">
        <v>0</v>
      </c>
      <c r="V54" s="22">
        <f t="shared" si="45"/>
        <v>0</v>
      </c>
      <c r="W54" s="22">
        <v>0</v>
      </c>
      <c r="X54" s="22">
        <v>0</v>
      </c>
      <c r="Y54" s="22">
        <f t="shared" si="46"/>
        <v>0</v>
      </c>
      <c r="Z54" s="22">
        <v>0</v>
      </c>
      <c r="AA54" s="22">
        <v>0</v>
      </c>
      <c r="AB54" s="22">
        <f t="shared" si="47"/>
        <v>0</v>
      </c>
      <c r="AC54" s="22">
        <v>0</v>
      </c>
      <c r="AD54" s="22">
        <v>0</v>
      </c>
      <c r="AE54" s="22">
        <f t="shared" si="48"/>
        <v>0</v>
      </c>
    </row>
    <row r="55" spans="1:31" s="7" customFormat="1" ht="22.2">
      <c r="A55" s="51"/>
      <c r="B55" s="40"/>
      <c r="C55" s="10">
        <v>5000</v>
      </c>
      <c r="D55" s="21" t="s">
        <v>16</v>
      </c>
      <c r="E55" s="22">
        <v>687957</v>
      </c>
      <c r="F55" s="22">
        <v>20000</v>
      </c>
      <c r="G55" s="22">
        <f t="shared" si="42"/>
        <v>707957</v>
      </c>
      <c r="H55" s="22">
        <v>0</v>
      </c>
      <c r="I55" s="22">
        <v>0</v>
      </c>
      <c r="J55" s="22">
        <f t="shared" si="49"/>
        <v>0</v>
      </c>
      <c r="K55" s="22">
        <v>0</v>
      </c>
      <c r="L55" s="22">
        <v>0</v>
      </c>
      <c r="M55" s="22">
        <f t="shared" si="50"/>
        <v>0</v>
      </c>
      <c r="N55" s="22">
        <v>615964.66</v>
      </c>
      <c r="O55" s="22">
        <v>19998.400000000001</v>
      </c>
      <c r="P55" s="22">
        <f t="shared" si="43"/>
        <v>635963.06000000006</v>
      </c>
      <c r="Q55" s="22">
        <v>0</v>
      </c>
      <c r="R55" s="22">
        <v>0</v>
      </c>
      <c r="S55" s="22">
        <f t="shared" si="44"/>
        <v>0</v>
      </c>
      <c r="T55" s="22">
        <v>0</v>
      </c>
      <c r="U55" s="22">
        <v>0</v>
      </c>
      <c r="V55" s="22">
        <f t="shared" si="45"/>
        <v>0</v>
      </c>
      <c r="W55" s="22">
        <v>0</v>
      </c>
      <c r="X55" s="22">
        <v>0</v>
      </c>
      <c r="Y55" s="22">
        <f t="shared" si="46"/>
        <v>0</v>
      </c>
      <c r="Z55" s="22">
        <v>0</v>
      </c>
      <c r="AA55" s="22">
        <v>0</v>
      </c>
      <c r="AB55" s="22">
        <f t="shared" si="47"/>
        <v>0</v>
      </c>
      <c r="AC55" s="22">
        <v>71992.339999999967</v>
      </c>
      <c r="AD55" s="22">
        <v>1.5999999999985448</v>
      </c>
      <c r="AE55" s="22">
        <f t="shared" si="48"/>
        <v>71993.939999999973</v>
      </c>
    </row>
    <row r="56" spans="1:31" s="7" customFormat="1" ht="22.2">
      <c r="A56" s="51"/>
      <c r="B56" s="40"/>
      <c r="C56" s="10">
        <v>6000</v>
      </c>
      <c r="D56" s="21" t="s">
        <v>17</v>
      </c>
      <c r="E56" s="22">
        <v>0</v>
      </c>
      <c r="F56" s="22">
        <v>0</v>
      </c>
      <c r="G56" s="22">
        <f t="shared" si="42"/>
        <v>0</v>
      </c>
      <c r="H56" s="22">
        <v>0</v>
      </c>
      <c r="I56" s="22">
        <v>0</v>
      </c>
      <c r="J56" s="22">
        <f t="shared" si="49"/>
        <v>0</v>
      </c>
      <c r="K56" s="22">
        <v>0</v>
      </c>
      <c r="L56" s="22">
        <v>0</v>
      </c>
      <c r="M56" s="22">
        <f t="shared" si="50"/>
        <v>0</v>
      </c>
      <c r="N56" s="22">
        <v>0</v>
      </c>
      <c r="O56" s="22">
        <v>0</v>
      </c>
      <c r="P56" s="22">
        <f t="shared" si="43"/>
        <v>0</v>
      </c>
      <c r="Q56" s="22">
        <v>0</v>
      </c>
      <c r="R56" s="22">
        <v>0</v>
      </c>
      <c r="S56" s="22">
        <f t="shared" si="44"/>
        <v>0</v>
      </c>
      <c r="T56" s="22">
        <v>0</v>
      </c>
      <c r="U56" s="22">
        <v>0</v>
      </c>
      <c r="V56" s="22">
        <f t="shared" si="45"/>
        <v>0</v>
      </c>
      <c r="W56" s="22">
        <v>0</v>
      </c>
      <c r="X56" s="22">
        <v>0</v>
      </c>
      <c r="Y56" s="22">
        <f t="shared" si="46"/>
        <v>0</v>
      </c>
      <c r="Z56" s="22">
        <v>0</v>
      </c>
      <c r="AA56" s="22">
        <v>0</v>
      </c>
      <c r="AB56" s="22">
        <f t="shared" si="47"/>
        <v>0</v>
      </c>
      <c r="AC56" s="22">
        <v>0</v>
      </c>
      <c r="AD56" s="22">
        <v>0</v>
      </c>
      <c r="AE56" s="22">
        <f t="shared" si="48"/>
        <v>0</v>
      </c>
    </row>
    <row r="57" spans="1:31" ht="52.5" customHeight="1">
      <c r="A57" s="51"/>
      <c r="B57" s="40">
        <v>3</v>
      </c>
      <c r="C57" s="38" t="s">
        <v>41</v>
      </c>
      <c r="D57" s="37"/>
      <c r="E57" s="16">
        <f>SUM(E58:E63)</f>
        <v>976507</v>
      </c>
      <c r="F57" s="16">
        <f t="shared" ref="F57:AE57" si="51">SUM(F58:F63)</f>
        <v>68872</v>
      </c>
      <c r="G57" s="16">
        <f t="shared" si="51"/>
        <v>1045379</v>
      </c>
      <c r="H57" s="16">
        <f t="shared" si="51"/>
        <v>0</v>
      </c>
      <c r="I57" s="16">
        <f t="shared" si="51"/>
        <v>0</v>
      </c>
      <c r="J57" s="16">
        <f t="shared" si="51"/>
        <v>0</v>
      </c>
      <c r="K57" s="16">
        <f t="shared" si="51"/>
        <v>0</v>
      </c>
      <c r="L57" s="16">
        <f t="shared" si="51"/>
        <v>0</v>
      </c>
      <c r="M57" s="16">
        <f t="shared" si="51"/>
        <v>0</v>
      </c>
      <c r="N57" s="16">
        <f t="shared" si="51"/>
        <v>872539.24</v>
      </c>
      <c r="O57" s="16">
        <f t="shared" si="51"/>
        <v>68770.600000000006</v>
      </c>
      <c r="P57" s="16">
        <f t="shared" si="51"/>
        <v>941309.84000000008</v>
      </c>
      <c r="Q57" s="16">
        <f t="shared" si="51"/>
        <v>0</v>
      </c>
      <c r="R57" s="16">
        <f t="shared" si="51"/>
        <v>0</v>
      </c>
      <c r="S57" s="16">
        <f t="shared" si="51"/>
        <v>0</v>
      </c>
      <c r="T57" s="16">
        <f t="shared" si="51"/>
        <v>0</v>
      </c>
      <c r="U57" s="16">
        <f t="shared" si="51"/>
        <v>0</v>
      </c>
      <c r="V57" s="16">
        <f t="shared" si="51"/>
        <v>0</v>
      </c>
      <c r="W57" s="16">
        <f t="shared" si="51"/>
        <v>0</v>
      </c>
      <c r="X57" s="16">
        <f t="shared" si="51"/>
        <v>0</v>
      </c>
      <c r="Y57" s="16">
        <f t="shared" si="51"/>
        <v>0</v>
      </c>
      <c r="Z57" s="16">
        <f t="shared" si="51"/>
        <v>0</v>
      </c>
      <c r="AA57" s="16">
        <f t="shared" si="51"/>
        <v>0</v>
      </c>
      <c r="AB57" s="16">
        <f t="shared" si="51"/>
        <v>0</v>
      </c>
      <c r="AC57" s="16">
        <f t="shared" si="51"/>
        <v>103967.76000000001</v>
      </c>
      <c r="AD57" s="16">
        <f t="shared" si="51"/>
        <v>101.39999999999782</v>
      </c>
      <c r="AE57" s="16">
        <f t="shared" si="51"/>
        <v>104069.16</v>
      </c>
    </row>
    <row r="58" spans="1:31" ht="22.2">
      <c r="A58" s="51"/>
      <c r="B58" s="40"/>
      <c r="C58" s="9">
        <v>1000</v>
      </c>
      <c r="D58" s="17" t="s">
        <v>12</v>
      </c>
      <c r="E58" s="18">
        <v>0</v>
      </c>
      <c r="F58" s="18">
        <v>0</v>
      </c>
      <c r="G58" s="18">
        <f>E58+F58</f>
        <v>0</v>
      </c>
      <c r="H58" s="18">
        <v>0</v>
      </c>
      <c r="I58" s="18">
        <v>0</v>
      </c>
      <c r="J58" s="18">
        <f>+H58+I58</f>
        <v>0</v>
      </c>
      <c r="K58" s="18">
        <v>0</v>
      </c>
      <c r="L58" s="18">
        <v>0</v>
      </c>
      <c r="M58" s="18">
        <f>+K58+L58</f>
        <v>0</v>
      </c>
      <c r="N58" s="18">
        <v>0</v>
      </c>
      <c r="O58" s="18">
        <v>0</v>
      </c>
      <c r="P58" s="18">
        <f>+N58+O58</f>
        <v>0</v>
      </c>
      <c r="Q58" s="18">
        <v>0</v>
      </c>
      <c r="R58" s="18">
        <v>0</v>
      </c>
      <c r="S58" s="18">
        <f t="shared" ref="S58:S63" si="52">Q58+R58</f>
        <v>0</v>
      </c>
      <c r="T58" s="18">
        <v>0</v>
      </c>
      <c r="U58" s="18">
        <v>0</v>
      </c>
      <c r="V58" s="18">
        <f t="shared" ref="V58:V63" si="53">T58+U58</f>
        <v>0</v>
      </c>
      <c r="W58" s="18">
        <v>0</v>
      </c>
      <c r="X58" s="18">
        <v>0</v>
      </c>
      <c r="Y58" s="18">
        <f t="shared" ref="Y58:Y63" si="54">W58+X58</f>
        <v>0</v>
      </c>
      <c r="Z58" s="18">
        <v>0</v>
      </c>
      <c r="AA58" s="18">
        <v>0</v>
      </c>
      <c r="AB58" s="18">
        <f t="shared" ref="AB58:AB63" si="55">Z58+AA58</f>
        <v>0</v>
      </c>
      <c r="AC58" s="18">
        <f t="shared" ref="AC58:AC63" si="56">E58-N58-Q58-T58-W58-Z58</f>
        <v>0</v>
      </c>
      <c r="AD58" s="18">
        <f t="shared" ref="AD58:AD63" si="57">F58-O58-R58-U58-X58-AA58</f>
        <v>0</v>
      </c>
      <c r="AE58" s="18">
        <f t="shared" ref="AE58:AE63" si="58">AC58+AD58</f>
        <v>0</v>
      </c>
    </row>
    <row r="59" spans="1:31" ht="22.2">
      <c r="A59" s="51"/>
      <c r="B59" s="40"/>
      <c r="C59" s="9">
        <v>2000</v>
      </c>
      <c r="D59" s="17" t="s">
        <v>13</v>
      </c>
      <c r="E59" s="18">
        <v>0</v>
      </c>
      <c r="F59" s="18">
        <v>53100</v>
      </c>
      <c r="G59" s="18">
        <f t="shared" ref="G59:G62" si="59">E59+F59</f>
        <v>53100</v>
      </c>
      <c r="H59" s="18">
        <v>0</v>
      </c>
      <c r="I59" s="18">
        <v>0</v>
      </c>
      <c r="J59" s="18">
        <f t="shared" ref="J59:J63" si="60">+H59+I59</f>
        <v>0</v>
      </c>
      <c r="K59" s="18">
        <v>0</v>
      </c>
      <c r="L59" s="18">
        <v>0</v>
      </c>
      <c r="M59" s="18">
        <f t="shared" ref="M59:M63" si="61">+K59+L59</f>
        <v>0</v>
      </c>
      <c r="N59" s="18">
        <v>0</v>
      </c>
      <c r="O59" s="18">
        <v>53017.8</v>
      </c>
      <c r="P59" s="18">
        <f t="shared" ref="P59:P63" si="62">+N59+O59</f>
        <v>53017.8</v>
      </c>
      <c r="Q59" s="18">
        <v>0</v>
      </c>
      <c r="R59" s="18">
        <v>0</v>
      </c>
      <c r="S59" s="18">
        <f t="shared" si="52"/>
        <v>0</v>
      </c>
      <c r="T59" s="18">
        <v>0</v>
      </c>
      <c r="U59" s="18">
        <v>0</v>
      </c>
      <c r="V59" s="18">
        <f t="shared" si="53"/>
        <v>0</v>
      </c>
      <c r="W59" s="18">
        <v>0</v>
      </c>
      <c r="X59" s="18">
        <v>0</v>
      </c>
      <c r="Y59" s="18">
        <f t="shared" si="54"/>
        <v>0</v>
      </c>
      <c r="Z59" s="18">
        <v>0</v>
      </c>
      <c r="AA59" s="18">
        <v>0</v>
      </c>
      <c r="AB59" s="18">
        <f t="shared" si="55"/>
        <v>0</v>
      </c>
      <c r="AC59" s="18">
        <f t="shared" si="56"/>
        <v>0</v>
      </c>
      <c r="AD59" s="18">
        <f t="shared" si="57"/>
        <v>82.19999999999709</v>
      </c>
      <c r="AE59" s="18">
        <f t="shared" si="58"/>
        <v>82.19999999999709</v>
      </c>
    </row>
    <row r="60" spans="1:31" ht="22.2">
      <c r="A60" s="51"/>
      <c r="B60" s="40"/>
      <c r="C60" s="9">
        <v>3000</v>
      </c>
      <c r="D60" s="17" t="s">
        <v>14</v>
      </c>
      <c r="E60" s="18">
        <v>0</v>
      </c>
      <c r="F60" s="18">
        <v>0</v>
      </c>
      <c r="G60" s="18">
        <f t="shared" si="59"/>
        <v>0</v>
      </c>
      <c r="H60" s="18">
        <v>0</v>
      </c>
      <c r="I60" s="18">
        <v>0</v>
      </c>
      <c r="J60" s="18">
        <f t="shared" si="60"/>
        <v>0</v>
      </c>
      <c r="K60" s="18">
        <v>0</v>
      </c>
      <c r="L60" s="18">
        <v>0</v>
      </c>
      <c r="M60" s="18">
        <f t="shared" si="61"/>
        <v>0</v>
      </c>
      <c r="N60" s="18">
        <v>0</v>
      </c>
      <c r="O60" s="18">
        <v>0</v>
      </c>
      <c r="P60" s="18">
        <f t="shared" si="62"/>
        <v>0</v>
      </c>
      <c r="Q60" s="18">
        <v>0</v>
      </c>
      <c r="R60" s="18">
        <v>0</v>
      </c>
      <c r="S60" s="18">
        <f t="shared" si="52"/>
        <v>0</v>
      </c>
      <c r="T60" s="18">
        <v>0</v>
      </c>
      <c r="U60" s="18">
        <v>0</v>
      </c>
      <c r="V60" s="18">
        <f t="shared" si="53"/>
        <v>0</v>
      </c>
      <c r="W60" s="18">
        <v>0</v>
      </c>
      <c r="X60" s="18">
        <v>0</v>
      </c>
      <c r="Y60" s="18">
        <f t="shared" si="54"/>
        <v>0</v>
      </c>
      <c r="Z60" s="18">
        <v>0</v>
      </c>
      <c r="AA60" s="18">
        <v>0</v>
      </c>
      <c r="AB60" s="18">
        <f t="shared" si="55"/>
        <v>0</v>
      </c>
      <c r="AC60" s="18">
        <f t="shared" si="56"/>
        <v>0</v>
      </c>
      <c r="AD60" s="18">
        <f t="shared" si="57"/>
        <v>0</v>
      </c>
      <c r="AE60" s="18">
        <f t="shared" si="58"/>
        <v>0</v>
      </c>
    </row>
    <row r="61" spans="1:31" ht="22.2">
      <c r="A61" s="51"/>
      <c r="B61" s="40"/>
      <c r="C61" s="9">
        <v>4000</v>
      </c>
      <c r="D61" s="17" t="s">
        <v>15</v>
      </c>
      <c r="E61" s="18">
        <v>0</v>
      </c>
      <c r="F61" s="18">
        <v>0</v>
      </c>
      <c r="G61" s="18">
        <f t="shared" si="59"/>
        <v>0</v>
      </c>
      <c r="H61" s="18">
        <v>0</v>
      </c>
      <c r="I61" s="18">
        <v>0</v>
      </c>
      <c r="J61" s="18">
        <f t="shared" si="60"/>
        <v>0</v>
      </c>
      <c r="K61" s="18">
        <v>0</v>
      </c>
      <c r="L61" s="18">
        <v>0</v>
      </c>
      <c r="M61" s="18">
        <f t="shared" si="61"/>
        <v>0</v>
      </c>
      <c r="N61" s="18">
        <v>0</v>
      </c>
      <c r="O61" s="18">
        <v>0</v>
      </c>
      <c r="P61" s="18">
        <f t="shared" si="62"/>
        <v>0</v>
      </c>
      <c r="Q61" s="18">
        <v>0</v>
      </c>
      <c r="R61" s="18">
        <v>0</v>
      </c>
      <c r="S61" s="18">
        <f t="shared" si="52"/>
        <v>0</v>
      </c>
      <c r="T61" s="18">
        <v>0</v>
      </c>
      <c r="U61" s="18">
        <v>0</v>
      </c>
      <c r="V61" s="18">
        <f t="shared" si="53"/>
        <v>0</v>
      </c>
      <c r="W61" s="18">
        <v>0</v>
      </c>
      <c r="X61" s="18">
        <v>0</v>
      </c>
      <c r="Y61" s="18">
        <f t="shared" si="54"/>
        <v>0</v>
      </c>
      <c r="Z61" s="18">
        <v>0</v>
      </c>
      <c r="AA61" s="18">
        <v>0</v>
      </c>
      <c r="AB61" s="18">
        <f t="shared" si="55"/>
        <v>0</v>
      </c>
      <c r="AC61" s="18">
        <f t="shared" si="56"/>
        <v>0</v>
      </c>
      <c r="AD61" s="18">
        <f t="shared" si="57"/>
        <v>0</v>
      </c>
      <c r="AE61" s="18">
        <f t="shared" si="58"/>
        <v>0</v>
      </c>
    </row>
    <row r="62" spans="1:31" ht="22.2">
      <c r="A62" s="51"/>
      <c r="B62" s="40"/>
      <c r="C62" s="9">
        <v>5000</v>
      </c>
      <c r="D62" s="17" t="s">
        <v>16</v>
      </c>
      <c r="E62" s="18">
        <v>976507</v>
      </c>
      <c r="F62" s="18">
        <v>15772</v>
      </c>
      <c r="G62" s="18">
        <f t="shared" si="59"/>
        <v>992279</v>
      </c>
      <c r="H62" s="18">
        <v>0</v>
      </c>
      <c r="I62" s="18">
        <v>0</v>
      </c>
      <c r="J62" s="18">
        <f t="shared" si="60"/>
        <v>0</v>
      </c>
      <c r="K62" s="18">
        <v>0</v>
      </c>
      <c r="L62" s="18">
        <v>0</v>
      </c>
      <c r="M62" s="18">
        <f t="shared" si="61"/>
        <v>0</v>
      </c>
      <c r="N62" s="18">
        <v>872539.24</v>
      </c>
      <c r="O62" s="18">
        <v>15752.8</v>
      </c>
      <c r="P62" s="18">
        <f t="shared" si="62"/>
        <v>888292.04</v>
      </c>
      <c r="Q62" s="18">
        <v>0</v>
      </c>
      <c r="R62" s="18">
        <v>0</v>
      </c>
      <c r="S62" s="18">
        <f t="shared" si="52"/>
        <v>0</v>
      </c>
      <c r="T62" s="18">
        <v>0</v>
      </c>
      <c r="U62" s="18">
        <v>0</v>
      </c>
      <c r="V62" s="18">
        <f t="shared" si="53"/>
        <v>0</v>
      </c>
      <c r="W62" s="18">
        <v>0</v>
      </c>
      <c r="X62" s="18">
        <v>0</v>
      </c>
      <c r="Y62" s="18">
        <f t="shared" si="54"/>
        <v>0</v>
      </c>
      <c r="Z62" s="18">
        <v>0</v>
      </c>
      <c r="AA62" s="18">
        <v>0</v>
      </c>
      <c r="AB62" s="18">
        <f t="shared" si="55"/>
        <v>0</v>
      </c>
      <c r="AC62" s="18">
        <f t="shared" si="56"/>
        <v>103967.76000000001</v>
      </c>
      <c r="AD62" s="18">
        <f t="shared" si="57"/>
        <v>19.200000000000728</v>
      </c>
      <c r="AE62" s="18">
        <f t="shared" si="58"/>
        <v>103986.96</v>
      </c>
    </row>
    <row r="63" spans="1:31" ht="22.8" thickBot="1">
      <c r="A63" s="52"/>
      <c r="B63" s="41"/>
      <c r="C63" s="12">
        <v>6000</v>
      </c>
      <c r="D63" s="26" t="s">
        <v>17</v>
      </c>
      <c r="E63" s="18">
        <v>0</v>
      </c>
      <c r="F63" s="18">
        <v>0</v>
      </c>
      <c r="G63" s="18">
        <f>E63+F63</f>
        <v>0</v>
      </c>
      <c r="H63" s="27">
        <v>0</v>
      </c>
      <c r="I63" s="27">
        <v>0</v>
      </c>
      <c r="J63" s="18">
        <f t="shared" si="60"/>
        <v>0</v>
      </c>
      <c r="K63" s="27">
        <v>0</v>
      </c>
      <c r="L63" s="27">
        <v>0</v>
      </c>
      <c r="M63" s="18">
        <f t="shared" si="61"/>
        <v>0</v>
      </c>
      <c r="N63" s="28">
        <v>0</v>
      </c>
      <c r="O63" s="28">
        <v>0</v>
      </c>
      <c r="P63" s="18">
        <f t="shared" si="62"/>
        <v>0</v>
      </c>
      <c r="Q63" s="28">
        <v>0</v>
      </c>
      <c r="R63" s="28">
        <v>0</v>
      </c>
      <c r="S63" s="28">
        <f t="shared" si="52"/>
        <v>0</v>
      </c>
      <c r="T63" s="28">
        <v>0</v>
      </c>
      <c r="U63" s="28">
        <v>0</v>
      </c>
      <c r="V63" s="28">
        <f t="shared" si="53"/>
        <v>0</v>
      </c>
      <c r="W63" s="28">
        <v>0</v>
      </c>
      <c r="X63" s="28">
        <v>0</v>
      </c>
      <c r="Y63" s="28">
        <f t="shared" si="54"/>
        <v>0</v>
      </c>
      <c r="Z63" s="28">
        <v>0</v>
      </c>
      <c r="AA63" s="28">
        <v>0</v>
      </c>
      <c r="AB63" s="28">
        <f t="shared" si="55"/>
        <v>0</v>
      </c>
      <c r="AC63" s="18">
        <f t="shared" si="56"/>
        <v>0</v>
      </c>
      <c r="AD63" s="18">
        <f t="shared" si="57"/>
        <v>0</v>
      </c>
      <c r="AE63" s="28">
        <f t="shared" si="58"/>
        <v>0</v>
      </c>
    </row>
    <row r="64" spans="1:31" ht="55.5" customHeight="1">
      <c r="A64" s="13"/>
      <c r="B64" s="29"/>
      <c r="C64" s="38" t="s">
        <v>42</v>
      </c>
      <c r="D64" s="37"/>
      <c r="E64" s="16">
        <f>SUM(E65:E70)</f>
        <v>82842</v>
      </c>
      <c r="F64" s="16">
        <f t="shared" ref="F64:AE64" si="63">SUM(F65:F70)</f>
        <v>338568</v>
      </c>
      <c r="G64" s="16">
        <f t="shared" si="63"/>
        <v>421410</v>
      </c>
      <c r="H64" s="16">
        <f t="shared" si="63"/>
        <v>0</v>
      </c>
      <c r="I64" s="16">
        <f t="shared" si="63"/>
        <v>0</v>
      </c>
      <c r="J64" s="16">
        <f t="shared" si="63"/>
        <v>0</v>
      </c>
      <c r="K64" s="16">
        <f t="shared" si="63"/>
        <v>0</v>
      </c>
      <c r="L64" s="16">
        <f t="shared" si="63"/>
        <v>54</v>
      </c>
      <c r="M64" s="16">
        <f t="shared" si="63"/>
        <v>54</v>
      </c>
      <c r="N64" s="16">
        <f t="shared" si="63"/>
        <v>80919.28</v>
      </c>
      <c r="O64" s="16">
        <f t="shared" si="63"/>
        <v>338415.07</v>
      </c>
      <c r="P64" s="16">
        <f t="shared" si="63"/>
        <v>419334.35</v>
      </c>
      <c r="Q64" s="16">
        <f t="shared" si="63"/>
        <v>0</v>
      </c>
      <c r="R64" s="16">
        <f t="shared" si="63"/>
        <v>0</v>
      </c>
      <c r="S64" s="16">
        <f t="shared" si="63"/>
        <v>0</v>
      </c>
      <c r="T64" s="16">
        <f t="shared" si="63"/>
        <v>0</v>
      </c>
      <c r="U64" s="16">
        <f t="shared" si="63"/>
        <v>0</v>
      </c>
      <c r="V64" s="16">
        <f t="shared" si="63"/>
        <v>0</v>
      </c>
      <c r="W64" s="16">
        <f t="shared" si="63"/>
        <v>0</v>
      </c>
      <c r="X64" s="16">
        <f t="shared" si="63"/>
        <v>0</v>
      </c>
      <c r="Y64" s="16">
        <f t="shared" si="63"/>
        <v>0</v>
      </c>
      <c r="Z64" s="16">
        <f t="shared" si="63"/>
        <v>0</v>
      </c>
      <c r="AA64" s="16">
        <f t="shared" si="63"/>
        <v>0</v>
      </c>
      <c r="AB64" s="16">
        <f t="shared" si="63"/>
        <v>0</v>
      </c>
      <c r="AC64" s="16">
        <f t="shared" si="63"/>
        <v>1922.7200000000012</v>
      </c>
      <c r="AD64" s="16">
        <f t="shared" si="63"/>
        <v>98.929999999993015</v>
      </c>
      <c r="AE64" s="16">
        <f t="shared" si="63"/>
        <v>2021.6499999999942</v>
      </c>
    </row>
    <row r="65" spans="1:31" ht="22.2">
      <c r="A65" s="13"/>
      <c r="B65" s="29"/>
      <c r="C65" s="9">
        <v>1000</v>
      </c>
      <c r="D65" s="17" t="s">
        <v>12</v>
      </c>
      <c r="E65" s="18">
        <v>0</v>
      </c>
      <c r="F65" s="18">
        <v>0</v>
      </c>
      <c r="G65" s="18">
        <f t="shared" ref="G65:G70" si="64">E65+F65</f>
        <v>0</v>
      </c>
      <c r="H65" s="18">
        <v>0</v>
      </c>
      <c r="I65" s="18">
        <v>0</v>
      </c>
      <c r="J65" s="18">
        <f>+H65+I65</f>
        <v>0</v>
      </c>
      <c r="K65" s="18">
        <v>0</v>
      </c>
      <c r="L65" s="18">
        <v>0</v>
      </c>
      <c r="M65" s="18">
        <f>+K65+L65</f>
        <v>0</v>
      </c>
      <c r="N65" s="18">
        <v>0</v>
      </c>
      <c r="O65" s="18">
        <v>0</v>
      </c>
      <c r="P65" s="18">
        <f>+N65+O65</f>
        <v>0</v>
      </c>
      <c r="Q65" s="18">
        <v>0</v>
      </c>
      <c r="R65" s="18">
        <v>0</v>
      </c>
      <c r="S65" s="18">
        <f t="shared" ref="S65:S70" si="65">Q65+R65</f>
        <v>0</v>
      </c>
      <c r="T65" s="18">
        <v>0</v>
      </c>
      <c r="U65" s="18">
        <v>0</v>
      </c>
      <c r="V65" s="18">
        <f t="shared" ref="V65:V70" si="66">T65+U65</f>
        <v>0</v>
      </c>
      <c r="W65" s="18">
        <v>0</v>
      </c>
      <c r="X65" s="18">
        <v>0</v>
      </c>
      <c r="Y65" s="18">
        <f t="shared" ref="Y65:Y70" si="67">W65+X65</f>
        <v>0</v>
      </c>
      <c r="Z65" s="18">
        <v>0</v>
      </c>
      <c r="AA65" s="18">
        <v>0</v>
      </c>
      <c r="AB65" s="18">
        <f t="shared" ref="AB65:AB70" si="68">Z65+AA65</f>
        <v>0</v>
      </c>
      <c r="AC65" s="18">
        <v>0</v>
      </c>
      <c r="AD65" s="18">
        <v>0</v>
      </c>
      <c r="AE65" s="18">
        <f t="shared" ref="AE65:AE70" si="69">AC65+AD65</f>
        <v>0</v>
      </c>
    </row>
    <row r="66" spans="1:31" ht="22.2">
      <c r="A66" s="13"/>
      <c r="B66" s="29"/>
      <c r="C66" s="9">
        <v>2000</v>
      </c>
      <c r="D66" s="17" t="s">
        <v>13</v>
      </c>
      <c r="E66" s="18">
        <v>0</v>
      </c>
      <c r="F66" s="18">
        <v>86551</v>
      </c>
      <c r="G66" s="18">
        <f t="shared" si="64"/>
        <v>86551</v>
      </c>
      <c r="H66" s="18">
        <v>0</v>
      </c>
      <c r="I66" s="18">
        <v>0</v>
      </c>
      <c r="J66" s="18">
        <v>0</v>
      </c>
      <c r="K66" s="18">
        <v>0</v>
      </c>
      <c r="L66" s="18">
        <v>54</v>
      </c>
      <c r="M66" s="18">
        <f t="shared" ref="M66:M70" si="70">+K66+L66</f>
        <v>54</v>
      </c>
      <c r="N66" s="18">
        <v>0</v>
      </c>
      <c r="O66" s="18">
        <v>86489.75</v>
      </c>
      <c r="P66" s="18">
        <f t="shared" ref="P66:P70" si="71">N66+O66</f>
        <v>86489.75</v>
      </c>
      <c r="Q66" s="18">
        <v>0</v>
      </c>
      <c r="R66" s="18">
        <v>0</v>
      </c>
      <c r="S66" s="18">
        <f t="shared" si="65"/>
        <v>0</v>
      </c>
      <c r="T66" s="18">
        <v>0</v>
      </c>
      <c r="U66" s="18">
        <v>0</v>
      </c>
      <c r="V66" s="18">
        <f t="shared" si="66"/>
        <v>0</v>
      </c>
      <c r="W66" s="18">
        <v>0</v>
      </c>
      <c r="X66" s="18">
        <v>0</v>
      </c>
      <c r="Y66" s="18">
        <f t="shared" si="67"/>
        <v>0</v>
      </c>
      <c r="Z66" s="18">
        <v>0</v>
      </c>
      <c r="AA66" s="18">
        <v>0</v>
      </c>
      <c r="AB66" s="18">
        <f t="shared" si="68"/>
        <v>0</v>
      </c>
      <c r="AC66" s="18">
        <v>0</v>
      </c>
      <c r="AD66" s="18">
        <v>7.25</v>
      </c>
      <c r="AE66" s="18">
        <f t="shared" si="69"/>
        <v>7.25</v>
      </c>
    </row>
    <row r="67" spans="1:31" ht="22.2">
      <c r="A67" s="13"/>
      <c r="B67" s="29"/>
      <c r="C67" s="9">
        <v>3000</v>
      </c>
      <c r="D67" s="17" t="s">
        <v>14</v>
      </c>
      <c r="E67" s="18">
        <v>0</v>
      </c>
      <c r="F67" s="18">
        <v>0</v>
      </c>
      <c r="G67" s="18">
        <f t="shared" si="64"/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f t="shared" si="70"/>
        <v>0</v>
      </c>
      <c r="N67" s="18">
        <v>0</v>
      </c>
      <c r="O67" s="18">
        <v>0</v>
      </c>
      <c r="P67" s="18">
        <f t="shared" si="71"/>
        <v>0</v>
      </c>
      <c r="Q67" s="18">
        <v>0</v>
      </c>
      <c r="R67" s="18">
        <v>0</v>
      </c>
      <c r="S67" s="18">
        <f t="shared" si="65"/>
        <v>0</v>
      </c>
      <c r="T67" s="18">
        <v>0</v>
      </c>
      <c r="U67" s="18">
        <v>0</v>
      </c>
      <c r="V67" s="18">
        <f t="shared" si="66"/>
        <v>0</v>
      </c>
      <c r="W67" s="18">
        <v>0</v>
      </c>
      <c r="X67" s="18">
        <v>0</v>
      </c>
      <c r="Y67" s="18">
        <f t="shared" si="67"/>
        <v>0</v>
      </c>
      <c r="Z67" s="18">
        <v>0</v>
      </c>
      <c r="AA67" s="18">
        <v>0</v>
      </c>
      <c r="AB67" s="18">
        <f t="shared" si="68"/>
        <v>0</v>
      </c>
      <c r="AC67" s="18">
        <v>0</v>
      </c>
      <c r="AD67" s="18">
        <v>0</v>
      </c>
      <c r="AE67" s="18">
        <f t="shared" si="69"/>
        <v>0</v>
      </c>
    </row>
    <row r="68" spans="1:31" ht="22.2">
      <c r="A68" s="13"/>
      <c r="B68" s="29"/>
      <c r="C68" s="9">
        <v>4000</v>
      </c>
      <c r="D68" s="17" t="s">
        <v>15</v>
      </c>
      <c r="E68" s="18">
        <v>0</v>
      </c>
      <c r="F68" s="18">
        <v>0</v>
      </c>
      <c r="G68" s="18">
        <f t="shared" si="64"/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f t="shared" si="70"/>
        <v>0</v>
      </c>
      <c r="N68" s="18">
        <v>0</v>
      </c>
      <c r="O68" s="18">
        <v>0</v>
      </c>
      <c r="P68" s="18">
        <f t="shared" si="71"/>
        <v>0</v>
      </c>
      <c r="Q68" s="18">
        <v>0</v>
      </c>
      <c r="R68" s="18">
        <v>0</v>
      </c>
      <c r="S68" s="18">
        <f t="shared" si="65"/>
        <v>0</v>
      </c>
      <c r="T68" s="18">
        <v>0</v>
      </c>
      <c r="U68" s="18">
        <v>0</v>
      </c>
      <c r="V68" s="18">
        <f t="shared" si="66"/>
        <v>0</v>
      </c>
      <c r="W68" s="18">
        <v>0</v>
      </c>
      <c r="X68" s="18">
        <v>0</v>
      </c>
      <c r="Y68" s="18">
        <f t="shared" si="67"/>
        <v>0</v>
      </c>
      <c r="Z68" s="18">
        <v>0</v>
      </c>
      <c r="AA68" s="18">
        <v>0</v>
      </c>
      <c r="AB68" s="18">
        <f t="shared" si="68"/>
        <v>0</v>
      </c>
      <c r="AC68" s="18">
        <v>0</v>
      </c>
      <c r="AD68" s="18">
        <v>0</v>
      </c>
      <c r="AE68" s="18">
        <f t="shared" si="69"/>
        <v>0</v>
      </c>
    </row>
    <row r="69" spans="1:31" ht="22.2">
      <c r="A69" s="13"/>
      <c r="B69" s="29"/>
      <c r="C69" s="9">
        <v>5000</v>
      </c>
      <c r="D69" s="17" t="s">
        <v>16</v>
      </c>
      <c r="E69" s="18">
        <v>82842</v>
      </c>
      <c r="F69" s="18">
        <v>252017</v>
      </c>
      <c r="G69" s="18">
        <f t="shared" si="64"/>
        <v>334859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f t="shared" si="70"/>
        <v>0</v>
      </c>
      <c r="N69" s="18">
        <v>80919.28</v>
      </c>
      <c r="O69" s="18">
        <v>251925.32</v>
      </c>
      <c r="P69" s="18">
        <f t="shared" si="71"/>
        <v>332844.59999999998</v>
      </c>
      <c r="Q69" s="18">
        <v>0</v>
      </c>
      <c r="R69" s="18">
        <v>0</v>
      </c>
      <c r="S69" s="18">
        <f t="shared" si="65"/>
        <v>0</v>
      </c>
      <c r="T69" s="18">
        <v>0</v>
      </c>
      <c r="U69" s="18">
        <v>0</v>
      </c>
      <c r="V69" s="18">
        <f t="shared" si="66"/>
        <v>0</v>
      </c>
      <c r="W69" s="18">
        <v>0</v>
      </c>
      <c r="X69" s="18">
        <v>0</v>
      </c>
      <c r="Y69" s="18">
        <f t="shared" si="67"/>
        <v>0</v>
      </c>
      <c r="Z69" s="18">
        <v>0</v>
      </c>
      <c r="AA69" s="18">
        <v>0</v>
      </c>
      <c r="AB69" s="18">
        <f t="shared" si="68"/>
        <v>0</v>
      </c>
      <c r="AC69" s="18">
        <v>1922.7200000000012</v>
      </c>
      <c r="AD69" s="18">
        <v>91.679999999993015</v>
      </c>
      <c r="AE69" s="18">
        <f t="shared" si="69"/>
        <v>2014.3999999999942</v>
      </c>
    </row>
    <row r="70" spans="1:31" ht="22.2">
      <c r="A70" s="13"/>
      <c r="B70" s="29"/>
      <c r="C70" s="9">
        <v>6000</v>
      </c>
      <c r="D70" s="17" t="s">
        <v>17</v>
      </c>
      <c r="E70" s="18">
        <v>0</v>
      </c>
      <c r="F70" s="18">
        <v>0</v>
      </c>
      <c r="G70" s="18">
        <f t="shared" si="64"/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f t="shared" si="70"/>
        <v>0</v>
      </c>
      <c r="N70" s="18">
        <v>0</v>
      </c>
      <c r="O70" s="18">
        <v>0</v>
      </c>
      <c r="P70" s="18">
        <f t="shared" si="71"/>
        <v>0</v>
      </c>
      <c r="Q70" s="18">
        <v>0</v>
      </c>
      <c r="R70" s="18">
        <v>0</v>
      </c>
      <c r="S70" s="18">
        <f t="shared" si="65"/>
        <v>0</v>
      </c>
      <c r="T70" s="18">
        <v>0</v>
      </c>
      <c r="U70" s="18">
        <v>0</v>
      </c>
      <c r="V70" s="18">
        <f t="shared" si="66"/>
        <v>0</v>
      </c>
      <c r="W70" s="18">
        <v>0</v>
      </c>
      <c r="X70" s="18">
        <v>0</v>
      </c>
      <c r="Y70" s="18">
        <f t="shared" si="67"/>
        <v>0</v>
      </c>
      <c r="Z70" s="18">
        <v>0</v>
      </c>
      <c r="AA70" s="18">
        <v>0</v>
      </c>
      <c r="AB70" s="18">
        <f t="shared" si="68"/>
        <v>0</v>
      </c>
      <c r="AC70" s="18">
        <f t="shared" ref="AC70" si="72">E70-N70-Q70-T70-W70-Z70</f>
        <v>0</v>
      </c>
      <c r="AD70" s="18">
        <f t="shared" ref="AD70" si="73">F70-O70-R70-U70-X70-AA70</f>
        <v>0</v>
      </c>
      <c r="AE70" s="18">
        <f t="shared" si="69"/>
        <v>0</v>
      </c>
    </row>
    <row r="71" spans="1:31" ht="22.2">
      <c r="A71" s="13"/>
      <c r="B71" s="29"/>
      <c r="C71" s="38" t="s">
        <v>51</v>
      </c>
      <c r="D71" s="37"/>
      <c r="E71" s="16">
        <f>SUM(E72:E77)</f>
        <v>0</v>
      </c>
      <c r="F71" s="16">
        <f t="shared" ref="F71:AE71" si="74">SUM(F72:F77)</f>
        <v>2000000</v>
      </c>
      <c r="G71" s="16">
        <f t="shared" si="74"/>
        <v>2000000</v>
      </c>
      <c r="H71" s="16">
        <f t="shared" si="74"/>
        <v>0</v>
      </c>
      <c r="I71" s="16">
        <f t="shared" si="74"/>
        <v>2000000</v>
      </c>
      <c r="J71" s="16">
        <f t="shared" si="74"/>
        <v>0</v>
      </c>
      <c r="K71" s="16">
        <f t="shared" si="74"/>
        <v>0</v>
      </c>
      <c r="L71" s="16">
        <f t="shared" si="74"/>
        <v>0</v>
      </c>
      <c r="M71" s="16">
        <f t="shared" si="74"/>
        <v>0</v>
      </c>
      <c r="N71" s="16">
        <f t="shared" si="74"/>
        <v>0</v>
      </c>
      <c r="O71" s="16">
        <f t="shared" si="74"/>
        <v>0</v>
      </c>
      <c r="P71" s="16">
        <f t="shared" si="74"/>
        <v>0</v>
      </c>
      <c r="Q71" s="16">
        <f t="shared" si="74"/>
        <v>0</v>
      </c>
      <c r="R71" s="16">
        <f t="shared" si="74"/>
        <v>0</v>
      </c>
      <c r="S71" s="16">
        <f t="shared" si="74"/>
        <v>0</v>
      </c>
      <c r="T71" s="16">
        <f t="shared" si="74"/>
        <v>0</v>
      </c>
      <c r="U71" s="16">
        <f t="shared" si="74"/>
        <v>0</v>
      </c>
      <c r="V71" s="16">
        <f t="shared" si="74"/>
        <v>0</v>
      </c>
      <c r="W71" s="16">
        <f t="shared" si="74"/>
        <v>0</v>
      </c>
      <c r="X71" s="16">
        <f t="shared" si="74"/>
        <v>0</v>
      </c>
      <c r="Y71" s="16">
        <f t="shared" si="74"/>
        <v>0</v>
      </c>
      <c r="Z71" s="16">
        <f t="shared" si="74"/>
        <v>0</v>
      </c>
      <c r="AA71" s="16">
        <f t="shared" si="74"/>
        <v>0</v>
      </c>
      <c r="AB71" s="16">
        <f t="shared" si="74"/>
        <v>0</v>
      </c>
      <c r="AC71" s="16">
        <f t="shared" si="74"/>
        <v>0</v>
      </c>
      <c r="AD71" s="16">
        <f t="shared" si="74"/>
        <v>0</v>
      </c>
      <c r="AE71" s="16">
        <f t="shared" si="74"/>
        <v>0</v>
      </c>
    </row>
    <row r="72" spans="1:31" ht="22.2">
      <c r="A72" s="13"/>
      <c r="B72" s="29"/>
      <c r="C72" s="9">
        <v>1000</v>
      </c>
      <c r="D72" s="17" t="s">
        <v>12</v>
      </c>
      <c r="E72" s="18">
        <v>0</v>
      </c>
      <c r="F72" s="18">
        <v>0</v>
      </c>
      <c r="G72" s="18">
        <f t="shared" ref="G72:G77" si="75">E72+F72</f>
        <v>0</v>
      </c>
      <c r="H72" s="18">
        <v>0</v>
      </c>
      <c r="I72" s="18">
        <v>0</v>
      </c>
      <c r="J72" s="18">
        <f>+H72+I72</f>
        <v>0</v>
      </c>
      <c r="K72" s="18">
        <v>0</v>
      </c>
      <c r="L72" s="18">
        <v>0</v>
      </c>
      <c r="M72" s="18">
        <f>+K72+L72</f>
        <v>0</v>
      </c>
      <c r="N72" s="18">
        <v>0</v>
      </c>
      <c r="O72" s="18">
        <v>0</v>
      </c>
      <c r="P72" s="18">
        <f>+N72+O72</f>
        <v>0</v>
      </c>
      <c r="Q72" s="18">
        <v>0</v>
      </c>
      <c r="R72" s="18">
        <v>0</v>
      </c>
      <c r="S72" s="18">
        <f t="shared" ref="S72:S77" si="76">Q72+R72</f>
        <v>0</v>
      </c>
      <c r="T72" s="18">
        <v>0</v>
      </c>
      <c r="U72" s="18">
        <v>0</v>
      </c>
      <c r="V72" s="18">
        <f t="shared" ref="V72:V77" si="77">T72+U72</f>
        <v>0</v>
      </c>
      <c r="W72" s="18">
        <v>0</v>
      </c>
      <c r="X72" s="18">
        <v>0</v>
      </c>
      <c r="Y72" s="18">
        <f t="shared" ref="Y72:Y77" si="78">W72+X72</f>
        <v>0</v>
      </c>
      <c r="Z72" s="18">
        <v>0</v>
      </c>
      <c r="AA72" s="18">
        <v>0</v>
      </c>
      <c r="AB72" s="18">
        <f t="shared" ref="AB72:AB77" si="79">Z72+AA72</f>
        <v>0</v>
      </c>
      <c r="AC72" s="18">
        <v>0</v>
      </c>
      <c r="AD72" s="18">
        <v>0</v>
      </c>
      <c r="AE72" s="18">
        <f t="shared" ref="AE72:AE77" si="80">AC72+AD72</f>
        <v>0</v>
      </c>
    </row>
    <row r="73" spans="1:31" ht="22.2">
      <c r="A73" s="13"/>
      <c r="B73" s="29"/>
      <c r="C73" s="9">
        <v>2000</v>
      </c>
      <c r="D73" s="17" t="s">
        <v>13</v>
      </c>
      <c r="E73" s="18">
        <v>0</v>
      </c>
      <c r="F73" s="18">
        <v>0</v>
      </c>
      <c r="G73" s="18">
        <f t="shared" si="75"/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f t="shared" ref="M73:M77" si="81">+K73+L73</f>
        <v>0</v>
      </c>
      <c r="N73" s="18">
        <v>0</v>
      </c>
      <c r="O73" s="18">
        <v>0</v>
      </c>
      <c r="P73" s="18">
        <f t="shared" ref="P73:P77" si="82">N73+O73</f>
        <v>0</v>
      </c>
      <c r="Q73" s="18">
        <v>0</v>
      </c>
      <c r="R73" s="18">
        <v>0</v>
      </c>
      <c r="S73" s="18">
        <f t="shared" si="76"/>
        <v>0</v>
      </c>
      <c r="T73" s="18">
        <v>0</v>
      </c>
      <c r="U73" s="18">
        <v>0</v>
      </c>
      <c r="V73" s="18">
        <f t="shared" si="77"/>
        <v>0</v>
      </c>
      <c r="W73" s="18">
        <v>0</v>
      </c>
      <c r="X73" s="18">
        <v>0</v>
      </c>
      <c r="Y73" s="18">
        <f t="shared" si="78"/>
        <v>0</v>
      </c>
      <c r="Z73" s="18">
        <v>0</v>
      </c>
      <c r="AA73" s="18">
        <v>0</v>
      </c>
      <c r="AB73" s="18">
        <f t="shared" si="79"/>
        <v>0</v>
      </c>
      <c r="AC73" s="18">
        <v>0</v>
      </c>
      <c r="AD73" s="18">
        <v>0</v>
      </c>
      <c r="AE73" s="18">
        <f t="shared" si="80"/>
        <v>0</v>
      </c>
    </row>
    <row r="74" spans="1:31" ht="22.2">
      <c r="A74" s="13"/>
      <c r="B74" s="29"/>
      <c r="C74" s="9">
        <v>3000</v>
      </c>
      <c r="D74" s="17" t="s">
        <v>14</v>
      </c>
      <c r="E74" s="18">
        <v>0</v>
      </c>
      <c r="F74" s="18">
        <v>0</v>
      </c>
      <c r="G74" s="18">
        <f t="shared" si="75"/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f t="shared" si="81"/>
        <v>0</v>
      </c>
      <c r="N74" s="18">
        <v>0</v>
      </c>
      <c r="O74" s="18">
        <v>0</v>
      </c>
      <c r="P74" s="18">
        <f t="shared" si="82"/>
        <v>0</v>
      </c>
      <c r="Q74" s="18">
        <v>0</v>
      </c>
      <c r="R74" s="18">
        <v>0</v>
      </c>
      <c r="S74" s="18">
        <f t="shared" si="76"/>
        <v>0</v>
      </c>
      <c r="T74" s="18">
        <v>0</v>
      </c>
      <c r="U74" s="18">
        <v>0</v>
      </c>
      <c r="V74" s="18">
        <f t="shared" si="77"/>
        <v>0</v>
      </c>
      <c r="W74" s="18">
        <v>0</v>
      </c>
      <c r="X74" s="18">
        <v>0</v>
      </c>
      <c r="Y74" s="18">
        <f t="shared" si="78"/>
        <v>0</v>
      </c>
      <c r="Z74" s="18">
        <v>0</v>
      </c>
      <c r="AA74" s="18">
        <v>0</v>
      </c>
      <c r="AB74" s="18">
        <f t="shared" si="79"/>
        <v>0</v>
      </c>
      <c r="AC74" s="18">
        <v>0</v>
      </c>
      <c r="AD74" s="18">
        <v>0</v>
      </c>
      <c r="AE74" s="18">
        <f t="shared" si="80"/>
        <v>0</v>
      </c>
    </row>
    <row r="75" spans="1:31" ht="22.2">
      <c r="A75" s="13"/>
      <c r="B75" s="29"/>
      <c r="C75" s="9">
        <v>4000</v>
      </c>
      <c r="D75" s="17" t="s">
        <v>15</v>
      </c>
      <c r="E75" s="18">
        <v>0</v>
      </c>
      <c r="F75" s="18">
        <v>0</v>
      </c>
      <c r="G75" s="18">
        <f t="shared" si="75"/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f t="shared" si="81"/>
        <v>0</v>
      </c>
      <c r="N75" s="18">
        <v>0</v>
      </c>
      <c r="O75" s="18">
        <v>0</v>
      </c>
      <c r="P75" s="18">
        <f t="shared" si="82"/>
        <v>0</v>
      </c>
      <c r="Q75" s="18">
        <v>0</v>
      </c>
      <c r="R75" s="18">
        <v>0</v>
      </c>
      <c r="S75" s="18">
        <f t="shared" si="76"/>
        <v>0</v>
      </c>
      <c r="T75" s="18">
        <v>0</v>
      </c>
      <c r="U75" s="18">
        <v>0</v>
      </c>
      <c r="V75" s="18">
        <f t="shared" si="77"/>
        <v>0</v>
      </c>
      <c r="W75" s="18">
        <v>0</v>
      </c>
      <c r="X75" s="18">
        <v>0</v>
      </c>
      <c r="Y75" s="18">
        <f t="shared" si="78"/>
        <v>0</v>
      </c>
      <c r="Z75" s="18">
        <v>0</v>
      </c>
      <c r="AA75" s="18">
        <v>0</v>
      </c>
      <c r="AB75" s="18">
        <f t="shared" si="79"/>
        <v>0</v>
      </c>
      <c r="AC75" s="18">
        <v>0</v>
      </c>
      <c r="AD75" s="18">
        <v>0</v>
      </c>
      <c r="AE75" s="18">
        <f t="shared" si="80"/>
        <v>0</v>
      </c>
    </row>
    <row r="76" spans="1:31" ht="22.2">
      <c r="A76" s="13"/>
      <c r="B76" s="29"/>
      <c r="C76" s="9">
        <v>5000</v>
      </c>
      <c r="D76" s="17" t="s">
        <v>16</v>
      </c>
      <c r="E76" s="18">
        <v>0</v>
      </c>
      <c r="F76" s="18">
        <v>2000000</v>
      </c>
      <c r="G76" s="18">
        <f t="shared" si="75"/>
        <v>2000000</v>
      </c>
      <c r="H76" s="18">
        <v>0</v>
      </c>
      <c r="I76" s="18">
        <v>2000000</v>
      </c>
      <c r="J76" s="18">
        <v>0</v>
      </c>
      <c r="K76" s="18">
        <v>0</v>
      </c>
      <c r="L76" s="18">
        <v>0</v>
      </c>
      <c r="M76" s="18">
        <f t="shared" si="81"/>
        <v>0</v>
      </c>
      <c r="N76" s="18">
        <v>0</v>
      </c>
      <c r="O76" s="18">
        <v>0</v>
      </c>
      <c r="P76" s="18">
        <f t="shared" si="82"/>
        <v>0</v>
      </c>
      <c r="Q76" s="18">
        <v>0</v>
      </c>
      <c r="R76" s="18">
        <v>0</v>
      </c>
      <c r="S76" s="18">
        <f t="shared" si="76"/>
        <v>0</v>
      </c>
      <c r="T76" s="18">
        <v>0</v>
      </c>
      <c r="U76" s="18">
        <v>0</v>
      </c>
      <c r="V76" s="18">
        <f t="shared" si="77"/>
        <v>0</v>
      </c>
      <c r="W76" s="18">
        <v>0</v>
      </c>
      <c r="X76" s="18">
        <v>0</v>
      </c>
      <c r="Y76" s="18">
        <f t="shared" si="78"/>
        <v>0</v>
      </c>
      <c r="Z76" s="18">
        <v>0</v>
      </c>
      <c r="AA76" s="18">
        <v>0</v>
      </c>
      <c r="AB76" s="18">
        <f t="shared" si="79"/>
        <v>0</v>
      </c>
      <c r="AC76" s="18">
        <v>0</v>
      </c>
      <c r="AD76" s="18">
        <v>0</v>
      </c>
      <c r="AE76" s="18">
        <f t="shared" si="80"/>
        <v>0</v>
      </c>
    </row>
    <row r="77" spans="1:31" ht="22.2">
      <c r="A77" s="13"/>
      <c r="B77" s="29"/>
      <c r="C77" s="9">
        <v>6000</v>
      </c>
      <c r="D77" s="17" t="s">
        <v>17</v>
      </c>
      <c r="E77" s="18">
        <v>0</v>
      </c>
      <c r="F77" s="18">
        <v>0</v>
      </c>
      <c r="G77" s="18">
        <f t="shared" si="75"/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f t="shared" si="81"/>
        <v>0</v>
      </c>
      <c r="N77" s="18">
        <v>0</v>
      </c>
      <c r="O77" s="18">
        <v>0</v>
      </c>
      <c r="P77" s="18">
        <f t="shared" si="82"/>
        <v>0</v>
      </c>
      <c r="Q77" s="18">
        <v>0</v>
      </c>
      <c r="R77" s="18">
        <v>0</v>
      </c>
      <c r="S77" s="18">
        <f t="shared" si="76"/>
        <v>0</v>
      </c>
      <c r="T77" s="18">
        <v>0</v>
      </c>
      <c r="U77" s="18">
        <v>0</v>
      </c>
      <c r="V77" s="18">
        <f t="shared" si="77"/>
        <v>0</v>
      </c>
      <c r="W77" s="18">
        <v>0</v>
      </c>
      <c r="X77" s="18">
        <v>0</v>
      </c>
      <c r="Y77" s="18">
        <f t="shared" si="78"/>
        <v>0</v>
      </c>
      <c r="Z77" s="18">
        <v>0</v>
      </c>
      <c r="AA77" s="18">
        <v>0</v>
      </c>
      <c r="AB77" s="18">
        <f t="shared" si="79"/>
        <v>0</v>
      </c>
      <c r="AC77" s="18">
        <f t="shared" ref="AC77" si="83">E77-N77-Q77-T77-W77-Z77</f>
        <v>0</v>
      </c>
      <c r="AD77" s="18">
        <f t="shared" ref="AD77" si="84">F77-O77-R77-U77-X77-AA77</f>
        <v>0</v>
      </c>
      <c r="AE77" s="18">
        <f t="shared" si="80"/>
        <v>0</v>
      </c>
    </row>
    <row r="78" spans="1:31" ht="25.5" customHeight="1">
      <c r="A78" s="13"/>
      <c r="B78" s="29"/>
      <c r="C78" s="37" t="s">
        <v>43</v>
      </c>
      <c r="D78" s="37"/>
      <c r="E78" s="16">
        <f>SUM(E79:E84)</f>
        <v>16496905</v>
      </c>
      <c r="F78" s="16">
        <f t="shared" ref="F78:AE78" si="85">SUM(F79:F84)</f>
        <v>643430</v>
      </c>
      <c r="G78" s="16">
        <f t="shared" si="85"/>
        <v>17140335</v>
      </c>
      <c r="H78" s="16">
        <f t="shared" si="85"/>
        <v>0</v>
      </c>
      <c r="I78" s="16">
        <f t="shared" si="85"/>
        <v>0</v>
      </c>
      <c r="J78" s="16">
        <f t="shared" si="85"/>
        <v>0</v>
      </c>
      <c r="K78" s="16">
        <f t="shared" si="85"/>
        <v>0</v>
      </c>
      <c r="L78" s="16">
        <f t="shared" si="85"/>
        <v>0</v>
      </c>
      <c r="M78" s="16">
        <f t="shared" si="85"/>
        <v>0</v>
      </c>
      <c r="N78" s="16">
        <f t="shared" si="85"/>
        <v>16320381.359999999</v>
      </c>
      <c r="O78" s="16">
        <f t="shared" si="85"/>
        <v>615687</v>
      </c>
      <c r="P78" s="16">
        <f t="shared" si="85"/>
        <v>16936068.359999999</v>
      </c>
      <c r="Q78" s="16">
        <f t="shared" si="85"/>
        <v>0</v>
      </c>
      <c r="R78" s="16">
        <f t="shared" si="85"/>
        <v>0</v>
      </c>
      <c r="S78" s="16">
        <f t="shared" si="85"/>
        <v>0</v>
      </c>
      <c r="T78" s="16">
        <f t="shared" si="85"/>
        <v>0</v>
      </c>
      <c r="U78" s="16">
        <f t="shared" si="85"/>
        <v>0</v>
      </c>
      <c r="V78" s="16">
        <f t="shared" si="85"/>
        <v>0</v>
      </c>
      <c r="W78" s="16">
        <f t="shared" si="85"/>
        <v>0</v>
      </c>
      <c r="X78" s="16">
        <f t="shared" si="85"/>
        <v>0</v>
      </c>
      <c r="Y78" s="16">
        <f t="shared" si="85"/>
        <v>0</v>
      </c>
      <c r="Z78" s="16">
        <f t="shared" si="85"/>
        <v>0</v>
      </c>
      <c r="AA78" s="16">
        <f t="shared" si="85"/>
        <v>0</v>
      </c>
      <c r="AB78" s="16">
        <f t="shared" si="85"/>
        <v>0</v>
      </c>
      <c r="AC78" s="16">
        <f t="shared" si="85"/>
        <v>176523.6400000006</v>
      </c>
      <c r="AD78" s="16">
        <f t="shared" si="85"/>
        <v>27742.999999999993</v>
      </c>
      <c r="AE78" s="16">
        <f t="shared" si="85"/>
        <v>204266.6400000006</v>
      </c>
    </row>
    <row r="79" spans="1:31" ht="22.2">
      <c r="A79" s="13"/>
      <c r="B79" s="29"/>
      <c r="C79" s="9">
        <v>1000</v>
      </c>
      <c r="D79" s="17" t="s">
        <v>12</v>
      </c>
      <c r="E79" s="18">
        <v>0</v>
      </c>
      <c r="F79" s="18">
        <v>0</v>
      </c>
      <c r="G79" s="18">
        <f t="shared" ref="G79:G84" si="86">E79+F79</f>
        <v>0</v>
      </c>
      <c r="H79" s="18">
        <v>0</v>
      </c>
      <c r="I79" s="18">
        <v>0</v>
      </c>
      <c r="J79" s="18">
        <f>+H79+I79</f>
        <v>0</v>
      </c>
      <c r="K79" s="18">
        <v>0</v>
      </c>
      <c r="L79" s="18">
        <v>0</v>
      </c>
      <c r="M79" s="18">
        <f>+K79+L79</f>
        <v>0</v>
      </c>
      <c r="N79" s="18">
        <v>0</v>
      </c>
      <c r="O79" s="18">
        <v>0</v>
      </c>
      <c r="P79" s="18">
        <f>+N79+O79</f>
        <v>0</v>
      </c>
      <c r="Q79" s="18">
        <v>0</v>
      </c>
      <c r="R79" s="18">
        <v>0</v>
      </c>
      <c r="S79" s="18">
        <f t="shared" ref="S79:S84" si="87">Q79+R79</f>
        <v>0</v>
      </c>
      <c r="T79" s="18">
        <v>0</v>
      </c>
      <c r="U79" s="18">
        <v>0</v>
      </c>
      <c r="V79" s="18">
        <f t="shared" ref="V79:V84" si="88">T79+U79</f>
        <v>0</v>
      </c>
      <c r="W79" s="18">
        <v>0</v>
      </c>
      <c r="X79" s="18">
        <v>0</v>
      </c>
      <c r="Y79" s="18">
        <f t="shared" ref="Y79:Y84" si="89">W79+X79</f>
        <v>0</v>
      </c>
      <c r="Z79" s="18">
        <v>0</v>
      </c>
      <c r="AA79" s="18">
        <v>0</v>
      </c>
      <c r="AB79" s="18">
        <f t="shared" ref="AB79:AB84" si="90">Z79+AA79</f>
        <v>0</v>
      </c>
      <c r="AC79" s="18">
        <v>0</v>
      </c>
      <c r="AD79" s="18">
        <v>0</v>
      </c>
      <c r="AE79" s="18">
        <f t="shared" ref="AE79:AE84" si="91">AC79+AD79</f>
        <v>0</v>
      </c>
    </row>
    <row r="80" spans="1:31" ht="22.2">
      <c r="A80" s="13"/>
      <c r="B80" s="29"/>
      <c r="C80" s="9">
        <v>2000</v>
      </c>
      <c r="D80" s="17" t="s">
        <v>13</v>
      </c>
      <c r="E80" s="18">
        <v>8813628</v>
      </c>
      <c r="F80" s="18">
        <v>33000</v>
      </c>
      <c r="G80" s="18">
        <f t="shared" si="86"/>
        <v>8846628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f t="shared" ref="M80:M84" si="92">+K80+L80</f>
        <v>0</v>
      </c>
      <c r="N80" s="18">
        <v>8812982.1999999993</v>
      </c>
      <c r="O80" s="18">
        <v>32990.400000000001</v>
      </c>
      <c r="P80" s="18">
        <f t="shared" ref="P80:P84" si="93">N80+O80</f>
        <v>8845972.5999999996</v>
      </c>
      <c r="Q80" s="18">
        <v>0</v>
      </c>
      <c r="R80" s="18">
        <v>0</v>
      </c>
      <c r="S80" s="18">
        <f t="shared" si="87"/>
        <v>0</v>
      </c>
      <c r="T80" s="18">
        <v>0</v>
      </c>
      <c r="U80" s="18">
        <v>0</v>
      </c>
      <c r="V80" s="18">
        <f t="shared" si="88"/>
        <v>0</v>
      </c>
      <c r="W80" s="18">
        <v>0</v>
      </c>
      <c r="X80" s="18">
        <v>0</v>
      </c>
      <c r="Y80" s="18">
        <f t="shared" si="89"/>
        <v>0</v>
      </c>
      <c r="Z80" s="18">
        <v>0</v>
      </c>
      <c r="AA80" s="18">
        <v>0</v>
      </c>
      <c r="AB80" s="18">
        <f t="shared" si="90"/>
        <v>0</v>
      </c>
      <c r="AC80" s="18">
        <v>645.80000000074506</v>
      </c>
      <c r="AD80" s="18">
        <v>9.5999999999985448</v>
      </c>
      <c r="AE80" s="18">
        <f t="shared" si="91"/>
        <v>655.4000000007436</v>
      </c>
    </row>
    <row r="81" spans="1:31" ht="22.2">
      <c r="A81" s="13"/>
      <c r="B81" s="29"/>
      <c r="C81" s="9">
        <v>3000</v>
      </c>
      <c r="D81" s="17" t="s">
        <v>14</v>
      </c>
      <c r="E81" s="18">
        <v>4733613</v>
      </c>
      <c r="F81" s="18">
        <v>462993</v>
      </c>
      <c r="G81" s="18">
        <f t="shared" si="86"/>
        <v>5196606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f t="shared" si="92"/>
        <v>0</v>
      </c>
      <c r="N81" s="18">
        <v>4647853.2</v>
      </c>
      <c r="O81" s="18">
        <v>461736</v>
      </c>
      <c r="P81" s="18">
        <f t="shared" si="93"/>
        <v>5109589.2</v>
      </c>
      <c r="Q81" s="18">
        <v>0</v>
      </c>
      <c r="R81" s="18">
        <v>0</v>
      </c>
      <c r="S81" s="18">
        <f t="shared" si="87"/>
        <v>0</v>
      </c>
      <c r="T81" s="18">
        <v>0</v>
      </c>
      <c r="U81" s="18">
        <v>0</v>
      </c>
      <c r="V81" s="18">
        <f t="shared" si="88"/>
        <v>0</v>
      </c>
      <c r="W81" s="18">
        <v>0</v>
      </c>
      <c r="X81" s="18">
        <v>0</v>
      </c>
      <c r="Y81" s="18">
        <f t="shared" si="89"/>
        <v>0</v>
      </c>
      <c r="Z81" s="18">
        <v>0</v>
      </c>
      <c r="AA81" s="18">
        <v>0</v>
      </c>
      <c r="AB81" s="18">
        <f t="shared" si="90"/>
        <v>0</v>
      </c>
      <c r="AC81" s="18">
        <v>85759.799999999814</v>
      </c>
      <c r="AD81" s="18">
        <v>1257</v>
      </c>
      <c r="AE81" s="18">
        <f t="shared" si="91"/>
        <v>87016.799999999814</v>
      </c>
    </row>
    <row r="82" spans="1:31" ht="22.2">
      <c r="A82" s="13"/>
      <c r="B82" s="29"/>
      <c r="C82" s="9">
        <v>4000</v>
      </c>
      <c r="D82" s="17" t="s">
        <v>15</v>
      </c>
      <c r="E82" s="18">
        <v>0</v>
      </c>
      <c r="F82" s="18">
        <v>0</v>
      </c>
      <c r="G82" s="18">
        <f t="shared" si="86"/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f t="shared" si="92"/>
        <v>0</v>
      </c>
      <c r="N82" s="18">
        <v>0</v>
      </c>
      <c r="O82" s="18">
        <v>0</v>
      </c>
      <c r="P82" s="18">
        <f t="shared" si="93"/>
        <v>0</v>
      </c>
      <c r="Q82" s="18">
        <v>0</v>
      </c>
      <c r="R82" s="18">
        <v>0</v>
      </c>
      <c r="S82" s="18">
        <f t="shared" si="87"/>
        <v>0</v>
      </c>
      <c r="T82" s="18">
        <v>0</v>
      </c>
      <c r="U82" s="18">
        <v>0</v>
      </c>
      <c r="V82" s="18">
        <f t="shared" si="88"/>
        <v>0</v>
      </c>
      <c r="W82" s="18">
        <v>0</v>
      </c>
      <c r="X82" s="18">
        <v>0</v>
      </c>
      <c r="Y82" s="18">
        <f t="shared" si="89"/>
        <v>0</v>
      </c>
      <c r="Z82" s="18">
        <v>0</v>
      </c>
      <c r="AA82" s="18">
        <v>0</v>
      </c>
      <c r="AB82" s="18">
        <f t="shared" si="90"/>
        <v>0</v>
      </c>
      <c r="AC82" s="18">
        <v>0</v>
      </c>
      <c r="AD82" s="18">
        <v>0</v>
      </c>
      <c r="AE82" s="18">
        <f t="shared" si="91"/>
        <v>0</v>
      </c>
    </row>
    <row r="83" spans="1:31" ht="22.2">
      <c r="A83" s="13"/>
      <c r="B83" s="29"/>
      <c r="C83" s="9">
        <v>5000</v>
      </c>
      <c r="D83" s="17" t="s">
        <v>16</v>
      </c>
      <c r="E83" s="18">
        <v>2949664</v>
      </c>
      <c r="F83" s="18">
        <v>147437</v>
      </c>
      <c r="G83" s="18">
        <f t="shared" si="86"/>
        <v>3097101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f t="shared" si="92"/>
        <v>0</v>
      </c>
      <c r="N83" s="18">
        <v>2859545.96</v>
      </c>
      <c r="O83" s="18">
        <v>120960.6</v>
      </c>
      <c r="P83" s="18">
        <f t="shared" si="93"/>
        <v>2980506.56</v>
      </c>
      <c r="Q83" s="18">
        <v>0</v>
      </c>
      <c r="R83" s="18">
        <v>0</v>
      </c>
      <c r="S83" s="18">
        <f t="shared" si="87"/>
        <v>0</v>
      </c>
      <c r="T83" s="18">
        <v>0</v>
      </c>
      <c r="U83" s="18">
        <v>0</v>
      </c>
      <c r="V83" s="18">
        <f t="shared" si="88"/>
        <v>0</v>
      </c>
      <c r="W83" s="18">
        <v>0</v>
      </c>
      <c r="X83" s="18">
        <v>0</v>
      </c>
      <c r="Y83" s="18">
        <f t="shared" si="89"/>
        <v>0</v>
      </c>
      <c r="Z83" s="18">
        <v>0</v>
      </c>
      <c r="AA83" s="18">
        <v>0</v>
      </c>
      <c r="AB83" s="18">
        <f t="shared" si="90"/>
        <v>0</v>
      </c>
      <c r="AC83" s="18">
        <v>90118.040000000037</v>
      </c>
      <c r="AD83" s="18">
        <v>26476.399999999994</v>
      </c>
      <c r="AE83" s="18">
        <f t="shared" si="91"/>
        <v>116594.44000000003</v>
      </c>
    </row>
    <row r="84" spans="1:31" ht="22.8" thickBot="1">
      <c r="A84" s="13"/>
      <c r="B84" s="29"/>
      <c r="C84" s="9">
        <v>6000</v>
      </c>
      <c r="D84" s="17" t="s">
        <v>17</v>
      </c>
      <c r="E84" s="18">
        <v>0</v>
      </c>
      <c r="F84" s="18">
        <v>0</v>
      </c>
      <c r="G84" s="18">
        <f t="shared" si="86"/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f t="shared" si="92"/>
        <v>0</v>
      </c>
      <c r="N84" s="18">
        <v>0</v>
      </c>
      <c r="O84" s="18">
        <v>0</v>
      </c>
      <c r="P84" s="18">
        <f t="shared" si="93"/>
        <v>0</v>
      </c>
      <c r="Q84" s="18">
        <v>0</v>
      </c>
      <c r="R84" s="18">
        <v>0</v>
      </c>
      <c r="S84" s="18">
        <f t="shared" si="87"/>
        <v>0</v>
      </c>
      <c r="T84" s="18">
        <v>0</v>
      </c>
      <c r="U84" s="18">
        <v>0</v>
      </c>
      <c r="V84" s="18">
        <f t="shared" si="88"/>
        <v>0</v>
      </c>
      <c r="W84" s="18">
        <v>0</v>
      </c>
      <c r="X84" s="18">
        <v>0</v>
      </c>
      <c r="Y84" s="18">
        <f t="shared" si="89"/>
        <v>0</v>
      </c>
      <c r="Z84" s="18">
        <v>0</v>
      </c>
      <c r="AA84" s="18">
        <v>0</v>
      </c>
      <c r="AB84" s="18">
        <f t="shared" si="90"/>
        <v>0</v>
      </c>
      <c r="AC84" s="18">
        <f t="shared" ref="AC84" si="94">E84-N84-Q84-T84-W84-Z84</f>
        <v>0</v>
      </c>
      <c r="AD84" s="18">
        <f t="shared" ref="AD84" si="95">F84-O84-R84-U84-X84-AA84</f>
        <v>0</v>
      </c>
      <c r="AE84" s="18">
        <f t="shared" si="91"/>
        <v>0</v>
      </c>
    </row>
    <row r="85" spans="1:31" ht="52.5" customHeight="1">
      <c r="A85" s="50">
        <v>4</v>
      </c>
      <c r="B85" s="53" t="s">
        <v>44</v>
      </c>
      <c r="C85" s="53"/>
      <c r="D85" s="53"/>
      <c r="E85" s="15">
        <f>+E86+E93</f>
        <v>631314</v>
      </c>
      <c r="F85" s="15">
        <f t="shared" ref="F85:AE85" si="96">+F86+F93</f>
        <v>803378</v>
      </c>
      <c r="G85" s="15">
        <f t="shared" si="96"/>
        <v>1434692</v>
      </c>
      <c r="H85" s="15">
        <f t="shared" si="96"/>
        <v>136570.28</v>
      </c>
      <c r="I85" s="15">
        <f t="shared" si="96"/>
        <v>18760.68</v>
      </c>
      <c r="J85" s="15">
        <f t="shared" si="96"/>
        <v>0</v>
      </c>
      <c r="K85" s="15">
        <f t="shared" si="96"/>
        <v>0</v>
      </c>
      <c r="L85" s="15">
        <f t="shared" si="96"/>
        <v>0</v>
      </c>
      <c r="M85" s="15">
        <f t="shared" si="96"/>
        <v>0</v>
      </c>
      <c r="N85" s="15">
        <f t="shared" si="96"/>
        <v>484849.46</v>
      </c>
      <c r="O85" s="15">
        <f t="shared" si="96"/>
        <v>780308.42999999993</v>
      </c>
      <c r="P85" s="15">
        <f t="shared" si="96"/>
        <v>1265157.8900000001</v>
      </c>
      <c r="Q85" s="15">
        <f t="shared" si="96"/>
        <v>0</v>
      </c>
      <c r="R85" s="15">
        <f t="shared" si="96"/>
        <v>0</v>
      </c>
      <c r="S85" s="15">
        <f t="shared" si="96"/>
        <v>0</v>
      </c>
      <c r="T85" s="15">
        <f t="shared" si="96"/>
        <v>0</v>
      </c>
      <c r="U85" s="15">
        <f t="shared" si="96"/>
        <v>0</v>
      </c>
      <c r="V85" s="15">
        <f t="shared" si="96"/>
        <v>0</v>
      </c>
      <c r="W85" s="15">
        <f t="shared" si="96"/>
        <v>0</v>
      </c>
      <c r="X85" s="15">
        <f t="shared" si="96"/>
        <v>0</v>
      </c>
      <c r="Y85" s="15">
        <f t="shared" si="96"/>
        <v>0</v>
      </c>
      <c r="Z85" s="15">
        <f t="shared" si="96"/>
        <v>0</v>
      </c>
      <c r="AA85" s="15">
        <f t="shared" si="96"/>
        <v>0</v>
      </c>
      <c r="AB85" s="15">
        <f t="shared" si="96"/>
        <v>0</v>
      </c>
      <c r="AC85" s="15">
        <f t="shared" si="96"/>
        <v>9894.2599999999802</v>
      </c>
      <c r="AD85" s="15">
        <f t="shared" si="96"/>
        <v>4308.8899999999994</v>
      </c>
      <c r="AE85" s="15">
        <f t="shared" si="96"/>
        <v>14203.14999999998</v>
      </c>
    </row>
    <row r="86" spans="1:31" ht="52.5" customHeight="1">
      <c r="A86" s="51"/>
      <c r="B86" s="40">
        <v>1</v>
      </c>
      <c r="C86" s="37" t="s">
        <v>45</v>
      </c>
      <c r="D86" s="37"/>
      <c r="E86" s="16">
        <f>SUM(E87:E92)</f>
        <v>431314</v>
      </c>
      <c r="F86" s="16">
        <f t="shared" ref="F86:AE86" si="97">SUM(F87:F92)</f>
        <v>803378</v>
      </c>
      <c r="G86" s="16">
        <f t="shared" si="97"/>
        <v>1234692</v>
      </c>
      <c r="H86" s="16">
        <f t="shared" si="97"/>
        <v>136570.28</v>
      </c>
      <c r="I86" s="16">
        <f t="shared" si="97"/>
        <v>18760.68</v>
      </c>
      <c r="J86" s="16">
        <f t="shared" si="97"/>
        <v>0</v>
      </c>
      <c r="K86" s="16">
        <f t="shared" si="97"/>
        <v>0</v>
      </c>
      <c r="L86" s="16">
        <f t="shared" si="97"/>
        <v>0</v>
      </c>
      <c r="M86" s="16">
        <f t="shared" si="97"/>
        <v>0</v>
      </c>
      <c r="N86" s="16">
        <f t="shared" si="97"/>
        <v>284849.46000000002</v>
      </c>
      <c r="O86" s="16">
        <f t="shared" si="97"/>
        <v>780308.42999999993</v>
      </c>
      <c r="P86" s="16">
        <f t="shared" si="97"/>
        <v>1065157.8900000001</v>
      </c>
      <c r="Q86" s="16">
        <f t="shared" si="97"/>
        <v>0</v>
      </c>
      <c r="R86" s="16">
        <f t="shared" si="97"/>
        <v>0</v>
      </c>
      <c r="S86" s="16">
        <f t="shared" si="97"/>
        <v>0</v>
      </c>
      <c r="T86" s="16">
        <f t="shared" si="97"/>
        <v>0</v>
      </c>
      <c r="U86" s="16">
        <f t="shared" si="97"/>
        <v>0</v>
      </c>
      <c r="V86" s="16">
        <f t="shared" si="97"/>
        <v>0</v>
      </c>
      <c r="W86" s="16">
        <f t="shared" si="97"/>
        <v>0</v>
      </c>
      <c r="X86" s="16">
        <f t="shared" si="97"/>
        <v>0</v>
      </c>
      <c r="Y86" s="16">
        <f t="shared" si="97"/>
        <v>0</v>
      </c>
      <c r="Z86" s="16">
        <f t="shared" si="97"/>
        <v>0</v>
      </c>
      <c r="AA86" s="16">
        <f t="shared" si="97"/>
        <v>0</v>
      </c>
      <c r="AB86" s="16">
        <f t="shared" si="97"/>
        <v>0</v>
      </c>
      <c r="AC86" s="16">
        <f t="shared" si="97"/>
        <v>9894.2599999999802</v>
      </c>
      <c r="AD86" s="16">
        <f t="shared" si="97"/>
        <v>4308.8899999999994</v>
      </c>
      <c r="AE86" s="16">
        <f t="shared" si="97"/>
        <v>14203.14999999998</v>
      </c>
    </row>
    <row r="87" spans="1:31" ht="22.2">
      <c r="A87" s="51"/>
      <c r="B87" s="40"/>
      <c r="C87" s="9">
        <v>1000</v>
      </c>
      <c r="D87" s="17" t="s">
        <v>12</v>
      </c>
      <c r="E87" s="18">
        <v>0</v>
      </c>
      <c r="F87" s="18">
        <v>0</v>
      </c>
      <c r="G87" s="18">
        <f t="shared" ref="G87:G92" si="98">E87+F87</f>
        <v>0</v>
      </c>
      <c r="H87" s="18">
        <v>0</v>
      </c>
      <c r="I87" s="18">
        <v>0</v>
      </c>
      <c r="J87" s="18">
        <f>+H87+I87</f>
        <v>0</v>
      </c>
      <c r="K87" s="18">
        <v>0</v>
      </c>
      <c r="L87" s="18">
        <v>0</v>
      </c>
      <c r="M87" s="18">
        <f>+K87+L87</f>
        <v>0</v>
      </c>
      <c r="N87" s="18">
        <v>0</v>
      </c>
      <c r="O87" s="18">
        <v>0</v>
      </c>
      <c r="P87" s="18">
        <f>+N87+O87</f>
        <v>0</v>
      </c>
      <c r="Q87" s="18">
        <v>0</v>
      </c>
      <c r="R87" s="18">
        <v>0</v>
      </c>
      <c r="S87" s="18">
        <f t="shared" ref="S87:S92" si="99">Q87+R87</f>
        <v>0</v>
      </c>
      <c r="T87" s="18">
        <v>0</v>
      </c>
      <c r="U87" s="18">
        <v>0</v>
      </c>
      <c r="V87" s="18">
        <f t="shared" ref="V87:V92" si="100">T87+U87</f>
        <v>0</v>
      </c>
      <c r="W87" s="18">
        <v>0</v>
      </c>
      <c r="X87" s="18">
        <v>0</v>
      </c>
      <c r="Y87" s="18">
        <f t="shared" ref="Y87:Y92" si="101">W87+X87</f>
        <v>0</v>
      </c>
      <c r="Z87" s="18">
        <v>0</v>
      </c>
      <c r="AA87" s="18">
        <v>0</v>
      </c>
      <c r="AB87" s="18">
        <f t="shared" ref="AB87:AB92" si="102">Z87+AA87</f>
        <v>0</v>
      </c>
      <c r="AC87" s="18">
        <v>0</v>
      </c>
      <c r="AD87" s="18">
        <v>0</v>
      </c>
      <c r="AE87" s="18">
        <f t="shared" ref="AE87:AE92" si="103">AC87+AD87</f>
        <v>0</v>
      </c>
    </row>
    <row r="88" spans="1:31" ht="22.2">
      <c r="A88" s="51"/>
      <c r="B88" s="40"/>
      <c r="C88" s="9">
        <v>2000</v>
      </c>
      <c r="D88" s="17" t="s">
        <v>13</v>
      </c>
      <c r="E88" s="18">
        <v>0</v>
      </c>
      <c r="F88" s="18">
        <v>27787</v>
      </c>
      <c r="G88" s="18">
        <f t="shared" si="98"/>
        <v>27787</v>
      </c>
      <c r="H88" s="18">
        <v>0</v>
      </c>
      <c r="I88" s="18">
        <v>11277.52</v>
      </c>
      <c r="J88" s="18">
        <v>0</v>
      </c>
      <c r="K88" s="18">
        <v>0</v>
      </c>
      <c r="L88" s="18">
        <v>0</v>
      </c>
      <c r="M88" s="18">
        <f t="shared" ref="M88:M92" si="104">+K88+L88</f>
        <v>0</v>
      </c>
      <c r="N88" s="18">
        <v>0</v>
      </c>
      <c r="O88" s="18">
        <v>14883.96</v>
      </c>
      <c r="P88" s="18">
        <f t="shared" ref="P88:P92" si="105">N88+O88</f>
        <v>14883.96</v>
      </c>
      <c r="Q88" s="18">
        <v>0</v>
      </c>
      <c r="R88" s="18">
        <v>0</v>
      </c>
      <c r="S88" s="18">
        <f t="shared" si="99"/>
        <v>0</v>
      </c>
      <c r="T88" s="18">
        <v>0</v>
      </c>
      <c r="U88" s="18">
        <v>0</v>
      </c>
      <c r="V88" s="18">
        <f t="shared" si="100"/>
        <v>0</v>
      </c>
      <c r="W88" s="18">
        <v>0</v>
      </c>
      <c r="X88" s="18">
        <v>0</v>
      </c>
      <c r="Y88" s="18">
        <f t="shared" si="101"/>
        <v>0</v>
      </c>
      <c r="Z88" s="18">
        <v>0</v>
      </c>
      <c r="AA88" s="18">
        <v>0</v>
      </c>
      <c r="AB88" s="18">
        <f t="shared" si="102"/>
        <v>0</v>
      </c>
      <c r="AC88" s="18">
        <v>0</v>
      </c>
      <c r="AD88" s="18">
        <v>1625.5200000000004</v>
      </c>
      <c r="AE88" s="18">
        <f t="shared" si="103"/>
        <v>1625.5200000000004</v>
      </c>
    </row>
    <row r="89" spans="1:31" ht="22.2">
      <c r="A89" s="51"/>
      <c r="B89" s="40"/>
      <c r="C89" s="9">
        <v>3000</v>
      </c>
      <c r="D89" s="17" t="s">
        <v>14</v>
      </c>
      <c r="E89" s="18">
        <v>0</v>
      </c>
      <c r="F89" s="18">
        <v>600000</v>
      </c>
      <c r="G89" s="18">
        <f t="shared" si="98"/>
        <v>600000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f t="shared" si="104"/>
        <v>0</v>
      </c>
      <c r="N89" s="18">
        <v>0</v>
      </c>
      <c r="O89" s="18">
        <v>600000</v>
      </c>
      <c r="P89" s="18">
        <f t="shared" si="105"/>
        <v>600000</v>
      </c>
      <c r="Q89" s="18">
        <v>0</v>
      </c>
      <c r="R89" s="18">
        <v>0</v>
      </c>
      <c r="S89" s="18">
        <f t="shared" si="99"/>
        <v>0</v>
      </c>
      <c r="T89" s="18">
        <v>0</v>
      </c>
      <c r="U89" s="18">
        <v>0</v>
      </c>
      <c r="V89" s="18">
        <f t="shared" si="100"/>
        <v>0</v>
      </c>
      <c r="W89" s="18">
        <v>0</v>
      </c>
      <c r="X89" s="18">
        <v>0</v>
      </c>
      <c r="Y89" s="18">
        <f t="shared" si="101"/>
        <v>0</v>
      </c>
      <c r="Z89" s="18">
        <v>0</v>
      </c>
      <c r="AA89" s="18">
        <v>0</v>
      </c>
      <c r="AB89" s="18">
        <f t="shared" si="102"/>
        <v>0</v>
      </c>
      <c r="AC89" s="18">
        <v>0</v>
      </c>
      <c r="AD89" s="18">
        <v>0</v>
      </c>
      <c r="AE89" s="18">
        <f t="shared" si="103"/>
        <v>0</v>
      </c>
    </row>
    <row r="90" spans="1:31" ht="22.2">
      <c r="A90" s="51"/>
      <c r="B90" s="40"/>
      <c r="C90" s="9">
        <v>4000</v>
      </c>
      <c r="D90" s="17" t="s">
        <v>15</v>
      </c>
      <c r="E90" s="18">
        <v>0</v>
      </c>
      <c r="F90" s="18">
        <v>0</v>
      </c>
      <c r="G90" s="18">
        <f t="shared" si="98"/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f t="shared" si="104"/>
        <v>0</v>
      </c>
      <c r="N90" s="18">
        <v>0</v>
      </c>
      <c r="O90" s="18">
        <v>0</v>
      </c>
      <c r="P90" s="18">
        <f t="shared" si="105"/>
        <v>0</v>
      </c>
      <c r="Q90" s="18">
        <v>0</v>
      </c>
      <c r="R90" s="18">
        <v>0</v>
      </c>
      <c r="S90" s="18">
        <f t="shared" si="99"/>
        <v>0</v>
      </c>
      <c r="T90" s="18">
        <v>0</v>
      </c>
      <c r="U90" s="18">
        <v>0</v>
      </c>
      <c r="V90" s="18">
        <f t="shared" si="100"/>
        <v>0</v>
      </c>
      <c r="W90" s="18">
        <v>0</v>
      </c>
      <c r="X90" s="18">
        <v>0</v>
      </c>
      <c r="Y90" s="18">
        <f t="shared" si="101"/>
        <v>0</v>
      </c>
      <c r="Z90" s="18">
        <v>0</v>
      </c>
      <c r="AA90" s="18">
        <v>0</v>
      </c>
      <c r="AB90" s="18">
        <f t="shared" si="102"/>
        <v>0</v>
      </c>
      <c r="AC90" s="18">
        <v>0</v>
      </c>
      <c r="AD90" s="18">
        <v>0</v>
      </c>
      <c r="AE90" s="18">
        <f t="shared" si="103"/>
        <v>0</v>
      </c>
    </row>
    <row r="91" spans="1:31" ht="22.2">
      <c r="A91" s="51"/>
      <c r="B91" s="40"/>
      <c r="C91" s="9">
        <v>5000</v>
      </c>
      <c r="D91" s="17" t="s">
        <v>16</v>
      </c>
      <c r="E91" s="18">
        <v>431314</v>
      </c>
      <c r="F91" s="18">
        <v>175591</v>
      </c>
      <c r="G91" s="18">
        <f t="shared" si="98"/>
        <v>606905</v>
      </c>
      <c r="H91" s="18">
        <v>136570.28</v>
      </c>
      <c r="I91" s="18">
        <v>7483.16</v>
      </c>
      <c r="J91" s="18">
        <v>0</v>
      </c>
      <c r="K91" s="18">
        <v>0</v>
      </c>
      <c r="L91" s="18">
        <v>0</v>
      </c>
      <c r="M91" s="18">
        <f t="shared" si="104"/>
        <v>0</v>
      </c>
      <c r="N91" s="18">
        <v>284849.46000000002</v>
      </c>
      <c r="O91" s="18">
        <v>165424.47</v>
      </c>
      <c r="P91" s="18">
        <f t="shared" si="105"/>
        <v>450273.93000000005</v>
      </c>
      <c r="Q91" s="18">
        <v>0</v>
      </c>
      <c r="R91" s="18">
        <v>0</v>
      </c>
      <c r="S91" s="18">
        <f t="shared" si="99"/>
        <v>0</v>
      </c>
      <c r="T91" s="18">
        <v>0</v>
      </c>
      <c r="U91" s="18">
        <v>0</v>
      </c>
      <c r="V91" s="18">
        <f t="shared" si="100"/>
        <v>0</v>
      </c>
      <c r="W91" s="18">
        <v>0</v>
      </c>
      <c r="X91" s="18">
        <v>0</v>
      </c>
      <c r="Y91" s="18">
        <f t="shared" si="101"/>
        <v>0</v>
      </c>
      <c r="Z91" s="18">
        <v>0</v>
      </c>
      <c r="AA91" s="18">
        <v>0</v>
      </c>
      <c r="AB91" s="18">
        <f t="shared" si="102"/>
        <v>0</v>
      </c>
      <c r="AC91" s="18">
        <v>9894.2599999999802</v>
      </c>
      <c r="AD91" s="18">
        <v>2683.369999999999</v>
      </c>
      <c r="AE91" s="18">
        <f t="shared" si="103"/>
        <v>12577.629999999979</v>
      </c>
    </row>
    <row r="92" spans="1:31" ht="22.2">
      <c r="A92" s="51"/>
      <c r="B92" s="40"/>
      <c r="C92" s="9">
        <v>6000</v>
      </c>
      <c r="D92" s="17" t="s">
        <v>17</v>
      </c>
      <c r="E92" s="18">
        <v>0</v>
      </c>
      <c r="F92" s="18">
        <v>0</v>
      </c>
      <c r="G92" s="18">
        <f t="shared" si="98"/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f t="shared" si="104"/>
        <v>0</v>
      </c>
      <c r="N92" s="18">
        <v>0</v>
      </c>
      <c r="O92" s="18">
        <v>0</v>
      </c>
      <c r="P92" s="18">
        <f t="shared" si="105"/>
        <v>0</v>
      </c>
      <c r="Q92" s="18">
        <v>0</v>
      </c>
      <c r="R92" s="18">
        <v>0</v>
      </c>
      <c r="S92" s="18">
        <f t="shared" si="99"/>
        <v>0</v>
      </c>
      <c r="T92" s="18">
        <v>0</v>
      </c>
      <c r="U92" s="18">
        <v>0</v>
      </c>
      <c r="V92" s="18">
        <f t="shared" si="100"/>
        <v>0</v>
      </c>
      <c r="W92" s="18">
        <v>0</v>
      </c>
      <c r="X92" s="18">
        <v>0</v>
      </c>
      <c r="Y92" s="18">
        <f t="shared" si="101"/>
        <v>0</v>
      </c>
      <c r="Z92" s="18">
        <v>0</v>
      </c>
      <c r="AA92" s="18">
        <v>0</v>
      </c>
      <c r="AB92" s="18">
        <f t="shared" si="102"/>
        <v>0</v>
      </c>
      <c r="AC92" s="18">
        <f t="shared" ref="AC92" si="106">E92-N92-Q92-T92-W92-Z92</f>
        <v>0</v>
      </c>
      <c r="AD92" s="18">
        <f t="shared" ref="AD92" si="107">F92-O92-R92-U92-X92-AA92</f>
        <v>0</v>
      </c>
      <c r="AE92" s="18">
        <f t="shared" si="103"/>
        <v>0</v>
      </c>
    </row>
    <row r="93" spans="1:31" ht="52.5" customHeight="1">
      <c r="A93" s="51"/>
      <c r="B93" s="40">
        <v>2</v>
      </c>
      <c r="C93" s="37" t="s">
        <v>46</v>
      </c>
      <c r="D93" s="37"/>
      <c r="E93" s="16">
        <f>SUM(E94:E99)</f>
        <v>200000</v>
      </c>
      <c r="F93" s="16">
        <f t="shared" ref="F93:AE93" si="108">SUM(F94:F99)</f>
        <v>0</v>
      </c>
      <c r="G93" s="16">
        <f t="shared" si="108"/>
        <v>200000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f t="shared" si="108"/>
        <v>200000</v>
      </c>
      <c r="O93" s="16">
        <f t="shared" ref="O93" si="109">SUM(O94:O99)</f>
        <v>0</v>
      </c>
      <c r="P93" s="16">
        <f t="shared" si="108"/>
        <v>200000</v>
      </c>
      <c r="Q93" s="16">
        <f t="shared" si="108"/>
        <v>0</v>
      </c>
      <c r="R93" s="16">
        <f t="shared" si="108"/>
        <v>0</v>
      </c>
      <c r="S93" s="16">
        <f t="shared" si="108"/>
        <v>0</v>
      </c>
      <c r="T93" s="16">
        <f t="shared" si="108"/>
        <v>0</v>
      </c>
      <c r="U93" s="16">
        <f t="shared" si="108"/>
        <v>0</v>
      </c>
      <c r="V93" s="16">
        <f t="shared" si="108"/>
        <v>0</v>
      </c>
      <c r="W93" s="16">
        <f t="shared" si="108"/>
        <v>0</v>
      </c>
      <c r="X93" s="16">
        <f t="shared" si="108"/>
        <v>0</v>
      </c>
      <c r="Y93" s="16">
        <f t="shared" si="108"/>
        <v>0</v>
      </c>
      <c r="Z93" s="16">
        <f>SUM(Z94:Z99)</f>
        <v>0</v>
      </c>
      <c r="AA93" s="16">
        <f>SUM(AA94:AA99)</f>
        <v>0</v>
      </c>
      <c r="AB93" s="16">
        <f>SUM(AB94:AB99)</f>
        <v>0</v>
      </c>
      <c r="AC93" s="16">
        <f t="shared" si="108"/>
        <v>0</v>
      </c>
      <c r="AD93" s="16">
        <f t="shared" si="108"/>
        <v>0</v>
      </c>
      <c r="AE93" s="16">
        <f t="shared" si="108"/>
        <v>0</v>
      </c>
    </row>
    <row r="94" spans="1:31" ht="22.2">
      <c r="A94" s="51"/>
      <c r="B94" s="40"/>
      <c r="C94" s="9">
        <v>1000</v>
      </c>
      <c r="D94" s="17" t="s">
        <v>12</v>
      </c>
      <c r="E94" s="18">
        <v>0</v>
      </c>
      <c r="F94" s="18">
        <v>0</v>
      </c>
      <c r="G94" s="18">
        <f t="shared" ref="G94:G99" si="110">E94+F94</f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f t="shared" ref="P94:P136" si="111">N94+O94</f>
        <v>0</v>
      </c>
      <c r="Q94" s="18">
        <v>0</v>
      </c>
      <c r="R94" s="18">
        <v>0</v>
      </c>
      <c r="S94" s="18">
        <f t="shared" ref="S94:S99" si="112">Q94+R94</f>
        <v>0</v>
      </c>
      <c r="T94" s="18">
        <v>0</v>
      </c>
      <c r="U94" s="18">
        <v>0</v>
      </c>
      <c r="V94" s="18">
        <f t="shared" ref="V94:V99" si="113">T94+U94</f>
        <v>0</v>
      </c>
      <c r="W94" s="18">
        <v>0</v>
      </c>
      <c r="X94" s="18">
        <v>0</v>
      </c>
      <c r="Y94" s="18">
        <f t="shared" ref="Y94:Y99" si="114">W94+X94</f>
        <v>0</v>
      </c>
      <c r="Z94" s="18">
        <v>0</v>
      </c>
      <c r="AA94" s="18">
        <v>0</v>
      </c>
      <c r="AB94" s="18">
        <f t="shared" ref="AB94:AB99" si="115">Z94+AA94</f>
        <v>0</v>
      </c>
      <c r="AC94" s="18">
        <v>0</v>
      </c>
      <c r="AD94" s="18">
        <v>0</v>
      </c>
      <c r="AE94" s="18">
        <f t="shared" ref="AE94:AE99" si="116">AC94+AD94</f>
        <v>0</v>
      </c>
    </row>
    <row r="95" spans="1:31" ht="22.2">
      <c r="A95" s="51"/>
      <c r="B95" s="40"/>
      <c r="C95" s="9">
        <v>2000</v>
      </c>
      <c r="D95" s="17" t="s">
        <v>13</v>
      </c>
      <c r="E95" s="18">
        <v>0</v>
      </c>
      <c r="F95" s="18">
        <v>0</v>
      </c>
      <c r="G95" s="18">
        <f t="shared" si="110"/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f t="shared" si="111"/>
        <v>0</v>
      </c>
      <c r="Q95" s="18">
        <v>0</v>
      </c>
      <c r="R95" s="18">
        <v>0</v>
      </c>
      <c r="S95" s="18">
        <f t="shared" si="112"/>
        <v>0</v>
      </c>
      <c r="T95" s="18">
        <v>0</v>
      </c>
      <c r="U95" s="18">
        <v>0</v>
      </c>
      <c r="V95" s="18">
        <f t="shared" si="113"/>
        <v>0</v>
      </c>
      <c r="W95" s="18">
        <v>0</v>
      </c>
      <c r="X95" s="18">
        <v>0</v>
      </c>
      <c r="Y95" s="18">
        <f t="shared" si="114"/>
        <v>0</v>
      </c>
      <c r="Z95" s="18">
        <v>0</v>
      </c>
      <c r="AA95" s="18">
        <v>0</v>
      </c>
      <c r="AB95" s="18">
        <f t="shared" si="115"/>
        <v>0</v>
      </c>
      <c r="AC95" s="18">
        <v>0</v>
      </c>
      <c r="AD95" s="18">
        <v>0</v>
      </c>
      <c r="AE95" s="18">
        <f t="shared" si="116"/>
        <v>0</v>
      </c>
    </row>
    <row r="96" spans="1:31" ht="22.2">
      <c r="A96" s="51"/>
      <c r="B96" s="40"/>
      <c r="C96" s="9">
        <v>3000</v>
      </c>
      <c r="D96" s="17" t="s">
        <v>14</v>
      </c>
      <c r="E96" s="18">
        <v>200000</v>
      </c>
      <c r="F96" s="18">
        <v>0</v>
      </c>
      <c r="G96" s="18">
        <f t="shared" si="110"/>
        <v>200000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200000</v>
      </c>
      <c r="O96" s="18">
        <v>0</v>
      </c>
      <c r="P96" s="18">
        <f t="shared" si="111"/>
        <v>200000</v>
      </c>
      <c r="Q96" s="18">
        <v>0</v>
      </c>
      <c r="R96" s="18">
        <v>0</v>
      </c>
      <c r="S96" s="18">
        <f t="shared" si="112"/>
        <v>0</v>
      </c>
      <c r="T96" s="18">
        <v>0</v>
      </c>
      <c r="U96" s="18">
        <v>0</v>
      </c>
      <c r="V96" s="18">
        <f t="shared" si="113"/>
        <v>0</v>
      </c>
      <c r="W96" s="18">
        <v>0</v>
      </c>
      <c r="X96" s="18">
        <v>0</v>
      </c>
      <c r="Y96" s="18">
        <f t="shared" si="114"/>
        <v>0</v>
      </c>
      <c r="Z96" s="18">
        <v>0</v>
      </c>
      <c r="AA96" s="18">
        <v>0</v>
      </c>
      <c r="AB96" s="18">
        <f t="shared" si="115"/>
        <v>0</v>
      </c>
      <c r="AC96" s="18">
        <v>0</v>
      </c>
      <c r="AD96" s="18">
        <v>0</v>
      </c>
      <c r="AE96" s="18">
        <f t="shared" si="116"/>
        <v>0</v>
      </c>
    </row>
    <row r="97" spans="1:31" ht="22.2">
      <c r="A97" s="51"/>
      <c r="B97" s="40"/>
      <c r="C97" s="9">
        <v>4000</v>
      </c>
      <c r="D97" s="17" t="s">
        <v>15</v>
      </c>
      <c r="E97" s="18">
        <v>0</v>
      </c>
      <c r="F97" s="18">
        <v>0</v>
      </c>
      <c r="G97" s="18">
        <f t="shared" si="110"/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f t="shared" si="111"/>
        <v>0</v>
      </c>
      <c r="Q97" s="18">
        <v>0</v>
      </c>
      <c r="R97" s="18">
        <v>0</v>
      </c>
      <c r="S97" s="18">
        <f t="shared" si="112"/>
        <v>0</v>
      </c>
      <c r="T97" s="18">
        <v>0</v>
      </c>
      <c r="U97" s="18">
        <v>0</v>
      </c>
      <c r="V97" s="18">
        <f t="shared" si="113"/>
        <v>0</v>
      </c>
      <c r="W97" s="18">
        <v>0</v>
      </c>
      <c r="X97" s="18">
        <v>0</v>
      </c>
      <c r="Y97" s="18">
        <f t="shared" si="114"/>
        <v>0</v>
      </c>
      <c r="Z97" s="18">
        <v>0</v>
      </c>
      <c r="AA97" s="18">
        <v>0</v>
      </c>
      <c r="AB97" s="18">
        <f t="shared" si="115"/>
        <v>0</v>
      </c>
      <c r="AC97" s="18">
        <v>0</v>
      </c>
      <c r="AD97" s="18">
        <v>0</v>
      </c>
      <c r="AE97" s="18">
        <f t="shared" si="116"/>
        <v>0</v>
      </c>
    </row>
    <row r="98" spans="1:31" ht="22.2">
      <c r="A98" s="51"/>
      <c r="B98" s="40"/>
      <c r="C98" s="9">
        <v>5000</v>
      </c>
      <c r="D98" s="17" t="s">
        <v>16</v>
      </c>
      <c r="E98" s="18">
        <v>0</v>
      </c>
      <c r="F98" s="18">
        <v>0</v>
      </c>
      <c r="G98" s="18">
        <f t="shared" si="110"/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/>
      <c r="Q98" s="18">
        <v>0</v>
      </c>
      <c r="R98" s="18">
        <v>0</v>
      </c>
      <c r="S98" s="18">
        <f t="shared" si="112"/>
        <v>0</v>
      </c>
      <c r="T98" s="18">
        <v>0</v>
      </c>
      <c r="U98" s="18">
        <v>0</v>
      </c>
      <c r="V98" s="18">
        <f t="shared" si="113"/>
        <v>0</v>
      </c>
      <c r="W98" s="18">
        <v>0</v>
      </c>
      <c r="X98" s="18">
        <v>0</v>
      </c>
      <c r="Y98" s="18">
        <f t="shared" si="114"/>
        <v>0</v>
      </c>
      <c r="Z98" s="18">
        <v>0</v>
      </c>
      <c r="AA98" s="18">
        <v>0</v>
      </c>
      <c r="AB98" s="18">
        <f t="shared" si="115"/>
        <v>0</v>
      </c>
      <c r="AC98" s="18">
        <v>0</v>
      </c>
      <c r="AD98" s="18">
        <v>0</v>
      </c>
      <c r="AE98" s="18">
        <f t="shared" si="116"/>
        <v>0</v>
      </c>
    </row>
    <row r="99" spans="1:31" ht="22.8" thickBot="1">
      <c r="A99" s="51"/>
      <c r="B99" s="40"/>
      <c r="C99" s="9">
        <v>6000</v>
      </c>
      <c r="D99" s="17" t="s">
        <v>17</v>
      </c>
      <c r="E99" s="18">
        <v>0</v>
      </c>
      <c r="F99" s="18">
        <v>0</v>
      </c>
      <c r="G99" s="18">
        <f t="shared" si="110"/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f t="shared" si="111"/>
        <v>0</v>
      </c>
      <c r="Q99" s="18">
        <v>0</v>
      </c>
      <c r="R99" s="18">
        <v>0</v>
      </c>
      <c r="S99" s="18">
        <f t="shared" si="112"/>
        <v>0</v>
      </c>
      <c r="T99" s="18">
        <v>0</v>
      </c>
      <c r="U99" s="18">
        <v>0</v>
      </c>
      <c r="V99" s="18">
        <f t="shared" si="113"/>
        <v>0</v>
      </c>
      <c r="W99" s="18">
        <v>0</v>
      </c>
      <c r="X99" s="18">
        <v>0</v>
      </c>
      <c r="Y99" s="18">
        <f t="shared" si="114"/>
        <v>0</v>
      </c>
      <c r="Z99" s="18">
        <v>0</v>
      </c>
      <c r="AA99" s="18">
        <v>0</v>
      </c>
      <c r="AB99" s="18">
        <f t="shared" si="115"/>
        <v>0</v>
      </c>
      <c r="AC99" s="18">
        <f t="shared" ref="AC99" si="117">E99-N99-Q99-T99-W99-Z99</f>
        <v>0</v>
      </c>
      <c r="AD99" s="18">
        <f t="shared" ref="AD99" si="118">F99-O99-R99-U99-X99-AA99</f>
        <v>0</v>
      </c>
      <c r="AE99" s="18">
        <f t="shared" si="116"/>
        <v>0</v>
      </c>
    </row>
    <row r="100" spans="1:31" ht="49.5" customHeight="1">
      <c r="A100" s="51"/>
      <c r="B100" s="30"/>
      <c r="C100" s="35" t="s">
        <v>22</v>
      </c>
      <c r="D100" s="36"/>
      <c r="E100" s="15">
        <f>+E101+E108+E115</f>
        <v>7673885.3000000007</v>
      </c>
      <c r="F100" s="15">
        <f t="shared" ref="F100:AE100" si="119">+F101+F108+F115</f>
        <v>5727968</v>
      </c>
      <c r="G100" s="15">
        <f t="shared" si="119"/>
        <v>13401853.300000001</v>
      </c>
      <c r="H100" s="15">
        <f t="shared" si="119"/>
        <v>0</v>
      </c>
      <c r="I100" s="15">
        <f t="shared" si="119"/>
        <v>0</v>
      </c>
      <c r="J100" s="15">
        <f t="shared" si="119"/>
        <v>0</v>
      </c>
      <c r="K100" s="15">
        <f t="shared" si="119"/>
        <v>0</v>
      </c>
      <c r="L100" s="15">
        <f t="shared" si="119"/>
        <v>0</v>
      </c>
      <c r="M100" s="15">
        <f t="shared" si="119"/>
        <v>0</v>
      </c>
      <c r="N100" s="15">
        <f t="shared" si="119"/>
        <v>7668079.6200000001</v>
      </c>
      <c r="O100" s="15">
        <f t="shared" si="119"/>
        <v>5724667.4399999995</v>
      </c>
      <c r="P100" s="15">
        <f t="shared" si="119"/>
        <v>13392747.060000001</v>
      </c>
      <c r="Q100" s="15">
        <f t="shared" si="119"/>
        <v>0</v>
      </c>
      <c r="R100" s="15">
        <f t="shared" si="119"/>
        <v>0</v>
      </c>
      <c r="S100" s="15">
        <f t="shared" si="119"/>
        <v>0</v>
      </c>
      <c r="T100" s="15">
        <f t="shared" si="119"/>
        <v>0</v>
      </c>
      <c r="U100" s="15">
        <f t="shared" si="119"/>
        <v>0</v>
      </c>
      <c r="V100" s="15">
        <f t="shared" si="119"/>
        <v>0</v>
      </c>
      <c r="W100" s="15">
        <f t="shared" si="119"/>
        <v>0</v>
      </c>
      <c r="X100" s="15">
        <f t="shared" si="119"/>
        <v>0</v>
      </c>
      <c r="Y100" s="15">
        <f t="shared" si="119"/>
        <v>0</v>
      </c>
      <c r="Z100" s="15">
        <f t="shared" si="119"/>
        <v>0</v>
      </c>
      <c r="AA100" s="15">
        <f t="shared" si="119"/>
        <v>0</v>
      </c>
      <c r="AB100" s="15">
        <f t="shared" si="119"/>
        <v>0</v>
      </c>
      <c r="AC100" s="15">
        <f t="shared" si="119"/>
        <v>5805.679999999993</v>
      </c>
      <c r="AD100" s="15">
        <f t="shared" si="119"/>
        <v>3300.5600000004342</v>
      </c>
      <c r="AE100" s="15">
        <f t="shared" si="119"/>
        <v>9106.2400000004272</v>
      </c>
    </row>
    <row r="101" spans="1:31" ht="40.5" customHeight="1">
      <c r="A101" s="51"/>
      <c r="B101" s="30"/>
      <c r="C101" s="37" t="s">
        <v>47</v>
      </c>
      <c r="D101" s="37"/>
      <c r="E101" s="16">
        <f>SUM(E102:E107)</f>
        <v>7428759.3000000007</v>
      </c>
      <c r="F101" s="16">
        <f t="shared" ref="F101:AE101" si="120">SUM(F102:F107)</f>
        <v>5234122.4000000004</v>
      </c>
      <c r="G101" s="16">
        <f t="shared" si="120"/>
        <v>12662881.700000001</v>
      </c>
      <c r="H101" s="16">
        <f t="shared" si="120"/>
        <v>0</v>
      </c>
      <c r="I101" s="16">
        <f t="shared" si="120"/>
        <v>0</v>
      </c>
      <c r="J101" s="16">
        <f t="shared" si="120"/>
        <v>0</v>
      </c>
      <c r="K101" s="16">
        <f t="shared" si="120"/>
        <v>0</v>
      </c>
      <c r="L101" s="16">
        <f t="shared" si="120"/>
        <v>0</v>
      </c>
      <c r="M101" s="16">
        <f t="shared" si="120"/>
        <v>0</v>
      </c>
      <c r="N101" s="16">
        <f t="shared" si="120"/>
        <v>7423775.8100000005</v>
      </c>
      <c r="O101" s="16">
        <f t="shared" si="120"/>
        <v>5230821.84</v>
      </c>
      <c r="P101" s="16">
        <f t="shared" si="120"/>
        <v>12654597.65</v>
      </c>
      <c r="Q101" s="16">
        <f t="shared" si="120"/>
        <v>0</v>
      </c>
      <c r="R101" s="16">
        <f t="shared" si="120"/>
        <v>0</v>
      </c>
      <c r="S101" s="16">
        <f t="shared" si="120"/>
        <v>0</v>
      </c>
      <c r="T101" s="16">
        <f t="shared" si="120"/>
        <v>0</v>
      </c>
      <c r="U101" s="16">
        <f t="shared" si="120"/>
        <v>0</v>
      </c>
      <c r="V101" s="16">
        <f t="shared" si="120"/>
        <v>0</v>
      </c>
      <c r="W101" s="16">
        <f t="shared" si="120"/>
        <v>0</v>
      </c>
      <c r="X101" s="16">
        <f t="shared" si="120"/>
        <v>0</v>
      </c>
      <c r="Y101" s="16">
        <f t="shared" si="120"/>
        <v>0</v>
      </c>
      <c r="Z101" s="16">
        <f t="shared" si="120"/>
        <v>0</v>
      </c>
      <c r="AA101" s="16">
        <f t="shared" si="120"/>
        <v>0</v>
      </c>
      <c r="AB101" s="16">
        <f t="shared" si="120"/>
        <v>0</v>
      </c>
      <c r="AC101" s="16">
        <f t="shared" si="120"/>
        <v>4983.4899999999907</v>
      </c>
      <c r="AD101" s="16">
        <f t="shared" si="120"/>
        <v>3300.5600000004342</v>
      </c>
      <c r="AE101" s="16">
        <f t="shared" si="120"/>
        <v>8284.0500000004249</v>
      </c>
    </row>
    <row r="102" spans="1:31" ht="22.2">
      <c r="A102" s="51"/>
      <c r="B102" s="30"/>
      <c r="C102" s="9">
        <v>1000</v>
      </c>
      <c r="D102" s="17" t="s">
        <v>12</v>
      </c>
      <c r="E102" s="18">
        <v>0</v>
      </c>
      <c r="F102" s="18">
        <v>170000</v>
      </c>
      <c r="G102" s="18">
        <f t="shared" ref="G102:G107" si="121">E102+F102</f>
        <v>170000</v>
      </c>
      <c r="H102" s="18">
        <v>0</v>
      </c>
      <c r="I102" s="18">
        <v>0</v>
      </c>
      <c r="J102" s="18">
        <f>+H102+I102</f>
        <v>0</v>
      </c>
      <c r="K102" s="18">
        <v>0</v>
      </c>
      <c r="L102" s="18">
        <v>0</v>
      </c>
      <c r="M102" s="18">
        <f>+K102+L102</f>
        <v>0</v>
      </c>
      <c r="N102" s="18">
        <v>0</v>
      </c>
      <c r="O102" s="18">
        <v>169999.92</v>
      </c>
      <c r="P102" s="18">
        <f t="shared" ref="P102:P107" si="122">N102+O102</f>
        <v>169999.92</v>
      </c>
      <c r="Q102" s="18">
        <v>0</v>
      </c>
      <c r="R102" s="18">
        <v>0</v>
      </c>
      <c r="S102" s="18">
        <f t="shared" ref="S102:S107" si="123">Q102+R102</f>
        <v>0</v>
      </c>
      <c r="T102" s="18">
        <v>0</v>
      </c>
      <c r="U102" s="18">
        <v>0</v>
      </c>
      <c r="V102" s="18">
        <f t="shared" ref="V102:V107" si="124">T102+U102</f>
        <v>0</v>
      </c>
      <c r="W102" s="18">
        <v>0</v>
      </c>
      <c r="X102" s="18">
        <v>0</v>
      </c>
      <c r="Y102" s="18">
        <f t="shared" ref="Y102:Y107" si="125">W102+X102</f>
        <v>0</v>
      </c>
      <c r="Z102" s="18">
        <v>0</v>
      </c>
      <c r="AA102" s="18">
        <v>0</v>
      </c>
      <c r="AB102" s="18">
        <f t="shared" ref="AB102:AB107" si="126">Z102+AA102</f>
        <v>0</v>
      </c>
      <c r="AC102" s="18">
        <v>0</v>
      </c>
      <c r="AD102" s="18">
        <v>7.9999999987194315E-2</v>
      </c>
      <c r="AE102" s="18">
        <f t="shared" ref="AE102:AE107" si="127">AC102+AD102</f>
        <v>7.9999999987194315E-2</v>
      </c>
    </row>
    <row r="103" spans="1:31" ht="22.2">
      <c r="A103" s="51"/>
      <c r="B103" s="30"/>
      <c r="C103" s="9">
        <v>2000</v>
      </c>
      <c r="D103" s="17" t="s">
        <v>13</v>
      </c>
      <c r="E103" s="18">
        <v>1552649</v>
      </c>
      <c r="F103" s="18">
        <v>745200</v>
      </c>
      <c r="G103" s="18">
        <f t="shared" si="121"/>
        <v>2297849</v>
      </c>
      <c r="H103" s="18">
        <v>0</v>
      </c>
      <c r="I103" s="18">
        <v>0</v>
      </c>
      <c r="J103" s="18">
        <f t="shared" ref="J103:J107" si="128">+H103+I103</f>
        <v>0</v>
      </c>
      <c r="K103" s="18">
        <v>0</v>
      </c>
      <c r="L103" s="18">
        <v>0</v>
      </c>
      <c r="M103" s="18">
        <f t="shared" ref="M103:M107" si="129">+K103+L103</f>
        <v>0</v>
      </c>
      <c r="N103" s="18">
        <v>1548324.4</v>
      </c>
      <c r="O103" s="18">
        <v>742400</v>
      </c>
      <c r="P103" s="18">
        <f t="shared" si="122"/>
        <v>2290724.4</v>
      </c>
      <c r="Q103" s="18">
        <v>0</v>
      </c>
      <c r="R103" s="18">
        <v>0</v>
      </c>
      <c r="S103" s="18">
        <f t="shared" si="123"/>
        <v>0</v>
      </c>
      <c r="T103" s="18">
        <v>0</v>
      </c>
      <c r="U103" s="18">
        <v>0</v>
      </c>
      <c r="V103" s="18">
        <f t="shared" si="124"/>
        <v>0</v>
      </c>
      <c r="W103" s="18">
        <v>0</v>
      </c>
      <c r="X103" s="18">
        <v>0</v>
      </c>
      <c r="Y103" s="18">
        <f t="shared" si="125"/>
        <v>0</v>
      </c>
      <c r="Z103" s="18">
        <v>0</v>
      </c>
      <c r="AA103" s="18">
        <v>0</v>
      </c>
      <c r="AB103" s="18">
        <f t="shared" si="126"/>
        <v>0</v>
      </c>
      <c r="AC103" s="18">
        <v>4324.6000000000931</v>
      </c>
      <c r="AD103" s="18">
        <v>2800</v>
      </c>
      <c r="AE103" s="18">
        <f t="shared" si="127"/>
        <v>7124.6000000000931</v>
      </c>
    </row>
    <row r="104" spans="1:31" ht="22.2">
      <c r="A104" s="51"/>
      <c r="B104" s="30"/>
      <c r="C104" s="9">
        <v>3000</v>
      </c>
      <c r="D104" s="17" t="s">
        <v>14</v>
      </c>
      <c r="E104" s="18">
        <v>0</v>
      </c>
      <c r="F104" s="18">
        <v>4318922.4000000004</v>
      </c>
      <c r="G104" s="18">
        <f t="shared" si="121"/>
        <v>4318922.4000000004</v>
      </c>
      <c r="H104" s="18">
        <v>0</v>
      </c>
      <c r="I104" s="18">
        <v>0</v>
      </c>
      <c r="J104" s="18">
        <f t="shared" si="128"/>
        <v>0</v>
      </c>
      <c r="K104" s="18">
        <v>0</v>
      </c>
      <c r="L104" s="18">
        <v>0</v>
      </c>
      <c r="M104" s="18">
        <f t="shared" si="129"/>
        <v>0</v>
      </c>
      <c r="N104" s="18">
        <v>0</v>
      </c>
      <c r="O104" s="18">
        <v>4318421.92</v>
      </c>
      <c r="P104" s="18">
        <f t="shared" si="122"/>
        <v>4318421.92</v>
      </c>
      <c r="Q104" s="18">
        <v>0</v>
      </c>
      <c r="R104" s="18">
        <v>0</v>
      </c>
      <c r="S104" s="18">
        <f t="shared" si="123"/>
        <v>0</v>
      </c>
      <c r="T104" s="18">
        <v>0</v>
      </c>
      <c r="U104" s="18">
        <v>0</v>
      </c>
      <c r="V104" s="18">
        <f t="shared" si="124"/>
        <v>0</v>
      </c>
      <c r="W104" s="18">
        <v>0</v>
      </c>
      <c r="X104" s="18">
        <v>0</v>
      </c>
      <c r="Y104" s="18">
        <f t="shared" si="125"/>
        <v>0</v>
      </c>
      <c r="Z104" s="18">
        <v>0</v>
      </c>
      <c r="AA104" s="18">
        <v>0</v>
      </c>
      <c r="AB104" s="18">
        <f t="shared" si="126"/>
        <v>0</v>
      </c>
      <c r="AC104" s="18">
        <v>0</v>
      </c>
      <c r="AD104" s="18">
        <v>500.48000000044703</v>
      </c>
      <c r="AE104" s="18">
        <f t="shared" si="127"/>
        <v>500.48000000044703</v>
      </c>
    </row>
    <row r="105" spans="1:31" ht="22.2">
      <c r="A105" s="51"/>
      <c r="B105" s="30"/>
      <c r="C105" s="9">
        <v>4000</v>
      </c>
      <c r="D105" s="17" t="s">
        <v>15</v>
      </c>
      <c r="E105" s="18">
        <v>0</v>
      </c>
      <c r="F105" s="18">
        <v>0</v>
      </c>
      <c r="G105" s="18">
        <f t="shared" si="121"/>
        <v>0</v>
      </c>
      <c r="H105" s="18">
        <v>0</v>
      </c>
      <c r="I105" s="18">
        <v>0</v>
      </c>
      <c r="J105" s="18">
        <f t="shared" si="128"/>
        <v>0</v>
      </c>
      <c r="K105" s="18">
        <v>0</v>
      </c>
      <c r="L105" s="18">
        <v>0</v>
      </c>
      <c r="M105" s="18">
        <f t="shared" si="129"/>
        <v>0</v>
      </c>
      <c r="N105" s="18">
        <v>0</v>
      </c>
      <c r="O105" s="18">
        <v>0</v>
      </c>
      <c r="P105" s="18">
        <f t="shared" si="122"/>
        <v>0</v>
      </c>
      <c r="Q105" s="18">
        <v>0</v>
      </c>
      <c r="R105" s="18">
        <v>0</v>
      </c>
      <c r="S105" s="18">
        <f t="shared" si="123"/>
        <v>0</v>
      </c>
      <c r="T105" s="18">
        <v>0</v>
      </c>
      <c r="U105" s="18">
        <v>0</v>
      </c>
      <c r="V105" s="18">
        <f t="shared" si="124"/>
        <v>0</v>
      </c>
      <c r="W105" s="18">
        <v>0</v>
      </c>
      <c r="X105" s="18">
        <v>0</v>
      </c>
      <c r="Y105" s="18">
        <f t="shared" si="125"/>
        <v>0</v>
      </c>
      <c r="Z105" s="18">
        <v>0</v>
      </c>
      <c r="AA105" s="18">
        <v>0</v>
      </c>
      <c r="AB105" s="18">
        <f t="shared" si="126"/>
        <v>0</v>
      </c>
      <c r="AC105" s="18">
        <v>0</v>
      </c>
      <c r="AD105" s="18">
        <v>0</v>
      </c>
      <c r="AE105" s="18">
        <f t="shared" si="127"/>
        <v>0</v>
      </c>
    </row>
    <row r="106" spans="1:31" ht="22.2">
      <c r="A106" s="51"/>
      <c r="B106" s="30"/>
      <c r="C106" s="9">
        <v>5000</v>
      </c>
      <c r="D106" s="17" t="s">
        <v>16</v>
      </c>
      <c r="E106" s="18">
        <v>1381951.65</v>
      </c>
      <c r="F106" s="18">
        <v>0</v>
      </c>
      <c r="G106" s="18">
        <f t="shared" si="121"/>
        <v>1381951.65</v>
      </c>
      <c r="H106" s="18">
        <v>0</v>
      </c>
      <c r="I106" s="18">
        <v>0</v>
      </c>
      <c r="J106" s="18">
        <f t="shared" si="128"/>
        <v>0</v>
      </c>
      <c r="K106" s="18">
        <v>0</v>
      </c>
      <c r="L106" s="18">
        <v>0</v>
      </c>
      <c r="M106" s="18">
        <f t="shared" si="129"/>
        <v>0</v>
      </c>
      <c r="N106" s="18">
        <v>1381292.76</v>
      </c>
      <c r="O106" s="18">
        <v>0</v>
      </c>
      <c r="P106" s="18">
        <f t="shared" si="122"/>
        <v>1381292.76</v>
      </c>
      <c r="Q106" s="18">
        <v>0</v>
      </c>
      <c r="R106" s="18">
        <v>0</v>
      </c>
      <c r="S106" s="18">
        <f t="shared" si="123"/>
        <v>0</v>
      </c>
      <c r="T106" s="18">
        <v>0</v>
      </c>
      <c r="U106" s="18">
        <v>0</v>
      </c>
      <c r="V106" s="18">
        <f t="shared" si="124"/>
        <v>0</v>
      </c>
      <c r="W106" s="18">
        <v>0</v>
      </c>
      <c r="X106" s="18">
        <v>0</v>
      </c>
      <c r="Y106" s="18">
        <f t="shared" si="125"/>
        <v>0</v>
      </c>
      <c r="Z106" s="18">
        <v>0</v>
      </c>
      <c r="AA106" s="18">
        <v>0</v>
      </c>
      <c r="AB106" s="18">
        <f t="shared" si="126"/>
        <v>0</v>
      </c>
      <c r="AC106" s="18">
        <v>658.88999999989755</v>
      </c>
      <c r="AD106" s="18">
        <v>0</v>
      </c>
      <c r="AE106" s="18">
        <f t="shared" si="127"/>
        <v>658.88999999989755</v>
      </c>
    </row>
    <row r="107" spans="1:31" ht="22.2">
      <c r="A107" s="51"/>
      <c r="B107" s="30"/>
      <c r="C107" s="9">
        <v>6000</v>
      </c>
      <c r="D107" s="17" t="s">
        <v>17</v>
      </c>
      <c r="E107" s="18">
        <v>4494158.6500000004</v>
      </c>
      <c r="F107" s="18">
        <v>0</v>
      </c>
      <c r="G107" s="18">
        <f t="shared" si="121"/>
        <v>4494158.6500000004</v>
      </c>
      <c r="H107" s="18">
        <v>0</v>
      </c>
      <c r="I107" s="18">
        <v>0</v>
      </c>
      <c r="J107" s="18">
        <f t="shared" si="128"/>
        <v>0</v>
      </c>
      <c r="K107" s="18">
        <v>0</v>
      </c>
      <c r="L107" s="18">
        <v>0</v>
      </c>
      <c r="M107" s="18">
        <f t="shared" si="129"/>
        <v>0</v>
      </c>
      <c r="N107" s="18">
        <v>4494158.6500000004</v>
      </c>
      <c r="O107" s="18">
        <v>0</v>
      </c>
      <c r="P107" s="18">
        <f t="shared" si="122"/>
        <v>4494158.6500000004</v>
      </c>
      <c r="Q107" s="18">
        <v>0</v>
      </c>
      <c r="R107" s="18">
        <v>0</v>
      </c>
      <c r="S107" s="18">
        <f t="shared" si="123"/>
        <v>0</v>
      </c>
      <c r="T107" s="18">
        <v>0</v>
      </c>
      <c r="U107" s="18">
        <v>0</v>
      </c>
      <c r="V107" s="18">
        <f t="shared" si="124"/>
        <v>0</v>
      </c>
      <c r="W107" s="18">
        <v>0</v>
      </c>
      <c r="X107" s="18">
        <v>0</v>
      </c>
      <c r="Y107" s="18">
        <f t="shared" si="125"/>
        <v>0</v>
      </c>
      <c r="Z107" s="18">
        <v>0</v>
      </c>
      <c r="AA107" s="18">
        <v>0</v>
      </c>
      <c r="AB107" s="18">
        <f t="shared" si="126"/>
        <v>0</v>
      </c>
      <c r="AC107" s="18">
        <v>0</v>
      </c>
      <c r="AD107" s="18">
        <v>0</v>
      </c>
      <c r="AE107" s="18">
        <f t="shared" si="127"/>
        <v>0</v>
      </c>
    </row>
    <row r="108" spans="1:31" ht="78.75" customHeight="1">
      <c r="A108" s="51"/>
      <c r="B108" s="40">
        <v>3</v>
      </c>
      <c r="C108" s="37" t="s">
        <v>48</v>
      </c>
      <c r="D108" s="37"/>
      <c r="E108" s="16">
        <f>SUM(E109:E114)</f>
        <v>245126</v>
      </c>
      <c r="F108" s="16">
        <f t="shared" ref="F108:AE108" si="130">SUM(F109:F114)</f>
        <v>493845.6</v>
      </c>
      <c r="G108" s="16">
        <f t="shared" si="130"/>
        <v>738971.6</v>
      </c>
      <c r="H108" s="16">
        <f t="shared" si="130"/>
        <v>0</v>
      </c>
      <c r="I108" s="16">
        <f t="shared" si="130"/>
        <v>0</v>
      </c>
      <c r="J108" s="16">
        <f t="shared" si="130"/>
        <v>0</v>
      </c>
      <c r="K108" s="16">
        <f t="shared" si="130"/>
        <v>0</v>
      </c>
      <c r="L108" s="16">
        <f t="shared" si="130"/>
        <v>0</v>
      </c>
      <c r="M108" s="16">
        <f t="shared" si="130"/>
        <v>0</v>
      </c>
      <c r="N108" s="16">
        <f t="shared" si="130"/>
        <v>244303.81</v>
      </c>
      <c r="O108" s="16">
        <f t="shared" si="130"/>
        <v>493845.6</v>
      </c>
      <c r="P108" s="16">
        <f t="shared" si="130"/>
        <v>738149.40999999992</v>
      </c>
      <c r="Q108" s="16">
        <f t="shared" si="130"/>
        <v>0</v>
      </c>
      <c r="R108" s="16">
        <f t="shared" si="130"/>
        <v>0</v>
      </c>
      <c r="S108" s="16">
        <f t="shared" si="130"/>
        <v>0</v>
      </c>
      <c r="T108" s="16">
        <f t="shared" si="130"/>
        <v>0</v>
      </c>
      <c r="U108" s="16">
        <f t="shared" si="130"/>
        <v>0</v>
      </c>
      <c r="V108" s="16">
        <f t="shared" si="130"/>
        <v>0</v>
      </c>
      <c r="W108" s="16">
        <f t="shared" si="130"/>
        <v>0</v>
      </c>
      <c r="X108" s="16">
        <f t="shared" si="130"/>
        <v>0</v>
      </c>
      <c r="Y108" s="16">
        <f t="shared" si="130"/>
        <v>0</v>
      </c>
      <c r="Z108" s="16">
        <f t="shared" si="130"/>
        <v>0</v>
      </c>
      <c r="AA108" s="16">
        <f t="shared" si="130"/>
        <v>0</v>
      </c>
      <c r="AB108" s="16">
        <f t="shared" si="130"/>
        <v>0</v>
      </c>
      <c r="AC108" s="16">
        <f t="shared" si="130"/>
        <v>822.19000000000233</v>
      </c>
      <c r="AD108" s="16">
        <f t="shared" si="130"/>
        <v>0</v>
      </c>
      <c r="AE108" s="16">
        <f t="shared" si="130"/>
        <v>822.19000000000233</v>
      </c>
    </row>
    <row r="109" spans="1:31" ht="22.2">
      <c r="A109" s="51"/>
      <c r="B109" s="40"/>
      <c r="C109" s="9">
        <v>1000</v>
      </c>
      <c r="D109" s="17" t="s">
        <v>12</v>
      </c>
      <c r="E109" s="18">
        <v>0</v>
      </c>
      <c r="F109" s="18">
        <v>0</v>
      </c>
      <c r="G109" s="18">
        <f t="shared" ref="G109:G114" si="131">E109+F109</f>
        <v>0</v>
      </c>
      <c r="H109" s="18">
        <v>0</v>
      </c>
      <c r="I109" s="18">
        <v>0</v>
      </c>
      <c r="J109" s="18">
        <f>+H109+I109</f>
        <v>0</v>
      </c>
      <c r="K109" s="18">
        <v>0</v>
      </c>
      <c r="L109" s="18">
        <v>0</v>
      </c>
      <c r="M109" s="18">
        <f>+K109+L109</f>
        <v>0</v>
      </c>
      <c r="N109" s="18">
        <v>0</v>
      </c>
      <c r="O109" s="18">
        <v>0</v>
      </c>
      <c r="P109" s="18">
        <f t="shared" si="111"/>
        <v>0</v>
      </c>
      <c r="Q109" s="18">
        <v>0</v>
      </c>
      <c r="R109" s="18">
        <v>0</v>
      </c>
      <c r="S109" s="18">
        <f t="shared" ref="S109:S114" si="132">Q109+R109</f>
        <v>0</v>
      </c>
      <c r="T109" s="18">
        <v>0</v>
      </c>
      <c r="U109" s="18">
        <v>0</v>
      </c>
      <c r="V109" s="18">
        <f t="shared" ref="V109:V114" si="133">T109+U109</f>
        <v>0</v>
      </c>
      <c r="W109" s="18">
        <v>0</v>
      </c>
      <c r="X109" s="18">
        <v>0</v>
      </c>
      <c r="Y109" s="18">
        <f t="shared" ref="Y109:Y114" si="134">W109+X109</f>
        <v>0</v>
      </c>
      <c r="Z109" s="18">
        <v>0</v>
      </c>
      <c r="AA109" s="18">
        <v>0</v>
      </c>
      <c r="AB109" s="18">
        <f t="shared" ref="AB109:AB114" si="135">Z109+AA109</f>
        <v>0</v>
      </c>
      <c r="AC109" s="18">
        <v>0</v>
      </c>
      <c r="AD109" s="18">
        <v>0</v>
      </c>
      <c r="AE109" s="18">
        <f t="shared" ref="AE109:AE114" si="136">AC109+AD109</f>
        <v>0</v>
      </c>
    </row>
    <row r="110" spans="1:31" ht="22.2">
      <c r="A110" s="51"/>
      <c r="B110" s="40"/>
      <c r="C110" s="9">
        <v>2000</v>
      </c>
      <c r="D110" s="17" t="s">
        <v>13</v>
      </c>
      <c r="E110" s="18">
        <v>245126</v>
      </c>
      <c r="F110" s="18">
        <v>0</v>
      </c>
      <c r="G110" s="18">
        <f t="shared" si="131"/>
        <v>245126</v>
      </c>
      <c r="H110" s="18">
        <v>0</v>
      </c>
      <c r="I110" s="18">
        <v>0</v>
      </c>
      <c r="J110" s="18">
        <f t="shared" ref="J110:J113" si="137">+H110+I110</f>
        <v>0</v>
      </c>
      <c r="K110" s="18">
        <v>0</v>
      </c>
      <c r="L110" s="18">
        <v>0</v>
      </c>
      <c r="M110" s="18">
        <f t="shared" ref="M110:M114" si="138">+K110+L110</f>
        <v>0</v>
      </c>
      <c r="N110" s="18">
        <v>244303.81</v>
      </c>
      <c r="O110" s="18">
        <v>0</v>
      </c>
      <c r="P110" s="18">
        <f t="shared" si="111"/>
        <v>244303.81</v>
      </c>
      <c r="Q110" s="18">
        <v>0</v>
      </c>
      <c r="R110" s="18">
        <v>0</v>
      </c>
      <c r="S110" s="18">
        <f t="shared" si="132"/>
        <v>0</v>
      </c>
      <c r="T110" s="18">
        <v>0</v>
      </c>
      <c r="U110" s="18">
        <v>0</v>
      </c>
      <c r="V110" s="18">
        <f t="shared" si="133"/>
        <v>0</v>
      </c>
      <c r="W110" s="18">
        <v>0</v>
      </c>
      <c r="X110" s="18">
        <v>0</v>
      </c>
      <c r="Y110" s="18">
        <f t="shared" si="134"/>
        <v>0</v>
      </c>
      <c r="Z110" s="18">
        <v>0</v>
      </c>
      <c r="AA110" s="18">
        <v>0</v>
      </c>
      <c r="AB110" s="18">
        <f t="shared" si="135"/>
        <v>0</v>
      </c>
      <c r="AC110" s="18">
        <v>822.19000000000233</v>
      </c>
      <c r="AD110" s="18">
        <v>0</v>
      </c>
      <c r="AE110" s="18">
        <f t="shared" si="136"/>
        <v>822.19000000000233</v>
      </c>
    </row>
    <row r="111" spans="1:31" ht="22.2">
      <c r="A111" s="51"/>
      <c r="B111" s="40"/>
      <c r="C111" s="9">
        <v>3000</v>
      </c>
      <c r="D111" s="17" t="s">
        <v>14</v>
      </c>
      <c r="E111" s="18">
        <v>0</v>
      </c>
      <c r="F111" s="18">
        <v>493845.6</v>
      </c>
      <c r="G111" s="18">
        <f t="shared" si="131"/>
        <v>493845.6</v>
      </c>
      <c r="H111" s="18">
        <v>0</v>
      </c>
      <c r="I111" s="18">
        <v>0</v>
      </c>
      <c r="J111" s="18">
        <f t="shared" si="137"/>
        <v>0</v>
      </c>
      <c r="K111" s="18">
        <v>0</v>
      </c>
      <c r="L111" s="18">
        <v>0</v>
      </c>
      <c r="M111" s="18">
        <f t="shared" si="138"/>
        <v>0</v>
      </c>
      <c r="N111" s="18">
        <v>0</v>
      </c>
      <c r="O111" s="18">
        <v>493845.6</v>
      </c>
      <c r="P111" s="18">
        <f t="shared" si="111"/>
        <v>493845.6</v>
      </c>
      <c r="Q111" s="18">
        <v>0</v>
      </c>
      <c r="R111" s="18">
        <v>0</v>
      </c>
      <c r="S111" s="18">
        <f t="shared" si="132"/>
        <v>0</v>
      </c>
      <c r="T111" s="18">
        <v>0</v>
      </c>
      <c r="U111" s="18">
        <v>0</v>
      </c>
      <c r="V111" s="18">
        <f t="shared" si="133"/>
        <v>0</v>
      </c>
      <c r="W111" s="18">
        <v>0</v>
      </c>
      <c r="X111" s="18">
        <v>0</v>
      </c>
      <c r="Y111" s="18">
        <f t="shared" si="134"/>
        <v>0</v>
      </c>
      <c r="Z111" s="18">
        <v>0</v>
      </c>
      <c r="AA111" s="18">
        <v>0</v>
      </c>
      <c r="AB111" s="18">
        <f t="shared" si="135"/>
        <v>0</v>
      </c>
      <c r="AC111" s="18">
        <v>0</v>
      </c>
      <c r="AD111" s="18">
        <v>0</v>
      </c>
      <c r="AE111" s="18">
        <f t="shared" si="136"/>
        <v>0</v>
      </c>
    </row>
    <row r="112" spans="1:31" ht="22.2">
      <c r="A112" s="51"/>
      <c r="B112" s="40"/>
      <c r="C112" s="9">
        <v>4000</v>
      </c>
      <c r="D112" s="17" t="s">
        <v>15</v>
      </c>
      <c r="E112" s="18">
        <v>0</v>
      </c>
      <c r="F112" s="18">
        <v>0</v>
      </c>
      <c r="G112" s="18">
        <f t="shared" si="131"/>
        <v>0</v>
      </c>
      <c r="H112" s="18">
        <v>0</v>
      </c>
      <c r="I112" s="18">
        <v>0</v>
      </c>
      <c r="J112" s="18">
        <f t="shared" si="137"/>
        <v>0</v>
      </c>
      <c r="K112" s="18">
        <v>0</v>
      </c>
      <c r="L112" s="18">
        <v>0</v>
      </c>
      <c r="M112" s="18">
        <f t="shared" si="138"/>
        <v>0</v>
      </c>
      <c r="N112" s="18">
        <v>0</v>
      </c>
      <c r="O112" s="18">
        <v>0</v>
      </c>
      <c r="P112" s="18">
        <f t="shared" si="111"/>
        <v>0</v>
      </c>
      <c r="Q112" s="18">
        <v>0</v>
      </c>
      <c r="R112" s="18">
        <v>0</v>
      </c>
      <c r="S112" s="18">
        <f t="shared" si="132"/>
        <v>0</v>
      </c>
      <c r="T112" s="18">
        <v>0</v>
      </c>
      <c r="U112" s="18">
        <v>0</v>
      </c>
      <c r="V112" s="18">
        <f t="shared" si="133"/>
        <v>0</v>
      </c>
      <c r="W112" s="18">
        <v>0</v>
      </c>
      <c r="X112" s="18">
        <v>0</v>
      </c>
      <c r="Y112" s="18">
        <f t="shared" si="134"/>
        <v>0</v>
      </c>
      <c r="Z112" s="18">
        <v>0</v>
      </c>
      <c r="AA112" s="18">
        <v>0</v>
      </c>
      <c r="AB112" s="18">
        <f t="shared" si="135"/>
        <v>0</v>
      </c>
      <c r="AC112" s="18">
        <v>0</v>
      </c>
      <c r="AD112" s="18">
        <v>0</v>
      </c>
      <c r="AE112" s="18">
        <f t="shared" si="136"/>
        <v>0</v>
      </c>
    </row>
    <row r="113" spans="1:31" ht="22.2">
      <c r="A113" s="51"/>
      <c r="B113" s="40"/>
      <c r="C113" s="9">
        <v>5000</v>
      </c>
      <c r="D113" s="17" t="s">
        <v>16</v>
      </c>
      <c r="E113" s="18">
        <v>0</v>
      </c>
      <c r="F113" s="18">
        <v>0</v>
      </c>
      <c r="G113" s="18">
        <f t="shared" si="131"/>
        <v>0</v>
      </c>
      <c r="H113" s="18">
        <v>0</v>
      </c>
      <c r="I113" s="18">
        <v>0</v>
      </c>
      <c r="J113" s="18">
        <f t="shared" si="137"/>
        <v>0</v>
      </c>
      <c r="K113" s="18">
        <v>0</v>
      </c>
      <c r="L113" s="18">
        <v>0</v>
      </c>
      <c r="M113" s="18">
        <f t="shared" si="138"/>
        <v>0</v>
      </c>
      <c r="N113" s="18">
        <v>0</v>
      </c>
      <c r="O113" s="18">
        <v>0</v>
      </c>
      <c r="P113" s="18">
        <f t="shared" si="111"/>
        <v>0</v>
      </c>
      <c r="Q113" s="18">
        <v>0</v>
      </c>
      <c r="R113" s="18">
        <v>0</v>
      </c>
      <c r="S113" s="18">
        <f t="shared" si="132"/>
        <v>0</v>
      </c>
      <c r="T113" s="18">
        <v>0</v>
      </c>
      <c r="U113" s="18">
        <v>0</v>
      </c>
      <c r="V113" s="18">
        <f t="shared" si="133"/>
        <v>0</v>
      </c>
      <c r="W113" s="18">
        <v>0</v>
      </c>
      <c r="X113" s="18">
        <v>0</v>
      </c>
      <c r="Y113" s="18">
        <f t="shared" si="134"/>
        <v>0</v>
      </c>
      <c r="Z113" s="18">
        <v>0</v>
      </c>
      <c r="AA113" s="18">
        <v>0</v>
      </c>
      <c r="AB113" s="18">
        <f t="shared" si="135"/>
        <v>0</v>
      </c>
      <c r="AC113" s="18">
        <v>0</v>
      </c>
      <c r="AD113" s="18">
        <v>0</v>
      </c>
      <c r="AE113" s="18">
        <f t="shared" si="136"/>
        <v>0</v>
      </c>
    </row>
    <row r="114" spans="1:31" ht="22.2">
      <c r="A114" s="51"/>
      <c r="B114" s="40"/>
      <c r="C114" s="9">
        <v>6000</v>
      </c>
      <c r="D114" s="17" t="s">
        <v>17</v>
      </c>
      <c r="E114" s="18">
        <v>0</v>
      </c>
      <c r="F114" s="18">
        <v>0</v>
      </c>
      <c r="G114" s="18">
        <f t="shared" si="131"/>
        <v>0</v>
      </c>
      <c r="H114" s="18">
        <v>0</v>
      </c>
      <c r="I114" s="18">
        <v>0</v>
      </c>
      <c r="J114" s="18">
        <f t="shared" ref="J114" si="139">+H114+I114</f>
        <v>0</v>
      </c>
      <c r="K114" s="18">
        <v>0</v>
      </c>
      <c r="L114" s="18">
        <v>0</v>
      </c>
      <c r="M114" s="18">
        <f t="shared" si="138"/>
        <v>0</v>
      </c>
      <c r="N114" s="18">
        <v>0</v>
      </c>
      <c r="O114" s="18">
        <v>0</v>
      </c>
      <c r="P114" s="18">
        <f t="shared" si="111"/>
        <v>0</v>
      </c>
      <c r="Q114" s="18">
        <v>0</v>
      </c>
      <c r="R114" s="18">
        <v>0</v>
      </c>
      <c r="S114" s="18">
        <f t="shared" si="132"/>
        <v>0</v>
      </c>
      <c r="T114" s="18">
        <v>0</v>
      </c>
      <c r="U114" s="18">
        <v>0</v>
      </c>
      <c r="V114" s="18">
        <f t="shared" si="133"/>
        <v>0</v>
      </c>
      <c r="W114" s="18">
        <v>0</v>
      </c>
      <c r="X114" s="18">
        <v>0</v>
      </c>
      <c r="Y114" s="18">
        <f t="shared" si="134"/>
        <v>0</v>
      </c>
      <c r="Z114" s="18">
        <v>0</v>
      </c>
      <c r="AA114" s="18">
        <v>0</v>
      </c>
      <c r="AB114" s="18">
        <f t="shared" si="135"/>
        <v>0</v>
      </c>
      <c r="AC114" s="18">
        <v>0</v>
      </c>
      <c r="AD114" s="18">
        <v>0</v>
      </c>
      <c r="AE114" s="18">
        <f t="shared" si="136"/>
        <v>0</v>
      </c>
    </row>
    <row r="115" spans="1:31" ht="52.5" customHeight="1">
      <c r="A115" s="51"/>
      <c r="B115" s="40">
        <v>4</v>
      </c>
      <c r="C115" s="37" t="s">
        <v>27</v>
      </c>
      <c r="D115" s="37"/>
      <c r="E115" s="16">
        <f>SUM(E116:E121)</f>
        <v>0</v>
      </c>
      <c r="F115" s="16">
        <f t="shared" ref="F115:AE115" si="140">SUM(F116:F121)</f>
        <v>0</v>
      </c>
      <c r="G115" s="16">
        <f t="shared" si="140"/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f t="shared" si="140"/>
        <v>0</v>
      </c>
      <c r="O115" s="16">
        <f t="shared" ref="O115" si="141">SUM(O116:O121)</f>
        <v>0</v>
      </c>
      <c r="P115" s="16">
        <f t="shared" si="140"/>
        <v>0</v>
      </c>
      <c r="Q115" s="16">
        <f t="shared" si="140"/>
        <v>0</v>
      </c>
      <c r="R115" s="16">
        <f t="shared" si="140"/>
        <v>0</v>
      </c>
      <c r="S115" s="16">
        <f t="shared" si="140"/>
        <v>0</v>
      </c>
      <c r="T115" s="16">
        <f t="shared" si="140"/>
        <v>0</v>
      </c>
      <c r="U115" s="16">
        <f t="shared" si="140"/>
        <v>0</v>
      </c>
      <c r="V115" s="16">
        <f t="shared" si="140"/>
        <v>0</v>
      </c>
      <c r="W115" s="16">
        <f t="shared" si="140"/>
        <v>0</v>
      </c>
      <c r="X115" s="16">
        <f t="shared" si="140"/>
        <v>0</v>
      </c>
      <c r="Y115" s="16">
        <f t="shared" si="140"/>
        <v>0</v>
      </c>
      <c r="Z115" s="16">
        <f>SUM(Z116:Z121)</f>
        <v>0</v>
      </c>
      <c r="AA115" s="16">
        <f>SUM(AA116:AA121)</f>
        <v>0</v>
      </c>
      <c r="AB115" s="16">
        <f>SUM(AB116:AB121)</f>
        <v>0</v>
      </c>
      <c r="AC115" s="16">
        <f t="shared" si="140"/>
        <v>0</v>
      </c>
      <c r="AD115" s="16">
        <f t="shared" si="140"/>
        <v>0</v>
      </c>
      <c r="AE115" s="16">
        <f t="shared" si="140"/>
        <v>0</v>
      </c>
    </row>
    <row r="116" spans="1:31" ht="22.2">
      <c r="A116" s="51"/>
      <c r="B116" s="40"/>
      <c r="C116" s="9">
        <v>1000</v>
      </c>
      <c r="D116" s="17" t="s">
        <v>12</v>
      </c>
      <c r="E116" s="18">
        <v>0</v>
      </c>
      <c r="F116" s="18">
        <v>0</v>
      </c>
      <c r="G116" s="18">
        <f t="shared" ref="G116:G121" si="142">E116+F116</f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f t="shared" si="111"/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f t="shared" ref="V116:V121" si="143">T116+U116</f>
        <v>0</v>
      </c>
      <c r="W116" s="18">
        <v>0</v>
      </c>
      <c r="X116" s="18">
        <v>0</v>
      </c>
      <c r="Y116" s="18">
        <f t="shared" ref="Y116:Y121" si="144">W116+X116</f>
        <v>0</v>
      </c>
      <c r="Z116" s="18">
        <v>0</v>
      </c>
      <c r="AA116" s="18">
        <v>0</v>
      </c>
      <c r="AB116" s="18">
        <f t="shared" ref="AB116:AB121" si="145">Z116+AA116</f>
        <v>0</v>
      </c>
      <c r="AC116" s="18">
        <v>0</v>
      </c>
      <c r="AD116" s="18">
        <v>0</v>
      </c>
      <c r="AE116" s="18">
        <f t="shared" ref="AE116:AE121" si="146">AC116+AD116</f>
        <v>0</v>
      </c>
    </row>
    <row r="117" spans="1:31" ht="22.2">
      <c r="A117" s="51"/>
      <c r="B117" s="40"/>
      <c r="C117" s="9">
        <v>2000</v>
      </c>
      <c r="D117" s="17" t="s">
        <v>13</v>
      </c>
      <c r="E117" s="18">
        <v>0</v>
      </c>
      <c r="F117" s="18">
        <v>0</v>
      </c>
      <c r="G117" s="18">
        <f t="shared" si="142"/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f t="shared" si="111"/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8">
        <f t="shared" si="143"/>
        <v>0</v>
      </c>
      <c r="W117" s="18">
        <v>0</v>
      </c>
      <c r="X117" s="18">
        <v>0</v>
      </c>
      <c r="Y117" s="18">
        <f t="shared" si="144"/>
        <v>0</v>
      </c>
      <c r="Z117" s="18">
        <v>0</v>
      </c>
      <c r="AA117" s="18">
        <v>0</v>
      </c>
      <c r="AB117" s="18">
        <f t="shared" si="145"/>
        <v>0</v>
      </c>
      <c r="AC117" s="18">
        <v>0</v>
      </c>
      <c r="AD117" s="18">
        <v>0</v>
      </c>
      <c r="AE117" s="18">
        <f t="shared" si="146"/>
        <v>0</v>
      </c>
    </row>
    <row r="118" spans="1:31" ht="22.2">
      <c r="A118" s="51"/>
      <c r="B118" s="40"/>
      <c r="C118" s="9">
        <v>3000</v>
      </c>
      <c r="D118" s="17" t="s">
        <v>14</v>
      </c>
      <c r="E118" s="18">
        <v>0</v>
      </c>
      <c r="F118" s="18">
        <v>0</v>
      </c>
      <c r="G118" s="18">
        <f t="shared" si="142"/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f t="shared" si="111"/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f t="shared" si="143"/>
        <v>0</v>
      </c>
      <c r="W118" s="18">
        <v>0</v>
      </c>
      <c r="X118" s="18">
        <v>0</v>
      </c>
      <c r="Y118" s="18">
        <f t="shared" si="144"/>
        <v>0</v>
      </c>
      <c r="Z118" s="18">
        <v>0</v>
      </c>
      <c r="AA118" s="18">
        <v>0</v>
      </c>
      <c r="AB118" s="18">
        <f t="shared" si="145"/>
        <v>0</v>
      </c>
      <c r="AC118" s="18">
        <v>0</v>
      </c>
      <c r="AD118" s="18">
        <v>0</v>
      </c>
      <c r="AE118" s="18">
        <f t="shared" si="146"/>
        <v>0</v>
      </c>
    </row>
    <row r="119" spans="1:31" ht="22.2">
      <c r="A119" s="51"/>
      <c r="B119" s="40"/>
      <c r="C119" s="9">
        <v>4000</v>
      </c>
      <c r="D119" s="17" t="s">
        <v>15</v>
      </c>
      <c r="E119" s="18">
        <v>0</v>
      </c>
      <c r="F119" s="18">
        <v>0</v>
      </c>
      <c r="G119" s="18">
        <f t="shared" si="142"/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f t="shared" si="111"/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8">
        <f t="shared" si="143"/>
        <v>0</v>
      </c>
      <c r="W119" s="18">
        <v>0</v>
      </c>
      <c r="X119" s="18">
        <v>0</v>
      </c>
      <c r="Y119" s="18">
        <f t="shared" si="144"/>
        <v>0</v>
      </c>
      <c r="Z119" s="18">
        <v>0</v>
      </c>
      <c r="AA119" s="18">
        <v>0</v>
      </c>
      <c r="AB119" s="18">
        <f t="shared" si="145"/>
        <v>0</v>
      </c>
      <c r="AC119" s="18">
        <v>0</v>
      </c>
      <c r="AD119" s="18">
        <v>0</v>
      </c>
      <c r="AE119" s="18">
        <f t="shared" si="146"/>
        <v>0</v>
      </c>
    </row>
    <row r="120" spans="1:31" ht="22.2">
      <c r="A120" s="51"/>
      <c r="B120" s="40"/>
      <c r="C120" s="9">
        <v>5000</v>
      </c>
      <c r="D120" s="17" t="s">
        <v>16</v>
      </c>
      <c r="E120" s="18">
        <v>0</v>
      </c>
      <c r="F120" s="18">
        <v>0</v>
      </c>
      <c r="G120" s="18">
        <f t="shared" si="142"/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f t="shared" si="111"/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18">
        <f t="shared" si="143"/>
        <v>0</v>
      </c>
      <c r="W120" s="18">
        <v>0</v>
      </c>
      <c r="X120" s="18">
        <v>0</v>
      </c>
      <c r="Y120" s="18">
        <f t="shared" si="144"/>
        <v>0</v>
      </c>
      <c r="Z120" s="18">
        <v>0</v>
      </c>
      <c r="AA120" s="18">
        <v>0</v>
      </c>
      <c r="AB120" s="18">
        <f t="shared" si="145"/>
        <v>0</v>
      </c>
      <c r="AC120" s="18">
        <v>0</v>
      </c>
      <c r="AD120" s="18">
        <v>0</v>
      </c>
      <c r="AE120" s="18">
        <f t="shared" si="146"/>
        <v>0</v>
      </c>
    </row>
    <row r="121" spans="1:31" ht="22.8" thickBot="1">
      <c r="A121" s="51"/>
      <c r="B121" s="40"/>
      <c r="C121" s="9">
        <v>6000</v>
      </c>
      <c r="D121" s="17" t="s">
        <v>17</v>
      </c>
      <c r="E121" s="18">
        <v>0</v>
      </c>
      <c r="F121" s="18">
        <v>0</v>
      </c>
      <c r="G121" s="18">
        <f t="shared" si="142"/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f t="shared" si="111"/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8">
        <f t="shared" si="143"/>
        <v>0</v>
      </c>
      <c r="W121" s="18">
        <v>0</v>
      </c>
      <c r="X121" s="18">
        <v>0</v>
      </c>
      <c r="Y121" s="18">
        <f t="shared" si="144"/>
        <v>0</v>
      </c>
      <c r="Z121" s="18">
        <v>0</v>
      </c>
      <c r="AA121" s="18">
        <v>0</v>
      </c>
      <c r="AB121" s="18">
        <f t="shared" si="145"/>
        <v>0</v>
      </c>
      <c r="AC121" s="18">
        <v>0</v>
      </c>
      <c r="AD121" s="18">
        <v>0</v>
      </c>
      <c r="AE121" s="18">
        <f t="shared" si="146"/>
        <v>0</v>
      </c>
    </row>
    <row r="122" spans="1:31" ht="58.5" customHeight="1">
      <c r="A122" s="51"/>
      <c r="B122" s="30"/>
      <c r="C122" s="35" t="s">
        <v>3</v>
      </c>
      <c r="D122" s="36"/>
      <c r="E122" s="15">
        <f>+E123+E130+E137</f>
        <v>55785381.780000001</v>
      </c>
      <c r="F122" s="15">
        <f t="shared" ref="F122:AE122" si="147">+F123+F130+F137</f>
        <v>30267199.110000003</v>
      </c>
      <c r="G122" s="15">
        <f t="shared" si="147"/>
        <v>86052580.890000015</v>
      </c>
      <c r="H122" s="15">
        <f t="shared" si="147"/>
        <v>3501850.66</v>
      </c>
      <c r="I122" s="15">
        <f t="shared" si="147"/>
        <v>1715239.77</v>
      </c>
      <c r="J122" s="15">
        <f t="shared" si="147"/>
        <v>5217090.43</v>
      </c>
      <c r="K122" s="15">
        <f t="shared" si="147"/>
        <v>0</v>
      </c>
      <c r="L122" s="15">
        <f t="shared" si="147"/>
        <v>0</v>
      </c>
      <c r="M122" s="15">
        <f t="shared" si="147"/>
        <v>0</v>
      </c>
      <c r="N122" s="15">
        <f t="shared" si="147"/>
        <v>52154588.210000008</v>
      </c>
      <c r="O122" s="15">
        <f t="shared" si="147"/>
        <v>28326918.800000001</v>
      </c>
      <c r="P122" s="15">
        <f t="shared" si="147"/>
        <v>80481507.010000005</v>
      </c>
      <c r="Q122" s="15">
        <f t="shared" si="147"/>
        <v>0</v>
      </c>
      <c r="R122" s="15">
        <f t="shared" si="147"/>
        <v>0</v>
      </c>
      <c r="S122" s="15">
        <f t="shared" si="147"/>
        <v>0</v>
      </c>
      <c r="T122" s="15">
        <f t="shared" si="147"/>
        <v>0</v>
      </c>
      <c r="U122" s="15">
        <f t="shared" si="147"/>
        <v>0</v>
      </c>
      <c r="V122" s="15">
        <f t="shared" si="147"/>
        <v>0</v>
      </c>
      <c r="W122" s="15">
        <f t="shared" si="147"/>
        <v>0</v>
      </c>
      <c r="X122" s="15">
        <f t="shared" si="147"/>
        <v>0</v>
      </c>
      <c r="Y122" s="15">
        <f t="shared" si="147"/>
        <v>0</v>
      </c>
      <c r="Z122" s="15">
        <f t="shared" si="147"/>
        <v>0</v>
      </c>
      <c r="AA122" s="15">
        <f t="shared" si="147"/>
        <v>0</v>
      </c>
      <c r="AB122" s="15">
        <f t="shared" si="147"/>
        <v>0</v>
      </c>
      <c r="AC122" s="15">
        <f t="shared" si="147"/>
        <v>128942.91000000038</v>
      </c>
      <c r="AD122" s="15">
        <f t="shared" si="147"/>
        <v>225040.54000000138</v>
      </c>
      <c r="AE122" s="15">
        <f t="shared" si="147"/>
        <v>353983.45000000176</v>
      </c>
    </row>
    <row r="123" spans="1:31" ht="22.2">
      <c r="A123" s="51"/>
      <c r="B123" s="30"/>
      <c r="C123" s="40" t="s">
        <v>49</v>
      </c>
      <c r="D123" s="40"/>
      <c r="E123" s="16">
        <f>SUM(E124:E129)</f>
        <v>19179311.300000001</v>
      </c>
      <c r="F123" s="16">
        <f t="shared" ref="F123:AE123" si="148">SUM(F124:F129)</f>
        <v>10606936.000000002</v>
      </c>
      <c r="G123" s="16">
        <f t="shared" si="148"/>
        <v>29786247.300000004</v>
      </c>
      <c r="H123" s="16">
        <f t="shared" si="148"/>
        <v>0</v>
      </c>
      <c r="I123" s="16">
        <f t="shared" si="148"/>
        <v>241903.75</v>
      </c>
      <c r="J123" s="16">
        <f t="shared" si="148"/>
        <v>241903.75</v>
      </c>
      <c r="K123" s="16">
        <f t="shared" si="148"/>
        <v>0</v>
      </c>
      <c r="L123" s="16">
        <f t="shared" si="148"/>
        <v>0</v>
      </c>
      <c r="M123" s="16">
        <f t="shared" si="148"/>
        <v>0</v>
      </c>
      <c r="N123" s="16">
        <f t="shared" si="148"/>
        <v>19105879.829999998</v>
      </c>
      <c r="O123" s="16">
        <f t="shared" si="148"/>
        <v>10339215.32</v>
      </c>
      <c r="P123" s="16">
        <f t="shared" si="148"/>
        <v>29445095.150000002</v>
      </c>
      <c r="Q123" s="16">
        <f t="shared" si="148"/>
        <v>0</v>
      </c>
      <c r="R123" s="16">
        <f t="shared" si="148"/>
        <v>0</v>
      </c>
      <c r="S123" s="16">
        <f t="shared" si="148"/>
        <v>0</v>
      </c>
      <c r="T123" s="16">
        <f t="shared" si="148"/>
        <v>0</v>
      </c>
      <c r="U123" s="16">
        <f t="shared" si="148"/>
        <v>0</v>
      </c>
      <c r="V123" s="16">
        <f t="shared" si="148"/>
        <v>0</v>
      </c>
      <c r="W123" s="16">
        <f t="shared" si="148"/>
        <v>0</v>
      </c>
      <c r="X123" s="16">
        <f t="shared" si="148"/>
        <v>0</v>
      </c>
      <c r="Y123" s="16">
        <f t="shared" si="148"/>
        <v>0</v>
      </c>
      <c r="Z123" s="16">
        <f t="shared" si="148"/>
        <v>0</v>
      </c>
      <c r="AA123" s="16">
        <f t="shared" si="148"/>
        <v>0</v>
      </c>
      <c r="AB123" s="16">
        <f t="shared" si="148"/>
        <v>0</v>
      </c>
      <c r="AC123" s="16">
        <f t="shared" si="148"/>
        <v>73431.470000000671</v>
      </c>
      <c r="AD123" s="16">
        <f t="shared" si="148"/>
        <v>25816.930000000575</v>
      </c>
      <c r="AE123" s="16">
        <f t="shared" si="148"/>
        <v>99248.400000001246</v>
      </c>
    </row>
    <row r="124" spans="1:31" ht="22.2">
      <c r="A124" s="51"/>
      <c r="B124" s="30"/>
      <c r="C124" s="9">
        <v>1000</v>
      </c>
      <c r="D124" s="17" t="s">
        <v>12</v>
      </c>
      <c r="E124" s="18">
        <v>0</v>
      </c>
      <c r="F124" s="18">
        <v>3995000</v>
      </c>
      <c r="G124" s="18">
        <f t="shared" ref="G124:G129" si="149">E124+F124</f>
        <v>3995000</v>
      </c>
      <c r="H124" s="18">
        <v>0</v>
      </c>
      <c r="I124" s="18">
        <v>174916.75</v>
      </c>
      <c r="J124" s="18">
        <f>H124+I124</f>
        <v>174916.75</v>
      </c>
      <c r="K124" s="18">
        <v>0</v>
      </c>
      <c r="L124" s="18">
        <v>0</v>
      </c>
      <c r="M124" s="18">
        <f>K124+L124</f>
        <v>0</v>
      </c>
      <c r="N124" s="18">
        <v>0</v>
      </c>
      <c r="O124" s="18">
        <v>3820083.25</v>
      </c>
      <c r="P124" s="18">
        <f t="shared" ref="P124:P129" si="150">N124+O124</f>
        <v>3820083.25</v>
      </c>
      <c r="Q124" s="18">
        <v>0</v>
      </c>
      <c r="R124" s="18">
        <v>0</v>
      </c>
      <c r="S124" s="18">
        <f t="shared" ref="S124:S129" si="151">Q124+R124</f>
        <v>0</v>
      </c>
      <c r="T124" s="18">
        <v>0</v>
      </c>
      <c r="U124" s="18">
        <v>0</v>
      </c>
      <c r="V124" s="18">
        <f t="shared" ref="V124:V129" si="152">T124+U124</f>
        <v>0</v>
      </c>
      <c r="W124" s="18">
        <v>0</v>
      </c>
      <c r="X124" s="18">
        <v>0</v>
      </c>
      <c r="Y124" s="18">
        <f t="shared" ref="Y124:Y129" si="153">W124+X124</f>
        <v>0</v>
      </c>
      <c r="Z124" s="18">
        <v>0</v>
      </c>
      <c r="AA124" s="18">
        <v>0</v>
      </c>
      <c r="AB124" s="18">
        <f t="shared" ref="AB124:AB129" si="154">Z124+AA124</f>
        <v>0</v>
      </c>
      <c r="AC124" s="18">
        <v>0</v>
      </c>
      <c r="AD124" s="18">
        <v>0</v>
      </c>
      <c r="AE124" s="18">
        <f t="shared" ref="AE124:AE129" si="155">AC124+AD124</f>
        <v>0</v>
      </c>
    </row>
    <row r="125" spans="1:31" ht="22.2">
      <c r="A125" s="51"/>
      <c r="B125" s="30"/>
      <c r="C125" s="9">
        <v>2000</v>
      </c>
      <c r="D125" s="17" t="s">
        <v>13</v>
      </c>
      <c r="E125" s="18">
        <v>0</v>
      </c>
      <c r="F125" s="18">
        <v>783314.56</v>
      </c>
      <c r="G125" s="18">
        <f t="shared" si="149"/>
        <v>783314.56</v>
      </c>
      <c r="H125" s="18">
        <v>0</v>
      </c>
      <c r="I125" s="18">
        <v>0</v>
      </c>
      <c r="J125" s="18">
        <f t="shared" ref="J125:J128" si="156">H125+I125</f>
        <v>0</v>
      </c>
      <c r="K125" s="18">
        <v>0</v>
      </c>
      <c r="L125" s="18">
        <v>0</v>
      </c>
      <c r="M125" s="18">
        <f t="shared" ref="M125:M129" si="157">K125+L125</f>
        <v>0</v>
      </c>
      <c r="N125" s="18">
        <v>0</v>
      </c>
      <c r="O125" s="18">
        <v>783239.92</v>
      </c>
      <c r="P125" s="18">
        <f t="shared" si="150"/>
        <v>783239.92</v>
      </c>
      <c r="Q125" s="18">
        <v>0</v>
      </c>
      <c r="R125" s="18">
        <v>0</v>
      </c>
      <c r="S125" s="18">
        <f t="shared" si="151"/>
        <v>0</v>
      </c>
      <c r="T125" s="18">
        <v>0</v>
      </c>
      <c r="U125" s="18">
        <v>0</v>
      </c>
      <c r="V125" s="18">
        <f t="shared" si="152"/>
        <v>0</v>
      </c>
      <c r="W125" s="18">
        <v>0</v>
      </c>
      <c r="X125" s="18">
        <v>0</v>
      </c>
      <c r="Y125" s="18">
        <f t="shared" si="153"/>
        <v>0</v>
      </c>
      <c r="Z125" s="18">
        <v>0</v>
      </c>
      <c r="AA125" s="18">
        <v>0</v>
      </c>
      <c r="AB125" s="18">
        <f t="shared" si="154"/>
        <v>0</v>
      </c>
      <c r="AC125" s="18">
        <v>0</v>
      </c>
      <c r="AD125" s="18">
        <v>74.64000000001397</v>
      </c>
      <c r="AE125" s="18">
        <f t="shared" si="155"/>
        <v>74.64000000001397</v>
      </c>
    </row>
    <row r="126" spans="1:31" ht="22.2">
      <c r="A126" s="51"/>
      <c r="B126" s="30"/>
      <c r="C126" s="9">
        <v>3000</v>
      </c>
      <c r="D126" s="17" t="s">
        <v>14</v>
      </c>
      <c r="E126" s="18">
        <v>13168111.300000001</v>
      </c>
      <c r="F126" s="18">
        <v>5496916.7000000002</v>
      </c>
      <c r="G126" s="18">
        <f t="shared" si="149"/>
        <v>18665028</v>
      </c>
      <c r="H126" s="18">
        <v>0</v>
      </c>
      <c r="I126" s="18">
        <v>66987</v>
      </c>
      <c r="J126" s="18">
        <f t="shared" si="156"/>
        <v>66987</v>
      </c>
      <c r="K126" s="18">
        <v>0</v>
      </c>
      <c r="L126" s="18">
        <v>0</v>
      </c>
      <c r="M126" s="18">
        <f t="shared" si="157"/>
        <v>0</v>
      </c>
      <c r="N126" s="18">
        <v>13156608.65</v>
      </c>
      <c r="O126" s="18">
        <v>5404204.8099999996</v>
      </c>
      <c r="P126" s="18">
        <f t="shared" si="150"/>
        <v>18560813.460000001</v>
      </c>
      <c r="Q126" s="18">
        <v>0</v>
      </c>
      <c r="R126" s="18">
        <v>0</v>
      </c>
      <c r="S126" s="18">
        <f t="shared" si="151"/>
        <v>0</v>
      </c>
      <c r="T126" s="18">
        <v>0</v>
      </c>
      <c r="U126" s="18">
        <v>0</v>
      </c>
      <c r="V126" s="18">
        <f t="shared" si="152"/>
        <v>0</v>
      </c>
      <c r="W126" s="18">
        <v>0</v>
      </c>
      <c r="X126" s="18">
        <v>0</v>
      </c>
      <c r="Y126" s="18">
        <f t="shared" si="153"/>
        <v>0</v>
      </c>
      <c r="Z126" s="18">
        <v>0</v>
      </c>
      <c r="AA126" s="18">
        <v>0</v>
      </c>
      <c r="AB126" s="18">
        <f t="shared" si="154"/>
        <v>0</v>
      </c>
      <c r="AC126" s="18">
        <v>11502.650000000373</v>
      </c>
      <c r="AD126" s="18">
        <v>25724.890000000596</v>
      </c>
      <c r="AE126" s="18">
        <f t="shared" si="155"/>
        <v>37227.540000000969</v>
      </c>
    </row>
    <row r="127" spans="1:31" ht="22.2">
      <c r="A127" s="51"/>
      <c r="B127" s="30"/>
      <c r="C127" s="9">
        <v>4000</v>
      </c>
      <c r="D127" s="17" t="s">
        <v>15</v>
      </c>
      <c r="E127" s="18">
        <v>0</v>
      </c>
      <c r="F127" s="18">
        <v>0</v>
      </c>
      <c r="G127" s="18">
        <f t="shared" si="149"/>
        <v>0</v>
      </c>
      <c r="H127" s="18">
        <v>0</v>
      </c>
      <c r="I127" s="18">
        <v>0</v>
      </c>
      <c r="J127" s="18">
        <f t="shared" si="156"/>
        <v>0</v>
      </c>
      <c r="K127" s="18">
        <v>0</v>
      </c>
      <c r="L127" s="18">
        <v>0</v>
      </c>
      <c r="M127" s="18">
        <f t="shared" si="157"/>
        <v>0</v>
      </c>
      <c r="N127" s="18">
        <v>0</v>
      </c>
      <c r="O127" s="18">
        <v>0</v>
      </c>
      <c r="P127" s="18">
        <f t="shared" si="150"/>
        <v>0</v>
      </c>
      <c r="Q127" s="18">
        <v>0</v>
      </c>
      <c r="R127" s="18">
        <v>0</v>
      </c>
      <c r="S127" s="18">
        <f t="shared" si="151"/>
        <v>0</v>
      </c>
      <c r="T127" s="18">
        <v>0</v>
      </c>
      <c r="U127" s="18">
        <v>0</v>
      </c>
      <c r="V127" s="18">
        <f t="shared" si="152"/>
        <v>0</v>
      </c>
      <c r="W127" s="18">
        <v>0</v>
      </c>
      <c r="X127" s="18">
        <v>0</v>
      </c>
      <c r="Y127" s="18">
        <f t="shared" si="153"/>
        <v>0</v>
      </c>
      <c r="Z127" s="18">
        <v>0</v>
      </c>
      <c r="AA127" s="18">
        <v>0</v>
      </c>
      <c r="AB127" s="18">
        <f t="shared" si="154"/>
        <v>0</v>
      </c>
      <c r="AC127" s="18">
        <v>0</v>
      </c>
      <c r="AD127" s="18">
        <v>0</v>
      </c>
      <c r="AE127" s="18">
        <f t="shared" si="155"/>
        <v>0</v>
      </c>
    </row>
    <row r="128" spans="1:31" ht="22.2">
      <c r="A128" s="51"/>
      <c r="B128" s="30"/>
      <c r="C128" s="9">
        <v>5000</v>
      </c>
      <c r="D128" s="17" t="s">
        <v>16</v>
      </c>
      <c r="E128" s="18">
        <v>6011200</v>
      </c>
      <c r="F128" s="18">
        <v>331704.74</v>
      </c>
      <c r="G128" s="18">
        <f t="shared" si="149"/>
        <v>6342904.7400000002</v>
      </c>
      <c r="H128" s="18">
        <v>0</v>
      </c>
      <c r="I128" s="18">
        <v>0</v>
      </c>
      <c r="J128" s="18">
        <f t="shared" si="156"/>
        <v>0</v>
      </c>
      <c r="K128" s="18">
        <v>0</v>
      </c>
      <c r="L128" s="18">
        <v>0</v>
      </c>
      <c r="M128" s="18">
        <f t="shared" si="157"/>
        <v>0</v>
      </c>
      <c r="N128" s="18">
        <v>5949271.1799999997</v>
      </c>
      <c r="O128" s="18">
        <v>331687.34000000003</v>
      </c>
      <c r="P128" s="18">
        <f t="shared" si="150"/>
        <v>6280958.5199999996</v>
      </c>
      <c r="Q128" s="18">
        <v>0</v>
      </c>
      <c r="R128" s="18">
        <v>0</v>
      </c>
      <c r="S128" s="18">
        <f t="shared" si="151"/>
        <v>0</v>
      </c>
      <c r="T128" s="18">
        <v>0</v>
      </c>
      <c r="U128" s="18">
        <v>0</v>
      </c>
      <c r="V128" s="18">
        <f t="shared" si="152"/>
        <v>0</v>
      </c>
      <c r="W128" s="18">
        <v>0</v>
      </c>
      <c r="X128" s="18">
        <v>0</v>
      </c>
      <c r="Y128" s="18">
        <f t="shared" si="153"/>
        <v>0</v>
      </c>
      <c r="Z128" s="18">
        <v>0</v>
      </c>
      <c r="AA128" s="18">
        <v>0</v>
      </c>
      <c r="AB128" s="18">
        <f t="shared" si="154"/>
        <v>0</v>
      </c>
      <c r="AC128" s="18">
        <v>61928.820000000298</v>
      </c>
      <c r="AD128" s="18">
        <v>17.399999999965075</v>
      </c>
      <c r="AE128" s="18">
        <f t="shared" si="155"/>
        <v>61946.220000000263</v>
      </c>
    </row>
    <row r="129" spans="1:31" ht="22.8" thickBot="1">
      <c r="A129" s="51"/>
      <c r="B129" s="30"/>
      <c r="C129" s="12">
        <v>6000</v>
      </c>
      <c r="D129" s="26" t="s">
        <v>17</v>
      </c>
      <c r="E129" s="31">
        <v>0</v>
      </c>
      <c r="F129" s="31">
        <v>0</v>
      </c>
      <c r="G129" s="28">
        <f t="shared" si="149"/>
        <v>0</v>
      </c>
      <c r="H129" s="28">
        <v>0</v>
      </c>
      <c r="I129" s="28">
        <v>0</v>
      </c>
      <c r="J129" s="28">
        <v>0</v>
      </c>
      <c r="K129" s="28">
        <v>0</v>
      </c>
      <c r="L129" s="28">
        <v>0</v>
      </c>
      <c r="M129" s="18">
        <f t="shared" si="157"/>
        <v>0</v>
      </c>
      <c r="N129" s="28">
        <v>0</v>
      </c>
      <c r="O129" s="28">
        <v>0</v>
      </c>
      <c r="P129" s="28">
        <f t="shared" si="150"/>
        <v>0</v>
      </c>
      <c r="Q129" s="28">
        <v>0</v>
      </c>
      <c r="R129" s="28">
        <v>0</v>
      </c>
      <c r="S129" s="28">
        <f t="shared" si="151"/>
        <v>0</v>
      </c>
      <c r="T129" s="28">
        <v>0</v>
      </c>
      <c r="U129" s="28">
        <v>0</v>
      </c>
      <c r="V129" s="28">
        <f t="shared" si="152"/>
        <v>0</v>
      </c>
      <c r="W129" s="28">
        <v>0</v>
      </c>
      <c r="X129" s="28">
        <v>0</v>
      </c>
      <c r="Y129" s="28">
        <f t="shared" si="153"/>
        <v>0</v>
      </c>
      <c r="Z129" s="28">
        <v>0</v>
      </c>
      <c r="AA129" s="28">
        <v>0</v>
      </c>
      <c r="AB129" s="28">
        <f t="shared" si="154"/>
        <v>0</v>
      </c>
      <c r="AC129" s="31">
        <v>0</v>
      </c>
      <c r="AD129" s="31">
        <v>0</v>
      </c>
      <c r="AE129" s="28">
        <f t="shared" si="155"/>
        <v>0</v>
      </c>
    </row>
    <row r="130" spans="1:31" ht="52.5" customHeight="1">
      <c r="A130" s="51"/>
      <c r="B130" s="40">
        <v>5</v>
      </c>
      <c r="C130" s="40" t="s">
        <v>23</v>
      </c>
      <c r="D130" s="40"/>
      <c r="E130" s="16">
        <f>SUM(E131:E136)</f>
        <v>19234680.920000002</v>
      </c>
      <c r="F130" s="16">
        <f t="shared" ref="F130:AE130" si="158">SUM(F131:F136)</f>
        <v>8299408.4900000002</v>
      </c>
      <c r="G130" s="16">
        <f t="shared" si="158"/>
        <v>27534089.410000004</v>
      </c>
      <c r="H130" s="16">
        <f t="shared" si="158"/>
        <v>1844385.95</v>
      </c>
      <c r="I130" s="16">
        <f t="shared" si="158"/>
        <v>731175.22</v>
      </c>
      <c r="J130" s="16">
        <f t="shared" si="158"/>
        <v>2575561.17</v>
      </c>
      <c r="K130" s="16">
        <f t="shared" si="158"/>
        <v>0</v>
      </c>
      <c r="L130" s="16">
        <f t="shared" si="158"/>
        <v>0</v>
      </c>
      <c r="M130" s="16">
        <f t="shared" si="158"/>
        <v>0</v>
      </c>
      <c r="N130" s="16">
        <f t="shared" si="158"/>
        <v>17368555.510000002</v>
      </c>
      <c r="O130" s="16">
        <f t="shared" ref="O130" si="159">SUM(O131:O136)</f>
        <v>7518819.8900000006</v>
      </c>
      <c r="P130" s="16">
        <f t="shared" si="158"/>
        <v>24887375.400000002</v>
      </c>
      <c r="Q130" s="16">
        <f t="shared" si="158"/>
        <v>0</v>
      </c>
      <c r="R130" s="16">
        <f t="shared" si="158"/>
        <v>0</v>
      </c>
      <c r="S130" s="16">
        <f t="shared" si="158"/>
        <v>0</v>
      </c>
      <c r="T130" s="16">
        <f t="shared" si="158"/>
        <v>0</v>
      </c>
      <c r="U130" s="16">
        <f t="shared" si="158"/>
        <v>0</v>
      </c>
      <c r="V130" s="16">
        <f t="shared" si="158"/>
        <v>0</v>
      </c>
      <c r="W130" s="16">
        <f t="shared" si="158"/>
        <v>0</v>
      </c>
      <c r="X130" s="16">
        <f t="shared" si="158"/>
        <v>0</v>
      </c>
      <c r="Y130" s="16">
        <f t="shared" si="158"/>
        <v>0</v>
      </c>
      <c r="Z130" s="16">
        <f>SUM(Z131:Z136)</f>
        <v>0</v>
      </c>
      <c r="AA130" s="16">
        <f>SUM(AA131:AA136)</f>
        <v>0</v>
      </c>
      <c r="AB130" s="16">
        <f>SUM(AB131:AB136)</f>
        <v>0</v>
      </c>
      <c r="AC130" s="16">
        <f t="shared" si="158"/>
        <v>21739.460000000196</v>
      </c>
      <c r="AD130" s="16">
        <f t="shared" si="158"/>
        <v>49413.380000000121</v>
      </c>
      <c r="AE130" s="16">
        <f t="shared" si="158"/>
        <v>71152.840000000317</v>
      </c>
    </row>
    <row r="131" spans="1:31" ht="22.2">
      <c r="A131" s="51"/>
      <c r="B131" s="40"/>
      <c r="C131" s="9">
        <v>1000</v>
      </c>
      <c r="D131" s="17" t="s">
        <v>12</v>
      </c>
      <c r="E131" s="18">
        <v>0</v>
      </c>
      <c r="F131" s="18">
        <v>4802630.7</v>
      </c>
      <c r="G131" s="18">
        <f t="shared" ref="G131:G136" si="160">E131+F131</f>
        <v>4802630.7</v>
      </c>
      <c r="H131" s="18">
        <v>0</v>
      </c>
      <c r="I131" s="18">
        <v>331783.5</v>
      </c>
      <c r="J131" s="18">
        <f>H131+I131</f>
        <v>331783.5</v>
      </c>
      <c r="K131" s="18">
        <v>0</v>
      </c>
      <c r="L131" s="18">
        <v>0</v>
      </c>
      <c r="M131" s="18">
        <f>K131+L131</f>
        <v>0</v>
      </c>
      <c r="N131" s="18">
        <v>0</v>
      </c>
      <c r="O131" s="18">
        <v>4470847.2</v>
      </c>
      <c r="P131" s="18">
        <f t="shared" si="111"/>
        <v>4470847.2</v>
      </c>
      <c r="Q131" s="18">
        <v>0</v>
      </c>
      <c r="R131" s="18">
        <v>0</v>
      </c>
      <c r="S131" s="18">
        <f t="shared" ref="S131:S136" si="161">Q131+R131</f>
        <v>0</v>
      </c>
      <c r="T131" s="18">
        <v>0</v>
      </c>
      <c r="U131" s="18">
        <v>0</v>
      </c>
      <c r="V131" s="18">
        <f t="shared" ref="V131:V136" si="162">T131+U131</f>
        <v>0</v>
      </c>
      <c r="W131" s="18">
        <v>0</v>
      </c>
      <c r="X131" s="18">
        <v>0</v>
      </c>
      <c r="Y131" s="18">
        <f t="shared" ref="Y131:Y136" si="163">W131+X131</f>
        <v>0</v>
      </c>
      <c r="Z131" s="18">
        <v>0</v>
      </c>
      <c r="AA131" s="18">
        <v>0</v>
      </c>
      <c r="AB131" s="18">
        <f t="shared" ref="AB131:AB136" si="164">Z131+AA131</f>
        <v>0</v>
      </c>
      <c r="AC131" s="18">
        <v>0</v>
      </c>
      <c r="AD131" s="18">
        <v>0</v>
      </c>
      <c r="AE131" s="18">
        <f t="shared" ref="AE131:AE136" si="165">AC131+AD131</f>
        <v>0</v>
      </c>
    </row>
    <row r="132" spans="1:31" ht="22.2">
      <c r="A132" s="51"/>
      <c r="B132" s="40"/>
      <c r="C132" s="9">
        <v>2000</v>
      </c>
      <c r="D132" s="17" t="s">
        <v>13</v>
      </c>
      <c r="E132" s="18">
        <v>0</v>
      </c>
      <c r="F132" s="18">
        <v>197596.79999999999</v>
      </c>
      <c r="G132" s="18">
        <f t="shared" si="160"/>
        <v>197596.79999999999</v>
      </c>
      <c r="H132" s="18">
        <v>0</v>
      </c>
      <c r="I132" s="18">
        <v>0</v>
      </c>
      <c r="J132" s="18">
        <f t="shared" ref="J132:J136" si="166">H132+I132</f>
        <v>0</v>
      </c>
      <c r="K132" s="18">
        <v>0</v>
      </c>
      <c r="L132" s="18">
        <v>0</v>
      </c>
      <c r="M132" s="18">
        <f t="shared" ref="M132:M136" si="167">K132+L132</f>
        <v>0</v>
      </c>
      <c r="N132" s="18">
        <v>0</v>
      </c>
      <c r="O132" s="18">
        <v>197596.79999999999</v>
      </c>
      <c r="P132" s="18">
        <f t="shared" si="111"/>
        <v>197596.79999999999</v>
      </c>
      <c r="Q132" s="18">
        <v>0</v>
      </c>
      <c r="R132" s="18">
        <v>0</v>
      </c>
      <c r="S132" s="18">
        <f t="shared" si="161"/>
        <v>0</v>
      </c>
      <c r="T132" s="18">
        <v>0</v>
      </c>
      <c r="U132" s="18">
        <v>0</v>
      </c>
      <c r="V132" s="18">
        <f t="shared" si="162"/>
        <v>0</v>
      </c>
      <c r="W132" s="18">
        <v>0</v>
      </c>
      <c r="X132" s="18">
        <v>0</v>
      </c>
      <c r="Y132" s="18">
        <f t="shared" si="163"/>
        <v>0</v>
      </c>
      <c r="Z132" s="18">
        <v>0</v>
      </c>
      <c r="AA132" s="18">
        <v>0</v>
      </c>
      <c r="AB132" s="18">
        <f t="shared" si="164"/>
        <v>0</v>
      </c>
      <c r="AC132" s="18">
        <v>0</v>
      </c>
      <c r="AD132" s="18">
        <v>0</v>
      </c>
      <c r="AE132" s="18">
        <f t="shared" si="165"/>
        <v>0</v>
      </c>
    </row>
    <row r="133" spans="1:31" ht="22.2">
      <c r="A133" s="51"/>
      <c r="B133" s="40"/>
      <c r="C133" s="9">
        <v>3000</v>
      </c>
      <c r="D133" s="17" t="s">
        <v>14</v>
      </c>
      <c r="E133" s="18">
        <v>18507640.920000002</v>
      </c>
      <c r="F133" s="18">
        <v>3299180.99</v>
      </c>
      <c r="G133" s="18">
        <f t="shared" si="160"/>
        <v>21806821.910000004</v>
      </c>
      <c r="H133" s="18">
        <v>1284385.95</v>
      </c>
      <c r="I133" s="18">
        <v>399391.72</v>
      </c>
      <c r="J133" s="18">
        <f t="shared" si="166"/>
        <v>1683777.67</v>
      </c>
      <c r="K133" s="18">
        <v>0</v>
      </c>
      <c r="L133" s="18">
        <v>0</v>
      </c>
      <c r="M133" s="18">
        <f t="shared" si="167"/>
        <v>0</v>
      </c>
      <c r="N133" s="18">
        <v>17201515.510000002</v>
      </c>
      <c r="O133" s="18">
        <v>2850375.89</v>
      </c>
      <c r="P133" s="18">
        <f t="shared" si="111"/>
        <v>20051891.400000002</v>
      </c>
      <c r="Q133" s="18">
        <v>0</v>
      </c>
      <c r="R133" s="18">
        <v>0</v>
      </c>
      <c r="S133" s="18">
        <f t="shared" si="161"/>
        <v>0</v>
      </c>
      <c r="T133" s="18">
        <v>0</v>
      </c>
      <c r="U133" s="18">
        <v>0</v>
      </c>
      <c r="V133" s="18">
        <f t="shared" si="162"/>
        <v>0</v>
      </c>
      <c r="W133" s="18">
        <v>0</v>
      </c>
      <c r="X133" s="18">
        <v>0</v>
      </c>
      <c r="Y133" s="18">
        <f t="shared" si="163"/>
        <v>0</v>
      </c>
      <c r="Z133" s="18">
        <v>0</v>
      </c>
      <c r="AA133" s="18">
        <v>0</v>
      </c>
      <c r="AB133" s="18">
        <f t="shared" si="164"/>
        <v>0</v>
      </c>
      <c r="AC133" s="18">
        <v>21739.460000000196</v>
      </c>
      <c r="AD133" s="18">
        <v>49413.380000000121</v>
      </c>
      <c r="AE133" s="18">
        <f t="shared" si="165"/>
        <v>71152.840000000317</v>
      </c>
    </row>
    <row r="134" spans="1:31" ht="22.2">
      <c r="A134" s="51"/>
      <c r="B134" s="40"/>
      <c r="C134" s="9">
        <v>4000</v>
      </c>
      <c r="D134" s="17" t="s">
        <v>15</v>
      </c>
      <c r="E134" s="18">
        <v>0</v>
      </c>
      <c r="F134" s="18">
        <v>0</v>
      </c>
      <c r="G134" s="18">
        <f t="shared" si="160"/>
        <v>0</v>
      </c>
      <c r="H134" s="18">
        <v>0</v>
      </c>
      <c r="I134" s="18">
        <v>0</v>
      </c>
      <c r="J134" s="18">
        <f t="shared" si="166"/>
        <v>0</v>
      </c>
      <c r="K134" s="18">
        <v>0</v>
      </c>
      <c r="L134" s="18">
        <v>0</v>
      </c>
      <c r="M134" s="18">
        <f t="shared" si="167"/>
        <v>0</v>
      </c>
      <c r="N134" s="18">
        <v>0</v>
      </c>
      <c r="O134" s="18">
        <v>0</v>
      </c>
      <c r="P134" s="18">
        <f t="shared" si="111"/>
        <v>0</v>
      </c>
      <c r="Q134" s="18">
        <v>0</v>
      </c>
      <c r="R134" s="18">
        <v>0</v>
      </c>
      <c r="S134" s="18">
        <f t="shared" si="161"/>
        <v>0</v>
      </c>
      <c r="T134" s="18">
        <v>0</v>
      </c>
      <c r="U134" s="18">
        <v>0</v>
      </c>
      <c r="V134" s="18">
        <f t="shared" si="162"/>
        <v>0</v>
      </c>
      <c r="W134" s="18">
        <v>0</v>
      </c>
      <c r="X134" s="18">
        <v>0</v>
      </c>
      <c r="Y134" s="18">
        <f t="shared" si="163"/>
        <v>0</v>
      </c>
      <c r="Z134" s="18">
        <v>0</v>
      </c>
      <c r="AA134" s="18">
        <v>0</v>
      </c>
      <c r="AB134" s="18">
        <f t="shared" si="164"/>
        <v>0</v>
      </c>
      <c r="AC134" s="18">
        <v>0</v>
      </c>
      <c r="AD134" s="18">
        <v>0</v>
      </c>
      <c r="AE134" s="18">
        <f t="shared" si="165"/>
        <v>0</v>
      </c>
    </row>
    <row r="135" spans="1:31" ht="22.2">
      <c r="A135" s="51"/>
      <c r="B135" s="40"/>
      <c r="C135" s="9">
        <v>5000</v>
      </c>
      <c r="D135" s="17" t="s">
        <v>16</v>
      </c>
      <c r="E135" s="18">
        <v>727040</v>
      </c>
      <c r="F135" s="18">
        <v>0</v>
      </c>
      <c r="G135" s="18">
        <f t="shared" si="160"/>
        <v>727040</v>
      </c>
      <c r="H135" s="18">
        <v>560000</v>
      </c>
      <c r="I135" s="18">
        <v>0</v>
      </c>
      <c r="J135" s="18">
        <f t="shared" si="166"/>
        <v>560000</v>
      </c>
      <c r="K135" s="18">
        <v>0</v>
      </c>
      <c r="L135" s="18">
        <v>0</v>
      </c>
      <c r="M135" s="18">
        <f t="shared" si="167"/>
        <v>0</v>
      </c>
      <c r="N135" s="18">
        <v>167040</v>
      </c>
      <c r="O135" s="18">
        <v>0</v>
      </c>
      <c r="P135" s="18">
        <f t="shared" si="111"/>
        <v>167040</v>
      </c>
      <c r="Q135" s="18">
        <v>0</v>
      </c>
      <c r="R135" s="18">
        <v>0</v>
      </c>
      <c r="S135" s="18">
        <f t="shared" si="161"/>
        <v>0</v>
      </c>
      <c r="T135" s="18">
        <v>0</v>
      </c>
      <c r="U135" s="18">
        <v>0</v>
      </c>
      <c r="V135" s="18">
        <f t="shared" si="162"/>
        <v>0</v>
      </c>
      <c r="W135" s="18">
        <v>0</v>
      </c>
      <c r="X135" s="18">
        <v>0</v>
      </c>
      <c r="Y135" s="18">
        <f t="shared" si="163"/>
        <v>0</v>
      </c>
      <c r="Z135" s="18">
        <v>0</v>
      </c>
      <c r="AA135" s="18">
        <v>0</v>
      </c>
      <c r="AB135" s="18">
        <f t="shared" si="164"/>
        <v>0</v>
      </c>
      <c r="AC135" s="18">
        <v>0</v>
      </c>
      <c r="AD135" s="18">
        <v>0</v>
      </c>
      <c r="AE135" s="18">
        <f t="shared" si="165"/>
        <v>0</v>
      </c>
    </row>
    <row r="136" spans="1:31" ht="22.8" thickBot="1">
      <c r="A136" s="52"/>
      <c r="B136" s="41"/>
      <c r="C136" s="12">
        <v>6000</v>
      </c>
      <c r="D136" s="26" t="s">
        <v>17</v>
      </c>
      <c r="E136" s="18">
        <v>0</v>
      </c>
      <c r="F136" s="18">
        <v>0</v>
      </c>
      <c r="G136" s="28">
        <f t="shared" si="160"/>
        <v>0</v>
      </c>
      <c r="H136" s="28">
        <v>0</v>
      </c>
      <c r="I136" s="28">
        <v>0</v>
      </c>
      <c r="J136" s="18">
        <f t="shared" si="166"/>
        <v>0</v>
      </c>
      <c r="K136" s="28">
        <v>0</v>
      </c>
      <c r="L136" s="28">
        <v>0</v>
      </c>
      <c r="M136" s="18">
        <f t="shared" si="167"/>
        <v>0</v>
      </c>
      <c r="N136" s="28">
        <v>0</v>
      </c>
      <c r="O136" s="28">
        <v>0</v>
      </c>
      <c r="P136" s="28">
        <f t="shared" si="111"/>
        <v>0</v>
      </c>
      <c r="Q136" s="28">
        <v>0</v>
      </c>
      <c r="R136" s="28">
        <v>0</v>
      </c>
      <c r="S136" s="28">
        <f t="shared" si="161"/>
        <v>0</v>
      </c>
      <c r="T136" s="28">
        <v>0</v>
      </c>
      <c r="U136" s="28">
        <v>0</v>
      </c>
      <c r="V136" s="28">
        <f t="shared" si="162"/>
        <v>0</v>
      </c>
      <c r="W136" s="28">
        <v>0</v>
      </c>
      <c r="X136" s="28">
        <v>0</v>
      </c>
      <c r="Y136" s="28">
        <f t="shared" si="163"/>
        <v>0</v>
      </c>
      <c r="Z136" s="28">
        <v>0</v>
      </c>
      <c r="AA136" s="28">
        <v>0</v>
      </c>
      <c r="AB136" s="28">
        <f t="shared" si="164"/>
        <v>0</v>
      </c>
      <c r="AC136" s="18">
        <f t="shared" ref="AC136" si="168">E136-N136-Q136-T136-W136-Z136</f>
        <v>0</v>
      </c>
      <c r="AD136" s="18">
        <f t="shared" ref="AD136" si="169">F136-O136-R136-U136-X136-AA136</f>
        <v>0</v>
      </c>
      <c r="AE136" s="28">
        <f t="shared" si="165"/>
        <v>0</v>
      </c>
    </row>
    <row r="137" spans="1:31" ht="22.2">
      <c r="A137" s="13"/>
      <c r="B137" s="29"/>
      <c r="C137" s="33" t="s">
        <v>21</v>
      </c>
      <c r="D137" s="34"/>
      <c r="E137" s="16">
        <f>SUM(E138:E143)</f>
        <v>17371389.559999999</v>
      </c>
      <c r="F137" s="16">
        <f t="shared" ref="F137:AE137" si="170">SUM(F138:F143)</f>
        <v>11360854.620000001</v>
      </c>
      <c r="G137" s="16">
        <f t="shared" si="170"/>
        <v>28732244.18</v>
      </c>
      <c r="H137" s="16">
        <f t="shared" si="170"/>
        <v>1657464.71</v>
      </c>
      <c r="I137" s="16">
        <f t="shared" si="170"/>
        <v>742160.8</v>
      </c>
      <c r="J137" s="16">
        <f t="shared" si="170"/>
        <v>2399625.5100000002</v>
      </c>
      <c r="K137" s="16">
        <f t="shared" si="170"/>
        <v>0</v>
      </c>
      <c r="L137" s="16">
        <f t="shared" si="170"/>
        <v>0</v>
      </c>
      <c r="M137" s="16">
        <f t="shared" si="170"/>
        <v>0</v>
      </c>
      <c r="N137" s="16">
        <f t="shared" si="170"/>
        <v>15680152.870000001</v>
      </c>
      <c r="O137" s="16">
        <f t="shared" si="170"/>
        <v>10468883.59</v>
      </c>
      <c r="P137" s="16">
        <f t="shared" si="170"/>
        <v>26149036.460000001</v>
      </c>
      <c r="Q137" s="16">
        <f t="shared" si="170"/>
        <v>0</v>
      </c>
      <c r="R137" s="16">
        <f t="shared" si="170"/>
        <v>0</v>
      </c>
      <c r="S137" s="16">
        <f t="shared" si="170"/>
        <v>0</v>
      </c>
      <c r="T137" s="16">
        <f t="shared" si="170"/>
        <v>0</v>
      </c>
      <c r="U137" s="16">
        <f t="shared" si="170"/>
        <v>0</v>
      </c>
      <c r="V137" s="16">
        <f t="shared" si="170"/>
        <v>0</v>
      </c>
      <c r="W137" s="16">
        <f t="shared" si="170"/>
        <v>0</v>
      </c>
      <c r="X137" s="16">
        <f t="shared" si="170"/>
        <v>0</v>
      </c>
      <c r="Y137" s="16">
        <f t="shared" si="170"/>
        <v>0</v>
      </c>
      <c r="Z137" s="16">
        <f t="shared" si="170"/>
        <v>0</v>
      </c>
      <c r="AA137" s="16">
        <f t="shared" si="170"/>
        <v>0</v>
      </c>
      <c r="AB137" s="16">
        <f t="shared" si="170"/>
        <v>0</v>
      </c>
      <c r="AC137" s="16">
        <f t="shared" si="170"/>
        <v>33771.979999999516</v>
      </c>
      <c r="AD137" s="16">
        <f t="shared" si="170"/>
        <v>149810.23000000068</v>
      </c>
      <c r="AE137" s="16">
        <f t="shared" si="170"/>
        <v>183582.2100000002</v>
      </c>
    </row>
    <row r="138" spans="1:31" ht="22.2">
      <c r="A138" s="13"/>
      <c r="B138" s="29"/>
      <c r="C138" s="10">
        <v>1000</v>
      </c>
      <c r="D138" s="21" t="s">
        <v>12</v>
      </c>
      <c r="E138" s="22">
        <v>0</v>
      </c>
      <c r="F138" s="22">
        <v>778405.31</v>
      </c>
      <c r="G138" s="22">
        <f t="shared" ref="G138:G143" si="171">E138+F138</f>
        <v>778405.31</v>
      </c>
      <c r="H138" s="22">
        <v>0</v>
      </c>
      <c r="I138" s="22">
        <v>118301.99</v>
      </c>
      <c r="J138" s="22">
        <f>+H138+I138</f>
        <v>118301.99</v>
      </c>
      <c r="K138" s="22">
        <v>0</v>
      </c>
      <c r="L138" s="22">
        <v>0</v>
      </c>
      <c r="M138" s="22">
        <f>+K138+L138</f>
        <v>0</v>
      </c>
      <c r="N138" s="22">
        <v>0</v>
      </c>
      <c r="O138" s="22">
        <v>660103.31999999995</v>
      </c>
      <c r="P138" s="22">
        <f t="shared" ref="P138:P143" si="172">N138+O138</f>
        <v>660103.31999999995</v>
      </c>
      <c r="Q138" s="22">
        <v>0</v>
      </c>
      <c r="R138" s="22">
        <v>0</v>
      </c>
      <c r="S138" s="22">
        <f t="shared" ref="S138:S143" si="173">Q138+R138</f>
        <v>0</v>
      </c>
      <c r="T138" s="22">
        <v>0</v>
      </c>
      <c r="U138" s="22">
        <v>0</v>
      </c>
      <c r="V138" s="22">
        <f t="shared" ref="V138:V143" si="174">T138+U138</f>
        <v>0</v>
      </c>
      <c r="W138" s="22">
        <v>0</v>
      </c>
      <c r="X138" s="22">
        <v>0</v>
      </c>
      <c r="Y138" s="22">
        <f t="shared" ref="Y138:Y143" si="175">W138+X138</f>
        <v>0</v>
      </c>
      <c r="Z138" s="22">
        <v>0</v>
      </c>
      <c r="AA138" s="22">
        <v>0</v>
      </c>
      <c r="AB138" s="22">
        <f t="shared" ref="AB138:AB143" si="176">Z138+AA138</f>
        <v>0</v>
      </c>
      <c r="AC138" s="22">
        <v>0</v>
      </c>
      <c r="AD138" s="22">
        <v>1.0186340659856796E-10</v>
      </c>
      <c r="AE138" s="22">
        <f t="shared" ref="AE138:AE143" si="177">AC138+AD138</f>
        <v>1.0186340659856796E-10</v>
      </c>
    </row>
    <row r="139" spans="1:31" ht="22.2">
      <c r="A139" s="13"/>
      <c r="B139" s="29"/>
      <c r="C139" s="10">
        <v>2000</v>
      </c>
      <c r="D139" s="21" t="s">
        <v>13</v>
      </c>
      <c r="E139" s="22">
        <v>0</v>
      </c>
      <c r="F139" s="22">
        <v>1190263.83</v>
      </c>
      <c r="G139" s="22">
        <f t="shared" si="171"/>
        <v>1190263.83</v>
      </c>
      <c r="H139" s="22">
        <v>0</v>
      </c>
      <c r="I139" s="22">
        <v>138396.92000000001</v>
      </c>
      <c r="J139" s="22">
        <f t="shared" ref="J139:J142" si="178">+H139+I139</f>
        <v>138396.92000000001</v>
      </c>
      <c r="K139" s="22">
        <v>0</v>
      </c>
      <c r="L139" s="22">
        <v>0</v>
      </c>
      <c r="M139" s="22">
        <f t="shared" ref="M139:M143" si="179">+K139+L139</f>
        <v>0</v>
      </c>
      <c r="N139" s="22">
        <v>0</v>
      </c>
      <c r="O139" s="22">
        <v>1027023.85</v>
      </c>
      <c r="P139" s="22">
        <f t="shared" si="172"/>
        <v>1027023.85</v>
      </c>
      <c r="Q139" s="22">
        <v>0</v>
      </c>
      <c r="R139" s="22">
        <v>0</v>
      </c>
      <c r="S139" s="22">
        <f t="shared" si="173"/>
        <v>0</v>
      </c>
      <c r="T139" s="22">
        <v>0</v>
      </c>
      <c r="U139" s="22">
        <v>0</v>
      </c>
      <c r="V139" s="22">
        <f t="shared" si="174"/>
        <v>0</v>
      </c>
      <c r="W139" s="22">
        <v>0</v>
      </c>
      <c r="X139" s="22">
        <v>0</v>
      </c>
      <c r="Y139" s="22">
        <f t="shared" si="175"/>
        <v>0</v>
      </c>
      <c r="Z139" s="22">
        <v>0</v>
      </c>
      <c r="AA139" s="22">
        <v>0</v>
      </c>
      <c r="AB139" s="22">
        <f t="shared" si="176"/>
        <v>0</v>
      </c>
      <c r="AC139" s="22">
        <v>0</v>
      </c>
      <c r="AD139" s="22">
        <v>24843.060000000085</v>
      </c>
      <c r="AE139" s="22">
        <f t="shared" si="177"/>
        <v>24843.060000000085</v>
      </c>
    </row>
    <row r="140" spans="1:31" ht="22.2">
      <c r="A140" s="13"/>
      <c r="B140" s="29"/>
      <c r="C140" s="10">
        <v>3000</v>
      </c>
      <c r="D140" s="21" t="s">
        <v>14</v>
      </c>
      <c r="E140" s="22">
        <v>11866922.609999999</v>
      </c>
      <c r="F140" s="22">
        <v>9392185.4800000004</v>
      </c>
      <c r="G140" s="22">
        <f t="shared" si="171"/>
        <v>21259108.09</v>
      </c>
      <c r="H140" s="22">
        <v>1657464.71</v>
      </c>
      <c r="I140" s="22">
        <v>485461.89</v>
      </c>
      <c r="J140" s="22">
        <f t="shared" si="178"/>
        <v>2142926.6</v>
      </c>
      <c r="K140" s="22">
        <v>0</v>
      </c>
      <c r="L140" s="22">
        <v>0</v>
      </c>
      <c r="M140" s="22">
        <f t="shared" si="179"/>
        <v>0</v>
      </c>
      <c r="N140" s="22">
        <v>10193396.15</v>
      </c>
      <c r="O140" s="22">
        <v>8781756.4199999999</v>
      </c>
      <c r="P140" s="22">
        <f t="shared" si="172"/>
        <v>18975152.57</v>
      </c>
      <c r="Q140" s="22">
        <v>0</v>
      </c>
      <c r="R140" s="22">
        <v>0</v>
      </c>
      <c r="S140" s="22">
        <f t="shared" si="173"/>
        <v>0</v>
      </c>
      <c r="T140" s="22">
        <v>0</v>
      </c>
      <c r="U140" s="22">
        <v>0</v>
      </c>
      <c r="V140" s="22">
        <f t="shared" si="174"/>
        <v>0</v>
      </c>
      <c r="W140" s="22">
        <v>0</v>
      </c>
      <c r="X140" s="22">
        <v>0</v>
      </c>
      <c r="Y140" s="22">
        <f t="shared" si="175"/>
        <v>0</v>
      </c>
      <c r="Z140" s="22">
        <v>0</v>
      </c>
      <c r="AA140" s="22">
        <v>0</v>
      </c>
      <c r="AB140" s="22">
        <f t="shared" si="176"/>
        <v>0</v>
      </c>
      <c r="AC140" s="22">
        <v>16061.749999999069</v>
      </c>
      <c r="AD140" s="22">
        <v>124967.17000000051</v>
      </c>
      <c r="AE140" s="22">
        <f t="shared" si="177"/>
        <v>141028.91999999958</v>
      </c>
    </row>
    <row r="141" spans="1:31" ht="22.2">
      <c r="A141" s="13"/>
      <c r="B141" s="29"/>
      <c r="C141" s="10">
        <v>4000</v>
      </c>
      <c r="D141" s="21" t="s">
        <v>15</v>
      </c>
      <c r="E141" s="22">
        <v>0</v>
      </c>
      <c r="F141" s="22">
        <v>0</v>
      </c>
      <c r="G141" s="22">
        <f t="shared" si="171"/>
        <v>0</v>
      </c>
      <c r="H141" s="22">
        <v>0</v>
      </c>
      <c r="I141" s="22">
        <v>0</v>
      </c>
      <c r="J141" s="22">
        <f t="shared" si="178"/>
        <v>0</v>
      </c>
      <c r="K141" s="22">
        <v>0</v>
      </c>
      <c r="L141" s="22">
        <v>0</v>
      </c>
      <c r="M141" s="22">
        <f t="shared" si="179"/>
        <v>0</v>
      </c>
      <c r="N141" s="22">
        <v>0</v>
      </c>
      <c r="O141" s="22">
        <v>0</v>
      </c>
      <c r="P141" s="22">
        <f t="shared" si="172"/>
        <v>0</v>
      </c>
      <c r="Q141" s="22">
        <v>0</v>
      </c>
      <c r="R141" s="22">
        <v>0</v>
      </c>
      <c r="S141" s="22">
        <f t="shared" si="173"/>
        <v>0</v>
      </c>
      <c r="T141" s="22">
        <v>0</v>
      </c>
      <c r="U141" s="22">
        <v>0</v>
      </c>
      <c r="V141" s="22">
        <f t="shared" si="174"/>
        <v>0</v>
      </c>
      <c r="W141" s="22">
        <v>0</v>
      </c>
      <c r="X141" s="22">
        <v>0</v>
      </c>
      <c r="Y141" s="22">
        <f t="shared" si="175"/>
        <v>0</v>
      </c>
      <c r="Z141" s="22">
        <v>0</v>
      </c>
      <c r="AA141" s="22">
        <v>0</v>
      </c>
      <c r="AB141" s="22">
        <f t="shared" si="176"/>
        <v>0</v>
      </c>
      <c r="AC141" s="22">
        <v>0</v>
      </c>
      <c r="AD141" s="22">
        <v>0</v>
      </c>
      <c r="AE141" s="22">
        <f t="shared" si="177"/>
        <v>0</v>
      </c>
    </row>
    <row r="142" spans="1:31" ht="22.2">
      <c r="A142" s="13"/>
      <c r="B142" s="29"/>
      <c r="C142" s="10">
        <v>5000</v>
      </c>
      <c r="D142" s="21" t="s">
        <v>16</v>
      </c>
      <c r="E142" s="22">
        <v>5504466.9500000002</v>
      </c>
      <c r="F142" s="22">
        <v>0</v>
      </c>
      <c r="G142" s="22">
        <f t="shared" si="171"/>
        <v>5504466.9500000002</v>
      </c>
      <c r="H142" s="22">
        <v>0</v>
      </c>
      <c r="I142" s="22">
        <v>0</v>
      </c>
      <c r="J142" s="22">
        <f t="shared" si="178"/>
        <v>0</v>
      </c>
      <c r="K142" s="22">
        <v>0</v>
      </c>
      <c r="L142" s="22">
        <v>0</v>
      </c>
      <c r="M142" s="22">
        <f t="shared" si="179"/>
        <v>0</v>
      </c>
      <c r="N142" s="22">
        <v>5486756.7199999997</v>
      </c>
      <c r="O142" s="22">
        <v>0</v>
      </c>
      <c r="P142" s="22">
        <f t="shared" si="172"/>
        <v>5486756.7199999997</v>
      </c>
      <c r="Q142" s="22">
        <v>0</v>
      </c>
      <c r="R142" s="22">
        <v>0</v>
      </c>
      <c r="S142" s="22">
        <f t="shared" si="173"/>
        <v>0</v>
      </c>
      <c r="T142" s="22">
        <v>0</v>
      </c>
      <c r="U142" s="22">
        <v>0</v>
      </c>
      <c r="V142" s="22">
        <f t="shared" si="174"/>
        <v>0</v>
      </c>
      <c r="W142" s="22">
        <v>0</v>
      </c>
      <c r="X142" s="22">
        <v>0</v>
      </c>
      <c r="Y142" s="22">
        <f t="shared" si="175"/>
        <v>0</v>
      </c>
      <c r="Z142" s="22">
        <v>0</v>
      </c>
      <c r="AA142" s="22">
        <v>0</v>
      </c>
      <c r="AB142" s="22">
        <f t="shared" si="176"/>
        <v>0</v>
      </c>
      <c r="AC142" s="22">
        <v>17710.230000000447</v>
      </c>
      <c r="AD142" s="22">
        <v>0</v>
      </c>
      <c r="AE142" s="22">
        <f t="shared" si="177"/>
        <v>17710.230000000447</v>
      </c>
    </row>
    <row r="143" spans="1:31" ht="22.8" thickBot="1">
      <c r="A143" s="13"/>
      <c r="B143" s="29"/>
      <c r="C143" s="10">
        <v>6000</v>
      </c>
      <c r="D143" s="21" t="s">
        <v>17</v>
      </c>
      <c r="E143" s="22">
        <v>0</v>
      </c>
      <c r="F143" s="22">
        <v>0</v>
      </c>
      <c r="G143" s="22">
        <f t="shared" si="171"/>
        <v>0</v>
      </c>
      <c r="H143" s="22">
        <v>0</v>
      </c>
      <c r="I143" s="22">
        <v>0</v>
      </c>
      <c r="J143" s="22">
        <f>+I143+H143</f>
        <v>0</v>
      </c>
      <c r="K143" s="22">
        <v>0</v>
      </c>
      <c r="L143" s="22">
        <v>0</v>
      </c>
      <c r="M143" s="22">
        <f t="shared" si="179"/>
        <v>0</v>
      </c>
      <c r="N143" s="22">
        <v>0</v>
      </c>
      <c r="O143" s="22">
        <v>0</v>
      </c>
      <c r="P143" s="22">
        <f t="shared" si="172"/>
        <v>0</v>
      </c>
      <c r="Q143" s="22">
        <v>0</v>
      </c>
      <c r="R143" s="22">
        <v>0</v>
      </c>
      <c r="S143" s="22">
        <f t="shared" si="173"/>
        <v>0</v>
      </c>
      <c r="T143" s="22">
        <v>0</v>
      </c>
      <c r="U143" s="22">
        <v>0</v>
      </c>
      <c r="V143" s="22">
        <f t="shared" si="174"/>
        <v>0</v>
      </c>
      <c r="W143" s="22">
        <v>0</v>
      </c>
      <c r="X143" s="22">
        <v>0</v>
      </c>
      <c r="Y143" s="22">
        <f t="shared" si="175"/>
        <v>0</v>
      </c>
      <c r="Z143" s="22">
        <v>0</v>
      </c>
      <c r="AA143" s="22">
        <v>0</v>
      </c>
      <c r="AB143" s="22">
        <f t="shared" si="176"/>
        <v>0</v>
      </c>
      <c r="AC143" s="22">
        <v>0</v>
      </c>
      <c r="AD143" s="22">
        <v>0</v>
      </c>
      <c r="AE143" s="22">
        <f t="shared" si="177"/>
        <v>0</v>
      </c>
    </row>
    <row r="144" spans="1:31" ht="52.5" customHeight="1" thickBot="1">
      <c r="A144" s="50">
        <v>5</v>
      </c>
      <c r="B144" s="53" t="s">
        <v>33</v>
      </c>
      <c r="C144" s="53"/>
      <c r="D144" s="53"/>
      <c r="E144" s="15">
        <f>+E145</f>
        <v>12048968.130000001</v>
      </c>
      <c r="F144" s="15">
        <f t="shared" ref="F144:AE144" si="180">+F145</f>
        <v>51809.51</v>
      </c>
      <c r="G144" s="15">
        <f t="shared" si="180"/>
        <v>12100777.640000001</v>
      </c>
      <c r="H144" s="15">
        <f t="shared" si="180"/>
        <v>0</v>
      </c>
      <c r="I144" s="15">
        <f t="shared" si="180"/>
        <v>0</v>
      </c>
      <c r="J144" s="15">
        <f t="shared" si="180"/>
        <v>0</v>
      </c>
      <c r="K144" s="15">
        <f t="shared" si="180"/>
        <v>0</v>
      </c>
      <c r="L144" s="15">
        <f t="shared" si="180"/>
        <v>0</v>
      </c>
      <c r="M144" s="15">
        <f t="shared" si="180"/>
        <v>0</v>
      </c>
      <c r="N144" s="15">
        <f t="shared" si="180"/>
        <v>12044278.789999999</v>
      </c>
      <c r="O144" s="15">
        <f t="shared" si="180"/>
        <v>25449.23</v>
      </c>
      <c r="P144" s="15">
        <f t="shared" si="180"/>
        <v>12069728.02</v>
      </c>
      <c r="Q144" s="15">
        <f t="shared" si="180"/>
        <v>0</v>
      </c>
      <c r="R144" s="15">
        <f t="shared" si="180"/>
        <v>0</v>
      </c>
      <c r="S144" s="15">
        <f t="shared" si="180"/>
        <v>0</v>
      </c>
      <c r="T144" s="15">
        <f t="shared" si="180"/>
        <v>0</v>
      </c>
      <c r="U144" s="15">
        <f t="shared" si="180"/>
        <v>0</v>
      </c>
      <c r="V144" s="15">
        <f t="shared" si="180"/>
        <v>0</v>
      </c>
      <c r="W144" s="15">
        <f t="shared" si="180"/>
        <v>0</v>
      </c>
      <c r="X144" s="15">
        <f t="shared" si="180"/>
        <v>0</v>
      </c>
      <c r="Y144" s="15">
        <f t="shared" si="180"/>
        <v>0</v>
      </c>
      <c r="Z144" s="15">
        <f t="shared" si="180"/>
        <v>0</v>
      </c>
      <c r="AA144" s="15">
        <f t="shared" si="180"/>
        <v>0</v>
      </c>
      <c r="AB144" s="15">
        <f t="shared" si="180"/>
        <v>0</v>
      </c>
      <c r="AC144" s="15">
        <f t="shared" si="180"/>
        <v>4689.3400000007823</v>
      </c>
      <c r="AD144" s="15">
        <f t="shared" si="180"/>
        <v>26360.280000000002</v>
      </c>
      <c r="AE144" s="15">
        <f t="shared" si="180"/>
        <v>31049.620000000785</v>
      </c>
    </row>
    <row r="145" spans="1:31" ht="52.5" customHeight="1">
      <c r="A145" s="51"/>
      <c r="B145" s="40">
        <v>1</v>
      </c>
      <c r="C145" s="33" t="s">
        <v>19</v>
      </c>
      <c r="D145" s="34"/>
      <c r="E145" s="16">
        <f>SUM(E146:E151)</f>
        <v>12048968.130000001</v>
      </c>
      <c r="F145" s="16">
        <f t="shared" ref="F145:AE145" si="181">SUM(F146:F151)</f>
        <v>51809.51</v>
      </c>
      <c r="G145" s="16">
        <f t="shared" si="181"/>
        <v>12100777.640000001</v>
      </c>
      <c r="H145" s="16">
        <f t="shared" si="181"/>
        <v>0</v>
      </c>
      <c r="I145" s="16">
        <f t="shared" si="181"/>
        <v>0</v>
      </c>
      <c r="J145" s="16">
        <f t="shared" si="181"/>
        <v>0</v>
      </c>
      <c r="K145" s="16">
        <f t="shared" si="181"/>
        <v>0</v>
      </c>
      <c r="L145" s="16">
        <f t="shared" si="181"/>
        <v>0</v>
      </c>
      <c r="M145" s="16">
        <f t="shared" si="181"/>
        <v>0</v>
      </c>
      <c r="N145" s="16">
        <f t="shared" si="181"/>
        <v>12044278.789999999</v>
      </c>
      <c r="O145" s="16">
        <f t="shared" si="181"/>
        <v>25449.23</v>
      </c>
      <c r="P145" s="16">
        <f t="shared" si="181"/>
        <v>12069728.02</v>
      </c>
      <c r="Q145" s="16">
        <f t="shared" si="181"/>
        <v>0</v>
      </c>
      <c r="R145" s="16">
        <f t="shared" si="181"/>
        <v>0</v>
      </c>
      <c r="S145" s="16">
        <f t="shared" si="181"/>
        <v>0</v>
      </c>
      <c r="T145" s="16">
        <f t="shared" si="181"/>
        <v>0</v>
      </c>
      <c r="U145" s="16">
        <f t="shared" si="181"/>
        <v>0</v>
      </c>
      <c r="V145" s="16">
        <f t="shared" si="181"/>
        <v>0</v>
      </c>
      <c r="W145" s="16">
        <f t="shared" si="181"/>
        <v>0</v>
      </c>
      <c r="X145" s="16">
        <f t="shared" si="181"/>
        <v>0</v>
      </c>
      <c r="Y145" s="16">
        <f t="shared" si="181"/>
        <v>0</v>
      </c>
      <c r="Z145" s="16">
        <f t="shared" si="181"/>
        <v>0</v>
      </c>
      <c r="AA145" s="16">
        <f t="shared" si="181"/>
        <v>0</v>
      </c>
      <c r="AB145" s="16">
        <f t="shared" si="181"/>
        <v>0</v>
      </c>
      <c r="AC145" s="16">
        <f t="shared" si="181"/>
        <v>4689.3400000007823</v>
      </c>
      <c r="AD145" s="16">
        <f t="shared" si="181"/>
        <v>26360.280000000002</v>
      </c>
      <c r="AE145" s="16">
        <f t="shared" si="181"/>
        <v>31049.620000000785</v>
      </c>
    </row>
    <row r="146" spans="1:31" s="7" customFormat="1" ht="28.5" customHeight="1">
      <c r="A146" s="51"/>
      <c r="B146" s="40"/>
      <c r="C146" s="10">
        <v>1000</v>
      </c>
      <c r="D146" s="21" t="s">
        <v>12</v>
      </c>
      <c r="E146" s="22">
        <v>0</v>
      </c>
      <c r="F146" s="22">
        <v>0</v>
      </c>
      <c r="G146" s="22">
        <f t="shared" ref="G146:G151" si="182">E146+F146</f>
        <v>0</v>
      </c>
      <c r="H146" s="22">
        <v>0</v>
      </c>
      <c r="I146" s="22">
        <v>0</v>
      </c>
      <c r="J146" s="22">
        <f>+H146+I146</f>
        <v>0</v>
      </c>
      <c r="K146" s="22">
        <v>0</v>
      </c>
      <c r="L146" s="22">
        <v>0</v>
      </c>
      <c r="M146" s="22">
        <f>+K146+L146</f>
        <v>0</v>
      </c>
      <c r="N146" s="22">
        <v>0</v>
      </c>
      <c r="O146" s="22">
        <v>0</v>
      </c>
      <c r="P146" s="22">
        <f t="shared" ref="P146:P151" si="183">N146+O146</f>
        <v>0</v>
      </c>
      <c r="Q146" s="22">
        <v>0</v>
      </c>
      <c r="R146" s="22">
        <v>0</v>
      </c>
      <c r="S146" s="22">
        <f t="shared" ref="S146:S151" si="184">Q146+R146</f>
        <v>0</v>
      </c>
      <c r="T146" s="22">
        <v>0</v>
      </c>
      <c r="U146" s="22">
        <v>0</v>
      </c>
      <c r="V146" s="22">
        <f t="shared" ref="V146:V151" si="185">T146+U146</f>
        <v>0</v>
      </c>
      <c r="W146" s="22">
        <v>0</v>
      </c>
      <c r="X146" s="22">
        <v>0</v>
      </c>
      <c r="Y146" s="22">
        <f t="shared" ref="Y146:Y151" si="186">W146+X146</f>
        <v>0</v>
      </c>
      <c r="Z146" s="22">
        <v>0</v>
      </c>
      <c r="AA146" s="22">
        <v>0</v>
      </c>
      <c r="AB146" s="22">
        <f t="shared" ref="AB146:AB151" si="187">Z146+AA146</f>
        <v>0</v>
      </c>
      <c r="AC146" s="22">
        <v>0</v>
      </c>
      <c r="AD146" s="22">
        <v>0</v>
      </c>
      <c r="AE146" s="22">
        <f t="shared" ref="AE146:AE151" si="188">AC146+AD146</f>
        <v>0</v>
      </c>
    </row>
    <row r="147" spans="1:31" s="7" customFormat="1" ht="22.2">
      <c r="A147" s="51"/>
      <c r="B147" s="40"/>
      <c r="C147" s="10">
        <v>2000</v>
      </c>
      <c r="D147" s="21" t="s">
        <v>13</v>
      </c>
      <c r="E147" s="22">
        <v>0</v>
      </c>
      <c r="F147" s="22">
        <v>0</v>
      </c>
      <c r="G147" s="22">
        <f t="shared" si="182"/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f t="shared" ref="M147:M151" si="189">+K147+L147</f>
        <v>0</v>
      </c>
      <c r="N147" s="22">
        <v>0</v>
      </c>
      <c r="O147" s="22">
        <v>0</v>
      </c>
      <c r="P147" s="22">
        <f t="shared" si="183"/>
        <v>0</v>
      </c>
      <c r="Q147" s="22">
        <v>0</v>
      </c>
      <c r="R147" s="22">
        <v>0</v>
      </c>
      <c r="S147" s="22">
        <f t="shared" si="184"/>
        <v>0</v>
      </c>
      <c r="T147" s="22">
        <v>0</v>
      </c>
      <c r="U147" s="22">
        <v>0</v>
      </c>
      <c r="V147" s="22">
        <f t="shared" si="185"/>
        <v>0</v>
      </c>
      <c r="W147" s="22">
        <v>0</v>
      </c>
      <c r="X147" s="22">
        <v>0</v>
      </c>
      <c r="Y147" s="22">
        <f t="shared" si="186"/>
        <v>0</v>
      </c>
      <c r="Z147" s="22">
        <v>0</v>
      </c>
      <c r="AA147" s="22">
        <v>0</v>
      </c>
      <c r="AB147" s="22">
        <f t="shared" si="187"/>
        <v>0</v>
      </c>
      <c r="AC147" s="22">
        <v>0</v>
      </c>
      <c r="AD147" s="22">
        <v>0</v>
      </c>
      <c r="AE147" s="22">
        <f t="shared" si="188"/>
        <v>0</v>
      </c>
    </row>
    <row r="148" spans="1:31" s="7" customFormat="1" ht="22.2">
      <c r="A148" s="51"/>
      <c r="B148" s="40"/>
      <c r="C148" s="10">
        <v>3000</v>
      </c>
      <c r="D148" s="21" t="s">
        <v>14</v>
      </c>
      <c r="E148" s="22">
        <v>7434454.9800000004</v>
      </c>
      <c r="F148" s="22">
        <v>51809.51</v>
      </c>
      <c r="G148" s="22">
        <f t="shared" si="182"/>
        <v>7486264.4900000002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f t="shared" si="189"/>
        <v>0</v>
      </c>
      <c r="N148" s="22">
        <v>7434454.9800000004</v>
      </c>
      <c r="O148" s="22">
        <v>25449.23</v>
      </c>
      <c r="P148" s="22">
        <f t="shared" si="183"/>
        <v>7459904.2100000009</v>
      </c>
      <c r="Q148" s="22">
        <v>0</v>
      </c>
      <c r="R148" s="22">
        <v>0</v>
      </c>
      <c r="S148" s="22">
        <f t="shared" si="184"/>
        <v>0</v>
      </c>
      <c r="T148" s="22">
        <v>0</v>
      </c>
      <c r="U148" s="22">
        <v>0</v>
      </c>
      <c r="V148" s="22">
        <f t="shared" si="185"/>
        <v>0</v>
      </c>
      <c r="W148" s="22">
        <v>0</v>
      </c>
      <c r="X148" s="22">
        <v>0</v>
      </c>
      <c r="Y148" s="22">
        <f t="shared" si="186"/>
        <v>0</v>
      </c>
      <c r="Z148" s="22">
        <v>0</v>
      </c>
      <c r="AA148" s="22">
        <v>0</v>
      </c>
      <c r="AB148" s="22">
        <f t="shared" si="187"/>
        <v>0</v>
      </c>
      <c r="AC148" s="22">
        <v>0</v>
      </c>
      <c r="AD148" s="22">
        <v>26360.280000000002</v>
      </c>
      <c r="AE148" s="22">
        <f t="shared" si="188"/>
        <v>26360.280000000002</v>
      </c>
    </row>
    <row r="149" spans="1:31" s="7" customFormat="1" ht="22.2">
      <c r="A149" s="51"/>
      <c r="B149" s="40"/>
      <c r="C149" s="10">
        <v>4000</v>
      </c>
      <c r="D149" s="21" t="s">
        <v>15</v>
      </c>
      <c r="E149" s="22">
        <v>0</v>
      </c>
      <c r="F149" s="22">
        <v>0</v>
      </c>
      <c r="G149" s="22">
        <f t="shared" si="182"/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f t="shared" si="189"/>
        <v>0</v>
      </c>
      <c r="N149" s="22">
        <v>0</v>
      </c>
      <c r="O149" s="22">
        <v>0</v>
      </c>
      <c r="P149" s="22">
        <f t="shared" si="183"/>
        <v>0</v>
      </c>
      <c r="Q149" s="22">
        <v>0</v>
      </c>
      <c r="R149" s="22">
        <v>0</v>
      </c>
      <c r="S149" s="22">
        <f t="shared" si="184"/>
        <v>0</v>
      </c>
      <c r="T149" s="22">
        <v>0</v>
      </c>
      <c r="U149" s="22">
        <v>0</v>
      </c>
      <c r="V149" s="22">
        <f t="shared" si="185"/>
        <v>0</v>
      </c>
      <c r="W149" s="22">
        <v>0</v>
      </c>
      <c r="X149" s="22">
        <v>0</v>
      </c>
      <c r="Y149" s="22">
        <f t="shared" si="186"/>
        <v>0</v>
      </c>
      <c r="Z149" s="22">
        <v>0</v>
      </c>
      <c r="AA149" s="22">
        <v>0</v>
      </c>
      <c r="AB149" s="22">
        <f t="shared" si="187"/>
        <v>0</v>
      </c>
      <c r="AC149" s="22">
        <v>0</v>
      </c>
      <c r="AD149" s="22">
        <v>0</v>
      </c>
      <c r="AE149" s="22">
        <f t="shared" si="188"/>
        <v>0</v>
      </c>
    </row>
    <row r="150" spans="1:31" s="7" customFormat="1" ht="22.2">
      <c r="A150" s="51"/>
      <c r="B150" s="40"/>
      <c r="C150" s="10">
        <v>5000</v>
      </c>
      <c r="D150" s="21" t="s">
        <v>16</v>
      </c>
      <c r="E150" s="22">
        <v>4614513.1500000004</v>
      </c>
      <c r="F150" s="22">
        <v>0</v>
      </c>
      <c r="G150" s="22">
        <f t="shared" si="182"/>
        <v>4614513.1500000004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f t="shared" si="189"/>
        <v>0</v>
      </c>
      <c r="N150" s="22">
        <v>4609823.8099999996</v>
      </c>
      <c r="O150" s="22">
        <v>0</v>
      </c>
      <c r="P150" s="22">
        <f t="shared" si="183"/>
        <v>4609823.8099999996</v>
      </c>
      <c r="Q150" s="22">
        <v>0</v>
      </c>
      <c r="R150" s="22">
        <v>0</v>
      </c>
      <c r="S150" s="22">
        <f t="shared" si="184"/>
        <v>0</v>
      </c>
      <c r="T150" s="22">
        <v>0</v>
      </c>
      <c r="U150" s="22">
        <v>0</v>
      </c>
      <c r="V150" s="22">
        <f t="shared" si="185"/>
        <v>0</v>
      </c>
      <c r="W150" s="22">
        <v>0</v>
      </c>
      <c r="X150" s="22">
        <v>0</v>
      </c>
      <c r="Y150" s="22">
        <f t="shared" si="186"/>
        <v>0</v>
      </c>
      <c r="Z150" s="22">
        <v>0</v>
      </c>
      <c r="AA150" s="22">
        <v>0</v>
      </c>
      <c r="AB150" s="22">
        <f t="shared" si="187"/>
        <v>0</v>
      </c>
      <c r="AC150" s="22">
        <v>4689.3400000007823</v>
      </c>
      <c r="AD150" s="22">
        <v>0</v>
      </c>
      <c r="AE150" s="22">
        <f t="shared" si="188"/>
        <v>4689.3400000007823</v>
      </c>
    </row>
    <row r="151" spans="1:31" s="7" customFormat="1" ht="22.8" thickBot="1">
      <c r="A151" s="51"/>
      <c r="B151" s="40"/>
      <c r="C151" s="10">
        <v>6000</v>
      </c>
      <c r="D151" s="21" t="s">
        <v>17</v>
      </c>
      <c r="E151" s="22">
        <v>0</v>
      </c>
      <c r="F151" s="22">
        <v>0</v>
      </c>
      <c r="G151" s="22">
        <f t="shared" si="182"/>
        <v>0</v>
      </c>
      <c r="H151" s="22">
        <v>0</v>
      </c>
      <c r="I151" s="22">
        <v>0</v>
      </c>
      <c r="J151" s="22">
        <f>+I151+H151</f>
        <v>0</v>
      </c>
      <c r="K151" s="22">
        <v>0</v>
      </c>
      <c r="L151" s="22">
        <v>0</v>
      </c>
      <c r="M151" s="22">
        <f t="shared" si="189"/>
        <v>0</v>
      </c>
      <c r="N151" s="22">
        <v>0</v>
      </c>
      <c r="O151" s="22">
        <v>0</v>
      </c>
      <c r="P151" s="22">
        <f t="shared" si="183"/>
        <v>0</v>
      </c>
      <c r="Q151" s="22">
        <v>0</v>
      </c>
      <c r="R151" s="22">
        <v>0</v>
      </c>
      <c r="S151" s="22">
        <f t="shared" si="184"/>
        <v>0</v>
      </c>
      <c r="T151" s="22">
        <v>0</v>
      </c>
      <c r="U151" s="22">
        <v>0</v>
      </c>
      <c r="V151" s="22">
        <f t="shared" si="185"/>
        <v>0</v>
      </c>
      <c r="W151" s="22">
        <v>0</v>
      </c>
      <c r="X151" s="22">
        <v>0</v>
      </c>
      <c r="Y151" s="22">
        <f t="shared" si="186"/>
        <v>0</v>
      </c>
      <c r="Z151" s="22">
        <v>0</v>
      </c>
      <c r="AA151" s="22">
        <v>0</v>
      </c>
      <c r="AB151" s="22">
        <f t="shared" si="187"/>
        <v>0</v>
      </c>
      <c r="AC151" s="22">
        <v>0</v>
      </c>
      <c r="AD151" s="22">
        <v>0</v>
      </c>
      <c r="AE151" s="22">
        <f t="shared" si="188"/>
        <v>0</v>
      </c>
    </row>
    <row r="152" spans="1:31" ht="52.5" customHeight="1">
      <c r="A152" s="62" t="s">
        <v>24</v>
      </c>
      <c r="B152" s="62"/>
      <c r="C152" s="62"/>
      <c r="D152" s="62"/>
      <c r="E152" s="32">
        <f>SUM(E153:E158)</f>
        <v>860000</v>
      </c>
      <c r="F152" s="32">
        <f t="shared" ref="F152:AE152" si="190">SUM(F153:F158)</f>
        <v>3774122.28</v>
      </c>
      <c r="G152" s="32">
        <f t="shared" si="190"/>
        <v>4634122.28</v>
      </c>
      <c r="H152" s="32">
        <f t="shared" si="190"/>
        <v>488800</v>
      </c>
      <c r="I152" s="32">
        <f t="shared" si="190"/>
        <v>1073105.3799999999</v>
      </c>
      <c r="J152" s="32">
        <f t="shared" si="190"/>
        <v>1561905.38</v>
      </c>
      <c r="K152" s="32">
        <f t="shared" si="190"/>
        <v>0</v>
      </c>
      <c r="L152" s="32">
        <f t="shared" si="190"/>
        <v>0</v>
      </c>
      <c r="M152" s="32">
        <f t="shared" si="190"/>
        <v>0</v>
      </c>
      <c r="N152" s="32">
        <f t="shared" si="190"/>
        <v>371200</v>
      </c>
      <c r="O152" s="32">
        <f t="shared" si="190"/>
        <v>2482019.41</v>
      </c>
      <c r="P152" s="32">
        <f t="shared" si="190"/>
        <v>2374455.59</v>
      </c>
      <c r="Q152" s="32">
        <f t="shared" si="190"/>
        <v>0</v>
      </c>
      <c r="R152" s="32">
        <f t="shared" si="190"/>
        <v>0</v>
      </c>
      <c r="S152" s="32">
        <f t="shared" si="190"/>
        <v>0</v>
      </c>
      <c r="T152" s="32">
        <f t="shared" si="190"/>
        <v>0</v>
      </c>
      <c r="U152" s="32">
        <f t="shared" si="190"/>
        <v>0</v>
      </c>
      <c r="V152" s="32">
        <f t="shared" si="190"/>
        <v>0</v>
      </c>
      <c r="W152" s="32">
        <f t="shared" si="190"/>
        <v>0</v>
      </c>
      <c r="X152" s="32">
        <f t="shared" si="190"/>
        <v>0</v>
      </c>
      <c r="Y152" s="32">
        <f t="shared" si="190"/>
        <v>0</v>
      </c>
      <c r="Z152" s="32">
        <f t="shared" si="190"/>
        <v>0</v>
      </c>
      <c r="AA152" s="32">
        <f t="shared" si="190"/>
        <v>0</v>
      </c>
      <c r="AB152" s="32">
        <f t="shared" si="190"/>
        <v>0</v>
      </c>
      <c r="AC152" s="32">
        <f t="shared" si="190"/>
        <v>0</v>
      </c>
      <c r="AD152" s="32">
        <f t="shared" si="190"/>
        <v>218997.49</v>
      </c>
      <c r="AE152" s="32">
        <f t="shared" si="190"/>
        <v>218997.49</v>
      </c>
    </row>
    <row r="153" spans="1:31" ht="22.2">
      <c r="A153" s="51"/>
      <c r="B153" s="60"/>
      <c r="C153" s="9">
        <v>1000</v>
      </c>
      <c r="D153" s="17" t="s">
        <v>12</v>
      </c>
      <c r="E153" s="18">
        <v>0</v>
      </c>
      <c r="F153" s="18">
        <v>2933111.38</v>
      </c>
      <c r="G153" s="18">
        <f t="shared" ref="G153:G158" si="191">E153+F153</f>
        <v>2933111.38</v>
      </c>
      <c r="H153" s="18">
        <v>0</v>
      </c>
      <c r="I153" s="18">
        <v>947566.97</v>
      </c>
      <c r="J153" s="18">
        <f>+H153+I153</f>
        <v>947566.97</v>
      </c>
      <c r="K153" s="18">
        <v>0</v>
      </c>
      <c r="L153" s="18">
        <v>0</v>
      </c>
      <c r="M153" s="18">
        <f>+K153+L153</f>
        <v>0</v>
      </c>
      <c r="N153" s="18">
        <v>0</v>
      </c>
      <c r="O153" s="18">
        <v>1985544.41</v>
      </c>
      <c r="P153" s="18">
        <f t="shared" ref="P153:P158" si="192">N153+O153</f>
        <v>1985544.41</v>
      </c>
      <c r="Q153" s="18">
        <v>0</v>
      </c>
      <c r="R153" s="18">
        <v>0</v>
      </c>
      <c r="S153" s="18">
        <f t="shared" ref="S153:S158" si="193">Q153+R153</f>
        <v>0</v>
      </c>
      <c r="T153" s="18">
        <v>0</v>
      </c>
      <c r="U153" s="18">
        <v>0</v>
      </c>
      <c r="V153" s="18">
        <f t="shared" ref="V153:V158" si="194">T153+U153</f>
        <v>0</v>
      </c>
      <c r="W153" s="18">
        <v>0</v>
      </c>
      <c r="X153" s="18">
        <v>0</v>
      </c>
      <c r="Y153" s="18">
        <f t="shared" ref="Y153:Y158" si="195">W153+X153</f>
        <v>0</v>
      </c>
      <c r="Z153" s="18">
        <v>0</v>
      </c>
      <c r="AA153" s="18">
        <v>0</v>
      </c>
      <c r="AB153" s="18">
        <f t="shared" ref="AB153:AB158" si="196">Z153+AA153</f>
        <v>0</v>
      </c>
      <c r="AC153" s="18">
        <v>0</v>
      </c>
      <c r="AD153" s="18">
        <v>0</v>
      </c>
      <c r="AE153" s="18">
        <f t="shared" ref="AE153:AE158" si="197">AC153+AD153</f>
        <v>0</v>
      </c>
    </row>
    <row r="154" spans="1:31" ht="22.2">
      <c r="A154" s="51"/>
      <c r="B154" s="60"/>
      <c r="C154" s="9">
        <v>2000</v>
      </c>
      <c r="D154" s="17" t="s">
        <v>13</v>
      </c>
      <c r="E154" s="18">
        <v>0</v>
      </c>
      <c r="F154" s="18">
        <v>415209</v>
      </c>
      <c r="G154" s="18">
        <f t="shared" si="191"/>
        <v>415209</v>
      </c>
      <c r="H154" s="18">
        <v>0</v>
      </c>
      <c r="I154" s="18">
        <v>60081.58</v>
      </c>
      <c r="J154" s="18">
        <f t="shared" ref="J154:J157" si="198">+H154+I154</f>
        <v>60081.58</v>
      </c>
      <c r="K154" s="18">
        <v>0</v>
      </c>
      <c r="L154" s="18">
        <v>0</v>
      </c>
      <c r="M154" s="18">
        <f t="shared" ref="M154:M158" si="199">+K154+L154</f>
        <v>0</v>
      </c>
      <c r="N154" s="18">
        <v>0</v>
      </c>
      <c r="O154" s="18">
        <v>177059.69</v>
      </c>
      <c r="P154" s="18">
        <f t="shared" si="192"/>
        <v>177059.69</v>
      </c>
      <c r="Q154" s="18">
        <v>0</v>
      </c>
      <c r="R154" s="18">
        <v>0</v>
      </c>
      <c r="S154" s="18">
        <f t="shared" si="193"/>
        <v>0</v>
      </c>
      <c r="T154" s="18">
        <v>0</v>
      </c>
      <c r="U154" s="18">
        <v>0</v>
      </c>
      <c r="V154" s="18">
        <f t="shared" si="194"/>
        <v>0</v>
      </c>
      <c r="W154" s="18">
        <v>0</v>
      </c>
      <c r="X154" s="18">
        <v>0</v>
      </c>
      <c r="Y154" s="18">
        <f t="shared" si="195"/>
        <v>0</v>
      </c>
      <c r="Z154" s="18">
        <v>0</v>
      </c>
      <c r="AA154" s="18">
        <v>0</v>
      </c>
      <c r="AB154" s="18">
        <f t="shared" si="196"/>
        <v>0</v>
      </c>
      <c r="AC154" s="18">
        <v>0</v>
      </c>
      <c r="AD154" s="18">
        <v>178067.72999999998</v>
      </c>
      <c r="AE154" s="18">
        <f t="shared" si="197"/>
        <v>178067.72999999998</v>
      </c>
    </row>
    <row r="155" spans="1:31" ht="22.2">
      <c r="A155" s="51"/>
      <c r="B155" s="60"/>
      <c r="C155" s="9">
        <v>3000</v>
      </c>
      <c r="D155" s="17" t="s">
        <v>14</v>
      </c>
      <c r="E155" s="18">
        <v>860000</v>
      </c>
      <c r="F155" s="18">
        <v>146781.9</v>
      </c>
      <c r="G155" s="18">
        <f t="shared" si="191"/>
        <v>1006781.9</v>
      </c>
      <c r="H155" s="18">
        <v>488800</v>
      </c>
      <c r="I155" s="18">
        <v>16000</v>
      </c>
      <c r="J155" s="18">
        <f t="shared" si="198"/>
        <v>504800</v>
      </c>
      <c r="K155" s="18">
        <v>0</v>
      </c>
      <c r="L155" s="18">
        <v>0</v>
      </c>
      <c r="M155" s="18">
        <f t="shared" si="199"/>
        <v>0</v>
      </c>
      <c r="N155" s="18">
        <v>371200</v>
      </c>
      <c r="O155" s="18">
        <v>107563.82</v>
      </c>
      <c r="P155" s="18">
        <v>0</v>
      </c>
      <c r="Q155" s="18">
        <v>0</v>
      </c>
      <c r="R155" s="18">
        <v>0</v>
      </c>
      <c r="S155" s="18">
        <f t="shared" si="193"/>
        <v>0</v>
      </c>
      <c r="T155" s="18">
        <v>0</v>
      </c>
      <c r="U155" s="18">
        <v>0</v>
      </c>
      <c r="V155" s="18">
        <f t="shared" si="194"/>
        <v>0</v>
      </c>
      <c r="W155" s="18">
        <v>0</v>
      </c>
      <c r="X155" s="18">
        <v>0</v>
      </c>
      <c r="Y155" s="18">
        <f t="shared" si="195"/>
        <v>0</v>
      </c>
      <c r="Z155" s="18">
        <v>0</v>
      </c>
      <c r="AA155" s="18">
        <v>0</v>
      </c>
      <c r="AB155" s="18">
        <f t="shared" si="196"/>
        <v>0</v>
      </c>
      <c r="AC155" s="18">
        <v>0</v>
      </c>
      <c r="AD155" s="18">
        <v>23218.079999999987</v>
      </c>
      <c r="AE155" s="18">
        <f t="shared" si="197"/>
        <v>23218.079999999987</v>
      </c>
    </row>
    <row r="156" spans="1:31" ht="22.2">
      <c r="A156" s="51"/>
      <c r="B156" s="60"/>
      <c r="C156" s="9">
        <v>4000</v>
      </c>
      <c r="D156" s="17" t="s">
        <v>15</v>
      </c>
      <c r="E156" s="18">
        <v>0</v>
      </c>
      <c r="F156" s="18">
        <v>0</v>
      </c>
      <c r="G156" s="18">
        <f t="shared" si="191"/>
        <v>0</v>
      </c>
      <c r="H156" s="18">
        <v>0</v>
      </c>
      <c r="I156" s="18">
        <v>0</v>
      </c>
      <c r="J156" s="18">
        <f t="shared" si="198"/>
        <v>0</v>
      </c>
      <c r="K156" s="18">
        <v>0</v>
      </c>
      <c r="L156" s="18">
        <v>0</v>
      </c>
      <c r="M156" s="18">
        <f t="shared" si="199"/>
        <v>0</v>
      </c>
      <c r="N156" s="18">
        <v>0</v>
      </c>
      <c r="O156" s="18">
        <v>0</v>
      </c>
      <c r="P156" s="18">
        <f t="shared" si="192"/>
        <v>0</v>
      </c>
      <c r="Q156" s="18">
        <v>0</v>
      </c>
      <c r="R156" s="18">
        <v>0</v>
      </c>
      <c r="S156" s="18">
        <f t="shared" si="193"/>
        <v>0</v>
      </c>
      <c r="T156" s="18">
        <v>0</v>
      </c>
      <c r="U156" s="18">
        <v>0</v>
      </c>
      <c r="V156" s="18">
        <f t="shared" si="194"/>
        <v>0</v>
      </c>
      <c r="W156" s="18">
        <v>0</v>
      </c>
      <c r="X156" s="18">
        <v>0</v>
      </c>
      <c r="Y156" s="18">
        <f t="shared" si="195"/>
        <v>0</v>
      </c>
      <c r="Z156" s="18">
        <v>0</v>
      </c>
      <c r="AA156" s="18">
        <v>0</v>
      </c>
      <c r="AB156" s="18">
        <f t="shared" si="196"/>
        <v>0</v>
      </c>
      <c r="AC156" s="18">
        <v>0</v>
      </c>
      <c r="AD156" s="18">
        <v>0</v>
      </c>
      <c r="AE156" s="18">
        <f t="shared" si="197"/>
        <v>0</v>
      </c>
    </row>
    <row r="157" spans="1:31" ht="22.2">
      <c r="A157" s="51"/>
      <c r="B157" s="60"/>
      <c r="C157" s="9">
        <v>5000</v>
      </c>
      <c r="D157" s="17" t="s">
        <v>16</v>
      </c>
      <c r="E157" s="18">
        <v>0</v>
      </c>
      <c r="F157" s="18">
        <v>279020</v>
      </c>
      <c r="G157" s="18">
        <f t="shared" si="191"/>
        <v>279020</v>
      </c>
      <c r="H157" s="18">
        <v>0</v>
      </c>
      <c r="I157" s="18">
        <v>49456.83</v>
      </c>
      <c r="J157" s="18">
        <f t="shared" si="198"/>
        <v>49456.83</v>
      </c>
      <c r="K157" s="18">
        <v>0</v>
      </c>
      <c r="L157" s="18">
        <v>0</v>
      </c>
      <c r="M157" s="18">
        <f t="shared" si="199"/>
        <v>0</v>
      </c>
      <c r="N157" s="18">
        <v>0</v>
      </c>
      <c r="O157" s="18">
        <v>211851.49</v>
      </c>
      <c r="P157" s="18">
        <f t="shared" si="192"/>
        <v>211851.49</v>
      </c>
      <c r="Q157" s="18">
        <v>0</v>
      </c>
      <c r="R157" s="18">
        <v>0</v>
      </c>
      <c r="S157" s="18">
        <f t="shared" si="193"/>
        <v>0</v>
      </c>
      <c r="T157" s="18">
        <v>0</v>
      </c>
      <c r="U157" s="18">
        <v>0</v>
      </c>
      <c r="V157" s="18">
        <f t="shared" si="194"/>
        <v>0</v>
      </c>
      <c r="W157" s="18">
        <v>0</v>
      </c>
      <c r="X157" s="18">
        <v>0</v>
      </c>
      <c r="Y157" s="18">
        <f t="shared" si="195"/>
        <v>0</v>
      </c>
      <c r="Z157" s="18">
        <v>0</v>
      </c>
      <c r="AA157" s="18">
        <v>0</v>
      </c>
      <c r="AB157" s="18">
        <f t="shared" si="196"/>
        <v>0</v>
      </c>
      <c r="AC157" s="18">
        <v>0</v>
      </c>
      <c r="AD157" s="18">
        <v>17711.680000000008</v>
      </c>
      <c r="AE157" s="18">
        <f t="shared" si="197"/>
        <v>17711.680000000008</v>
      </c>
    </row>
    <row r="158" spans="1:31" ht="22.8" thickBot="1">
      <c r="A158" s="52"/>
      <c r="B158" s="61"/>
      <c r="C158" s="12">
        <v>6000</v>
      </c>
      <c r="D158" s="26" t="s">
        <v>17</v>
      </c>
      <c r="E158" s="18">
        <v>0</v>
      </c>
      <c r="F158" s="18">
        <v>0</v>
      </c>
      <c r="G158" s="18">
        <f t="shared" si="191"/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18">
        <f t="shared" si="199"/>
        <v>0</v>
      </c>
      <c r="N158" s="28">
        <v>0</v>
      </c>
      <c r="O158" s="28">
        <v>0</v>
      </c>
      <c r="P158" s="18">
        <f t="shared" si="192"/>
        <v>0</v>
      </c>
      <c r="Q158" s="28">
        <v>0</v>
      </c>
      <c r="R158" s="28">
        <v>0</v>
      </c>
      <c r="S158" s="28">
        <f t="shared" si="193"/>
        <v>0</v>
      </c>
      <c r="T158" s="28">
        <v>0</v>
      </c>
      <c r="U158" s="28">
        <v>0</v>
      </c>
      <c r="V158" s="28">
        <f t="shared" si="194"/>
        <v>0</v>
      </c>
      <c r="W158" s="28">
        <v>0</v>
      </c>
      <c r="X158" s="28">
        <v>0</v>
      </c>
      <c r="Y158" s="28">
        <f t="shared" si="195"/>
        <v>0</v>
      </c>
      <c r="Z158" s="28">
        <v>0</v>
      </c>
      <c r="AA158" s="28">
        <v>0</v>
      </c>
      <c r="AB158" s="28">
        <f t="shared" si="196"/>
        <v>0</v>
      </c>
      <c r="AC158" s="18">
        <v>0</v>
      </c>
      <c r="AD158" s="18">
        <v>0</v>
      </c>
      <c r="AE158" s="28">
        <f t="shared" si="197"/>
        <v>0</v>
      </c>
    </row>
    <row r="159" spans="1:31" ht="21">
      <c r="A159" s="2"/>
      <c r="B159" s="2"/>
      <c r="C159" s="2"/>
      <c r="D159" s="5"/>
      <c r="E159" s="3"/>
      <c r="F159" s="3"/>
      <c r="G159" s="5"/>
      <c r="H159" s="5"/>
      <c r="I159" s="5"/>
      <c r="J159" s="5"/>
      <c r="K159" s="5"/>
      <c r="L159" s="5"/>
      <c r="M159" s="5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4"/>
    </row>
    <row r="160" spans="1:31" ht="20.100000000000001" customHeight="1">
      <c r="AD160" s="8"/>
    </row>
    <row r="166" spans="5:5" ht="20.100000000000001" customHeight="1">
      <c r="E166" s="6"/>
    </row>
  </sheetData>
  <mergeCells count="66">
    <mergeCell ref="A153:A158"/>
    <mergeCell ref="B153:B158"/>
    <mergeCell ref="A144:A151"/>
    <mergeCell ref="B144:D144"/>
    <mergeCell ref="B145:B151"/>
    <mergeCell ref="C145:D145"/>
    <mergeCell ref="A152:D152"/>
    <mergeCell ref="A85:A136"/>
    <mergeCell ref="B85:D85"/>
    <mergeCell ref="B86:B92"/>
    <mergeCell ref="C86:D86"/>
    <mergeCell ref="B93:B99"/>
    <mergeCell ref="C93:D93"/>
    <mergeCell ref="B108:B114"/>
    <mergeCell ref="C108:D108"/>
    <mergeCell ref="B115:B121"/>
    <mergeCell ref="C115:D115"/>
    <mergeCell ref="B130:B136"/>
    <mergeCell ref="C130:D130"/>
    <mergeCell ref="C123:D123"/>
    <mergeCell ref="A35:A41"/>
    <mergeCell ref="B35:B41"/>
    <mergeCell ref="C35:D35"/>
    <mergeCell ref="B19:D19"/>
    <mergeCell ref="C28:D28"/>
    <mergeCell ref="A42:A63"/>
    <mergeCell ref="B42:D42"/>
    <mergeCell ref="B43:B49"/>
    <mergeCell ref="C43:D43"/>
    <mergeCell ref="B50:B56"/>
    <mergeCell ref="C50:D50"/>
    <mergeCell ref="B57:B63"/>
    <mergeCell ref="C57:D57"/>
    <mergeCell ref="T17:V17"/>
    <mergeCell ref="W17:Y17"/>
    <mergeCell ref="H17:J17"/>
    <mergeCell ref="K17:M17"/>
    <mergeCell ref="A19:A34"/>
    <mergeCell ref="A9:AE9"/>
    <mergeCell ref="A10:AE10"/>
    <mergeCell ref="A11:AE11"/>
    <mergeCell ref="A12:AE12"/>
    <mergeCell ref="A13:AE13"/>
    <mergeCell ref="A14:AE14"/>
    <mergeCell ref="Z17:AB17"/>
    <mergeCell ref="B20:B26"/>
    <mergeCell ref="C20:D20"/>
    <mergeCell ref="B27:B34"/>
    <mergeCell ref="C27:D27"/>
    <mergeCell ref="A15:AE15"/>
    <mergeCell ref="E16:AE16"/>
    <mergeCell ref="AC17:AE17"/>
    <mergeCell ref="D16:D18"/>
    <mergeCell ref="A16:A18"/>
    <mergeCell ref="B16:B18"/>
    <mergeCell ref="C16:C18"/>
    <mergeCell ref="E17:G17"/>
    <mergeCell ref="N17:P17"/>
    <mergeCell ref="Q17:S17"/>
    <mergeCell ref="C137:D137"/>
    <mergeCell ref="C100:D100"/>
    <mergeCell ref="C101:D101"/>
    <mergeCell ref="C122:D122"/>
    <mergeCell ref="C64:D64"/>
    <mergeCell ref="C78:D78"/>
    <mergeCell ref="C71:D71"/>
  </mergeCells>
  <phoneticPr fontId="5" type="noConversion"/>
  <pageMargins left="0.19685039370078741" right="0.19685039370078741" top="0.78740157480314965" bottom="0.19685039370078741" header="0.31496062992125984" footer="0.31496062992125984"/>
  <pageSetup paperSize="14" scale="29" fitToHeight="10" orientation="landscape" useFirstPageNumber="1" r:id="rId1"/>
  <headerFooter alignWithMargins="0">
    <oddFooter>&amp;C&amp;"Arial,Normal"&amp;10 2019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2024</vt:lpstr>
      <vt:lpstr>'diciembre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Secretariado Ejecutivo</dc:creator>
  <cp:lastModifiedBy>Alvar Ricardo Cachón Diaz</cp:lastModifiedBy>
  <cp:lastPrinted>2025-01-28T17:33:30Z</cp:lastPrinted>
  <dcterms:created xsi:type="dcterms:W3CDTF">2017-10-13T20:49:11Z</dcterms:created>
  <dcterms:modified xsi:type="dcterms:W3CDTF">2025-01-28T17:33:33Z</dcterms:modified>
</cp:coreProperties>
</file>