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var.cachon\Documents\2024\TITULO V\PRIMER PERIODO\SSP\"/>
    </mc:Choice>
  </mc:AlternateContent>
  <bookViews>
    <workbookView xWindow="0" yWindow="0" windowWidth="20490" windowHeight="7050"/>
  </bookViews>
  <sheets>
    <sheet name="marzo 2024" sheetId="22" r:id="rId1"/>
  </sheets>
  <definedNames>
    <definedName name="_xlnm.Print_Titles" localSheetId="0">'marzo 2024'!$2:$11</definedName>
  </definedNames>
  <calcPr calcId="162913"/>
</workbook>
</file>

<file path=xl/calcChain.xml><?xml version="1.0" encoding="utf-8"?>
<calcChain xmlns="http://schemas.openxmlformats.org/spreadsheetml/2006/main">
  <c r="AD70" i="22" l="1"/>
  <c r="AE70" i="22" s="1"/>
  <c r="AC70" i="22"/>
  <c r="AB70" i="22"/>
  <c r="Y70" i="22"/>
  <c r="V70" i="22"/>
  <c r="S70" i="22"/>
  <c r="P70" i="22"/>
  <c r="M70" i="22"/>
  <c r="G70" i="22"/>
  <c r="AE69" i="22"/>
  <c r="AB69" i="22"/>
  <c r="Y69" i="22"/>
  <c r="V69" i="22"/>
  <c r="S69" i="22"/>
  <c r="P69" i="22"/>
  <c r="M69" i="22"/>
  <c r="G69" i="22"/>
  <c r="AE68" i="22"/>
  <c r="AB68" i="22"/>
  <c r="Y68" i="22"/>
  <c r="V68" i="22"/>
  <c r="S68" i="22"/>
  <c r="P68" i="22"/>
  <c r="M68" i="22"/>
  <c r="G68" i="22"/>
  <c r="AE67" i="22"/>
  <c r="AB67" i="22"/>
  <c r="Y67" i="22"/>
  <c r="V67" i="22"/>
  <c r="S67" i="22"/>
  <c r="P67" i="22"/>
  <c r="M67" i="22"/>
  <c r="G67" i="22"/>
  <c r="AE66" i="22"/>
  <c r="AB66" i="22"/>
  <c r="Y66" i="22"/>
  <c r="V66" i="22"/>
  <c r="S66" i="22"/>
  <c r="P66" i="22"/>
  <c r="M66" i="22"/>
  <c r="G66" i="22"/>
  <c r="AE65" i="22"/>
  <c r="AB65" i="22"/>
  <c r="Y65" i="22"/>
  <c r="V65" i="22"/>
  <c r="V64" i="22" s="1"/>
  <c r="S65" i="22"/>
  <c r="S64" i="22" s="1"/>
  <c r="P65" i="22"/>
  <c r="P64" i="22" s="1"/>
  <c r="M65" i="22"/>
  <c r="M64" i="22" s="1"/>
  <c r="J65" i="22"/>
  <c r="J64" i="22" s="1"/>
  <c r="G65" i="22"/>
  <c r="AC64" i="22"/>
  <c r="AB64" i="22"/>
  <c r="AA64" i="22"/>
  <c r="Z64" i="22"/>
  <c r="Y64" i="22"/>
  <c r="X64" i="22"/>
  <c r="W64" i="22"/>
  <c r="U64" i="22"/>
  <c r="T64" i="22"/>
  <c r="R64" i="22"/>
  <c r="Q64" i="22"/>
  <c r="O64" i="22"/>
  <c r="N64" i="22"/>
  <c r="L64" i="22"/>
  <c r="K64" i="22"/>
  <c r="I64" i="22"/>
  <c r="H64" i="22"/>
  <c r="F64" i="22"/>
  <c r="E64" i="22"/>
  <c r="AE64" i="22" l="1"/>
  <c r="G64" i="22"/>
  <c r="AD64" i="22"/>
  <c r="J147" i="22" l="1"/>
  <c r="J148" i="22"/>
  <c r="J149" i="22"/>
  <c r="J150" i="22"/>
  <c r="J132" i="22"/>
  <c r="J133" i="22"/>
  <c r="J134" i="22"/>
  <c r="J135" i="22"/>
  <c r="J23" i="22"/>
  <c r="J24" i="22"/>
  <c r="J25" i="22"/>
  <c r="J26" i="22"/>
  <c r="J103" i="22"/>
  <c r="J104" i="22"/>
  <c r="J105" i="22"/>
  <c r="J106" i="22"/>
  <c r="J118" i="22"/>
  <c r="J119" i="22"/>
  <c r="J120" i="22"/>
  <c r="J121" i="22"/>
  <c r="J125" i="22"/>
  <c r="J126" i="22"/>
  <c r="J127" i="22"/>
  <c r="J128" i="22"/>
  <c r="J129" i="22"/>
  <c r="M81" i="22" l="1"/>
  <c r="M122" i="22" l="1"/>
  <c r="M118" i="22"/>
  <c r="M119" i="22"/>
  <c r="M120" i="22"/>
  <c r="M121" i="22"/>
  <c r="M117" i="22"/>
  <c r="M125" i="22"/>
  <c r="M126" i="22"/>
  <c r="M127" i="22"/>
  <c r="M128" i="22"/>
  <c r="M129" i="22"/>
  <c r="M124" i="22"/>
  <c r="K123" i="22"/>
  <c r="L123" i="22"/>
  <c r="M123" i="22" l="1"/>
  <c r="G91" i="22" l="1"/>
  <c r="G56" i="22"/>
  <c r="G52" i="22"/>
  <c r="G53" i="22"/>
  <c r="G54" i="22"/>
  <c r="G55" i="22"/>
  <c r="G51" i="22"/>
  <c r="J124" i="22" l="1"/>
  <c r="J123" i="22" s="1"/>
  <c r="H123" i="22"/>
  <c r="I123" i="22"/>
  <c r="J117" i="22"/>
  <c r="N108" i="22" l="1"/>
  <c r="AE136" i="22" l="1"/>
  <c r="AB136" i="22"/>
  <c r="Y136" i="22"/>
  <c r="V136" i="22"/>
  <c r="S136" i="22"/>
  <c r="P136" i="22"/>
  <c r="M136" i="22"/>
  <c r="J136" i="22"/>
  <c r="G136" i="22"/>
  <c r="AE135" i="22"/>
  <c r="AB135" i="22"/>
  <c r="Y135" i="22"/>
  <c r="V135" i="22"/>
  <c r="S135" i="22"/>
  <c r="P135" i="22"/>
  <c r="M135" i="22"/>
  <c r="G135" i="22"/>
  <c r="AE134" i="22"/>
  <c r="AB134" i="22"/>
  <c r="Y134" i="22"/>
  <c r="V134" i="22"/>
  <c r="S134" i="22"/>
  <c r="P134" i="22"/>
  <c r="M134" i="22"/>
  <c r="G134" i="22"/>
  <c r="AE133" i="22"/>
  <c r="AB133" i="22"/>
  <c r="Y133" i="22"/>
  <c r="V133" i="22"/>
  <c r="S133" i="22"/>
  <c r="P133" i="22"/>
  <c r="M133" i="22"/>
  <c r="G133" i="22"/>
  <c r="AE132" i="22"/>
  <c r="AB132" i="22"/>
  <c r="Y132" i="22"/>
  <c r="V132" i="22"/>
  <c r="S132" i="22"/>
  <c r="P132" i="22"/>
  <c r="M132" i="22"/>
  <c r="G132" i="22"/>
  <c r="AE131" i="22"/>
  <c r="AB131" i="22"/>
  <c r="Y131" i="22"/>
  <c r="Y130" i="22" s="1"/>
  <c r="V131" i="22"/>
  <c r="S131" i="22"/>
  <c r="S130" i="22" s="1"/>
  <c r="P131" i="22"/>
  <c r="M131" i="22"/>
  <c r="J131" i="22"/>
  <c r="G131" i="22"/>
  <c r="AD130" i="22"/>
  <c r="AC130" i="22"/>
  <c r="AA130" i="22"/>
  <c r="Z130" i="22"/>
  <c r="X130" i="22"/>
  <c r="W130" i="22"/>
  <c r="U130" i="22"/>
  <c r="T130" i="22"/>
  <c r="R130" i="22"/>
  <c r="Q130" i="22"/>
  <c r="O130" i="22"/>
  <c r="N130" i="22"/>
  <c r="L130" i="22"/>
  <c r="K130" i="22"/>
  <c r="I130" i="22"/>
  <c r="H130" i="22"/>
  <c r="F130" i="22"/>
  <c r="E130" i="22"/>
  <c r="F116" i="22"/>
  <c r="H116" i="22"/>
  <c r="I116" i="22"/>
  <c r="J116" i="22"/>
  <c r="K116" i="22"/>
  <c r="L116" i="22"/>
  <c r="M116" i="22"/>
  <c r="N116" i="22"/>
  <c r="O116" i="22"/>
  <c r="Q116" i="22"/>
  <c r="R116" i="22"/>
  <c r="T116" i="22"/>
  <c r="U116" i="22"/>
  <c r="W116" i="22"/>
  <c r="X116" i="22"/>
  <c r="Z116" i="22"/>
  <c r="AA116" i="22"/>
  <c r="E116" i="22"/>
  <c r="AB122" i="22"/>
  <c r="Y122" i="22"/>
  <c r="V122" i="22"/>
  <c r="S122" i="22"/>
  <c r="P122" i="22"/>
  <c r="G122" i="22"/>
  <c r="AE121" i="22"/>
  <c r="AB121" i="22"/>
  <c r="Y121" i="22"/>
  <c r="V121" i="22"/>
  <c r="S121" i="22"/>
  <c r="P121" i="22"/>
  <c r="G121" i="22"/>
  <c r="AE120" i="22"/>
  <c r="AB120" i="22"/>
  <c r="Y120" i="22"/>
  <c r="V120" i="22"/>
  <c r="S120" i="22"/>
  <c r="P120" i="22"/>
  <c r="G120" i="22"/>
  <c r="AE119" i="22"/>
  <c r="AB119" i="22"/>
  <c r="Y119" i="22"/>
  <c r="V119" i="22"/>
  <c r="S119" i="22"/>
  <c r="P119" i="22"/>
  <c r="G119" i="22"/>
  <c r="AE118" i="22"/>
  <c r="AB118" i="22"/>
  <c r="Y118" i="22"/>
  <c r="V118" i="22"/>
  <c r="S118" i="22"/>
  <c r="P118" i="22"/>
  <c r="G118" i="22"/>
  <c r="AD116" i="22"/>
  <c r="AE117" i="22"/>
  <c r="AB117" i="22"/>
  <c r="Y117" i="22"/>
  <c r="V117" i="22"/>
  <c r="S117" i="22"/>
  <c r="P117" i="22"/>
  <c r="G117" i="22"/>
  <c r="J130" i="22" l="1"/>
  <c r="J115" i="22" s="1"/>
  <c r="AE130" i="22"/>
  <c r="I115" i="22"/>
  <c r="K115" i="22"/>
  <c r="M130" i="22"/>
  <c r="M115" i="22" s="1"/>
  <c r="G130" i="22"/>
  <c r="V130" i="22"/>
  <c r="AB130" i="22"/>
  <c r="G116" i="22"/>
  <c r="S116" i="22"/>
  <c r="Y116" i="22"/>
  <c r="L115" i="22"/>
  <c r="H115" i="22"/>
  <c r="P130" i="22"/>
  <c r="P116" i="22"/>
  <c r="V116" i="22"/>
  <c r="AB116" i="22"/>
  <c r="AE122" i="22"/>
  <c r="AE116" i="22" s="1"/>
  <c r="AC116" i="22"/>
  <c r="AE100" i="22"/>
  <c r="AB100" i="22"/>
  <c r="Y100" i="22"/>
  <c r="V100" i="22"/>
  <c r="S100" i="22"/>
  <c r="P100" i="22"/>
  <c r="M100" i="22"/>
  <c r="J100" i="22"/>
  <c r="G100" i="22"/>
  <c r="AE99" i="22"/>
  <c r="AB99" i="22"/>
  <c r="Y99" i="22"/>
  <c r="V99" i="22"/>
  <c r="S99" i="22"/>
  <c r="P99" i="22"/>
  <c r="M99" i="22"/>
  <c r="J99" i="22"/>
  <c r="G99" i="22"/>
  <c r="AE98" i="22"/>
  <c r="AB98" i="22"/>
  <c r="Y98" i="22"/>
  <c r="V98" i="22"/>
  <c r="S98" i="22"/>
  <c r="P98" i="22"/>
  <c r="M98" i="22"/>
  <c r="J98" i="22"/>
  <c r="G98" i="22"/>
  <c r="AE97" i="22"/>
  <c r="AB97" i="22"/>
  <c r="Y97" i="22"/>
  <c r="V97" i="22"/>
  <c r="S97" i="22"/>
  <c r="P97" i="22"/>
  <c r="M97" i="22"/>
  <c r="J97" i="22"/>
  <c r="G97" i="22"/>
  <c r="AE96" i="22"/>
  <c r="AB96" i="22"/>
  <c r="Y96" i="22"/>
  <c r="V96" i="22"/>
  <c r="S96" i="22"/>
  <c r="P96" i="22"/>
  <c r="M96" i="22"/>
  <c r="J96" i="22"/>
  <c r="G96" i="22"/>
  <c r="AE95" i="22"/>
  <c r="AB95" i="22"/>
  <c r="Y95" i="22"/>
  <c r="V95" i="22"/>
  <c r="S95" i="22"/>
  <c r="P95" i="22"/>
  <c r="M95" i="22"/>
  <c r="J95" i="22"/>
  <c r="G95" i="22"/>
  <c r="AD94" i="22"/>
  <c r="AC94" i="22"/>
  <c r="AA94" i="22"/>
  <c r="Z94" i="22"/>
  <c r="X94" i="22"/>
  <c r="W94" i="22"/>
  <c r="U94" i="22"/>
  <c r="T94" i="22"/>
  <c r="R94" i="22"/>
  <c r="Q94" i="22"/>
  <c r="O94" i="22"/>
  <c r="N94" i="22"/>
  <c r="L94" i="22"/>
  <c r="K94" i="22"/>
  <c r="I94" i="22"/>
  <c r="H94" i="22"/>
  <c r="F94" i="22"/>
  <c r="E94" i="22"/>
  <c r="AD77" i="22"/>
  <c r="AC77" i="22"/>
  <c r="AB77" i="22"/>
  <c r="Y77" i="22"/>
  <c r="V77" i="22"/>
  <c r="S77" i="22"/>
  <c r="P77" i="22"/>
  <c r="M77" i="22"/>
  <c r="G77" i="22"/>
  <c r="AB76" i="22"/>
  <c r="Y76" i="22"/>
  <c r="V76" i="22"/>
  <c r="S76" i="22"/>
  <c r="P76" i="22"/>
  <c r="M76" i="22"/>
  <c r="G76" i="22"/>
  <c r="AB75" i="22"/>
  <c r="Y75" i="22"/>
  <c r="V75" i="22"/>
  <c r="S75" i="22"/>
  <c r="P75" i="22"/>
  <c r="M75" i="22"/>
  <c r="G75" i="22"/>
  <c r="AB74" i="22"/>
  <c r="Y74" i="22"/>
  <c r="V74" i="22"/>
  <c r="S74" i="22"/>
  <c r="P74" i="22"/>
  <c r="M74" i="22"/>
  <c r="G74" i="22"/>
  <c r="AB73" i="22"/>
  <c r="Y73" i="22"/>
  <c r="V73" i="22"/>
  <c r="S73" i="22"/>
  <c r="P73" i="22"/>
  <c r="M73" i="22"/>
  <c r="G73" i="22"/>
  <c r="AB72" i="22"/>
  <c r="Y72" i="22"/>
  <c r="V72" i="22"/>
  <c r="S72" i="22"/>
  <c r="P72" i="22"/>
  <c r="M72" i="22"/>
  <c r="J72" i="22"/>
  <c r="J71" i="22" s="1"/>
  <c r="G72" i="22"/>
  <c r="AA71" i="22"/>
  <c r="Z71" i="22"/>
  <c r="X71" i="22"/>
  <c r="W71" i="22"/>
  <c r="U71" i="22"/>
  <c r="T71" i="22"/>
  <c r="R71" i="22"/>
  <c r="Q71" i="22"/>
  <c r="O71" i="22"/>
  <c r="N71" i="22"/>
  <c r="L71" i="22"/>
  <c r="K71" i="22"/>
  <c r="I71" i="22"/>
  <c r="H71" i="22"/>
  <c r="F71" i="22"/>
  <c r="E71" i="22"/>
  <c r="AD63" i="22"/>
  <c r="AC63" i="22"/>
  <c r="AB63" i="22"/>
  <c r="Y63" i="22"/>
  <c r="V63" i="22"/>
  <c r="S63" i="22"/>
  <c r="P63" i="22"/>
  <c r="M63" i="22"/>
  <c r="G63" i="22"/>
  <c r="AB62" i="22"/>
  <c r="Y62" i="22"/>
  <c r="V62" i="22"/>
  <c r="S62" i="22"/>
  <c r="P62" i="22"/>
  <c r="M62" i="22"/>
  <c r="G62" i="22"/>
  <c r="AB61" i="22"/>
  <c r="Y61" i="22"/>
  <c r="V61" i="22"/>
  <c r="S61" i="22"/>
  <c r="P61" i="22"/>
  <c r="M61" i="22"/>
  <c r="G61" i="22"/>
  <c r="AB60" i="22"/>
  <c r="Y60" i="22"/>
  <c r="V60" i="22"/>
  <c r="S60" i="22"/>
  <c r="P60" i="22"/>
  <c r="M60" i="22"/>
  <c r="G60" i="22"/>
  <c r="AB59" i="22"/>
  <c r="Y59" i="22"/>
  <c r="V59" i="22"/>
  <c r="S59" i="22"/>
  <c r="P59" i="22"/>
  <c r="M59" i="22"/>
  <c r="G59" i="22"/>
  <c r="AB58" i="22"/>
  <c r="Y58" i="22"/>
  <c r="V58" i="22"/>
  <c r="S58" i="22"/>
  <c r="P58" i="22"/>
  <c r="M58" i="22"/>
  <c r="J58" i="22"/>
  <c r="J57" i="22" s="1"/>
  <c r="G58" i="22"/>
  <c r="AA57" i="22"/>
  <c r="Z57" i="22"/>
  <c r="X57" i="22"/>
  <c r="W57" i="22"/>
  <c r="U57" i="22"/>
  <c r="T57" i="22"/>
  <c r="R57" i="22"/>
  <c r="Q57" i="22"/>
  <c r="O57" i="22"/>
  <c r="N57" i="22"/>
  <c r="L57" i="22"/>
  <c r="K57" i="22"/>
  <c r="I57" i="22"/>
  <c r="H57" i="22"/>
  <c r="F57" i="22"/>
  <c r="E57" i="22"/>
  <c r="F28" i="22"/>
  <c r="E28" i="22"/>
  <c r="S71" i="22" l="1"/>
  <c r="S94" i="22"/>
  <c r="G71" i="22"/>
  <c r="Y71" i="22"/>
  <c r="M94" i="22"/>
  <c r="Y94" i="22"/>
  <c r="M57" i="22"/>
  <c r="AE72" i="22"/>
  <c r="J94" i="22"/>
  <c r="P94" i="22"/>
  <c r="V94" i="22"/>
  <c r="AB94" i="22"/>
  <c r="G94" i="22"/>
  <c r="P71" i="22"/>
  <c r="AB71" i="22"/>
  <c r="AE74" i="22"/>
  <c r="AD71" i="22"/>
  <c r="M71" i="22"/>
  <c r="G57" i="22"/>
  <c r="AB57" i="22"/>
  <c r="AE94" i="22"/>
  <c r="V71" i="22"/>
  <c r="V57" i="22"/>
  <c r="AE76" i="22"/>
  <c r="AC71" i="22"/>
  <c r="S57" i="22"/>
  <c r="Y57" i="22"/>
  <c r="AC57" i="22"/>
  <c r="P57" i="22"/>
  <c r="AD57" i="22"/>
  <c r="AE60" i="22"/>
  <c r="AE62" i="22"/>
  <c r="AE73" i="22"/>
  <c r="AE75" i="22"/>
  <c r="AE77" i="22"/>
  <c r="AE61" i="22"/>
  <c r="AE63" i="22"/>
  <c r="AE59" i="22"/>
  <c r="AE58" i="22"/>
  <c r="G28" i="22"/>
  <c r="AE71" i="22" l="1"/>
  <c r="AE57" i="22"/>
  <c r="P22" i="22" l="1"/>
  <c r="P23" i="22"/>
  <c r="P24" i="22"/>
  <c r="P25" i="22"/>
  <c r="P26" i="22"/>
  <c r="AD21" i="22"/>
  <c r="AC21" i="22"/>
  <c r="O21" i="22"/>
  <c r="N21" i="22"/>
  <c r="L21" i="22"/>
  <c r="K21" i="22"/>
  <c r="I21" i="22"/>
  <c r="H21" i="22"/>
  <c r="AE21" i="22" l="1"/>
  <c r="M21" i="22"/>
  <c r="J21" i="22"/>
  <c r="P21" i="22"/>
  <c r="F21" i="22" l="1"/>
  <c r="F20" i="22" s="1"/>
  <c r="E21" i="22"/>
  <c r="E20" i="22" s="1"/>
  <c r="G21" i="22" l="1"/>
  <c r="G20" i="22" s="1"/>
  <c r="M13" i="22"/>
  <c r="M12" i="22" s="1"/>
  <c r="K13" i="22"/>
  <c r="K12" i="22" s="1"/>
  <c r="L13" i="22"/>
  <c r="L12" i="22" s="1"/>
  <c r="I13" i="22"/>
  <c r="I12" i="22" s="1"/>
  <c r="H13" i="22"/>
  <c r="H12" i="22" s="1"/>
  <c r="J15" i="22"/>
  <c r="J16" i="22"/>
  <c r="J17" i="22"/>
  <c r="J18" i="22"/>
  <c r="J19" i="22"/>
  <c r="J14" i="22"/>
  <c r="J13" i="22" l="1"/>
  <c r="J12" i="22" s="1"/>
  <c r="P146" i="22" l="1"/>
  <c r="P147" i="22"/>
  <c r="P149" i="22"/>
  <c r="P150" i="22"/>
  <c r="P151" i="22"/>
  <c r="E13" i="22" l="1"/>
  <c r="E12" i="22" s="1"/>
  <c r="F13" i="22"/>
  <c r="F12" i="22" s="1"/>
  <c r="N13" i="22"/>
  <c r="N12" i="22" s="1"/>
  <c r="O13" i="22"/>
  <c r="O12" i="22" s="1"/>
  <c r="Q13" i="22"/>
  <c r="Q12" i="22" s="1"/>
  <c r="R13" i="22"/>
  <c r="R12" i="22" s="1"/>
  <c r="T13" i="22"/>
  <c r="T12" i="22" s="1"/>
  <c r="U13" i="22"/>
  <c r="U12" i="22" s="1"/>
  <c r="W13" i="22"/>
  <c r="W12" i="22" s="1"/>
  <c r="X13" i="22"/>
  <c r="X12" i="22" s="1"/>
  <c r="Z13" i="22"/>
  <c r="Z12" i="22" s="1"/>
  <c r="AA13" i="22"/>
  <c r="AA12" i="22" s="1"/>
  <c r="G14" i="22"/>
  <c r="P14" i="22"/>
  <c r="S14" i="22"/>
  <c r="V14" i="22"/>
  <c r="Y14" i="22"/>
  <c r="AB14" i="22"/>
  <c r="G15" i="22"/>
  <c r="P15" i="22"/>
  <c r="S15" i="22"/>
  <c r="V15" i="22"/>
  <c r="Y15" i="22"/>
  <c r="AB15" i="22"/>
  <c r="G16" i="22"/>
  <c r="P16" i="22"/>
  <c r="S16" i="22"/>
  <c r="V16" i="22"/>
  <c r="Y16" i="22"/>
  <c r="AB16" i="22"/>
  <c r="G17" i="22"/>
  <c r="P17" i="22"/>
  <c r="S17" i="22"/>
  <c r="V17" i="22"/>
  <c r="Y17" i="22"/>
  <c r="AB17" i="22"/>
  <c r="G18" i="22"/>
  <c r="P18" i="22"/>
  <c r="S18" i="22"/>
  <c r="V18" i="22"/>
  <c r="Y18" i="22"/>
  <c r="AB18" i="22"/>
  <c r="G19" i="22"/>
  <c r="P19" i="22"/>
  <c r="S19" i="22"/>
  <c r="V19" i="22"/>
  <c r="Y19" i="22"/>
  <c r="AB19" i="22"/>
  <c r="AC19" i="22"/>
  <c r="AD19" i="22"/>
  <c r="G22" i="22"/>
  <c r="J22" i="22"/>
  <c r="M22" i="22"/>
  <c r="S22" i="22"/>
  <c r="V22" i="22"/>
  <c r="Y22" i="22"/>
  <c r="AB22" i="22"/>
  <c r="AE22" i="22"/>
  <c r="G23" i="22"/>
  <c r="M23" i="22"/>
  <c r="S23" i="22"/>
  <c r="V23" i="22"/>
  <c r="Y23" i="22"/>
  <c r="AB23" i="22"/>
  <c r="AE23" i="22"/>
  <c r="G24" i="22"/>
  <c r="M24" i="22"/>
  <c r="S24" i="22"/>
  <c r="V24" i="22"/>
  <c r="Y24" i="22"/>
  <c r="AB24" i="22"/>
  <c r="AE24" i="22"/>
  <c r="G25" i="22"/>
  <c r="M25" i="22"/>
  <c r="S25" i="22"/>
  <c r="V25" i="22"/>
  <c r="Y25" i="22"/>
  <c r="AB25" i="22"/>
  <c r="AE25" i="22"/>
  <c r="G26" i="22"/>
  <c r="M26" i="22"/>
  <c r="S26" i="22"/>
  <c r="V26" i="22"/>
  <c r="Y26" i="22"/>
  <c r="AB26" i="22"/>
  <c r="AE26" i="22"/>
  <c r="G27" i="22"/>
  <c r="J27" i="22"/>
  <c r="M27" i="22"/>
  <c r="P27" i="22"/>
  <c r="S27" i="22"/>
  <c r="V27" i="22"/>
  <c r="Y27" i="22"/>
  <c r="AB27" i="22"/>
  <c r="AE27" i="22"/>
  <c r="H28" i="22"/>
  <c r="H20" i="22" s="1"/>
  <c r="I28" i="22"/>
  <c r="I20" i="22" s="1"/>
  <c r="K28" i="22"/>
  <c r="K20" i="22" s="1"/>
  <c r="L28" i="22"/>
  <c r="L20" i="22" s="1"/>
  <c r="N28" i="22"/>
  <c r="N20" i="22" s="1"/>
  <c r="O28" i="22"/>
  <c r="O20" i="22" s="1"/>
  <c r="Q28" i="22"/>
  <c r="Q20" i="22" s="1"/>
  <c r="R28" i="22"/>
  <c r="R20" i="22" s="1"/>
  <c r="T28" i="22"/>
  <c r="T20" i="22" s="1"/>
  <c r="U28" i="22"/>
  <c r="U20" i="22" s="1"/>
  <c r="W28" i="22"/>
  <c r="W20" i="22" s="1"/>
  <c r="X28" i="22"/>
  <c r="X20" i="22" s="1"/>
  <c r="Z28" i="22"/>
  <c r="Z20" i="22" s="1"/>
  <c r="AA28" i="22"/>
  <c r="AA20" i="22" s="1"/>
  <c r="AC28" i="22"/>
  <c r="AC20" i="22" s="1"/>
  <c r="AD28" i="22"/>
  <c r="AD20" i="22" s="1"/>
  <c r="J29" i="22"/>
  <c r="M29" i="22"/>
  <c r="P29" i="22"/>
  <c r="S29" i="22"/>
  <c r="V29" i="22"/>
  <c r="Y29" i="22"/>
  <c r="AB29" i="22"/>
  <c r="AE29" i="22"/>
  <c r="J30" i="22"/>
  <c r="M30" i="22"/>
  <c r="P30" i="22"/>
  <c r="S30" i="22"/>
  <c r="V30" i="22"/>
  <c r="Y30" i="22"/>
  <c r="AB30" i="22"/>
  <c r="AE30" i="22"/>
  <c r="J31" i="22"/>
  <c r="M31" i="22"/>
  <c r="P31" i="22"/>
  <c r="S31" i="22"/>
  <c r="V31" i="22"/>
  <c r="Y31" i="22"/>
  <c r="AB31" i="22"/>
  <c r="AE31" i="22"/>
  <c r="J32" i="22"/>
  <c r="M32" i="22"/>
  <c r="P32" i="22"/>
  <c r="S32" i="22"/>
  <c r="V32" i="22"/>
  <c r="Y32" i="22"/>
  <c r="AB32" i="22"/>
  <c r="AE32" i="22"/>
  <c r="J33" i="22"/>
  <c r="M33" i="22"/>
  <c r="P33" i="22"/>
  <c r="S33" i="22"/>
  <c r="V33" i="22"/>
  <c r="Y33" i="22"/>
  <c r="AB33" i="22"/>
  <c r="AE33" i="22"/>
  <c r="G34" i="22"/>
  <c r="J34" i="22"/>
  <c r="M34" i="22"/>
  <c r="P34" i="22"/>
  <c r="S34" i="22"/>
  <c r="V34" i="22"/>
  <c r="Y34" i="22"/>
  <c r="AB34" i="22"/>
  <c r="AE34" i="22"/>
  <c r="E36" i="22"/>
  <c r="F36" i="22"/>
  <c r="H36" i="22"/>
  <c r="I36" i="22"/>
  <c r="K36" i="22"/>
  <c r="L36" i="22"/>
  <c r="N36" i="22"/>
  <c r="O36" i="22"/>
  <c r="Q36" i="22"/>
  <c r="R36" i="22"/>
  <c r="T36" i="22"/>
  <c r="U36" i="22"/>
  <c r="W36" i="22"/>
  <c r="X36" i="22"/>
  <c r="Z36" i="22"/>
  <c r="AA36" i="22"/>
  <c r="AC36" i="22"/>
  <c r="AD36" i="22"/>
  <c r="G37" i="22"/>
  <c r="J37" i="22"/>
  <c r="M37" i="22"/>
  <c r="P37" i="22"/>
  <c r="S37" i="22"/>
  <c r="V37" i="22"/>
  <c r="Y37" i="22"/>
  <c r="AB37" i="22"/>
  <c r="AE37" i="22"/>
  <c r="G38" i="22"/>
  <c r="J38" i="22"/>
  <c r="M38" i="22"/>
  <c r="P38" i="22"/>
  <c r="S38" i="22"/>
  <c r="V38" i="22"/>
  <c r="Y38" i="22"/>
  <c r="AB38" i="22"/>
  <c r="AE38" i="22"/>
  <c r="G39" i="22"/>
  <c r="J39" i="22"/>
  <c r="M39" i="22"/>
  <c r="P39" i="22"/>
  <c r="S39" i="22"/>
  <c r="V39" i="22"/>
  <c r="Y39" i="22"/>
  <c r="AB39" i="22"/>
  <c r="AE39" i="22"/>
  <c r="G40" i="22"/>
  <c r="J40" i="22"/>
  <c r="M40" i="22"/>
  <c r="P40" i="22"/>
  <c r="S40" i="22"/>
  <c r="V40" i="22"/>
  <c r="Y40" i="22"/>
  <c r="AB40" i="22"/>
  <c r="AE40" i="22"/>
  <c r="G41" i="22"/>
  <c r="J41" i="22"/>
  <c r="M41" i="22"/>
  <c r="P41" i="22"/>
  <c r="S41" i="22"/>
  <c r="V41" i="22"/>
  <c r="Y41" i="22"/>
  <c r="AB41" i="22"/>
  <c r="AE41" i="22"/>
  <c r="G42" i="22"/>
  <c r="J42" i="22"/>
  <c r="M42" i="22"/>
  <c r="P42" i="22"/>
  <c r="S42" i="22"/>
  <c r="V42" i="22"/>
  <c r="Y42" i="22"/>
  <c r="AB42" i="22"/>
  <c r="AE42" i="22"/>
  <c r="E43" i="22"/>
  <c r="F43" i="22"/>
  <c r="H43" i="22"/>
  <c r="I43" i="22"/>
  <c r="K43" i="22"/>
  <c r="L43" i="22"/>
  <c r="N43" i="22"/>
  <c r="O43" i="22"/>
  <c r="Q43" i="22"/>
  <c r="R43" i="22"/>
  <c r="T43" i="22"/>
  <c r="U43" i="22"/>
  <c r="W43" i="22"/>
  <c r="X43" i="22"/>
  <c r="Z43" i="22"/>
  <c r="AA43" i="22"/>
  <c r="AC43" i="22"/>
  <c r="AD43" i="22"/>
  <c r="G44" i="22"/>
  <c r="J44" i="22"/>
  <c r="M44" i="22"/>
  <c r="P44" i="22"/>
  <c r="S44" i="22"/>
  <c r="V44" i="22"/>
  <c r="Y44" i="22"/>
  <c r="AB44" i="22"/>
  <c r="AE44" i="22"/>
  <c r="G45" i="22"/>
  <c r="J45" i="22"/>
  <c r="M45" i="22"/>
  <c r="P45" i="22"/>
  <c r="S45" i="22"/>
  <c r="Y45" i="22"/>
  <c r="AB45" i="22"/>
  <c r="AE45" i="22"/>
  <c r="G46" i="22"/>
  <c r="J46" i="22"/>
  <c r="M46" i="22"/>
  <c r="P46" i="22"/>
  <c r="S46" i="22"/>
  <c r="V46" i="22"/>
  <c r="Y46" i="22"/>
  <c r="AB46" i="22"/>
  <c r="AE46" i="22"/>
  <c r="G47" i="22"/>
  <c r="J47" i="22"/>
  <c r="M47" i="22"/>
  <c r="P47" i="22"/>
  <c r="S47" i="22"/>
  <c r="V47" i="22"/>
  <c r="Y47" i="22"/>
  <c r="AB47" i="22"/>
  <c r="AE47" i="22"/>
  <c r="G48" i="22"/>
  <c r="J48" i="22"/>
  <c r="M48" i="22"/>
  <c r="P48" i="22"/>
  <c r="S48" i="22"/>
  <c r="V48" i="22"/>
  <c r="Y48" i="22"/>
  <c r="AB48" i="22"/>
  <c r="AE48" i="22"/>
  <c r="G49" i="22"/>
  <c r="J49" i="22"/>
  <c r="M49" i="22"/>
  <c r="P49" i="22"/>
  <c r="S49" i="22"/>
  <c r="V49" i="22"/>
  <c r="Y49" i="22"/>
  <c r="AB49" i="22"/>
  <c r="AE49" i="22"/>
  <c r="E50" i="22"/>
  <c r="F50" i="22"/>
  <c r="H50" i="22"/>
  <c r="I50" i="22"/>
  <c r="K50" i="22"/>
  <c r="L50" i="22"/>
  <c r="N50" i="22"/>
  <c r="O50" i="22"/>
  <c r="Q50" i="22"/>
  <c r="R50" i="22"/>
  <c r="T50" i="22"/>
  <c r="U50" i="22"/>
  <c r="W50" i="22"/>
  <c r="X50" i="22"/>
  <c r="Z50" i="22"/>
  <c r="AA50" i="22"/>
  <c r="J51" i="22"/>
  <c r="M51" i="22"/>
  <c r="P51" i="22"/>
  <c r="S51" i="22"/>
  <c r="V51" i="22"/>
  <c r="Y51" i="22"/>
  <c r="AB51" i="22"/>
  <c r="AC51" i="22"/>
  <c r="AD51" i="22"/>
  <c r="J52" i="22"/>
  <c r="M52" i="22"/>
  <c r="P52" i="22"/>
  <c r="S52" i="22"/>
  <c r="V52" i="22"/>
  <c r="Y52" i="22"/>
  <c r="AB52" i="22"/>
  <c r="AC52" i="22"/>
  <c r="AD52" i="22"/>
  <c r="J53" i="22"/>
  <c r="M53" i="22"/>
  <c r="P53" i="22"/>
  <c r="S53" i="22"/>
  <c r="V53" i="22"/>
  <c r="Y53" i="22"/>
  <c r="AB53" i="22"/>
  <c r="AC53" i="22"/>
  <c r="AD53" i="22"/>
  <c r="J54" i="22"/>
  <c r="M54" i="22"/>
  <c r="P54" i="22"/>
  <c r="S54" i="22"/>
  <c r="V54" i="22"/>
  <c r="Y54" i="22"/>
  <c r="AB54" i="22"/>
  <c r="AC54" i="22"/>
  <c r="AD54" i="22"/>
  <c r="J55" i="22"/>
  <c r="M55" i="22"/>
  <c r="P55" i="22"/>
  <c r="S55" i="22"/>
  <c r="V55" i="22"/>
  <c r="Y55" i="22"/>
  <c r="AB55" i="22"/>
  <c r="AC55" i="22"/>
  <c r="AD55" i="22"/>
  <c r="J56" i="22"/>
  <c r="M56" i="22"/>
  <c r="P56" i="22"/>
  <c r="S56" i="22"/>
  <c r="V56" i="22"/>
  <c r="Y56" i="22"/>
  <c r="AB56" i="22"/>
  <c r="AC56" i="22"/>
  <c r="AD56" i="22"/>
  <c r="E79" i="22"/>
  <c r="F79" i="22"/>
  <c r="H79" i="22"/>
  <c r="H78" i="22" s="1"/>
  <c r="I79" i="22"/>
  <c r="I78" i="22" s="1"/>
  <c r="K79" i="22"/>
  <c r="K78" i="22" s="1"/>
  <c r="L79" i="22"/>
  <c r="L78" i="22" s="1"/>
  <c r="N79" i="22"/>
  <c r="O79" i="22"/>
  <c r="Q79" i="22"/>
  <c r="R79" i="22"/>
  <c r="T79" i="22"/>
  <c r="U79" i="22"/>
  <c r="W79" i="22"/>
  <c r="X79" i="22"/>
  <c r="Z79" i="22"/>
  <c r="AA79" i="22"/>
  <c r="G80" i="22"/>
  <c r="J80" i="22"/>
  <c r="J79" i="22" s="1"/>
  <c r="J78" i="22" s="1"/>
  <c r="M80" i="22"/>
  <c r="P80" i="22"/>
  <c r="S80" i="22"/>
  <c r="V80" i="22"/>
  <c r="Y80" i="22"/>
  <c r="AB80" i="22"/>
  <c r="G81" i="22"/>
  <c r="P81" i="22"/>
  <c r="S81" i="22"/>
  <c r="V81" i="22"/>
  <c r="Y81" i="22"/>
  <c r="AB81" i="22"/>
  <c r="G82" i="22"/>
  <c r="M82" i="22"/>
  <c r="P82" i="22"/>
  <c r="S82" i="22"/>
  <c r="V82" i="22"/>
  <c r="Y82" i="22"/>
  <c r="AB82" i="22"/>
  <c r="G83" i="22"/>
  <c r="M83" i="22"/>
  <c r="P83" i="22"/>
  <c r="S83" i="22"/>
  <c r="V83" i="22"/>
  <c r="Y83" i="22"/>
  <c r="AB83" i="22"/>
  <c r="G84" i="22"/>
  <c r="M84" i="22"/>
  <c r="P84" i="22"/>
  <c r="S84" i="22"/>
  <c r="V84" i="22"/>
  <c r="Y84" i="22"/>
  <c r="AB84" i="22"/>
  <c r="G85" i="22"/>
  <c r="M85" i="22"/>
  <c r="P85" i="22"/>
  <c r="S85" i="22"/>
  <c r="V85" i="22"/>
  <c r="Y85" i="22"/>
  <c r="AB85" i="22"/>
  <c r="AC85" i="22"/>
  <c r="AD85" i="22"/>
  <c r="E86" i="22"/>
  <c r="F86" i="22"/>
  <c r="N86" i="22"/>
  <c r="O86" i="22"/>
  <c r="Q86" i="22"/>
  <c r="R86" i="22"/>
  <c r="T86" i="22"/>
  <c r="U86" i="22"/>
  <c r="W86" i="22"/>
  <c r="X86" i="22"/>
  <c r="Z86" i="22"/>
  <c r="AA86" i="22"/>
  <c r="G87" i="22"/>
  <c r="P87" i="22"/>
  <c r="S87" i="22"/>
  <c r="V87" i="22"/>
  <c r="Y87" i="22"/>
  <c r="AB87" i="22"/>
  <c r="G88" i="22"/>
  <c r="P88" i="22"/>
  <c r="S88" i="22"/>
  <c r="V88" i="22"/>
  <c r="Y88" i="22"/>
  <c r="AB88" i="22"/>
  <c r="G89" i="22"/>
  <c r="P89" i="22"/>
  <c r="S89" i="22"/>
  <c r="V89" i="22"/>
  <c r="Y89" i="22"/>
  <c r="AB89" i="22"/>
  <c r="G90" i="22"/>
  <c r="P90" i="22"/>
  <c r="S90" i="22"/>
  <c r="V90" i="22"/>
  <c r="Y90" i="22"/>
  <c r="AB90" i="22"/>
  <c r="S91" i="22"/>
  <c r="V91" i="22"/>
  <c r="Y91" i="22"/>
  <c r="AB91" i="22"/>
  <c r="G92" i="22"/>
  <c r="P92" i="22"/>
  <c r="S92" i="22"/>
  <c r="V92" i="22"/>
  <c r="Y92" i="22"/>
  <c r="AB92" i="22"/>
  <c r="AC92" i="22"/>
  <c r="AD92" i="22"/>
  <c r="E101" i="22"/>
  <c r="F101" i="22"/>
  <c r="H101" i="22"/>
  <c r="H93" i="22" s="1"/>
  <c r="I101" i="22"/>
  <c r="I93" i="22" s="1"/>
  <c r="K101" i="22"/>
  <c r="K93" i="22" s="1"/>
  <c r="L101" i="22"/>
  <c r="L93" i="22" s="1"/>
  <c r="N101" i="22"/>
  <c r="O101" i="22"/>
  <c r="Q101" i="22"/>
  <c r="R101" i="22"/>
  <c r="T101" i="22"/>
  <c r="U101" i="22"/>
  <c r="W101" i="22"/>
  <c r="X101" i="22"/>
  <c r="Z101" i="22"/>
  <c r="AA101" i="22"/>
  <c r="G102" i="22"/>
  <c r="J102" i="22"/>
  <c r="M102" i="22"/>
  <c r="P102" i="22"/>
  <c r="S102" i="22"/>
  <c r="V102" i="22"/>
  <c r="Y102" i="22"/>
  <c r="AB102" i="22"/>
  <c r="G103" i="22"/>
  <c r="M103" i="22"/>
  <c r="P103" i="22"/>
  <c r="S103" i="22"/>
  <c r="V103" i="22"/>
  <c r="Y103" i="22"/>
  <c r="AB103" i="22"/>
  <c r="G104" i="22"/>
  <c r="M104" i="22"/>
  <c r="P104" i="22"/>
  <c r="S104" i="22"/>
  <c r="V104" i="22"/>
  <c r="Y104" i="22"/>
  <c r="AB104" i="22"/>
  <c r="G105" i="22"/>
  <c r="M105" i="22"/>
  <c r="P105" i="22"/>
  <c r="S105" i="22"/>
  <c r="V105" i="22"/>
  <c r="Y105" i="22"/>
  <c r="AB105" i="22"/>
  <c r="G106" i="22"/>
  <c r="M106" i="22"/>
  <c r="P106" i="22"/>
  <c r="S106" i="22"/>
  <c r="V106" i="22"/>
  <c r="Y106" i="22"/>
  <c r="AB106" i="22"/>
  <c r="G107" i="22"/>
  <c r="J107" i="22"/>
  <c r="M107" i="22"/>
  <c r="P107" i="22"/>
  <c r="S107" i="22"/>
  <c r="V107" i="22"/>
  <c r="Y107" i="22"/>
  <c r="AB107" i="22"/>
  <c r="E108" i="22"/>
  <c r="F108" i="22"/>
  <c r="O108" i="22"/>
  <c r="Q108" i="22"/>
  <c r="R108" i="22"/>
  <c r="S108" i="22"/>
  <c r="T108" i="22"/>
  <c r="U108" i="22"/>
  <c r="W108" i="22"/>
  <c r="X108" i="22"/>
  <c r="Z108" i="22"/>
  <c r="AA108" i="22"/>
  <c r="G109" i="22"/>
  <c r="P109" i="22"/>
  <c r="V109" i="22"/>
  <c r="Y109" i="22"/>
  <c r="AB109" i="22"/>
  <c r="G110" i="22"/>
  <c r="P110" i="22"/>
  <c r="V110" i="22"/>
  <c r="Y110" i="22"/>
  <c r="AB110" i="22"/>
  <c r="AE110" i="22"/>
  <c r="G111" i="22"/>
  <c r="P111" i="22"/>
  <c r="V111" i="22"/>
  <c r="Y111" i="22"/>
  <c r="AB111" i="22"/>
  <c r="AE111" i="22"/>
  <c r="G112" i="22"/>
  <c r="P112" i="22"/>
  <c r="V112" i="22"/>
  <c r="Y112" i="22"/>
  <c r="AB112" i="22"/>
  <c r="AE112" i="22"/>
  <c r="G113" i="22"/>
  <c r="P113" i="22"/>
  <c r="V113" i="22"/>
  <c r="Y113" i="22"/>
  <c r="AB113" i="22"/>
  <c r="AE113" i="22"/>
  <c r="G114" i="22"/>
  <c r="P114" i="22"/>
  <c r="V114" i="22"/>
  <c r="Y114" i="22"/>
  <c r="AB114" i="22"/>
  <c r="E123" i="22"/>
  <c r="E115" i="22" s="1"/>
  <c r="F123" i="22"/>
  <c r="F115" i="22" s="1"/>
  <c r="N123" i="22"/>
  <c r="N115" i="22" s="1"/>
  <c r="O123" i="22"/>
  <c r="O115" i="22" s="1"/>
  <c r="Q123" i="22"/>
  <c r="Q115" i="22" s="1"/>
  <c r="R123" i="22"/>
  <c r="R115" i="22" s="1"/>
  <c r="T123" i="22"/>
  <c r="T115" i="22" s="1"/>
  <c r="U123" i="22"/>
  <c r="U115" i="22" s="1"/>
  <c r="W123" i="22"/>
  <c r="W115" i="22" s="1"/>
  <c r="X123" i="22"/>
  <c r="X115" i="22" s="1"/>
  <c r="Z123" i="22"/>
  <c r="Z115" i="22" s="1"/>
  <c r="AA123" i="22"/>
  <c r="AA115" i="22" s="1"/>
  <c r="G124" i="22"/>
  <c r="P124" i="22"/>
  <c r="S124" i="22"/>
  <c r="V124" i="22"/>
  <c r="Y124" i="22"/>
  <c r="AB124" i="22"/>
  <c r="G125" i="22"/>
  <c r="P125" i="22"/>
  <c r="S125" i="22"/>
  <c r="V125" i="22"/>
  <c r="Y125" i="22"/>
  <c r="AB125" i="22"/>
  <c r="G126" i="22"/>
  <c r="P126" i="22"/>
  <c r="S126" i="22"/>
  <c r="V126" i="22"/>
  <c r="Y126" i="22"/>
  <c r="AB126" i="22"/>
  <c r="G127" i="22"/>
  <c r="P127" i="22"/>
  <c r="S127" i="22"/>
  <c r="V127" i="22"/>
  <c r="Y127" i="22"/>
  <c r="AB127" i="22"/>
  <c r="G128" i="22"/>
  <c r="P128" i="22"/>
  <c r="S128" i="22"/>
  <c r="V128" i="22"/>
  <c r="Y128" i="22"/>
  <c r="AB128" i="22"/>
  <c r="G129" i="22"/>
  <c r="P129" i="22"/>
  <c r="S129" i="22"/>
  <c r="V129" i="22"/>
  <c r="Y129" i="22"/>
  <c r="AB129" i="22"/>
  <c r="AC129" i="22"/>
  <c r="AD129" i="22"/>
  <c r="E138" i="22"/>
  <c r="E137" i="22" s="1"/>
  <c r="F138" i="22"/>
  <c r="F137" i="22" s="1"/>
  <c r="H138" i="22"/>
  <c r="H137" i="22" s="1"/>
  <c r="I138" i="22"/>
  <c r="I137" i="22" s="1"/>
  <c r="K138" i="22"/>
  <c r="K137" i="22" s="1"/>
  <c r="L138" i="22"/>
  <c r="L137" i="22" s="1"/>
  <c r="N138" i="22"/>
  <c r="N137" i="22" s="1"/>
  <c r="O138" i="22"/>
  <c r="O137" i="22" s="1"/>
  <c r="Q138" i="22"/>
  <c r="Q137" i="22" s="1"/>
  <c r="R138" i="22"/>
  <c r="R137" i="22" s="1"/>
  <c r="T138" i="22"/>
  <c r="T137" i="22" s="1"/>
  <c r="U138" i="22"/>
  <c r="U137" i="22" s="1"/>
  <c r="W138" i="22"/>
  <c r="W137" i="22" s="1"/>
  <c r="X138" i="22"/>
  <c r="X137" i="22" s="1"/>
  <c r="Z138" i="22"/>
  <c r="Z137" i="22" s="1"/>
  <c r="AA138" i="22"/>
  <c r="AA137" i="22" s="1"/>
  <c r="AC138" i="22"/>
  <c r="AC137" i="22" s="1"/>
  <c r="AD138" i="22"/>
  <c r="AD137" i="22" s="1"/>
  <c r="G139" i="22"/>
  <c r="J139" i="22"/>
  <c r="M139" i="22"/>
  <c r="P139" i="22"/>
  <c r="S139" i="22"/>
  <c r="V139" i="22"/>
  <c r="Y139" i="22"/>
  <c r="AB139" i="22"/>
  <c r="AE139" i="22"/>
  <c r="G140" i="22"/>
  <c r="M140" i="22"/>
  <c r="P140" i="22"/>
  <c r="S140" i="22"/>
  <c r="V140" i="22"/>
  <c r="Y140" i="22"/>
  <c r="AB140" i="22"/>
  <c r="AE140" i="22"/>
  <c r="G141" i="22"/>
  <c r="M141" i="22"/>
  <c r="P141" i="22"/>
  <c r="S141" i="22"/>
  <c r="V141" i="22"/>
  <c r="Y141" i="22"/>
  <c r="AB141" i="22"/>
  <c r="AE141" i="22"/>
  <c r="G142" i="22"/>
  <c r="M142" i="22"/>
  <c r="P142" i="22"/>
  <c r="S142" i="22"/>
  <c r="V142" i="22"/>
  <c r="Y142" i="22"/>
  <c r="AB142" i="22"/>
  <c r="AE142" i="22"/>
  <c r="G143" i="22"/>
  <c r="M143" i="22"/>
  <c r="P143" i="22"/>
  <c r="S143" i="22"/>
  <c r="V143" i="22"/>
  <c r="Y143" i="22"/>
  <c r="AB143" i="22"/>
  <c r="AE143" i="22"/>
  <c r="G144" i="22"/>
  <c r="J144" i="22"/>
  <c r="M144" i="22"/>
  <c r="P144" i="22"/>
  <c r="S144" i="22"/>
  <c r="V144" i="22"/>
  <c r="Y144" i="22"/>
  <c r="AB144" i="22"/>
  <c r="AE144" i="22"/>
  <c r="E145" i="22"/>
  <c r="F145" i="22"/>
  <c r="H145" i="22"/>
  <c r="I145" i="22"/>
  <c r="K145" i="22"/>
  <c r="L145" i="22"/>
  <c r="N145" i="22"/>
  <c r="O145" i="22"/>
  <c r="Q145" i="22"/>
  <c r="R145" i="22"/>
  <c r="T145" i="22"/>
  <c r="U145" i="22"/>
  <c r="W145" i="22"/>
  <c r="X145" i="22"/>
  <c r="Z145" i="22"/>
  <c r="AA145" i="22"/>
  <c r="G146" i="22"/>
  <c r="J146" i="22"/>
  <c r="M146" i="22"/>
  <c r="S146" i="22"/>
  <c r="V146" i="22"/>
  <c r="Y146" i="22"/>
  <c r="AB146" i="22"/>
  <c r="AE146" i="22"/>
  <c r="G147" i="22"/>
  <c r="M147" i="22"/>
  <c r="P145" i="22"/>
  <c r="S147" i="22"/>
  <c r="V147" i="22"/>
  <c r="Y147" i="22"/>
  <c r="AB147" i="22"/>
  <c r="AE147" i="22"/>
  <c r="G148" i="22"/>
  <c r="M148" i="22"/>
  <c r="S148" i="22"/>
  <c r="V148" i="22"/>
  <c r="Y148" i="22"/>
  <c r="AB148" i="22"/>
  <c r="AE148" i="22"/>
  <c r="G149" i="22"/>
  <c r="M149" i="22"/>
  <c r="S149" i="22"/>
  <c r="V149" i="22"/>
  <c r="Y149" i="22"/>
  <c r="AB149" i="22"/>
  <c r="AE149" i="22"/>
  <c r="G150" i="22"/>
  <c r="M150" i="22"/>
  <c r="S150" i="22"/>
  <c r="V150" i="22"/>
  <c r="Y150" i="22"/>
  <c r="AB150" i="22"/>
  <c r="AE150" i="22"/>
  <c r="G151" i="22"/>
  <c r="M151" i="22"/>
  <c r="S151" i="22"/>
  <c r="V151" i="22"/>
  <c r="Y151" i="22"/>
  <c r="AB151" i="22"/>
  <c r="AC145" i="22"/>
  <c r="AD145" i="22"/>
  <c r="Z93" i="22" l="1"/>
  <c r="W93" i="22"/>
  <c r="T93" i="22"/>
  <c r="Q93" i="22"/>
  <c r="N93" i="22"/>
  <c r="E93" i="22"/>
  <c r="AA93" i="22"/>
  <c r="X93" i="22"/>
  <c r="U93" i="22"/>
  <c r="R93" i="22"/>
  <c r="O93" i="22"/>
  <c r="F93" i="22"/>
  <c r="AA78" i="22"/>
  <c r="X78" i="22"/>
  <c r="U78" i="22"/>
  <c r="R78" i="22"/>
  <c r="O78" i="22"/>
  <c r="F78" i="22"/>
  <c r="Z35" i="22"/>
  <c r="W35" i="22"/>
  <c r="T35" i="22"/>
  <c r="Q35" i="22"/>
  <c r="N35" i="22"/>
  <c r="K35" i="22"/>
  <c r="H35" i="22"/>
  <c r="E35" i="22"/>
  <c r="Z78" i="22"/>
  <c r="W78" i="22"/>
  <c r="T78" i="22"/>
  <c r="Q78" i="22"/>
  <c r="N78" i="22"/>
  <c r="E78" i="22"/>
  <c r="AA35" i="22"/>
  <c r="X35" i="22"/>
  <c r="U35" i="22"/>
  <c r="R35" i="22"/>
  <c r="O35" i="22"/>
  <c r="L35" i="22"/>
  <c r="I35" i="22"/>
  <c r="F35" i="22"/>
  <c r="G12" i="22"/>
  <c r="AE92" i="22"/>
  <c r="AE88" i="22"/>
  <c r="AE128" i="22"/>
  <c r="AE124" i="22"/>
  <c r="AE114" i="22"/>
  <c r="Y108" i="22"/>
  <c r="AE52" i="22"/>
  <c r="AE17" i="22"/>
  <c r="AE15" i="22"/>
  <c r="AE129" i="22"/>
  <c r="AE104" i="22"/>
  <c r="AE56" i="22"/>
  <c r="AE54" i="22"/>
  <c r="AE53" i="22"/>
  <c r="J138" i="22"/>
  <c r="J137" i="22" s="1"/>
  <c r="AB101" i="22"/>
  <c r="V101" i="22"/>
  <c r="P101" i="22"/>
  <c r="J101" i="22"/>
  <c r="J93" i="22" s="1"/>
  <c r="AE126" i="22"/>
  <c r="AE106" i="22"/>
  <c r="AE105" i="22"/>
  <c r="AE90" i="22"/>
  <c r="AE89" i="22"/>
  <c r="AE84" i="22"/>
  <c r="AE82" i="22"/>
  <c r="AE19" i="22"/>
  <c r="AE18" i="22"/>
  <c r="M145" i="22"/>
  <c r="AB138" i="22"/>
  <c r="AB137" i="22" s="1"/>
  <c r="V138" i="22"/>
  <c r="V137" i="22" s="1"/>
  <c r="AD101" i="22"/>
  <c r="AE102" i="22"/>
  <c r="AB43" i="22"/>
  <c r="V43" i="22"/>
  <c r="AB36" i="22"/>
  <c r="V36" i="22"/>
  <c r="AB28" i="22"/>
  <c r="AB20" i="22" s="1"/>
  <c r="Y28" i="22"/>
  <c r="Y20" i="22" s="1"/>
  <c r="S28" i="22"/>
  <c r="S20" i="22" s="1"/>
  <c r="M28" i="22"/>
  <c r="M20" i="22" s="1"/>
  <c r="AD13" i="22"/>
  <c r="AD12" i="22" s="1"/>
  <c r="AB13" i="22"/>
  <c r="AB12" i="22" s="1"/>
  <c r="V13" i="22"/>
  <c r="V12" i="22" s="1"/>
  <c r="P13" i="22"/>
  <c r="P12" i="22" s="1"/>
  <c r="AB145" i="22"/>
  <c r="V145" i="22"/>
  <c r="Y145" i="22"/>
  <c r="S145" i="22"/>
  <c r="AD123" i="22"/>
  <c r="AD115" i="22" s="1"/>
  <c r="AB123" i="22"/>
  <c r="AB115" i="22" s="1"/>
  <c r="V123" i="22"/>
  <c r="V115" i="22" s="1"/>
  <c r="AC123" i="22"/>
  <c r="AC115" i="22" s="1"/>
  <c r="Y123" i="22"/>
  <c r="Y115" i="22" s="1"/>
  <c r="S123" i="22"/>
  <c r="S115" i="22" s="1"/>
  <c r="G123" i="22"/>
  <c r="G115" i="22" s="1"/>
  <c r="AC86" i="22"/>
  <c r="Y86" i="22"/>
  <c r="S86" i="22"/>
  <c r="G86" i="22"/>
  <c r="AD79" i="22"/>
  <c r="AB79" i="22"/>
  <c r="V79" i="22"/>
  <c r="P79" i="22"/>
  <c r="AE127" i="22"/>
  <c r="P123" i="22"/>
  <c r="P115" i="22" s="1"/>
  <c r="AB108" i="22"/>
  <c r="V108" i="22"/>
  <c r="AE107" i="22"/>
  <c r="AE103" i="22"/>
  <c r="AC101" i="22"/>
  <c r="Y101" i="22"/>
  <c r="S101" i="22"/>
  <c r="S93" i="22" s="1"/>
  <c r="M101" i="22"/>
  <c r="M93" i="22" s="1"/>
  <c r="G101" i="22"/>
  <c r="AE91" i="22"/>
  <c r="AD86" i="22"/>
  <c r="AB86" i="22"/>
  <c r="V86" i="22"/>
  <c r="P86" i="22"/>
  <c r="AE85" i="22"/>
  <c r="AE83" i="22"/>
  <c r="AE81" i="22"/>
  <c r="AC79" i="22"/>
  <c r="Y79" i="22"/>
  <c r="S79" i="22"/>
  <c r="M79" i="22"/>
  <c r="M78" i="22" s="1"/>
  <c r="G79" i="22"/>
  <c r="AE55" i="22"/>
  <c r="AD50" i="22"/>
  <c r="AD35" i="22" s="1"/>
  <c r="AB50" i="22"/>
  <c r="V50" i="22"/>
  <c r="P50" i="22"/>
  <c r="J50" i="22"/>
  <c r="Y43" i="22"/>
  <c r="S43" i="22"/>
  <c r="M43" i="22"/>
  <c r="Y36" i="22"/>
  <c r="S36" i="22"/>
  <c r="M36" i="22"/>
  <c r="V28" i="22"/>
  <c r="V20" i="22" s="1"/>
  <c r="AE16" i="22"/>
  <c r="AC13" i="22"/>
  <c r="AC12" i="22" s="1"/>
  <c r="Y13" i="22"/>
  <c r="Y12" i="22" s="1"/>
  <c r="S13" i="22"/>
  <c r="S12" i="22" s="1"/>
  <c r="G13" i="22"/>
  <c r="J145" i="22"/>
  <c r="P108" i="22"/>
  <c r="AE109" i="22"/>
  <c r="J43" i="22"/>
  <c r="J36" i="22"/>
  <c r="J28" i="22"/>
  <c r="J20" i="22" s="1"/>
  <c r="P138" i="22"/>
  <c r="P137" i="22" s="1"/>
  <c r="P28" i="22"/>
  <c r="P20" i="22" s="1"/>
  <c r="AD108" i="22"/>
  <c r="P43" i="22"/>
  <c r="P36" i="22"/>
  <c r="G145" i="22"/>
  <c r="AE138" i="22"/>
  <c r="AE137" i="22" s="1"/>
  <c r="AC108" i="22"/>
  <c r="G108" i="22"/>
  <c r="AE43" i="22"/>
  <c r="G43" i="22"/>
  <c r="AE36" i="22"/>
  <c r="G36" i="22"/>
  <c r="AE28" i="22"/>
  <c r="AE20" i="22" s="1"/>
  <c r="AE151" i="22"/>
  <c r="AE145" i="22" s="1"/>
  <c r="Y138" i="22"/>
  <c r="Y137" i="22" s="1"/>
  <c r="S138" i="22"/>
  <c r="S137" i="22" s="1"/>
  <c r="M138" i="22"/>
  <c r="M137" i="22" s="1"/>
  <c r="G138" i="22"/>
  <c r="G137" i="22" s="1"/>
  <c r="AE125" i="22"/>
  <c r="AE87" i="22"/>
  <c r="AE80" i="22"/>
  <c r="AC50" i="22"/>
  <c r="AC35" i="22" s="1"/>
  <c r="Y50" i="22"/>
  <c r="S50" i="22"/>
  <c r="M50" i="22"/>
  <c r="G50" i="22"/>
  <c r="AE51" i="22"/>
  <c r="AE14" i="22"/>
  <c r="G78" i="22" l="1"/>
  <c r="AC93" i="22"/>
  <c r="AD93" i="22"/>
  <c r="Y93" i="22"/>
  <c r="V93" i="22"/>
  <c r="P35" i="22"/>
  <c r="J35" i="22"/>
  <c r="Y78" i="22"/>
  <c r="G93" i="22"/>
  <c r="P93" i="22"/>
  <c r="AB93" i="22"/>
  <c r="AE108" i="22"/>
  <c r="M35" i="22"/>
  <c r="Y35" i="22"/>
  <c r="S78" i="22"/>
  <c r="AC78" i="22"/>
  <c r="P78" i="22"/>
  <c r="AB78" i="22"/>
  <c r="V35" i="22"/>
  <c r="G35" i="22"/>
  <c r="S35" i="22"/>
  <c r="V78" i="22"/>
  <c r="AD78" i="22"/>
  <c r="AB35" i="22"/>
  <c r="AE13" i="22"/>
  <c r="AE12" i="22" s="1"/>
  <c r="AE86" i="22"/>
  <c r="AE50" i="22"/>
  <c r="AE35" i="22" s="1"/>
  <c r="AE123" i="22"/>
  <c r="AE115" i="22" s="1"/>
  <c r="AE101" i="22"/>
  <c r="AE93" i="22" s="1"/>
  <c r="AE79" i="22"/>
  <c r="AE78" i="22" l="1"/>
</calcChain>
</file>

<file path=xl/sharedStrings.xml><?xml version="1.0" encoding="utf-8"?>
<sst xmlns="http://schemas.openxmlformats.org/spreadsheetml/2006/main" count="187" uniqueCount="53">
  <si>
    <t>SISTEMA NACIONAL DE SEGURIDAD PÚBLICA</t>
  </si>
  <si>
    <t>FINANCIAMIENTO CONJUNTO</t>
  </si>
  <si>
    <t>EJERCIDO</t>
  </si>
  <si>
    <t>Sistema Nacional de Información</t>
  </si>
  <si>
    <t>TOTAL</t>
  </si>
  <si>
    <t>COMPROMETIDO</t>
  </si>
  <si>
    <t>FEDERAL</t>
  </si>
  <si>
    <t>ESTATAL</t>
  </si>
  <si>
    <t>DEVENGADO</t>
  </si>
  <si>
    <t>PROGRAMA</t>
  </si>
  <si>
    <t>CAPÍTULO</t>
  </si>
  <si>
    <t>PAGADO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</si>
  <si>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</si>
  <si>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</si>
  <si>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</si>
  <si>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</si>
  <si>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</si>
  <si>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</si>
  <si>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Fortalecimiento de las Capacidades de Evaluación en Control de Confianza</t>
  </si>
  <si>
    <t>Registro Público Vehicular</t>
  </si>
  <si>
    <t>SUBPROGRAMA</t>
  </si>
  <si>
    <t>Red Nacional de Radiocomunicación</t>
  </si>
  <si>
    <t>Fortalecimiento al Sistema Penitenciario Nacional y de Ejecución de Medidas para Adolescentes</t>
  </si>
  <si>
    <t>Sistema Nacional de Atención de Llamadas de Emergencia y Denuncias Ciudadanas</t>
  </si>
  <si>
    <t>Seguimiento y Evaluación</t>
  </si>
  <si>
    <t>Entidad Federativa: YUCATÁN</t>
  </si>
  <si>
    <t>SALDO POR EJERCER</t>
  </si>
  <si>
    <t>Acreditación (certificación) de establecimientos penitenciarios</t>
  </si>
  <si>
    <t>FORMATO GENERAL</t>
  </si>
  <si>
    <t>RECURSOS REINTEGRADOS</t>
  </si>
  <si>
    <t xml:space="preserve">Anexo Técnico
Programa con Prioridad Nacional </t>
  </si>
  <si>
    <t>IMPORTE CONVENIDO</t>
  </si>
  <si>
    <t>.</t>
  </si>
  <si>
    <t>Fortalecimiento Tecnológico del Registro Vehicular (REPUVE)</t>
  </si>
  <si>
    <t>Dignificación del personal de las Instituciones de Seguridad Pública y Procuración de Justicia conforme al Modelo Nacional de Policía y Justicia Cívica</t>
  </si>
  <si>
    <t>Equipamiento del personal de las Instituciones de Seguridad Pública y Procuración de Justicia</t>
  </si>
  <si>
    <t>Certificación. Capacitación y profesionalización de los elementos policiales de las Instituciones de Seguridad Pública conforme al Modelo Nacional de Policía y Justicia Cívica</t>
  </si>
  <si>
    <t>Capacitación en todas sus modalidades para el mejor desempeño de los elementos de las instituciones de seguridad pública y procuración de justicia conforme al Modelo Nacional de Policía y Justicia Cívica</t>
  </si>
  <si>
    <t>Infraestructura y Equipamiento de las Instituciones de Seguridad Pública y Procuración de Justicia</t>
  </si>
  <si>
    <t>Fortalecimiento de las Instituciones de Seguridad Pública y Procuración de Justicia</t>
  </si>
  <si>
    <t xml:space="preserve">Unidades Especializadas contra el Delito de Secuestro </t>
  </si>
  <si>
    <t>Unidades cibernéticas</t>
  </si>
  <si>
    <t>Fiscalías Especializadas en Investigación y Búsqueda de Personas</t>
  </si>
  <si>
    <t>Fortalecimiento de las áreas de investigación forense y pericial</t>
  </si>
  <si>
    <t>Atención y prevención de la violencia contra las mujeres con perspectiva de género</t>
  </si>
  <si>
    <t>Fortalecimiento a los programas de prevención y atención a la violencia contra las mujeres</t>
  </si>
  <si>
    <t>Capacitación continua para la atención y prevención de la violencia de género</t>
  </si>
  <si>
    <t>Dignificación y fortalecimiento de los Centros Penitenciarios</t>
  </si>
  <si>
    <t>Dignificación y fortalecimiento de los Centros de Internamiento para Adolescentes</t>
  </si>
  <si>
    <t>Bases de datos del Sistema Nacional de Seguridad Pública</t>
  </si>
  <si>
    <t>(CON CORTE AL 31 DE MARZO DE 2024)</t>
  </si>
  <si>
    <t>AVANCE EN LA APLICACIÓN DE LOS RECURSOS ASIGNADOS A LOS PROGRAMAS DE SEGURIDAD PÚBLICA EJERCICIO 2024</t>
  </si>
  <si>
    <t>Justicia Cívica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</si>
</sst>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* #,##0\ ;&quot;-&quot;* #,##0\ ;\ * &quot;-&quot;\ "/>
    <numFmt numFmtId="165" formatCode="0.0%"/>
    <numFmt numFmtId="166" formatCode="0\ ;&quot;-&quot;0\ "/>
  </numFmts>
  <fonts count="12">
    <font>
      <sz val="11"/>
      <color indexed="8"/>
      <name val="Helvetica Neue"/>
    </font>
    <font>
      <sz val="10"/>
      <color indexed="9"/>
      <name val="Arial"/>
      <family val="2"/>
    </font>
    <font>
      <sz val="18"/>
      <color indexed="9"/>
      <name val="Arial"/>
      <family val="2"/>
    </font>
    <font>
      <sz val="18"/>
      <color indexed="9"/>
      <name val="Arial Bold"/>
    </font>
    <font>
      <sz val="20"/>
      <color indexed="9"/>
      <name val="Arial Bold"/>
    </font>
    <font>
      <sz val="20"/>
      <color indexed="9"/>
      <name val="Arial"/>
      <family val="2"/>
    </font>
    <font>
      <sz val="16"/>
      <color indexed="9"/>
      <name val="System Font Regular"/>
    </font>
    <font>
      <b/>
      <sz val="16"/>
      <color indexed="9"/>
      <name val="Tipo de letra del sistema Fina"/>
    </font>
    <font>
      <sz val="30"/>
      <color indexed="9"/>
      <name val="Arial Bold"/>
    </font>
    <font>
      <sz val="8"/>
      <name val="Helvetica Neue"/>
    </font>
    <font>
      <sz val="30"/>
      <color theme="0"/>
      <name val="Arial Bold"/>
    </font>
    <font>
      <b/>
      <sz val="10"/>
      <color indexed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thin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9"/>
      </left>
      <right style="medium">
        <color indexed="9"/>
      </right>
      <top style="thin">
        <color indexed="9"/>
      </top>
      <bottom style="medium">
        <color indexed="9"/>
      </bottom>
      <diagonal/>
    </border>
    <border>
      <left style="thin">
        <color indexed="12"/>
      </left>
      <right style="thin">
        <color indexed="12"/>
      </right>
      <top style="medium">
        <color indexed="9"/>
      </top>
      <bottom style="thin">
        <color indexed="12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 style="thin">
        <color indexed="9"/>
      </top>
      <bottom/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thin">
        <color indexed="9"/>
      </top>
      <bottom style="thin">
        <color indexed="9"/>
      </bottom>
      <diagonal/>
    </border>
    <border>
      <left style="medium">
        <color indexed="9"/>
      </left>
      <right/>
      <top style="medium">
        <color indexed="9"/>
      </top>
      <bottom style="thin">
        <color indexed="9"/>
      </bottom>
      <diagonal/>
    </border>
    <border>
      <left/>
      <right style="medium">
        <color indexed="9"/>
      </right>
      <top style="medium">
        <color indexed="9"/>
      </top>
      <bottom style="thin">
        <color indexed="9"/>
      </bottom>
      <diagonal/>
    </border>
    <border>
      <left/>
      <right style="medium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9"/>
      </left>
      <right style="medium">
        <color indexed="9"/>
      </right>
      <top style="thin">
        <color indexed="9"/>
      </top>
      <bottom style="medium">
        <color indexed="64"/>
      </bottom>
      <diagonal/>
    </border>
    <border>
      <left style="medium">
        <color indexed="9"/>
      </left>
      <right/>
      <top style="medium">
        <color indexed="9"/>
      </top>
      <bottom/>
      <diagonal/>
    </border>
    <border>
      <left/>
      <right/>
      <top style="medium">
        <color indexed="9"/>
      </top>
      <bottom/>
      <diagonal/>
    </border>
    <border>
      <left/>
      <right style="medium">
        <color indexed="9"/>
      </right>
      <top style="medium">
        <color indexed="9"/>
      </top>
      <bottom/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71">
    <xf numFmtId="0" fontId="0" fillId="0" borderId="0" xfId="0" applyAlignment="1"/>
    <xf numFmtId="0" fontId="1" fillId="0" borderId="0" xfId="0" applyNumberFormat="1" applyFont="1" applyAlignment="1"/>
    <xf numFmtId="0" fontId="6" fillId="2" borderId="1" xfId="0" applyNumberFormat="1" applyFont="1" applyFill="1" applyBorder="1" applyAlignment="1">
      <alignment vertical="center"/>
    </xf>
    <xf numFmtId="0" fontId="7" fillId="2" borderId="7" xfId="0" applyNumberFormat="1" applyFont="1" applyFill="1" applyBorder="1" applyAlignment="1">
      <alignment horizontal="left" vertical="center" wrapText="1"/>
    </xf>
    <xf numFmtId="0" fontId="6" fillId="2" borderId="7" xfId="0" applyNumberFormat="1" applyFont="1" applyFill="1" applyBorder="1" applyAlignment="1">
      <alignment vertical="center"/>
    </xf>
    <xf numFmtId="4" fontId="5" fillId="2" borderId="5" xfId="0" applyNumberFormat="1" applyFont="1" applyFill="1" applyBorder="1" applyAlignment="1">
      <alignment horizontal="right" vertical="center" wrapText="1"/>
    </xf>
    <xf numFmtId="4" fontId="4" fillId="5" borderId="5" xfId="0" applyNumberFormat="1" applyFont="1" applyFill="1" applyBorder="1" applyAlignment="1">
      <alignment horizontal="right" vertical="center" wrapText="1"/>
    </xf>
    <xf numFmtId="4" fontId="5" fillId="2" borderId="6" xfId="0" applyNumberFormat="1" applyFont="1" applyFill="1" applyBorder="1" applyAlignment="1">
      <alignment horizontal="right" vertical="center" wrapText="1"/>
    </xf>
    <xf numFmtId="4" fontId="7" fillId="2" borderId="7" xfId="0" applyNumberFormat="1" applyFont="1" applyFill="1" applyBorder="1" applyAlignment="1">
      <alignment horizontal="left" vertical="center" wrapText="1"/>
    </xf>
    <xf numFmtId="164" fontId="4" fillId="4" borderId="3" xfId="0" applyNumberFormat="1" applyFont="1" applyFill="1" applyBorder="1" applyAlignment="1">
      <alignment horizontal="center" vertical="center" wrapText="1"/>
    </xf>
    <xf numFmtId="4" fontId="4" fillId="6" borderId="2" xfId="0" applyNumberFormat="1" applyFont="1" applyFill="1" applyBorder="1" applyAlignment="1">
      <alignment horizontal="right" vertical="center" wrapText="1"/>
    </xf>
    <xf numFmtId="0" fontId="2" fillId="2" borderId="5" xfId="0" applyNumberFormat="1" applyFont="1" applyFill="1" applyBorder="1" applyAlignment="1">
      <alignment horizontal="center" vertical="center"/>
    </xf>
    <xf numFmtId="1" fontId="5" fillId="2" borderId="5" xfId="0" applyNumberFormat="1" applyFont="1" applyFill="1" applyBorder="1" applyAlignment="1">
      <alignment horizontal="left" vertical="center" wrapText="1"/>
    </xf>
    <xf numFmtId="4" fontId="4" fillId="2" borderId="5" xfId="0" applyNumberFormat="1" applyFont="1" applyFill="1" applyBorder="1" applyAlignment="1">
      <alignment horizontal="right" vertical="center" wrapText="1"/>
    </xf>
    <xf numFmtId="0" fontId="2" fillId="2" borderId="6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left" vertical="center" wrapText="1"/>
    </xf>
    <xf numFmtId="4" fontId="4" fillId="2" borderId="6" xfId="0" applyNumberFormat="1" applyFont="1" applyFill="1" applyBorder="1" applyAlignment="1">
      <alignment horizontal="right" vertical="center" wrapText="1"/>
    </xf>
    <xf numFmtId="4" fontId="4" fillId="7" borderId="2" xfId="0" applyNumberFormat="1" applyFont="1" applyFill="1" applyBorder="1" applyAlignment="1">
      <alignment horizontal="right" vertical="center" wrapText="1"/>
    </xf>
    <xf numFmtId="164" fontId="4" fillId="4" borderId="3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/>
    <xf numFmtId="164" fontId="4" fillId="4" borderId="3" xfId="0" applyNumberFormat="1" applyFont="1" applyFill="1" applyBorder="1" applyAlignment="1">
      <alignment horizontal="center" vertical="center" wrapText="1"/>
    </xf>
    <xf numFmtId="4" fontId="4" fillId="2" borderId="9" xfId="0" applyNumberFormat="1" applyFont="1" applyFill="1" applyBorder="1" applyAlignment="1">
      <alignment horizontal="right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left" vertical="center" wrapText="1"/>
    </xf>
    <xf numFmtId="4" fontId="5" fillId="0" borderId="5" xfId="0" applyNumberFormat="1" applyFont="1" applyFill="1" applyBorder="1" applyAlignment="1">
      <alignment horizontal="right" vertical="center" wrapText="1"/>
    </xf>
    <xf numFmtId="4" fontId="4" fillId="0" borderId="5" xfId="0" applyNumberFormat="1" applyFont="1" applyFill="1" applyBorder="1" applyAlignment="1">
      <alignment horizontal="right" vertical="center" wrapText="1"/>
    </xf>
    <xf numFmtId="0" fontId="1" fillId="0" borderId="0" xfId="0" applyNumberFormat="1" applyFont="1" applyFill="1" applyAlignment="1"/>
    <xf numFmtId="0" fontId="2" fillId="0" borderId="6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left" vertical="center" wrapText="1"/>
    </xf>
    <xf numFmtId="4" fontId="5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4" fillId="0" borderId="9" xfId="0" applyNumberFormat="1" applyFont="1" applyFill="1" applyBorder="1" applyAlignment="1">
      <alignment horizontal="right" vertical="center" wrapText="1"/>
    </xf>
    <xf numFmtId="1" fontId="4" fillId="5" borderId="5" xfId="0" applyNumberFormat="1" applyFont="1" applyFill="1" applyBorder="1" applyAlignment="1">
      <alignment horizontal="center" vertical="center" wrapText="1"/>
    </xf>
    <xf numFmtId="0" fontId="3" fillId="4" borderId="8" xfId="0" applyNumberFormat="1" applyFont="1" applyFill="1" applyBorder="1" applyAlignment="1">
      <alignment horizontal="center" vertical="center"/>
    </xf>
    <xf numFmtId="4" fontId="4" fillId="9" borderId="5" xfId="0" applyNumberFormat="1" applyFont="1" applyFill="1" applyBorder="1" applyAlignment="1">
      <alignment horizontal="right" vertical="center" wrapText="1"/>
    </xf>
    <xf numFmtId="4" fontId="4" fillId="10" borderId="5" xfId="0" applyNumberFormat="1" applyFont="1" applyFill="1" applyBorder="1" applyAlignment="1">
      <alignment horizontal="right" vertical="center" wrapText="1"/>
    </xf>
    <xf numFmtId="1" fontId="4" fillId="5" borderId="8" xfId="0" applyNumberFormat="1" applyFont="1" applyFill="1" applyBorder="1" applyAlignment="1">
      <alignment horizontal="center" vertical="center" wrapText="1"/>
    </xf>
    <xf numFmtId="4" fontId="5" fillId="2" borderId="17" xfId="0" applyNumberFormat="1" applyFont="1" applyFill="1" applyBorder="1" applyAlignment="1">
      <alignment horizontal="right" vertical="center" wrapText="1"/>
    </xf>
    <xf numFmtId="0" fontId="11" fillId="0" borderId="0" xfId="0" applyNumberFormat="1" applyFont="1" applyAlignment="1"/>
    <xf numFmtId="0" fontId="3" fillId="4" borderId="5" xfId="0" applyNumberFormat="1" applyFont="1" applyFill="1" applyBorder="1" applyAlignment="1">
      <alignment horizontal="center" vertical="center"/>
    </xf>
    <xf numFmtId="0" fontId="3" fillId="4" borderId="6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6" xfId="0" applyNumberFormat="1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/>
    </xf>
    <xf numFmtId="1" fontId="4" fillId="6" borderId="2" xfId="0" applyNumberFormat="1" applyFont="1" applyFill="1" applyBorder="1" applyAlignment="1">
      <alignment horizontal="justify" vertical="center" wrapText="1"/>
    </xf>
    <xf numFmtId="1" fontId="4" fillId="5" borderId="5" xfId="0" applyNumberFormat="1" applyFont="1" applyFill="1" applyBorder="1" applyAlignment="1">
      <alignment horizontal="center" vertical="center" wrapText="1"/>
    </xf>
    <xf numFmtId="1" fontId="4" fillId="5" borderId="14" xfId="0" applyNumberFormat="1" applyFont="1" applyFill="1" applyBorder="1" applyAlignment="1">
      <alignment horizontal="center" vertical="center" wrapText="1"/>
    </xf>
    <xf numFmtId="1" fontId="4" fillId="5" borderId="15" xfId="0" applyNumberFormat="1" applyFont="1" applyFill="1" applyBorder="1" applyAlignment="1">
      <alignment horizontal="center" vertical="center" wrapText="1"/>
    </xf>
    <xf numFmtId="1" fontId="4" fillId="7" borderId="2" xfId="0" applyNumberFormat="1" applyFont="1" applyFill="1" applyBorder="1" applyAlignment="1">
      <alignment horizontal="center" vertical="center" wrapText="1"/>
    </xf>
    <xf numFmtId="1" fontId="4" fillId="5" borderId="5" xfId="0" applyNumberFormat="1" applyFont="1" applyFill="1" applyBorder="1" applyAlignment="1">
      <alignment horizontal="justify" vertical="center" wrapText="1"/>
    </xf>
    <xf numFmtId="1" fontId="4" fillId="5" borderId="6" xfId="0" applyNumberFormat="1" applyFont="1" applyFill="1" applyBorder="1" applyAlignment="1">
      <alignment horizontal="center" vertical="center" wrapText="1"/>
    </xf>
    <xf numFmtId="1" fontId="4" fillId="6" borderId="18" xfId="0" applyNumberFormat="1" applyFont="1" applyFill="1" applyBorder="1" applyAlignment="1">
      <alignment horizontal="justify" vertical="center" wrapText="1"/>
    </xf>
    <xf numFmtId="1" fontId="4" fillId="6" borderId="19" xfId="0" applyNumberFormat="1" applyFont="1" applyFill="1" applyBorder="1" applyAlignment="1">
      <alignment horizontal="justify" vertical="center" wrapText="1"/>
    </xf>
    <xf numFmtId="1" fontId="4" fillId="6" borderId="20" xfId="0" applyNumberFormat="1" applyFont="1" applyFill="1" applyBorder="1" applyAlignment="1">
      <alignment horizontal="justify" vertical="center" wrapText="1"/>
    </xf>
    <xf numFmtId="1" fontId="4" fillId="10" borderId="13" xfId="0" applyNumberFormat="1" applyFont="1" applyFill="1" applyBorder="1" applyAlignment="1">
      <alignment horizontal="center" vertical="center" wrapText="1"/>
    </xf>
    <xf numFmtId="1" fontId="4" fillId="10" borderId="16" xfId="0" applyNumberFormat="1" applyFont="1" applyFill="1" applyBorder="1" applyAlignment="1">
      <alignment horizontal="center" vertical="center" wrapText="1"/>
    </xf>
    <xf numFmtId="1" fontId="4" fillId="5" borderId="16" xfId="0" applyNumberFormat="1" applyFont="1" applyFill="1" applyBorder="1" applyAlignment="1">
      <alignment horizontal="justify" vertical="center" wrapText="1"/>
    </xf>
    <xf numFmtId="1" fontId="4" fillId="5" borderId="13" xfId="0" applyNumberFormat="1" applyFont="1" applyFill="1" applyBorder="1" applyAlignment="1">
      <alignment horizontal="justify" vertical="center" wrapText="1"/>
    </xf>
    <xf numFmtId="164" fontId="4" fillId="4" borderId="3" xfId="0" applyNumberFormat="1" applyFont="1" applyFill="1" applyBorder="1" applyAlignment="1">
      <alignment horizontal="center" vertical="center" wrapText="1"/>
    </xf>
    <xf numFmtId="164" fontId="4" fillId="4" borderId="10" xfId="0" applyNumberFormat="1" applyFont="1" applyFill="1" applyBorder="1" applyAlignment="1">
      <alignment horizontal="center" vertical="center" wrapText="1"/>
    </xf>
    <xf numFmtId="164" fontId="4" fillId="4" borderId="11" xfId="0" applyNumberFormat="1" applyFont="1" applyFill="1" applyBorder="1" applyAlignment="1">
      <alignment horizontal="center" vertical="center" wrapText="1"/>
    </xf>
    <xf numFmtId="164" fontId="4" fillId="4" borderId="12" xfId="0" applyNumberFormat="1" applyFont="1" applyFill="1" applyBorder="1" applyAlignment="1">
      <alignment horizontal="center" vertical="center" wrapText="1"/>
    </xf>
    <xf numFmtId="164" fontId="10" fillId="8" borderId="1" xfId="0" applyNumberFormat="1" applyFont="1" applyFill="1" applyBorder="1" applyAlignment="1">
      <alignment horizontal="center" vertical="center" wrapText="1"/>
    </xf>
    <xf numFmtId="165" fontId="10" fillId="8" borderId="1" xfId="0" applyNumberFormat="1" applyFont="1" applyFill="1" applyBorder="1" applyAlignment="1">
      <alignment horizontal="center" vertical="center"/>
    </xf>
    <xf numFmtId="1" fontId="4" fillId="9" borderId="13" xfId="0" applyNumberFormat="1" applyFont="1" applyFill="1" applyBorder="1" applyAlignment="1">
      <alignment horizontal="justify" vertical="center" wrapText="1"/>
    </xf>
    <xf numFmtId="1" fontId="4" fillId="9" borderId="16" xfId="0" applyNumberFormat="1" applyFont="1" applyFill="1" applyBorder="1" applyAlignment="1">
      <alignment horizontal="justify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166" fontId="4" fillId="4" borderId="3" xfId="0" applyNumberFormat="1" applyFont="1" applyFill="1" applyBorder="1" applyAlignment="1">
      <alignment horizontal="center" vertical="center" wrapText="1"/>
    </xf>
    <xf numFmtId="0" fontId="4" fillId="4" borderId="3" xfId="0" applyNumberFormat="1" applyFont="1" applyFill="1" applyBorder="1" applyAlignment="1">
      <alignment horizontal="center" vertical="center" textRotation="90"/>
    </xf>
    <xf numFmtId="1" fontId="4" fillId="6" borderId="14" xfId="0" applyNumberFormat="1" applyFont="1" applyFill="1" applyBorder="1" applyAlignment="1">
      <alignment horizontal="left" vertical="center" wrapText="1"/>
    </xf>
    <xf numFmtId="1" fontId="4" fillId="6" borderId="15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000080"/>
      <rgbColor rgb="00FFFFFF"/>
      <rgbColor rgb="00C0C0C0"/>
      <rgbColor rgb="00FFFFFF"/>
      <rgbColor rgb="00FFFF99"/>
      <rgbColor rgb="00CCFFFF"/>
      <rgbColor rgb="0000CCFF"/>
      <rgbColor rgb="00FFFF00"/>
      <rgbColor rgb="0000B0F0"/>
      <rgbColor rgb="00D8D8D8"/>
      <rgbColor rgb="0017365D"/>
      <rgbColor rgb="00CCC0D9"/>
      <rgbColor rgb="00C2D69B"/>
      <rgbColor rgb="00CCFFCC"/>
      <rgbColor rgb="0092CDD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59"/>
  <sheetViews>
    <sheetView showGridLines="0" tabSelected="1" zoomScale="50" zoomScaleNormal="50" workbookViewId="0">
      <selection activeCell="A5" sqref="A5:AE5"/>
    </sheetView>
  </sheetViews>
  <sheetFormatPr baseColWidth="10" defaultColWidth="10.08203125" defaultRowHeight="20.149999999999999" customHeight="1"/>
  <cols>
    <col min="1" max="1" width="7" style="1" customWidth="1"/>
    <col min="2" max="2" width="8.08203125" style="1" hidden="1" customWidth="1"/>
    <col min="3" max="3" width="11.58203125" style="1" customWidth="1"/>
    <col min="4" max="4" width="92.08203125" style="1" customWidth="1"/>
    <col min="5" max="15" width="26" style="1" customWidth="1"/>
    <col min="16" max="16" width="25.5" style="1" customWidth="1"/>
    <col min="17" max="17" width="26" style="1" hidden="1" customWidth="1"/>
    <col min="18" max="18" width="0.25" style="1" hidden="1" customWidth="1"/>
    <col min="19" max="20" width="26" style="1" hidden="1" customWidth="1"/>
    <col min="21" max="21" width="21.25" style="1" hidden="1" customWidth="1"/>
    <col min="22" max="22" width="26" style="1" hidden="1" customWidth="1"/>
    <col min="23" max="23" width="0.25" style="1" hidden="1" customWidth="1"/>
    <col min="24" max="24" width="22.75" style="1" hidden="1" customWidth="1"/>
    <col min="25" max="25" width="22.5" style="1" hidden="1" customWidth="1"/>
    <col min="26" max="26" width="26" style="1" hidden="1" customWidth="1"/>
    <col min="27" max="27" width="0.25" style="1" hidden="1" customWidth="1"/>
    <col min="28" max="28" width="26" style="1" hidden="1" customWidth="1"/>
    <col min="29" max="31" width="26" style="1" customWidth="1"/>
    <col min="32" max="16384" width="10.08203125" style="1"/>
  </cols>
  <sheetData>
    <row r="1" spans="1:31" ht="18.75" customHeight="1"/>
    <row r="2" spans="1:31" ht="47.15" customHeight="1">
      <c r="A2" s="62" t="s">
        <v>28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</row>
    <row r="3" spans="1:31" ht="37.5" customHeight="1">
      <c r="A3" s="62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</row>
    <row r="4" spans="1:31" ht="37.5" customHeight="1">
      <c r="A4" s="62" t="s">
        <v>51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</row>
    <row r="5" spans="1:31" ht="37">
      <c r="A5" s="63" t="s">
        <v>50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</row>
    <row r="6" spans="1:31" ht="37">
      <c r="A6" s="63" t="s">
        <v>32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</row>
    <row r="7" spans="1:31" ht="37">
      <c r="A7" s="62" t="s">
        <v>25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</row>
    <row r="8" spans="1:31" ht="34.5" customHeight="1" thickBot="1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</row>
    <row r="9" spans="1:31" ht="72.75" customHeight="1" thickBot="1">
      <c r="A9" s="68" t="s">
        <v>9</v>
      </c>
      <c r="B9" s="68" t="s">
        <v>20</v>
      </c>
      <c r="C9" s="68" t="s">
        <v>10</v>
      </c>
      <c r="D9" s="58" t="s">
        <v>30</v>
      </c>
      <c r="E9" s="67" t="s">
        <v>1</v>
      </c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</row>
    <row r="10" spans="1:31" ht="59.25" customHeight="1" thickBot="1">
      <c r="A10" s="68"/>
      <c r="B10" s="68"/>
      <c r="C10" s="68"/>
      <c r="D10" s="58"/>
      <c r="E10" s="58" t="s">
        <v>31</v>
      </c>
      <c r="F10" s="58"/>
      <c r="G10" s="58"/>
      <c r="H10" s="59" t="s">
        <v>5</v>
      </c>
      <c r="I10" s="60"/>
      <c r="J10" s="61"/>
      <c r="K10" s="59" t="s">
        <v>8</v>
      </c>
      <c r="L10" s="60"/>
      <c r="M10" s="61"/>
      <c r="N10" s="58" t="s">
        <v>11</v>
      </c>
      <c r="O10" s="58"/>
      <c r="P10" s="58"/>
      <c r="Q10" s="58" t="s">
        <v>2</v>
      </c>
      <c r="R10" s="58"/>
      <c r="S10" s="58"/>
      <c r="T10" s="58" t="s">
        <v>8</v>
      </c>
      <c r="U10" s="58"/>
      <c r="V10" s="58"/>
      <c r="W10" s="58" t="s">
        <v>5</v>
      </c>
      <c r="X10" s="58"/>
      <c r="Y10" s="58"/>
      <c r="Z10" s="58" t="s">
        <v>29</v>
      </c>
      <c r="AA10" s="58"/>
      <c r="AB10" s="58"/>
      <c r="AC10" s="67" t="s">
        <v>26</v>
      </c>
      <c r="AD10" s="67"/>
      <c r="AE10" s="67"/>
    </row>
    <row r="11" spans="1:31" ht="175.5" thickBot="1">
      <c r="A11" s="68"/>
      <c r="B11" s="68"/>
      <c r="C11" s="68"/>
      <c r="D11" s="58"/>
      <c r="E11" s="9" t="s">
        <v>6</v>
      </c>
      <c r="F11" s="9" t="s">
        <v>7</v>
      </c>
      <c r="G11" s="9" t="s">
        <v>4</v>
      </c>
      <c r="H11" s="20" t="s">
        <v>6</v>
      </c>
      <c r="I11" s="20" t="s">
        <v>7</v>
      </c>
      <c r="J11" s="20" t="s">
        <v>4</v>
      </c>
      <c r="K11" s="20" t="s">
        <v>6</v>
      </c>
      <c r="L11" s="20" t="s">
        <v>7</v>
      </c>
      <c r="M11" s="20" t="s">
        <v>4</v>
      </c>
      <c r="N11" s="9" t="s">
        <v>6</v>
      </c>
      <c r="O11" s="9" t="s">
        <v>7</v>
      </c>
      <c r="P11" s="9" t="s">
        <v>4</v>
      </c>
      <c r="Q11" s="9" t="s">
        <v>6</v>
      </c>
      <c r="R11" s="9" t="s">
        <v>7</v>
      </c>
      <c r="S11" s="9" t="s">
        <v>4</v>
      </c>
      <c r="T11" s="9" t="s">
        <v>6</v>
      </c>
      <c r="U11" s="9" t="s">
        <v>7</v>
      </c>
      <c r="V11" s="9" t="s">
        <v>4</v>
      </c>
      <c r="W11" s="9" t="s">
        <v>6</v>
      </c>
      <c r="X11" s="9" t="s">
        <v>7</v>
      </c>
      <c r="Y11" s="9" t="s">
        <v>4</v>
      </c>
      <c r="Z11" s="18" t="s">
        <v>6</v>
      </c>
      <c r="AA11" s="18" t="s">
        <v>7</v>
      </c>
      <c r="AB11" s="18" t="s">
        <v>4</v>
      </c>
      <c r="AC11" s="9" t="s">
        <v>6</v>
      </c>
      <c r="AD11" s="9" t="s">
        <v>7</v>
      </c>
      <c r="AE11" s="9" t="s">
        <v>4</v>
      </c>
    </row>
    <row r="12" spans="1:31" ht="105" customHeight="1">
      <c r="A12" s="43">
        <v>1</v>
      </c>
      <c r="B12" s="51" t="s">
        <v>34</v>
      </c>
      <c r="C12" s="52"/>
      <c r="D12" s="53"/>
      <c r="E12" s="10">
        <f>E13</f>
        <v>32978044.789999999</v>
      </c>
      <c r="F12" s="10">
        <f t="shared" ref="F12:AD12" si="0">F13</f>
        <v>236980.1</v>
      </c>
      <c r="G12" s="10">
        <f>+F12+E12</f>
        <v>33215024.890000001</v>
      </c>
      <c r="H12" s="10">
        <f t="shared" si="0"/>
        <v>0</v>
      </c>
      <c r="I12" s="10">
        <f t="shared" si="0"/>
        <v>0</v>
      </c>
      <c r="J12" s="10">
        <f t="shared" si="0"/>
        <v>0</v>
      </c>
      <c r="K12" s="10">
        <f t="shared" si="0"/>
        <v>0</v>
      </c>
      <c r="L12" s="10">
        <f t="shared" si="0"/>
        <v>0</v>
      </c>
      <c r="M12" s="10">
        <f t="shared" si="0"/>
        <v>0</v>
      </c>
      <c r="N12" s="10">
        <f t="shared" si="0"/>
        <v>0</v>
      </c>
      <c r="O12" s="10">
        <f t="shared" si="0"/>
        <v>0</v>
      </c>
      <c r="P12" s="10">
        <f t="shared" si="0"/>
        <v>0</v>
      </c>
      <c r="Q12" s="10">
        <f t="shared" si="0"/>
        <v>0</v>
      </c>
      <c r="R12" s="10">
        <f t="shared" si="0"/>
        <v>0</v>
      </c>
      <c r="S12" s="10">
        <f t="shared" si="0"/>
        <v>0</v>
      </c>
      <c r="T12" s="10">
        <f t="shared" si="0"/>
        <v>0</v>
      </c>
      <c r="U12" s="10">
        <f t="shared" si="0"/>
        <v>0</v>
      </c>
      <c r="V12" s="10">
        <f t="shared" si="0"/>
        <v>0</v>
      </c>
      <c r="W12" s="10">
        <f t="shared" si="0"/>
        <v>0</v>
      </c>
      <c r="X12" s="10">
        <f t="shared" si="0"/>
        <v>0</v>
      </c>
      <c r="Y12" s="10">
        <f t="shared" si="0"/>
        <v>0</v>
      </c>
      <c r="Z12" s="10">
        <f t="shared" si="0"/>
        <v>0</v>
      </c>
      <c r="AA12" s="10">
        <f t="shared" si="0"/>
        <v>0</v>
      </c>
      <c r="AB12" s="10">
        <f t="shared" si="0"/>
        <v>0</v>
      </c>
      <c r="AC12" s="10">
        <f t="shared" si="0"/>
        <v>0</v>
      </c>
      <c r="AD12" s="10">
        <f t="shared" si="0"/>
        <v>0</v>
      </c>
      <c r="AE12" s="10">
        <f>AE13+AE20</f>
        <v>39686230</v>
      </c>
    </row>
    <row r="13" spans="1:31" ht="52.5" customHeight="1">
      <c r="A13" s="39"/>
      <c r="B13" s="45">
        <v>1</v>
      </c>
      <c r="C13" s="49" t="s">
        <v>35</v>
      </c>
      <c r="D13" s="49"/>
      <c r="E13" s="6">
        <f>SUM(E14:E19)</f>
        <v>32978044.789999999</v>
      </c>
      <c r="F13" s="6">
        <f t="shared" ref="F13:AE13" si="1">SUM(F14:F19)</f>
        <v>236980.1</v>
      </c>
      <c r="G13" s="6">
        <f t="shared" si="1"/>
        <v>33215024.890000001</v>
      </c>
      <c r="H13" s="6">
        <f t="shared" si="1"/>
        <v>0</v>
      </c>
      <c r="I13" s="6">
        <f t="shared" si="1"/>
        <v>0</v>
      </c>
      <c r="J13" s="6">
        <f t="shared" si="1"/>
        <v>0</v>
      </c>
      <c r="K13" s="6">
        <f t="shared" si="1"/>
        <v>0</v>
      </c>
      <c r="L13" s="6">
        <f t="shared" si="1"/>
        <v>0</v>
      </c>
      <c r="M13" s="6">
        <f t="shared" si="1"/>
        <v>0</v>
      </c>
      <c r="N13" s="6">
        <f t="shared" si="1"/>
        <v>0</v>
      </c>
      <c r="O13" s="6">
        <f t="shared" ref="O13" si="2">SUM(O14:O19)</f>
        <v>0</v>
      </c>
      <c r="P13" s="6">
        <f t="shared" si="1"/>
        <v>0</v>
      </c>
      <c r="Q13" s="6">
        <f t="shared" si="1"/>
        <v>0</v>
      </c>
      <c r="R13" s="6">
        <f t="shared" si="1"/>
        <v>0</v>
      </c>
      <c r="S13" s="6">
        <f t="shared" si="1"/>
        <v>0</v>
      </c>
      <c r="T13" s="6">
        <f t="shared" si="1"/>
        <v>0</v>
      </c>
      <c r="U13" s="6">
        <f t="shared" si="1"/>
        <v>0</v>
      </c>
      <c r="V13" s="6">
        <f t="shared" si="1"/>
        <v>0</v>
      </c>
      <c r="W13" s="6">
        <f t="shared" si="1"/>
        <v>0</v>
      </c>
      <c r="X13" s="6">
        <f t="shared" si="1"/>
        <v>0</v>
      </c>
      <c r="Y13" s="6">
        <f t="shared" si="1"/>
        <v>0</v>
      </c>
      <c r="Z13" s="6">
        <f>SUM(Z14:Z19)</f>
        <v>0</v>
      </c>
      <c r="AA13" s="6">
        <f>SUM(AA14:AA19)</f>
        <v>0</v>
      </c>
      <c r="AB13" s="6">
        <f>SUM(AB14:AB19)</f>
        <v>0</v>
      </c>
      <c r="AC13" s="6">
        <f t="shared" si="1"/>
        <v>0</v>
      </c>
      <c r="AD13" s="6">
        <f t="shared" si="1"/>
        <v>0</v>
      </c>
      <c r="AE13" s="6">
        <f t="shared" si="1"/>
        <v>0</v>
      </c>
    </row>
    <row r="14" spans="1:31" ht="25">
      <c r="A14" s="39"/>
      <c r="B14" s="45"/>
      <c r="C14" s="11">
        <v>1000</v>
      </c>
      <c r="D14" s="12" t="s">
        <v>12</v>
      </c>
      <c r="E14" s="5">
        <v>0</v>
      </c>
      <c r="F14" s="5">
        <v>0</v>
      </c>
      <c r="G14" s="13">
        <f t="shared" ref="G14:G27" si="3">E14+F14</f>
        <v>0</v>
      </c>
      <c r="H14" s="13">
        <v>0</v>
      </c>
      <c r="I14" s="13">
        <v>0</v>
      </c>
      <c r="J14" s="13">
        <f>+H14+I14</f>
        <v>0</v>
      </c>
      <c r="K14" s="13">
        <v>0</v>
      </c>
      <c r="L14" s="13">
        <v>0</v>
      </c>
      <c r="M14" s="13">
        <v>0</v>
      </c>
      <c r="N14" s="5">
        <v>0</v>
      </c>
      <c r="O14" s="5">
        <v>0</v>
      </c>
      <c r="P14" s="13">
        <f t="shared" ref="P14:P27" si="4">N14+O14</f>
        <v>0</v>
      </c>
      <c r="Q14" s="5">
        <v>0</v>
      </c>
      <c r="R14" s="5">
        <v>0</v>
      </c>
      <c r="S14" s="13">
        <f t="shared" ref="S14:S19" si="5">Q14+R14</f>
        <v>0</v>
      </c>
      <c r="T14" s="5">
        <v>0</v>
      </c>
      <c r="U14" s="5">
        <v>0</v>
      </c>
      <c r="V14" s="13">
        <f t="shared" ref="V14:V19" si="6">T14+U14</f>
        <v>0</v>
      </c>
      <c r="W14" s="5">
        <v>0</v>
      </c>
      <c r="X14" s="5">
        <v>0</v>
      </c>
      <c r="Y14" s="13">
        <f t="shared" ref="Y14:Y19" si="7">W14+X14</f>
        <v>0</v>
      </c>
      <c r="Z14" s="5">
        <v>0</v>
      </c>
      <c r="AA14" s="5">
        <v>0</v>
      </c>
      <c r="AB14" s="13">
        <f t="shared" ref="AB14:AB19" si="8">Z14+AA14</f>
        <v>0</v>
      </c>
      <c r="AC14" s="5">
        <v>0</v>
      </c>
      <c r="AD14" s="5">
        <v>0</v>
      </c>
      <c r="AE14" s="13">
        <f t="shared" ref="AE14:AE19" si="9">AC14+AD14</f>
        <v>0</v>
      </c>
    </row>
    <row r="15" spans="1:31" ht="25">
      <c r="A15" s="39"/>
      <c r="B15" s="45"/>
      <c r="C15" s="11">
        <v>2000</v>
      </c>
      <c r="D15" s="12" t="s">
        <v>13</v>
      </c>
      <c r="E15" s="5">
        <v>32978044.789999999</v>
      </c>
      <c r="F15" s="5">
        <v>236980.1</v>
      </c>
      <c r="G15" s="13">
        <f t="shared" si="3"/>
        <v>33215024.890000001</v>
      </c>
      <c r="H15" s="13">
        <v>0</v>
      </c>
      <c r="I15" s="13">
        <v>0</v>
      </c>
      <c r="J15" s="13">
        <f t="shared" ref="J15:J19" si="10">+H15+I15</f>
        <v>0</v>
      </c>
      <c r="K15" s="13">
        <v>0</v>
      </c>
      <c r="L15" s="13">
        <v>0</v>
      </c>
      <c r="M15" s="13">
        <v>0</v>
      </c>
      <c r="N15" s="5">
        <v>0</v>
      </c>
      <c r="O15" s="5">
        <v>0</v>
      </c>
      <c r="P15" s="13">
        <f t="shared" si="4"/>
        <v>0</v>
      </c>
      <c r="Q15" s="5">
        <v>0</v>
      </c>
      <c r="R15" s="5">
        <v>0</v>
      </c>
      <c r="S15" s="13">
        <f t="shared" si="5"/>
        <v>0</v>
      </c>
      <c r="T15" s="5">
        <v>0</v>
      </c>
      <c r="U15" s="5">
        <v>0</v>
      </c>
      <c r="V15" s="13">
        <f t="shared" si="6"/>
        <v>0</v>
      </c>
      <c r="W15" s="5">
        <v>0</v>
      </c>
      <c r="X15" s="5">
        <v>0</v>
      </c>
      <c r="Y15" s="13">
        <f t="shared" si="7"/>
        <v>0</v>
      </c>
      <c r="Z15" s="5">
        <v>0</v>
      </c>
      <c r="AA15" s="5">
        <v>0</v>
      </c>
      <c r="AB15" s="13">
        <f t="shared" si="8"/>
        <v>0</v>
      </c>
      <c r="AC15" s="5">
        <v>0</v>
      </c>
      <c r="AD15" s="5">
        <v>0</v>
      </c>
      <c r="AE15" s="13">
        <f t="shared" si="9"/>
        <v>0</v>
      </c>
    </row>
    <row r="16" spans="1:31" ht="25">
      <c r="A16" s="39"/>
      <c r="B16" s="45"/>
      <c r="C16" s="11">
        <v>3000</v>
      </c>
      <c r="D16" s="12" t="s">
        <v>14</v>
      </c>
      <c r="E16" s="5">
        <v>0</v>
      </c>
      <c r="F16" s="5">
        <v>0</v>
      </c>
      <c r="G16" s="13">
        <f t="shared" si="3"/>
        <v>0</v>
      </c>
      <c r="H16" s="13">
        <v>0</v>
      </c>
      <c r="I16" s="13">
        <v>0</v>
      </c>
      <c r="J16" s="13">
        <f t="shared" si="10"/>
        <v>0</v>
      </c>
      <c r="K16" s="13">
        <v>0</v>
      </c>
      <c r="L16" s="13">
        <v>0</v>
      </c>
      <c r="M16" s="13">
        <v>0</v>
      </c>
      <c r="N16" s="5">
        <v>0</v>
      </c>
      <c r="O16" s="5">
        <v>0</v>
      </c>
      <c r="P16" s="13">
        <f t="shared" si="4"/>
        <v>0</v>
      </c>
      <c r="Q16" s="5">
        <v>0</v>
      </c>
      <c r="R16" s="5">
        <v>0</v>
      </c>
      <c r="S16" s="13">
        <f t="shared" si="5"/>
        <v>0</v>
      </c>
      <c r="T16" s="5">
        <v>0</v>
      </c>
      <c r="U16" s="5">
        <v>0</v>
      </c>
      <c r="V16" s="13">
        <f t="shared" si="6"/>
        <v>0</v>
      </c>
      <c r="W16" s="5">
        <v>0</v>
      </c>
      <c r="X16" s="5">
        <v>0</v>
      </c>
      <c r="Y16" s="13">
        <f t="shared" si="7"/>
        <v>0</v>
      </c>
      <c r="Z16" s="5">
        <v>0</v>
      </c>
      <c r="AA16" s="5">
        <v>0</v>
      </c>
      <c r="AB16" s="13">
        <f t="shared" si="8"/>
        <v>0</v>
      </c>
      <c r="AC16" s="5">
        <v>0</v>
      </c>
      <c r="AD16" s="5">
        <v>0</v>
      </c>
      <c r="AE16" s="13">
        <f t="shared" si="9"/>
        <v>0</v>
      </c>
    </row>
    <row r="17" spans="1:31" ht="25">
      <c r="A17" s="39"/>
      <c r="B17" s="45"/>
      <c r="C17" s="11">
        <v>4000</v>
      </c>
      <c r="D17" s="12" t="s">
        <v>15</v>
      </c>
      <c r="E17" s="5">
        <v>0</v>
      </c>
      <c r="F17" s="5">
        <v>0</v>
      </c>
      <c r="G17" s="13">
        <f t="shared" si="3"/>
        <v>0</v>
      </c>
      <c r="H17" s="13">
        <v>0</v>
      </c>
      <c r="I17" s="13">
        <v>0</v>
      </c>
      <c r="J17" s="13">
        <f t="shared" si="10"/>
        <v>0</v>
      </c>
      <c r="K17" s="13">
        <v>0</v>
      </c>
      <c r="L17" s="13">
        <v>0</v>
      </c>
      <c r="M17" s="13">
        <v>0</v>
      </c>
      <c r="N17" s="5">
        <v>0</v>
      </c>
      <c r="O17" s="5">
        <v>0</v>
      </c>
      <c r="P17" s="13">
        <f t="shared" si="4"/>
        <v>0</v>
      </c>
      <c r="Q17" s="5">
        <v>0</v>
      </c>
      <c r="R17" s="5">
        <v>0</v>
      </c>
      <c r="S17" s="13">
        <f t="shared" si="5"/>
        <v>0</v>
      </c>
      <c r="T17" s="5">
        <v>0</v>
      </c>
      <c r="U17" s="5">
        <v>0</v>
      </c>
      <c r="V17" s="13">
        <f t="shared" si="6"/>
        <v>0</v>
      </c>
      <c r="W17" s="5">
        <v>0</v>
      </c>
      <c r="X17" s="5">
        <v>0</v>
      </c>
      <c r="Y17" s="13">
        <f t="shared" si="7"/>
        <v>0</v>
      </c>
      <c r="Z17" s="5">
        <v>0</v>
      </c>
      <c r="AA17" s="5">
        <v>0</v>
      </c>
      <c r="AB17" s="13">
        <f t="shared" si="8"/>
        <v>0</v>
      </c>
      <c r="AC17" s="5">
        <v>0</v>
      </c>
      <c r="AD17" s="5">
        <v>0</v>
      </c>
      <c r="AE17" s="13">
        <f t="shared" si="9"/>
        <v>0</v>
      </c>
    </row>
    <row r="18" spans="1:31" ht="25">
      <c r="A18" s="39"/>
      <c r="B18" s="45"/>
      <c r="C18" s="11">
        <v>5000</v>
      </c>
      <c r="D18" s="12" t="s">
        <v>16</v>
      </c>
      <c r="E18" s="5">
        <v>0</v>
      </c>
      <c r="F18" s="5">
        <v>0</v>
      </c>
      <c r="G18" s="13">
        <f t="shared" si="3"/>
        <v>0</v>
      </c>
      <c r="H18" s="13">
        <v>0</v>
      </c>
      <c r="I18" s="13">
        <v>0</v>
      </c>
      <c r="J18" s="13">
        <f t="shared" si="10"/>
        <v>0</v>
      </c>
      <c r="K18" s="13">
        <v>0</v>
      </c>
      <c r="L18" s="13">
        <v>0</v>
      </c>
      <c r="M18" s="13">
        <v>0</v>
      </c>
      <c r="N18" s="5">
        <v>0</v>
      </c>
      <c r="O18" s="5">
        <v>0</v>
      </c>
      <c r="P18" s="13">
        <f t="shared" si="4"/>
        <v>0</v>
      </c>
      <c r="Q18" s="5">
        <v>0</v>
      </c>
      <c r="R18" s="5">
        <v>0</v>
      </c>
      <c r="S18" s="13">
        <f t="shared" si="5"/>
        <v>0</v>
      </c>
      <c r="T18" s="5">
        <v>0</v>
      </c>
      <c r="U18" s="5">
        <v>0</v>
      </c>
      <c r="V18" s="13">
        <f t="shared" si="6"/>
        <v>0</v>
      </c>
      <c r="W18" s="5">
        <v>0</v>
      </c>
      <c r="X18" s="5">
        <v>0</v>
      </c>
      <c r="Y18" s="13">
        <f t="shared" si="7"/>
        <v>0</v>
      </c>
      <c r="Z18" s="5">
        <v>0</v>
      </c>
      <c r="AA18" s="5">
        <v>0</v>
      </c>
      <c r="AB18" s="13">
        <f t="shared" si="8"/>
        <v>0</v>
      </c>
      <c r="AC18" s="5">
        <v>0</v>
      </c>
      <c r="AD18" s="5">
        <v>0</v>
      </c>
      <c r="AE18" s="13">
        <f t="shared" si="9"/>
        <v>0</v>
      </c>
    </row>
    <row r="19" spans="1:31" ht="25">
      <c r="A19" s="39"/>
      <c r="B19" s="45"/>
      <c r="C19" s="11">
        <v>6000</v>
      </c>
      <c r="D19" s="12" t="s">
        <v>17</v>
      </c>
      <c r="E19" s="5">
        <v>0</v>
      </c>
      <c r="F19" s="5">
        <v>0</v>
      </c>
      <c r="G19" s="13">
        <f t="shared" si="3"/>
        <v>0</v>
      </c>
      <c r="H19" s="13">
        <v>0</v>
      </c>
      <c r="I19" s="13">
        <v>0</v>
      </c>
      <c r="J19" s="13">
        <f t="shared" si="10"/>
        <v>0</v>
      </c>
      <c r="K19" s="13">
        <v>0</v>
      </c>
      <c r="L19" s="13">
        <v>0</v>
      </c>
      <c r="M19" s="13">
        <v>0</v>
      </c>
      <c r="N19" s="5">
        <v>0</v>
      </c>
      <c r="O19" s="5">
        <v>0</v>
      </c>
      <c r="P19" s="13">
        <f t="shared" si="4"/>
        <v>0</v>
      </c>
      <c r="Q19" s="5">
        <v>0</v>
      </c>
      <c r="R19" s="5">
        <v>0</v>
      </c>
      <c r="S19" s="13">
        <f t="shared" si="5"/>
        <v>0</v>
      </c>
      <c r="T19" s="5">
        <v>0</v>
      </c>
      <c r="U19" s="5">
        <v>0</v>
      </c>
      <c r="V19" s="13">
        <f t="shared" si="6"/>
        <v>0</v>
      </c>
      <c r="W19" s="5">
        <v>0</v>
      </c>
      <c r="X19" s="5">
        <v>0</v>
      </c>
      <c r="Y19" s="13">
        <f t="shared" si="7"/>
        <v>0</v>
      </c>
      <c r="Z19" s="5">
        <v>0</v>
      </c>
      <c r="AA19" s="5">
        <v>0</v>
      </c>
      <c r="AB19" s="13">
        <f t="shared" si="8"/>
        <v>0</v>
      </c>
      <c r="AC19" s="5">
        <f>E19-N19-Q19-T19-W19-Z19</f>
        <v>0</v>
      </c>
      <c r="AD19" s="5">
        <f>F19-O19-R19-U19-X19-AA19</f>
        <v>0</v>
      </c>
      <c r="AE19" s="13">
        <f t="shared" si="9"/>
        <v>0</v>
      </c>
    </row>
    <row r="20" spans="1:31" ht="52.5" customHeight="1">
      <c r="A20" s="39"/>
      <c r="B20" s="45">
        <v>2</v>
      </c>
      <c r="C20" s="64" t="s">
        <v>36</v>
      </c>
      <c r="D20" s="65"/>
      <c r="E20" s="34">
        <f>+E21+E28</f>
        <v>27215427</v>
      </c>
      <c r="F20" s="34">
        <f t="shared" ref="F20:AE20" si="11">+F21+F28</f>
        <v>12470803</v>
      </c>
      <c r="G20" s="34">
        <f t="shared" si="11"/>
        <v>39686230</v>
      </c>
      <c r="H20" s="34">
        <f t="shared" si="11"/>
        <v>0</v>
      </c>
      <c r="I20" s="34">
        <f t="shared" si="11"/>
        <v>0</v>
      </c>
      <c r="J20" s="34">
        <f t="shared" si="11"/>
        <v>0</v>
      </c>
      <c r="K20" s="34">
        <f t="shared" si="11"/>
        <v>0</v>
      </c>
      <c r="L20" s="34">
        <f t="shared" si="11"/>
        <v>0</v>
      </c>
      <c r="M20" s="34">
        <f t="shared" si="11"/>
        <v>0</v>
      </c>
      <c r="N20" s="34">
        <f t="shared" si="11"/>
        <v>0</v>
      </c>
      <c r="O20" s="34">
        <f t="shared" si="11"/>
        <v>0</v>
      </c>
      <c r="P20" s="34">
        <f t="shared" si="11"/>
        <v>0</v>
      </c>
      <c r="Q20" s="34">
        <f t="shared" si="11"/>
        <v>0</v>
      </c>
      <c r="R20" s="34">
        <f t="shared" si="11"/>
        <v>0</v>
      </c>
      <c r="S20" s="34">
        <f t="shared" si="11"/>
        <v>0</v>
      </c>
      <c r="T20" s="34">
        <f t="shared" si="11"/>
        <v>0</v>
      </c>
      <c r="U20" s="34">
        <f t="shared" si="11"/>
        <v>0</v>
      </c>
      <c r="V20" s="34">
        <f t="shared" si="11"/>
        <v>0</v>
      </c>
      <c r="W20" s="34">
        <f t="shared" si="11"/>
        <v>0</v>
      </c>
      <c r="X20" s="34">
        <f t="shared" si="11"/>
        <v>0</v>
      </c>
      <c r="Y20" s="34">
        <f t="shared" si="11"/>
        <v>0</v>
      </c>
      <c r="Z20" s="34">
        <f t="shared" si="11"/>
        <v>0</v>
      </c>
      <c r="AA20" s="34">
        <f t="shared" si="11"/>
        <v>0</v>
      </c>
      <c r="AB20" s="34">
        <f t="shared" si="11"/>
        <v>0</v>
      </c>
      <c r="AC20" s="34">
        <f t="shared" si="11"/>
        <v>27215427</v>
      </c>
      <c r="AD20" s="34">
        <f t="shared" si="11"/>
        <v>12470803</v>
      </c>
      <c r="AE20" s="34">
        <f t="shared" si="11"/>
        <v>39686230</v>
      </c>
    </row>
    <row r="21" spans="1:31" ht="52.5" customHeight="1">
      <c r="A21" s="39"/>
      <c r="B21" s="45"/>
      <c r="C21" s="54" t="s">
        <v>18</v>
      </c>
      <c r="D21" s="55"/>
      <c r="E21" s="35">
        <f>SUM(E22:E27)</f>
        <v>10338502</v>
      </c>
      <c r="F21" s="35">
        <f>SUM(F22:F27)</f>
        <v>12049582</v>
      </c>
      <c r="G21" s="35">
        <f>+E21+F21</f>
        <v>22388084</v>
      </c>
      <c r="H21" s="35">
        <f>SUM(H22:H27)</f>
        <v>0</v>
      </c>
      <c r="I21" s="35">
        <f>SUM(I22:I27)</f>
        <v>0</v>
      </c>
      <c r="J21" s="35">
        <f>+I21+H21</f>
        <v>0</v>
      </c>
      <c r="K21" s="35">
        <f>SUM(K22:K27)</f>
        <v>0</v>
      </c>
      <c r="L21" s="35">
        <f>SUM(L22:L27)</f>
        <v>0</v>
      </c>
      <c r="M21" s="35">
        <f>+L21+K21</f>
        <v>0</v>
      </c>
      <c r="N21" s="35">
        <f>SUM(N22:N27)</f>
        <v>0</v>
      </c>
      <c r="O21" s="35">
        <f>SUM(O22:O27)</f>
        <v>0</v>
      </c>
      <c r="P21" s="35">
        <f>+O21+N21</f>
        <v>0</v>
      </c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>
        <f>SUM(AC22:AC27)</f>
        <v>10338502</v>
      </c>
      <c r="AD21" s="35">
        <f>SUM(AD22:AD27)</f>
        <v>12049582</v>
      </c>
      <c r="AE21" s="35">
        <f>+AD21+AC21</f>
        <v>22388084</v>
      </c>
    </row>
    <row r="22" spans="1:31" s="26" customFormat="1" ht="25">
      <c r="A22" s="39"/>
      <c r="B22" s="45"/>
      <c r="C22" s="22">
        <v>1000</v>
      </c>
      <c r="D22" s="23" t="s">
        <v>12</v>
      </c>
      <c r="E22" s="24">
        <v>0</v>
      </c>
      <c r="F22" s="24">
        <v>9402822</v>
      </c>
      <c r="G22" s="25">
        <f t="shared" si="3"/>
        <v>9402822</v>
      </c>
      <c r="H22" s="25">
        <v>0</v>
      </c>
      <c r="I22" s="25">
        <v>0</v>
      </c>
      <c r="J22" s="25">
        <f>H22+I22</f>
        <v>0</v>
      </c>
      <c r="K22" s="25">
        <v>0</v>
      </c>
      <c r="L22" s="25">
        <v>0</v>
      </c>
      <c r="M22" s="25">
        <f>+K22+L22</f>
        <v>0</v>
      </c>
      <c r="N22" s="5">
        <v>0</v>
      </c>
      <c r="O22" s="5">
        <v>0</v>
      </c>
      <c r="P22" s="25">
        <f t="shared" si="4"/>
        <v>0</v>
      </c>
      <c r="Q22" s="24">
        <v>0</v>
      </c>
      <c r="R22" s="24">
        <v>0</v>
      </c>
      <c r="S22" s="25">
        <f t="shared" ref="S22:S27" si="12">Q22+R22</f>
        <v>0</v>
      </c>
      <c r="T22" s="24">
        <v>0</v>
      </c>
      <c r="U22" s="24">
        <v>0</v>
      </c>
      <c r="V22" s="25">
        <f t="shared" ref="V22:V27" si="13">T22+U22</f>
        <v>0</v>
      </c>
      <c r="W22" s="24">
        <v>0</v>
      </c>
      <c r="X22" s="24">
        <v>0</v>
      </c>
      <c r="Y22" s="25">
        <f t="shared" ref="Y22:Y27" si="14">W22+X22</f>
        <v>0</v>
      </c>
      <c r="Z22" s="24">
        <v>0</v>
      </c>
      <c r="AA22" s="24">
        <v>0</v>
      </c>
      <c r="AB22" s="25">
        <f t="shared" ref="AB22:AB27" si="15">Z22+AA22</f>
        <v>0</v>
      </c>
      <c r="AC22" s="5">
        <v>0</v>
      </c>
      <c r="AD22" s="5">
        <v>9402822</v>
      </c>
      <c r="AE22" s="25">
        <f t="shared" ref="AE22:AE27" si="16">AC22+AD22</f>
        <v>9402822</v>
      </c>
    </row>
    <row r="23" spans="1:31" s="26" customFormat="1" ht="25">
      <c r="A23" s="39"/>
      <c r="B23" s="45"/>
      <c r="C23" s="22">
        <v>2000</v>
      </c>
      <c r="D23" s="23" t="s">
        <v>13</v>
      </c>
      <c r="E23" s="24">
        <v>550000</v>
      </c>
      <c r="F23" s="24">
        <v>980000</v>
      </c>
      <c r="G23" s="25">
        <f t="shared" si="3"/>
        <v>1530000</v>
      </c>
      <c r="H23" s="25">
        <v>0</v>
      </c>
      <c r="I23" s="25">
        <v>0</v>
      </c>
      <c r="J23" s="25">
        <f t="shared" ref="J23:J26" si="17">H23+I23</f>
        <v>0</v>
      </c>
      <c r="K23" s="25">
        <v>0</v>
      </c>
      <c r="L23" s="25">
        <v>0</v>
      </c>
      <c r="M23" s="25">
        <f t="shared" ref="M23:M27" si="18">+K23+L23</f>
        <v>0</v>
      </c>
      <c r="N23" s="5">
        <v>0</v>
      </c>
      <c r="O23" s="5">
        <v>0</v>
      </c>
      <c r="P23" s="25">
        <f t="shared" si="4"/>
        <v>0</v>
      </c>
      <c r="Q23" s="24">
        <v>0</v>
      </c>
      <c r="R23" s="24">
        <v>0</v>
      </c>
      <c r="S23" s="25">
        <f t="shared" si="12"/>
        <v>0</v>
      </c>
      <c r="T23" s="24">
        <v>0</v>
      </c>
      <c r="U23" s="24">
        <v>0</v>
      </c>
      <c r="V23" s="25">
        <f t="shared" si="13"/>
        <v>0</v>
      </c>
      <c r="W23" s="24">
        <v>0</v>
      </c>
      <c r="X23" s="24">
        <v>0</v>
      </c>
      <c r="Y23" s="25">
        <f t="shared" si="14"/>
        <v>0</v>
      </c>
      <c r="Z23" s="24">
        <v>0</v>
      </c>
      <c r="AA23" s="24">
        <v>0</v>
      </c>
      <c r="AB23" s="25">
        <f t="shared" si="15"/>
        <v>0</v>
      </c>
      <c r="AC23" s="5">
        <v>550000</v>
      </c>
      <c r="AD23" s="5">
        <v>980000</v>
      </c>
      <c r="AE23" s="25">
        <f t="shared" si="16"/>
        <v>1530000</v>
      </c>
    </row>
    <row r="24" spans="1:31" s="26" customFormat="1" ht="25">
      <c r="A24" s="39"/>
      <c r="B24" s="45"/>
      <c r="C24" s="22">
        <v>3000</v>
      </c>
      <c r="D24" s="23" t="s">
        <v>14</v>
      </c>
      <c r="E24" s="24">
        <v>8694452</v>
      </c>
      <c r="F24" s="24">
        <v>1553500</v>
      </c>
      <c r="G24" s="25">
        <f t="shared" si="3"/>
        <v>10247952</v>
      </c>
      <c r="H24" s="25">
        <v>0</v>
      </c>
      <c r="I24" s="25">
        <v>0</v>
      </c>
      <c r="J24" s="25">
        <f t="shared" si="17"/>
        <v>0</v>
      </c>
      <c r="K24" s="25">
        <v>0</v>
      </c>
      <c r="L24" s="25">
        <v>0</v>
      </c>
      <c r="M24" s="25">
        <f t="shared" si="18"/>
        <v>0</v>
      </c>
      <c r="N24" s="5">
        <v>0</v>
      </c>
      <c r="O24" s="5">
        <v>0</v>
      </c>
      <c r="P24" s="25">
        <f t="shared" si="4"/>
        <v>0</v>
      </c>
      <c r="Q24" s="24">
        <v>0</v>
      </c>
      <c r="R24" s="24">
        <v>0</v>
      </c>
      <c r="S24" s="25">
        <f t="shared" si="12"/>
        <v>0</v>
      </c>
      <c r="T24" s="24">
        <v>0</v>
      </c>
      <c r="U24" s="24">
        <v>0</v>
      </c>
      <c r="V24" s="25">
        <f t="shared" si="13"/>
        <v>0</v>
      </c>
      <c r="W24" s="24">
        <v>0</v>
      </c>
      <c r="X24" s="24">
        <v>0</v>
      </c>
      <c r="Y24" s="25">
        <f t="shared" si="14"/>
        <v>0</v>
      </c>
      <c r="Z24" s="24">
        <v>0</v>
      </c>
      <c r="AA24" s="24">
        <v>0</v>
      </c>
      <c r="AB24" s="25">
        <f t="shared" si="15"/>
        <v>0</v>
      </c>
      <c r="AC24" s="5">
        <v>8694452</v>
      </c>
      <c r="AD24" s="5">
        <v>1553500</v>
      </c>
      <c r="AE24" s="25">
        <f t="shared" si="16"/>
        <v>10247952</v>
      </c>
    </row>
    <row r="25" spans="1:31" s="26" customFormat="1" ht="25">
      <c r="A25" s="39"/>
      <c r="B25" s="45"/>
      <c r="C25" s="22">
        <v>4000</v>
      </c>
      <c r="D25" s="23" t="s">
        <v>15</v>
      </c>
      <c r="E25" s="24">
        <v>0</v>
      </c>
      <c r="F25" s="24">
        <v>0</v>
      </c>
      <c r="G25" s="25">
        <f t="shared" si="3"/>
        <v>0</v>
      </c>
      <c r="H25" s="25">
        <v>0</v>
      </c>
      <c r="I25" s="25">
        <v>0</v>
      </c>
      <c r="J25" s="25">
        <f t="shared" si="17"/>
        <v>0</v>
      </c>
      <c r="K25" s="25">
        <v>0</v>
      </c>
      <c r="L25" s="25">
        <v>0</v>
      </c>
      <c r="M25" s="25">
        <f t="shared" si="18"/>
        <v>0</v>
      </c>
      <c r="N25" s="5">
        <v>0</v>
      </c>
      <c r="O25" s="5">
        <v>0</v>
      </c>
      <c r="P25" s="25">
        <f t="shared" si="4"/>
        <v>0</v>
      </c>
      <c r="Q25" s="24">
        <v>0</v>
      </c>
      <c r="R25" s="24">
        <v>0</v>
      </c>
      <c r="S25" s="25">
        <f t="shared" si="12"/>
        <v>0</v>
      </c>
      <c r="T25" s="24">
        <v>0</v>
      </c>
      <c r="U25" s="24">
        <v>0</v>
      </c>
      <c r="V25" s="25">
        <f t="shared" si="13"/>
        <v>0</v>
      </c>
      <c r="W25" s="24">
        <v>0</v>
      </c>
      <c r="X25" s="24">
        <v>0</v>
      </c>
      <c r="Y25" s="25">
        <f t="shared" si="14"/>
        <v>0</v>
      </c>
      <c r="Z25" s="24">
        <v>0</v>
      </c>
      <c r="AA25" s="24">
        <v>0</v>
      </c>
      <c r="AB25" s="25">
        <f t="shared" si="15"/>
        <v>0</v>
      </c>
      <c r="AC25" s="5">
        <v>0</v>
      </c>
      <c r="AD25" s="5">
        <v>0</v>
      </c>
      <c r="AE25" s="25">
        <f t="shared" si="16"/>
        <v>0</v>
      </c>
    </row>
    <row r="26" spans="1:31" s="26" customFormat="1" ht="25">
      <c r="A26" s="39"/>
      <c r="B26" s="45"/>
      <c r="C26" s="22">
        <v>5000</v>
      </c>
      <c r="D26" s="23" t="s">
        <v>16</v>
      </c>
      <c r="E26" s="24">
        <v>1094050</v>
      </c>
      <c r="F26" s="24">
        <v>113260</v>
      </c>
      <c r="G26" s="25">
        <f t="shared" si="3"/>
        <v>1207310</v>
      </c>
      <c r="H26" s="25">
        <v>0</v>
      </c>
      <c r="I26" s="25">
        <v>0</v>
      </c>
      <c r="J26" s="25">
        <f t="shared" si="17"/>
        <v>0</v>
      </c>
      <c r="K26" s="25">
        <v>0</v>
      </c>
      <c r="L26" s="25">
        <v>0</v>
      </c>
      <c r="M26" s="25">
        <f t="shared" si="18"/>
        <v>0</v>
      </c>
      <c r="N26" s="5">
        <v>0</v>
      </c>
      <c r="O26" s="5">
        <v>0</v>
      </c>
      <c r="P26" s="25">
        <f t="shared" si="4"/>
        <v>0</v>
      </c>
      <c r="Q26" s="24">
        <v>0</v>
      </c>
      <c r="R26" s="24">
        <v>0</v>
      </c>
      <c r="S26" s="25">
        <f t="shared" si="12"/>
        <v>0</v>
      </c>
      <c r="T26" s="24">
        <v>0</v>
      </c>
      <c r="U26" s="24">
        <v>0</v>
      </c>
      <c r="V26" s="25">
        <f t="shared" si="13"/>
        <v>0</v>
      </c>
      <c r="W26" s="24">
        <v>0</v>
      </c>
      <c r="X26" s="24">
        <v>0</v>
      </c>
      <c r="Y26" s="25">
        <f t="shared" si="14"/>
        <v>0</v>
      </c>
      <c r="Z26" s="24">
        <v>0</v>
      </c>
      <c r="AA26" s="24">
        <v>0</v>
      </c>
      <c r="AB26" s="25">
        <f t="shared" si="15"/>
        <v>0</v>
      </c>
      <c r="AC26" s="5">
        <v>1094050</v>
      </c>
      <c r="AD26" s="5">
        <v>113260</v>
      </c>
      <c r="AE26" s="25">
        <f t="shared" si="16"/>
        <v>1207310</v>
      </c>
    </row>
    <row r="27" spans="1:31" s="26" customFormat="1" ht="25.5" thickBot="1">
      <c r="A27" s="40"/>
      <c r="B27" s="50"/>
      <c r="C27" s="27">
        <v>6000</v>
      </c>
      <c r="D27" s="28" t="s">
        <v>17</v>
      </c>
      <c r="E27" s="29">
        <v>0</v>
      </c>
      <c r="F27" s="29">
        <v>0</v>
      </c>
      <c r="G27" s="25">
        <f t="shared" si="3"/>
        <v>0</v>
      </c>
      <c r="H27" s="31">
        <v>0</v>
      </c>
      <c r="I27" s="31">
        <v>0</v>
      </c>
      <c r="J27" s="25">
        <f t="shared" ref="J27" si="19">H27+I27</f>
        <v>0</v>
      </c>
      <c r="K27" s="31">
        <v>0</v>
      </c>
      <c r="L27" s="31">
        <v>0</v>
      </c>
      <c r="M27" s="25">
        <f t="shared" si="18"/>
        <v>0</v>
      </c>
      <c r="N27" s="29">
        <v>0</v>
      </c>
      <c r="O27" s="29">
        <v>0</v>
      </c>
      <c r="P27" s="25">
        <f t="shared" si="4"/>
        <v>0</v>
      </c>
      <c r="Q27" s="29">
        <v>0</v>
      </c>
      <c r="R27" s="29">
        <v>0</v>
      </c>
      <c r="S27" s="30">
        <f t="shared" si="12"/>
        <v>0</v>
      </c>
      <c r="T27" s="29">
        <v>0</v>
      </c>
      <c r="U27" s="29">
        <v>0</v>
      </c>
      <c r="V27" s="30">
        <f t="shared" si="13"/>
        <v>0</v>
      </c>
      <c r="W27" s="29">
        <v>0</v>
      </c>
      <c r="X27" s="29">
        <v>0</v>
      </c>
      <c r="Y27" s="30">
        <f t="shared" si="14"/>
        <v>0</v>
      </c>
      <c r="Z27" s="29">
        <v>0</v>
      </c>
      <c r="AA27" s="29">
        <v>0</v>
      </c>
      <c r="AB27" s="30">
        <f t="shared" si="15"/>
        <v>0</v>
      </c>
      <c r="AC27" s="24"/>
      <c r="AD27" s="24"/>
      <c r="AE27" s="30">
        <f t="shared" si="16"/>
        <v>0</v>
      </c>
    </row>
    <row r="28" spans="1:31" ht="85.5" customHeight="1">
      <c r="A28" s="39"/>
      <c r="B28" s="45">
        <v>1</v>
      </c>
      <c r="C28" s="49" t="s">
        <v>37</v>
      </c>
      <c r="D28" s="49"/>
      <c r="E28" s="6">
        <f>SUM(E29:E34)</f>
        <v>16876925</v>
      </c>
      <c r="F28" s="6">
        <f>SUM(F29:F34)</f>
        <v>421221</v>
      </c>
      <c r="G28" s="6">
        <f>+F28+E28</f>
        <v>17298146</v>
      </c>
      <c r="H28" s="6">
        <f t="shared" ref="H28:AE28" si="20">SUM(H29:H34)</f>
        <v>0</v>
      </c>
      <c r="I28" s="6">
        <f t="shared" si="20"/>
        <v>0</v>
      </c>
      <c r="J28" s="6">
        <f t="shared" si="20"/>
        <v>0</v>
      </c>
      <c r="K28" s="6">
        <f t="shared" si="20"/>
        <v>0</v>
      </c>
      <c r="L28" s="6">
        <f t="shared" si="20"/>
        <v>0</v>
      </c>
      <c r="M28" s="6">
        <f t="shared" si="20"/>
        <v>0</v>
      </c>
      <c r="N28" s="6">
        <f t="shared" si="20"/>
        <v>0</v>
      </c>
      <c r="O28" s="6">
        <f t="shared" si="20"/>
        <v>0</v>
      </c>
      <c r="P28" s="6">
        <f t="shared" si="20"/>
        <v>0</v>
      </c>
      <c r="Q28" s="6">
        <f t="shared" si="20"/>
        <v>0</v>
      </c>
      <c r="R28" s="6">
        <f t="shared" si="20"/>
        <v>0</v>
      </c>
      <c r="S28" s="6">
        <f t="shared" si="20"/>
        <v>0</v>
      </c>
      <c r="T28" s="6">
        <f t="shared" si="20"/>
        <v>0</v>
      </c>
      <c r="U28" s="6">
        <f t="shared" si="20"/>
        <v>0</v>
      </c>
      <c r="V28" s="6">
        <f t="shared" si="20"/>
        <v>0</v>
      </c>
      <c r="W28" s="6">
        <f t="shared" si="20"/>
        <v>0</v>
      </c>
      <c r="X28" s="6">
        <f t="shared" si="20"/>
        <v>0</v>
      </c>
      <c r="Y28" s="6">
        <f t="shared" si="20"/>
        <v>0</v>
      </c>
      <c r="Z28" s="6">
        <f t="shared" si="20"/>
        <v>0</v>
      </c>
      <c r="AA28" s="6">
        <f t="shared" si="20"/>
        <v>0</v>
      </c>
      <c r="AB28" s="6">
        <f t="shared" si="20"/>
        <v>0</v>
      </c>
      <c r="AC28" s="6">
        <f t="shared" si="20"/>
        <v>16876925</v>
      </c>
      <c r="AD28" s="6">
        <f t="shared" si="20"/>
        <v>421221</v>
      </c>
      <c r="AE28" s="6">
        <f t="shared" si="20"/>
        <v>17298146</v>
      </c>
    </row>
    <row r="29" spans="1:31" s="26" customFormat="1" ht="25">
      <c r="A29" s="39"/>
      <c r="B29" s="45"/>
      <c r="C29" s="22">
        <v>1000</v>
      </c>
      <c r="D29" s="23" t="s">
        <v>12</v>
      </c>
      <c r="E29" s="24">
        <v>0</v>
      </c>
      <c r="F29" s="24">
        <v>0</v>
      </c>
      <c r="G29" s="25">
        <v>0</v>
      </c>
      <c r="H29" s="25">
        <v>0</v>
      </c>
      <c r="I29" s="25">
        <v>0</v>
      </c>
      <c r="J29" s="25">
        <f>+H29+I29</f>
        <v>0</v>
      </c>
      <c r="K29" s="25">
        <v>0</v>
      </c>
      <c r="L29" s="25">
        <v>0</v>
      </c>
      <c r="M29" s="25">
        <f>+K29+L29</f>
        <v>0</v>
      </c>
      <c r="N29" s="24">
        <v>0</v>
      </c>
      <c r="O29" s="24">
        <v>0</v>
      </c>
      <c r="P29" s="25">
        <f t="shared" ref="P29:P34" si="21">N29+O29</f>
        <v>0</v>
      </c>
      <c r="Q29" s="24">
        <v>0</v>
      </c>
      <c r="R29" s="24">
        <v>0</v>
      </c>
      <c r="S29" s="25">
        <f t="shared" ref="S29:S34" si="22">Q29+R29</f>
        <v>0</v>
      </c>
      <c r="T29" s="24">
        <v>0</v>
      </c>
      <c r="U29" s="24">
        <v>0</v>
      </c>
      <c r="V29" s="25">
        <f t="shared" ref="V29:V34" si="23">T29+U29</f>
        <v>0</v>
      </c>
      <c r="W29" s="24">
        <v>0</v>
      </c>
      <c r="X29" s="24">
        <v>0</v>
      </c>
      <c r="Y29" s="25">
        <f t="shared" ref="Y29:Y34" si="24">W29+X29</f>
        <v>0</v>
      </c>
      <c r="Z29" s="24">
        <v>0</v>
      </c>
      <c r="AA29" s="24">
        <v>0</v>
      </c>
      <c r="AB29" s="25">
        <f t="shared" ref="AB29:AB34" si="25">Z29+AA29</f>
        <v>0</v>
      </c>
      <c r="AC29" s="24">
        <v>0</v>
      </c>
      <c r="AD29" s="24">
        <v>0</v>
      </c>
      <c r="AE29" s="25">
        <f t="shared" ref="AE29:AE34" si="26">AC29+AD29</f>
        <v>0</v>
      </c>
    </row>
    <row r="30" spans="1:31" s="26" customFormat="1" ht="25">
      <c r="A30" s="39"/>
      <c r="B30" s="45"/>
      <c r="C30" s="22">
        <v>2000</v>
      </c>
      <c r="D30" s="23" t="s">
        <v>13</v>
      </c>
      <c r="E30" s="24">
        <v>0</v>
      </c>
      <c r="F30" s="24">
        <v>300000</v>
      </c>
      <c r="G30" s="25">
        <v>300000</v>
      </c>
      <c r="H30" s="25">
        <v>0</v>
      </c>
      <c r="I30" s="25">
        <v>0</v>
      </c>
      <c r="J30" s="25">
        <f t="shared" ref="J30:J34" si="27">+H30+I30</f>
        <v>0</v>
      </c>
      <c r="K30" s="25">
        <v>0</v>
      </c>
      <c r="L30" s="25">
        <v>0</v>
      </c>
      <c r="M30" s="25">
        <f t="shared" ref="M30:M34" si="28">+K30+L30</f>
        <v>0</v>
      </c>
      <c r="N30" s="24">
        <v>0</v>
      </c>
      <c r="O30" s="24">
        <v>0</v>
      </c>
      <c r="P30" s="25">
        <f t="shared" si="21"/>
        <v>0</v>
      </c>
      <c r="Q30" s="24">
        <v>0</v>
      </c>
      <c r="R30" s="24">
        <v>0</v>
      </c>
      <c r="S30" s="25">
        <f t="shared" si="22"/>
        <v>0</v>
      </c>
      <c r="T30" s="24">
        <v>0</v>
      </c>
      <c r="U30" s="24">
        <v>0</v>
      </c>
      <c r="V30" s="25">
        <f t="shared" si="23"/>
        <v>0</v>
      </c>
      <c r="W30" s="24">
        <v>0</v>
      </c>
      <c r="X30" s="24">
        <v>0</v>
      </c>
      <c r="Y30" s="25">
        <f t="shared" si="24"/>
        <v>0</v>
      </c>
      <c r="Z30" s="24">
        <v>0</v>
      </c>
      <c r="AA30" s="24">
        <v>0</v>
      </c>
      <c r="AB30" s="25">
        <f t="shared" si="25"/>
        <v>0</v>
      </c>
      <c r="AC30" s="24">
        <v>0</v>
      </c>
      <c r="AD30" s="24">
        <v>300000</v>
      </c>
      <c r="AE30" s="25">
        <f t="shared" si="26"/>
        <v>300000</v>
      </c>
    </row>
    <row r="31" spans="1:31" s="26" customFormat="1" ht="25">
      <c r="A31" s="39"/>
      <c r="B31" s="45"/>
      <c r="C31" s="22">
        <v>3000</v>
      </c>
      <c r="D31" s="23" t="s">
        <v>14</v>
      </c>
      <c r="E31" s="24">
        <v>16290000</v>
      </c>
      <c r="F31" s="24">
        <v>69972</v>
      </c>
      <c r="G31" s="25">
        <v>16359972</v>
      </c>
      <c r="H31" s="25">
        <v>0</v>
      </c>
      <c r="I31" s="25">
        <v>0</v>
      </c>
      <c r="J31" s="25">
        <f t="shared" si="27"/>
        <v>0</v>
      </c>
      <c r="K31" s="25">
        <v>0</v>
      </c>
      <c r="L31" s="25">
        <v>0</v>
      </c>
      <c r="M31" s="25">
        <f t="shared" si="28"/>
        <v>0</v>
      </c>
      <c r="N31" s="24">
        <v>0</v>
      </c>
      <c r="O31" s="24">
        <v>0</v>
      </c>
      <c r="P31" s="25">
        <f t="shared" si="21"/>
        <v>0</v>
      </c>
      <c r="Q31" s="24">
        <v>0</v>
      </c>
      <c r="R31" s="24">
        <v>0</v>
      </c>
      <c r="S31" s="25">
        <f t="shared" si="22"/>
        <v>0</v>
      </c>
      <c r="T31" s="24">
        <v>0</v>
      </c>
      <c r="U31" s="24">
        <v>0</v>
      </c>
      <c r="V31" s="25">
        <f t="shared" si="23"/>
        <v>0</v>
      </c>
      <c r="W31" s="24">
        <v>0</v>
      </c>
      <c r="X31" s="24">
        <v>0</v>
      </c>
      <c r="Y31" s="25">
        <f t="shared" si="24"/>
        <v>0</v>
      </c>
      <c r="Z31" s="24">
        <v>0</v>
      </c>
      <c r="AA31" s="24">
        <v>0</v>
      </c>
      <c r="AB31" s="25">
        <f t="shared" si="25"/>
        <v>0</v>
      </c>
      <c r="AC31" s="24">
        <v>16290000</v>
      </c>
      <c r="AD31" s="24">
        <v>69972</v>
      </c>
      <c r="AE31" s="25">
        <f t="shared" si="26"/>
        <v>16359972</v>
      </c>
    </row>
    <row r="32" spans="1:31" s="26" customFormat="1" ht="25">
      <c r="A32" s="39"/>
      <c r="B32" s="45"/>
      <c r="C32" s="22">
        <v>4000</v>
      </c>
      <c r="D32" s="23" t="s">
        <v>15</v>
      </c>
      <c r="E32" s="24">
        <v>0</v>
      </c>
      <c r="F32" s="24">
        <v>0</v>
      </c>
      <c r="G32" s="25">
        <v>0</v>
      </c>
      <c r="H32" s="25">
        <v>0</v>
      </c>
      <c r="I32" s="25">
        <v>0</v>
      </c>
      <c r="J32" s="25">
        <f t="shared" si="27"/>
        <v>0</v>
      </c>
      <c r="K32" s="25">
        <v>0</v>
      </c>
      <c r="L32" s="25">
        <v>0</v>
      </c>
      <c r="M32" s="25">
        <f t="shared" si="28"/>
        <v>0</v>
      </c>
      <c r="N32" s="24">
        <v>0</v>
      </c>
      <c r="O32" s="24">
        <v>0</v>
      </c>
      <c r="P32" s="25">
        <f t="shared" si="21"/>
        <v>0</v>
      </c>
      <c r="Q32" s="24">
        <v>0</v>
      </c>
      <c r="R32" s="24">
        <v>0</v>
      </c>
      <c r="S32" s="25">
        <f t="shared" si="22"/>
        <v>0</v>
      </c>
      <c r="T32" s="24">
        <v>0</v>
      </c>
      <c r="U32" s="24">
        <v>0</v>
      </c>
      <c r="V32" s="25">
        <f t="shared" si="23"/>
        <v>0</v>
      </c>
      <c r="W32" s="24">
        <v>0</v>
      </c>
      <c r="X32" s="24">
        <v>0</v>
      </c>
      <c r="Y32" s="25">
        <f t="shared" si="24"/>
        <v>0</v>
      </c>
      <c r="Z32" s="24">
        <v>0</v>
      </c>
      <c r="AA32" s="24">
        <v>0</v>
      </c>
      <c r="AB32" s="25">
        <f t="shared" si="25"/>
        <v>0</v>
      </c>
      <c r="AC32" s="24">
        <v>0</v>
      </c>
      <c r="AD32" s="24">
        <v>0</v>
      </c>
      <c r="AE32" s="25">
        <f t="shared" si="26"/>
        <v>0</v>
      </c>
    </row>
    <row r="33" spans="1:31" s="26" customFormat="1" ht="25">
      <c r="A33" s="39"/>
      <c r="B33" s="45"/>
      <c r="C33" s="22">
        <v>5000</v>
      </c>
      <c r="D33" s="23" t="s">
        <v>16</v>
      </c>
      <c r="E33" s="24">
        <v>586925</v>
      </c>
      <c r="F33" s="24">
        <v>51249</v>
      </c>
      <c r="G33" s="25">
        <v>638174</v>
      </c>
      <c r="H33" s="25">
        <v>0</v>
      </c>
      <c r="I33" s="25">
        <v>0</v>
      </c>
      <c r="J33" s="25">
        <f t="shared" si="27"/>
        <v>0</v>
      </c>
      <c r="K33" s="25">
        <v>0</v>
      </c>
      <c r="L33" s="25">
        <v>0</v>
      </c>
      <c r="M33" s="25">
        <f t="shared" si="28"/>
        <v>0</v>
      </c>
      <c r="N33" s="24">
        <v>0</v>
      </c>
      <c r="O33" s="24">
        <v>0</v>
      </c>
      <c r="P33" s="25">
        <f t="shared" si="21"/>
        <v>0</v>
      </c>
      <c r="Q33" s="24">
        <v>0</v>
      </c>
      <c r="R33" s="24">
        <v>0</v>
      </c>
      <c r="S33" s="25">
        <f t="shared" si="22"/>
        <v>0</v>
      </c>
      <c r="T33" s="24">
        <v>0</v>
      </c>
      <c r="U33" s="24">
        <v>0</v>
      </c>
      <c r="V33" s="25">
        <f t="shared" si="23"/>
        <v>0</v>
      </c>
      <c r="W33" s="24">
        <v>0</v>
      </c>
      <c r="X33" s="24">
        <v>0</v>
      </c>
      <c r="Y33" s="25">
        <f t="shared" si="24"/>
        <v>0</v>
      </c>
      <c r="Z33" s="24">
        <v>0</v>
      </c>
      <c r="AA33" s="24">
        <v>0</v>
      </c>
      <c r="AB33" s="25">
        <f t="shared" si="25"/>
        <v>0</v>
      </c>
      <c r="AC33" s="24">
        <v>586925</v>
      </c>
      <c r="AD33" s="24">
        <v>51249</v>
      </c>
      <c r="AE33" s="25">
        <f t="shared" si="26"/>
        <v>638174</v>
      </c>
    </row>
    <row r="34" spans="1:31" s="26" customFormat="1" ht="25.5" thickBot="1">
      <c r="A34" s="39"/>
      <c r="B34" s="45"/>
      <c r="C34" s="22">
        <v>6000</v>
      </c>
      <c r="D34" s="23" t="s">
        <v>17</v>
      </c>
      <c r="E34" s="24">
        <v>0</v>
      </c>
      <c r="F34" s="24">
        <v>0</v>
      </c>
      <c r="G34" s="25">
        <f t="shared" ref="G34" si="29">E34+F34</f>
        <v>0</v>
      </c>
      <c r="H34" s="25">
        <v>0</v>
      </c>
      <c r="I34" s="25">
        <v>0</v>
      </c>
      <c r="J34" s="25">
        <f t="shared" si="27"/>
        <v>0</v>
      </c>
      <c r="K34" s="25">
        <v>0</v>
      </c>
      <c r="L34" s="25">
        <v>0</v>
      </c>
      <c r="M34" s="25">
        <f t="shared" si="28"/>
        <v>0</v>
      </c>
      <c r="N34" s="24">
        <v>0</v>
      </c>
      <c r="O34" s="24">
        <v>0</v>
      </c>
      <c r="P34" s="25">
        <f t="shared" si="21"/>
        <v>0</v>
      </c>
      <c r="Q34" s="24">
        <v>0</v>
      </c>
      <c r="R34" s="24">
        <v>0</v>
      </c>
      <c r="S34" s="25">
        <f t="shared" si="22"/>
        <v>0</v>
      </c>
      <c r="T34" s="24">
        <v>0</v>
      </c>
      <c r="U34" s="24">
        <v>0</v>
      </c>
      <c r="V34" s="25">
        <f t="shared" si="23"/>
        <v>0</v>
      </c>
      <c r="W34" s="24">
        <v>0</v>
      </c>
      <c r="X34" s="24">
        <v>0</v>
      </c>
      <c r="Y34" s="25">
        <f t="shared" si="24"/>
        <v>0</v>
      </c>
      <c r="Z34" s="24">
        <v>0</v>
      </c>
      <c r="AA34" s="24">
        <v>0</v>
      </c>
      <c r="AB34" s="25">
        <f t="shared" si="25"/>
        <v>0</v>
      </c>
      <c r="AC34" s="24">
        <v>0</v>
      </c>
      <c r="AD34" s="24">
        <v>0</v>
      </c>
      <c r="AE34" s="25">
        <f t="shared" si="26"/>
        <v>0</v>
      </c>
    </row>
    <row r="35" spans="1:31" ht="52.5" customHeight="1">
      <c r="A35" s="43">
        <v>3</v>
      </c>
      <c r="B35" s="44" t="s">
        <v>38</v>
      </c>
      <c r="C35" s="44"/>
      <c r="D35" s="44"/>
      <c r="E35" s="10">
        <f>+E36+E43+E50+E57+E71</f>
        <v>68008475.049999997</v>
      </c>
      <c r="F35" s="10">
        <f>+F36+F43+F50+F57+F71</f>
        <v>2458809</v>
      </c>
      <c r="G35" s="10">
        <f>+G36+G43+G50+G57+G71</f>
        <v>70467284.049999997</v>
      </c>
      <c r="H35" s="10">
        <f>+H36+H43+H50+H57+H71</f>
        <v>0</v>
      </c>
      <c r="I35" s="10">
        <f>+I36+I43+I50+I57+I71</f>
        <v>0</v>
      </c>
      <c r="J35" s="10">
        <f>+J36+J43+J50+J57+J71</f>
        <v>0</v>
      </c>
      <c r="K35" s="10">
        <f>+K36+K43+K50+K57+K71</f>
        <v>0</v>
      </c>
      <c r="L35" s="10">
        <f>+L36+L43+L50+L57+L71</f>
        <v>0</v>
      </c>
      <c r="M35" s="10">
        <f>+M36+M43+M50+M57+M71</f>
        <v>0</v>
      </c>
      <c r="N35" s="10">
        <f>+N36+N43+N50+N57+N71</f>
        <v>0</v>
      </c>
      <c r="O35" s="10">
        <f>+O36+O43+O50+O57+O71</f>
        <v>0</v>
      </c>
      <c r="P35" s="10">
        <f>+P36+P43+P50+P57+P71</f>
        <v>0</v>
      </c>
      <c r="Q35" s="10">
        <f>+Q36+Q43+Q50+Q57+Q71</f>
        <v>0</v>
      </c>
      <c r="R35" s="10">
        <f>+R36+R43+R50+R57+R71</f>
        <v>0</v>
      </c>
      <c r="S35" s="10">
        <f>+S36+S43+S50+S57+S71</f>
        <v>0</v>
      </c>
      <c r="T35" s="10">
        <f>+T36+T43+T50+T57+T71</f>
        <v>0</v>
      </c>
      <c r="U35" s="10">
        <f>+U36+U43+U50+U57+U71</f>
        <v>0</v>
      </c>
      <c r="V35" s="10">
        <f>+V36+V43+V50+V57+V71</f>
        <v>0</v>
      </c>
      <c r="W35" s="10">
        <f>+W36+W43+W50+W57+W71</f>
        <v>0</v>
      </c>
      <c r="X35" s="10">
        <f>+X36+X43+X50+X57+X71</f>
        <v>0</v>
      </c>
      <c r="Y35" s="10">
        <f>+Y36+Y43+Y50+Y57+Y71</f>
        <v>0</v>
      </c>
      <c r="Z35" s="10">
        <f>+Z36+Z43+Z50+Z57+Z71</f>
        <v>0</v>
      </c>
      <c r="AA35" s="10">
        <f>+AA36+AA43+AA50+AA57+AA71</f>
        <v>0</v>
      </c>
      <c r="AB35" s="10">
        <f>+AB36+AB43+AB50+AB57+AB71</f>
        <v>0</v>
      </c>
      <c r="AC35" s="10">
        <f>+AC36+AC43+AC50+AC57+AC71</f>
        <v>68008475.049999997</v>
      </c>
      <c r="AD35" s="10">
        <f>+AD36+AD43+AD50+AD57+AD71</f>
        <v>2458809</v>
      </c>
      <c r="AE35" s="10">
        <f>+AE36+AE43+AE50+AE57+AE71</f>
        <v>70467284.049999997</v>
      </c>
    </row>
    <row r="36" spans="1:31" ht="52.5" customHeight="1">
      <c r="A36" s="39"/>
      <c r="B36" s="45">
        <v>1</v>
      </c>
      <c r="C36" s="56" t="s">
        <v>39</v>
      </c>
      <c r="D36" s="49"/>
      <c r="E36" s="6">
        <f>SUM(E37:E42)</f>
        <v>49749134.049999997</v>
      </c>
      <c r="F36" s="6">
        <f t="shared" ref="F36:AE36" si="30">SUM(F37:F42)</f>
        <v>756630</v>
      </c>
      <c r="G36" s="6">
        <f t="shared" si="30"/>
        <v>50505764.049999997</v>
      </c>
      <c r="H36" s="6">
        <f t="shared" si="30"/>
        <v>0</v>
      </c>
      <c r="I36" s="6">
        <f t="shared" si="30"/>
        <v>0</v>
      </c>
      <c r="J36" s="6">
        <f t="shared" si="30"/>
        <v>0</v>
      </c>
      <c r="K36" s="6">
        <f t="shared" si="30"/>
        <v>0</v>
      </c>
      <c r="L36" s="6">
        <f t="shared" si="30"/>
        <v>0</v>
      </c>
      <c r="M36" s="6">
        <f t="shared" si="30"/>
        <v>0</v>
      </c>
      <c r="N36" s="6">
        <f t="shared" si="30"/>
        <v>0</v>
      </c>
      <c r="O36" s="6">
        <f t="shared" si="30"/>
        <v>0</v>
      </c>
      <c r="P36" s="6">
        <f t="shared" si="30"/>
        <v>0</v>
      </c>
      <c r="Q36" s="6">
        <f t="shared" si="30"/>
        <v>0</v>
      </c>
      <c r="R36" s="6">
        <f t="shared" si="30"/>
        <v>0</v>
      </c>
      <c r="S36" s="6">
        <f t="shared" si="30"/>
        <v>0</v>
      </c>
      <c r="T36" s="6">
        <f t="shared" si="30"/>
        <v>0</v>
      </c>
      <c r="U36" s="6">
        <f t="shared" si="30"/>
        <v>0</v>
      </c>
      <c r="V36" s="6">
        <f t="shared" si="30"/>
        <v>0</v>
      </c>
      <c r="W36" s="6">
        <f t="shared" si="30"/>
        <v>0</v>
      </c>
      <c r="X36" s="6">
        <f t="shared" si="30"/>
        <v>0</v>
      </c>
      <c r="Y36" s="6">
        <f t="shared" si="30"/>
        <v>0</v>
      </c>
      <c r="Z36" s="6">
        <f t="shared" si="30"/>
        <v>0</v>
      </c>
      <c r="AA36" s="6">
        <f t="shared" si="30"/>
        <v>0</v>
      </c>
      <c r="AB36" s="6">
        <f t="shared" si="30"/>
        <v>0</v>
      </c>
      <c r="AC36" s="6">
        <f t="shared" si="30"/>
        <v>49749134.049999997</v>
      </c>
      <c r="AD36" s="6">
        <f t="shared" si="30"/>
        <v>756630</v>
      </c>
      <c r="AE36" s="6">
        <f t="shared" si="30"/>
        <v>50505764.049999997</v>
      </c>
    </row>
    <row r="37" spans="1:31" s="26" customFormat="1" ht="25">
      <c r="A37" s="39"/>
      <c r="B37" s="45"/>
      <c r="C37" s="22">
        <v>1000</v>
      </c>
      <c r="D37" s="23" t="s">
        <v>12</v>
      </c>
      <c r="E37" s="24">
        <v>0</v>
      </c>
      <c r="F37" s="24">
        <v>0</v>
      </c>
      <c r="G37" s="25">
        <f t="shared" ref="G37:G42" si="31">E37+F37</f>
        <v>0</v>
      </c>
      <c r="H37" s="25">
        <v>0</v>
      </c>
      <c r="I37" s="25">
        <v>0</v>
      </c>
      <c r="J37" s="25">
        <f>+H37+I37</f>
        <v>0</v>
      </c>
      <c r="K37" s="25">
        <v>0</v>
      </c>
      <c r="L37" s="25">
        <v>0</v>
      </c>
      <c r="M37" s="25">
        <f>+K37+L37</f>
        <v>0</v>
      </c>
      <c r="N37" s="24">
        <v>0</v>
      </c>
      <c r="O37" s="24">
        <v>0</v>
      </c>
      <c r="P37" s="25">
        <f t="shared" ref="P37:P42" si="32">N37+O37</f>
        <v>0</v>
      </c>
      <c r="Q37" s="24">
        <v>0</v>
      </c>
      <c r="R37" s="24">
        <v>0</v>
      </c>
      <c r="S37" s="25">
        <f t="shared" ref="S37:S42" si="33">Q37+R37</f>
        <v>0</v>
      </c>
      <c r="T37" s="24">
        <v>0</v>
      </c>
      <c r="U37" s="24">
        <v>0</v>
      </c>
      <c r="V37" s="25">
        <f t="shared" ref="V37:V42" si="34">T37+U37</f>
        <v>0</v>
      </c>
      <c r="W37" s="24">
        <v>0</v>
      </c>
      <c r="X37" s="24">
        <v>0</v>
      </c>
      <c r="Y37" s="25">
        <f t="shared" ref="Y37:Y42" si="35">W37+X37</f>
        <v>0</v>
      </c>
      <c r="Z37" s="24">
        <v>0</v>
      </c>
      <c r="AA37" s="24">
        <v>0</v>
      </c>
      <c r="AB37" s="25">
        <f t="shared" ref="AB37:AB42" si="36">Z37+AA37</f>
        <v>0</v>
      </c>
      <c r="AC37" s="24">
        <v>0</v>
      </c>
      <c r="AD37" s="24">
        <v>0</v>
      </c>
      <c r="AE37" s="25">
        <f t="shared" ref="AE37:AE42" si="37">AC37+AD37</f>
        <v>0</v>
      </c>
    </row>
    <row r="38" spans="1:31" s="26" customFormat="1" ht="25">
      <c r="A38" s="39"/>
      <c r="B38" s="45"/>
      <c r="C38" s="22">
        <v>2000</v>
      </c>
      <c r="D38" s="23" t="s">
        <v>13</v>
      </c>
      <c r="E38" s="24">
        <v>1884000</v>
      </c>
      <c r="F38" s="24">
        <v>0</v>
      </c>
      <c r="G38" s="25">
        <f t="shared" si="31"/>
        <v>1884000</v>
      </c>
      <c r="H38" s="25">
        <v>0</v>
      </c>
      <c r="I38" s="25">
        <v>0</v>
      </c>
      <c r="J38" s="25">
        <f t="shared" ref="J38:J42" si="38">+H38+I38</f>
        <v>0</v>
      </c>
      <c r="K38" s="25">
        <v>0</v>
      </c>
      <c r="L38" s="25">
        <v>0</v>
      </c>
      <c r="M38" s="25">
        <f t="shared" ref="M38:M42" si="39">+K38+L38</f>
        <v>0</v>
      </c>
      <c r="N38" s="24">
        <v>0</v>
      </c>
      <c r="O38" s="24">
        <v>0</v>
      </c>
      <c r="P38" s="25">
        <f t="shared" si="32"/>
        <v>0</v>
      </c>
      <c r="Q38" s="24">
        <v>0</v>
      </c>
      <c r="R38" s="24">
        <v>0</v>
      </c>
      <c r="S38" s="25">
        <f t="shared" si="33"/>
        <v>0</v>
      </c>
      <c r="T38" s="24">
        <v>0</v>
      </c>
      <c r="U38" s="24">
        <v>0</v>
      </c>
      <c r="V38" s="25">
        <f t="shared" si="34"/>
        <v>0</v>
      </c>
      <c r="W38" s="24">
        <v>0</v>
      </c>
      <c r="X38" s="24">
        <v>0</v>
      </c>
      <c r="Y38" s="25">
        <f t="shared" si="35"/>
        <v>0</v>
      </c>
      <c r="Z38" s="24">
        <v>0</v>
      </c>
      <c r="AA38" s="24">
        <v>0</v>
      </c>
      <c r="AB38" s="25">
        <f t="shared" si="36"/>
        <v>0</v>
      </c>
      <c r="AC38" s="24">
        <v>1884000</v>
      </c>
      <c r="AD38" s="24">
        <v>0</v>
      </c>
      <c r="AE38" s="25">
        <f t="shared" si="37"/>
        <v>1884000</v>
      </c>
    </row>
    <row r="39" spans="1:31" s="26" customFormat="1" ht="25">
      <c r="A39" s="39"/>
      <c r="B39" s="45"/>
      <c r="C39" s="22">
        <v>3000</v>
      </c>
      <c r="D39" s="23" t="s">
        <v>14</v>
      </c>
      <c r="E39" s="24">
        <v>0</v>
      </c>
      <c r="F39" s="24">
        <v>0</v>
      </c>
      <c r="G39" s="25">
        <f t="shared" si="31"/>
        <v>0</v>
      </c>
      <c r="H39" s="25">
        <v>0</v>
      </c>
      <c r="I39" s="25">
        <v>0</v>
      </c>
      <c r="J39" s="25">
        <f t="shared" si="38"/>
        <v>0</v>
      </c>
      <c r="K39" s="25">
        <v>0</v>
      </c>
      <c r="L39" s="25">
        <v>0</v>
      </c>
      <c r="M39" s="25">
        <f t="shared" si="39"/>
        <v>0</v>
      </c>
      <c r="N39" s="24">
        <v>0</v>
      </c>
      <c r="O39" s="24">
        <v>0</v>
      </c>
      <c r="P39" s="25">
        <f t="shared" si="32"/>
        <v>0</v>
      </c>
      <c r="Q39" s="24">
        <v>0</v>
      </c>
      <c r="R39" s="24">
        <v>0</v>
      </c>
      <c r="S39" s="25">
        <f t="shared" si="33"/>
        <v>0</v>
      </c>
      <c r="T39" s="24">
        <v>0</v>
      </c>
      <c r="U39" s="24">
        <v>0</v>
      </c>
      <c r="V39" s="25">
        <f t="shared" si="34"/>
        <v>0</v>
      </c>
      <c r="W39" s="24">
        <v>0</v>
      </c>
      <c r="X39" s="24">
        <v>0</v>
      </c>
      <c r="Y39" s="25">
        <f t="shared" si="35"/>
        <v>0</v>
      </c>
      <c r="Z39" s="24">
        <v>0</v>
      </c>
      <c r="AA39" s="24">
        <v>0</v>
      </c>
      <c r="AB39" s="25">
        <f t="shared" si="36"/>
        <v>0</v>
      </c>
      <c r="AC39" s="24">
        <v>0</v>
      </c>
      <c r="AD39" s="24">
        <v>0</v>
      </c>
      <c r="AE39" s="25">
        <f t="shared" si="37"/>
        <v>0</v>
      </c>
    </row>
    <row r="40" spans="1:31" s="26" customFormat="1" ht="25">
      <c r="A40" s="39"/>
      <c r="B40" s="45"/>
      <c r="C40" s="22">
        <v>4000</v>
      </c>
      <c r="D40" s="23" t="s">
        <v>15</v>
      </c>
      <c r="E40" s="24">
        <v>0</v>
      </c>
      <c r="F40" s="24">
        <v>0</v>
      </c>
      <c r="G40" s="25">
        <f t="shared" si="31"/>
        <v>0</v>
      </c>
      <c r="H40" s="25">
        <v>0</v>
      </c>
      <c r="I40" s="25">
        <v>0</v>
      </c>
      <c r="J40" s="25">
        <f t="shared" si="38"/>
        <v>0</v>
      </c>
      <c r="K40" s="25">
        <v>0</v>
      </c>
      <c r="L40" s="25">
        <v>0</v>
      </c>
      <c r="M40" s="25">
        <f t="shared" si="39"/>
        <v>0</v>
      </c>
      <c r="N40" s="24">
        <v>0</v>
      </c>
      <c r="O40" s="24">
        <v>0</v>
      </c>
      <c r="P40" s="25">
        <f t="shared" si="32"/>
        <v>0</v>
      </c>
      <c r="Q40" s="24">
        <v>0</v>
      </c>
      <c r="R40" s="24">
        <v>0</v>
      </c>
      <c r="S40" s="25">
        <f t="shared" si="33"/>
        <v>0</v>
      </c>
      <c r="T40" s="24">
        <v>0</v>
      </c>
      <c r="U40" s="24">
        <v>0</v>
      </c>
      <c r="V40" s="25">
        <f t="shared" si="34"/>
        <v>0</v>
      </c>
      <c r="W40" s="24">
        <v>0</v>
      </c>
      <c r="X40" s="24">
        <v>0</v>
      </c>
      <c r="Y40" s="25">
        <f t="shared" si="35"/>
        <v>0</v>
      </c>
      <c r="Z40" s="24">
        <v>0</v>
      </c>
      <c r="AA40" s="24">
        <v>0</v>
      </c>
      <c r="AB40" s="25">
        <f t="shared" si="36"/>
        <v>0</v>
      </c>
      <c r="AC40" s="24">
        <v>0</v>
      </c>
      <c r="AD40" s="24">
        <v>0</v>
      </c>
      <c r="AE40" s="25">
        <f t="shared" si="37"/>
        <v>0</v>
      </c>
    </row>
    <row r="41" spans="1:31" s="26" customFormat="1" ht="25">
      <c r="A41" s="39"/>
      <c r="B41" s="45"/>
      <c r="C41" s="22">
        <v>5000</v>
      </c>
      <c r="D41" s="23" t="s">
        <v>16</v>
      </c>
      <c r="E41" s="24">
        <v>47865134.049999997</v>
      </c>
      <c r="F41" s="24">
        <v>756630</v>
      </c>
      <c r="G41" s="25">
        <f t="shared" si="31"/>
        <v>48621764.049999997</v>
      </c>
      <c r="H41" s="25">
        <v>0</v>
      </c>
      <c r="I41" s="25">
        <v>0</v>
      </c>
      <c r="J41" s="25">
        <f t="shared" si="38"/>
        <v>0</v>
      </c>
      <c r="K41" s="25">
        <v>0</v>
      </c>
      <c r="L41" s="25">
        <v>0</v>
      </c>
      <c r="M41" s="25">
        <f t="shared" si="39"/>
        <v>0</v>
      </c>
      <c r="N41" s="24">
        <v>0</v>
      </c>
      <c r="O41" s="24">
        <v>0</v>
      </c>
      <c r="P41" s="25">
        <f t="shared" si="32"/>
        <v>0</v>
      </c>
      <c r="Q41" s="24">
        <v>0</v>
      </c>
      <c r="R41" s="24">
        <v>0</v>
      </c>
      <c r="S41" s="25">
        <f t="shared" si="33"/>
        <v>0</v>
      </c>
      <c r="T41" s="24">
        <v>0</v>
      </c>
      <c r="U41" s="24">
        <v>0</v>
      </c>
      <c r="V41" s="25">
        <f t="shared" si="34"/>
        <v>0</v>
      </c>
      <c r="W41" s="24">
        <v>0</v>
      </c>
      <c r="X41" s="24">
        <v>0</v>
      </c>
      <c r="Y41" s="25">
        <f t="shared" si="35"/>
        <v>0</v>
      </c>
      <c r="Z41" s="24">
        <v>0</v>
      </c>
      <c r="AA41" s="24">
        <v>0</v>
      </c>
      <c r="AB41" s="25">
        <f t="shared" si="36"/>
        <v>0</v>
      </c>
      <c r="AC41" s="24">
        <v>47865134.049999997</v>
      </c>
      <c r="AD41" s="24">
        <v>756630</v>
      </c>
      <c r="AE41" s="25">
        <f t="shared" si="37"/>
        <v>48621764.049999997</v>
      </c>
    </row>
    <row r="42" spans="1:31" s="26" customFormat="1" ht="25">
      <c r="A42" s="39"/>
      <c r="B42" s="45"/>
      <c r="C42" s="22">
        <v>6000</v>
      </c>
      <c r="D42" s="23" t="s">
        <v>17</v>
      </c>
      <c r="E42" s="24">
        <v>0</v>
      </c>
      <c r="F42" s="24">
        <v>0</v>
      </c>
      <c r="G42" s="25">
        <f t="shared" si="31"/>
        <v>0</v>
      </c>
      <c r="H42" s="25">
        <v>0</v>
      </c>
      <c r="I42" s="25">
        <v>0</v>
      </c>
      <c r="J42" s="25">
        <f t="shared" si="38"/>
        <v>0</v>
      </c>
      <c r="K42" s="25">
        <v>0</v>
      </c>
      <c r="L42" s="25">
        <v>0</v>
      </c>
      <c r="M42" s="25">
        <f t="shared" si="39"/>
        <v>0</v>
      </c>
      <c r="N42" s="24">
        <v>0</v>
      </c>
      <c r="O42" s="24">
        <v>0</v>
      </c>
      <c r="P42" s="25">
        <f t="shared" si="32"/>
        <v>0</v>
      </c>
      <c r="Q42" s="24">
        <v>0</v>
      </c>
      <c r="R42" s="24">
        <v>0</v>
      </c>
      <c r="S42" s="25">
        <f t="shared" si="33"/>
        <v>0</v>
      </c>
      <c r="T42" s="24">
        <v>0</v>
      </c>
      <c r="U42" s="24">
        <v>0</v>
      </c>
      <c r="V42" s="25">
        <f t="shared" si="34"/>
        <v>0</v>
      </c>
      <c r="W42" s="24">
        <v>0</v>
      </c>
      <c r="X42" s="24">
        <v>0</v>
      </c>
      <c r="Y42" s="25">
        <f t="shared" si="35"/>
        <v>0</v>
      </c>
      <c r="Z42" s="24">
        <v>0</v>
      </c>
      <c r="AA42" s="24">
        <v>0</v>
      </c>
      <c r="AB42" s="25">
        <f t="shared" si="36"/>
        <v>0</v>
      </c>
      <c r="AC42" s="24">
        <v>0</v>
      </c>
      <c r="AD42" s="24">
        <v>0</v>
      </c>
      <c r="AE42" s="25">
        <f t="shared" si="37"/>
        <v>0</v>
      </c>
    </row>
    <row r="43" spans="1:31" ht="52.5" customHeight="1">
      <c r="A43" s="39"/>
      <c r="B43" s="45">
        <v>2</v>
      </c>
      <c r="C43" s="56" t="s">
        <v>40</v>
      </c>
      <c r="D43" s="57"/>
      <c r="E43" s="6">
        <f>SUM(E44:E49)</f>
        <v>832627</v>
      </c>
      <c r="F43" s="6">
        <f t="shared" ref="F43:AE43" si="40">SUM(F44:F49)</f>
        <v>645240</v>
      </c>
      <c r="G43" s="6">
        <f t="shared" si="40"/>
        <v>1477867</v>
      </c>
      <c r="H43" s="6">
        <f t="shared" si="40"/>
        <v>0</v>
      </c>
      <c r="I43" s="6">
        <f t="shared" si="40"/>
        <v>0</v>
      </c>
      <c r="J43" s="6">
        <f t="shared" si="40"/>
        <v>0</v>
      </c>
      <c r="K43" s="6">
        <f t="shared" si="40"/>
        <v>0</v>
      </c>
      <c r="L43" s="6">
        <f t="shared" si="40"/>
        <v>0</v>
      </c>
      <c r="M43" s="6">
        <f t="shared" si="40"/>
        <v>0</v>
      </c>
      <c r="N43" s="6">
        <f t="shared" si="40"/>
        <v>0</v>
      </c>
      <c r="O43" s="6">
        <f t="shared" si="40"/>
        <v>0</v>
      </c>
      <c r="P43" s="6">
        <f t="shared" si="40"/>
        <v>0</v>
      </c>
      <c r="Q43" s="6">
        <f t="shared" si="40"/>
        <v>0</v>
      </c>
      <c r="R43" s="6">
        <f t="shared" si="40"/>
        <v>0</v>
      </c>
      <c r="S43" s="6">
        <f t="shared" si="40"/>
        <v>0</v>
      </c>
      <c r="T43" s="6">
        <f t="shared" si="40"/>
        <v>0</v>
      </c>
      <c r="U43" s="6">
        <f t="shared" si="40"/>
        <v>0</v>
      </c>
      <c r="V43" s="6">
        <f t="shared" si="40"/>
        <v>0</v>
      </c>
      <c r="W43" s="6">
        <f t="shared" si="40"/>
        <v>0</v>
      </c>
      <c r="X43" s="6">
        <f t="shared" si="40"/>
        <v>0</v>
      </c>
      <c r="Y43" s="6">
        <f t="shared" si="40"/>
        <v>0</v>
      </c>
      <c r="Z43" s="6">
        <f t="shared" si="40"/>
        <v>0</v>
      </c>
      <c r="AA43" s="6">
        <f t="shared" si="40"/>
        <v>0</v>
      </c>
      <c r="AB43" s="6">
        <f t="shared" si="40"/>
        <v>0</v>
      </c>
      <c r="AC43" s="6">
        <f t="shared" si="40"/>
        <v>832627</v>
      </c>
      <c r="AD43" s="6">
        <f t="shared" si="40"/>
        <v>645240</v>
      </c>
      <c r="AE43" s="6">
        <f t="shared" si="40"/>
        <v>1477867</v>
      </c>
    </row>
    <row r="44" spans="1:31" s="26" customFormat="1" ht="25">
      <c r="A44" s="39"/>
      <c r="B44" s="45"/>
      <c r="C44" s="22">
        <v>1000</v>
      </c>
      <c r="D44" s="23" t="s">
        <v>12</v>
      </c>
      <c r="E44" s="24">
        <v>0</v>
      </c>
      <c r="F44" s="24">
        <v>0</v>
      </c>
      <c r="G44" s="25">
        <f t="shared" ref="G44:G49" si="41">E44+F44</f>
        <v>0</v>
      </c>
      <c r="H44" s="25">
        <v>0</v>
      </c>
      <c r="I44" s="25">
        <v>0</v>
      </c>
      <c r="J44" s="25">
        <f>+H44+I44</f>
        <v>0</v>
      </c>
      <c r="K44" s="25">
        <v>0</v>
      </c>
      <c r="L44" s="25">
        <v>0</v>
      </c>
      <c r="M44" s="25">
        <f>+K44+L44</f>
        <v>0</v>
      </c>
      <c r="N44" s="24">
        <v>0</v>
      </c>
      <c r="O44" s="24">
        <v>0</v>
      </c>
      <c r="P44" s="25">
        <f t="shared" ref="P44:P49" si="42">N44+O44</f>
        <v>0</v>
      </c>
      <c r="Q44" s="24">
        <v>0</v>
      </c>
      <c r="R44" s="24">
        <v>0</v>
      </c>
      <c r="S44" s="25">
        <f t="shared" ref="S44:S49" si="43">Q44+R44</f>
        <v>0</v>
      </c>
      <c r="T44" s="24">
        <v>0</v>
      </c>
      <c r="U44" s="24">
        <v>0</v>
      </c>
      <c r="V44" s="25">
        <f t="shared" ref="V44:V49" si="44">T44+U44</f>
        <v>0</v>
      </c>
      <c r="W44" s="24">
        <v>0</v>
      </c>
      <c r="X44" s="24">
        <v>0</v>
      </c>
      <c r="Y44" s="25">
        <f t="shared" ref="Y44:Y49" si="45">W44+X44</f>
        <v>0</v>
      </c>
      <c r="Z44" s="24">
        <v>0</v>
      </c>
      <c r="AA44" s="24">
        <v>0</v>
      </c>
      <c r="AB44" s="25">
        <f t="shared" ref="AB44:AB49" si="46">Z44+AA44</f>
        <v>0</v>
      </c>
      <c r="AC44" s="24">
        <v>0</v>
      </c>
      <c r="AD44" s="24">
        <v>0</v>
      </c>
      <c r="AE44" s="25">
        <f t="shared" ref="AE44:AE49" si="47">AC44+AD44</f>
        <v>0</v>
      </c>
    </row>
    <row r="45" spans="1:31" s="26" customFormat="1" ht="25">
      <c r="A45" s="39"/>
      <c r="B45" s="45"/>
      <c r="C45" s="22">
        <v>2000</v>
      </c>
      <c r="D45" s="23" t="s">
        <v>13</v>
      </c>
      <c r="E45" s="24">
        <v>0</v>
      </c>
      <c r="F45" s="24">
        <v>72500</v>
      </c>
      <c r="G45" s="25">
        <f t="shared" si="41"/>
        <v>72500</v>
      </c>
      <c r="H45" s="25">
        <v>0</v>
      </c>
      <c r="I45" s="25">
        <v>0</v>
      </c>
      <c r="J45" s="25">
        <f t="shared" ref="J45:J49" si="48">+H45+I45</f>
        <v>0</v>
      </c>
      <c r="K45" s="25">
        <v>0</v>
      </c>
      <c r="L45" s="25">
        <v>0</v>
      </c>
      <c r="M45" s="25">
        <f t="shared" ref="M45:M49" si="49">+K45+L45</f>
        <v>0</v>
      </c>
      <c r="N45" s="24">
        <v>0</v>
      </c>
      <c r="O45" s="24">
        <v>0</v>
      </c>
      <c r="P45" s="25">
        <f t="shared" si="42"/>
        <v>0</v>
      </c>
      <c r="Q45" s="24">
        <v>0</v>
      </c>
      <c r="R45" s="24">
        <v>0</v>
      </c>
      <c r="S45" s="25">
        <f t="shared" si="43"/>
        <v>0</v>
      </c>
      <c r="T45" s="24">
        <v>0</v>
      </c>
      <c r="U45" s="24">
        <v>0</v>
      </c>
      <c r="V45" s="25">
        <v>0</v>
      </c>
      <c r="W45" s="24">
        <v>0</v>
      </c>
      <c r="X45" s="24">
        <v>0</v>
      </c>
      <c r="Y45" s="25">
        <f t="shared" si="45"/>
        <v>0</v>
      </c>
      <c r="Z45" s="24">
        <v>0</v>
      </c>
      <c r="AA45" s="24">
        <v>0</v>
      </c>
      <c r="AB45" s="25">
        <f t="shared" si="46"/>
        <v>0</v>
      </c>
      <c r="AC45" s="24">
        <v>0</v>
      </c>
      <c r="AD45" s="24">
        <v>72500</v>
      </c>
      <c r="AE45" s="25">
        <f t="shared" si="47"/>
        <v>72500</v>
      </c>
    </row>
    <row r="46" spans="1:31" s="26" customFormat="1" ht="25">
      <c r="A46" s="39"/>
      <c r="B46" s="45"/>
      <c r="C46" s="22">
        <v>3000</v>
      </c>
      <c r="D46" s="23" t="s">
        <v>14</v>
      </c>
      <c r="E46" s="24">
        <v>0</v>
      </c>
      <c r="F46" s="24">
        <v>552740</v>
      </c>
      <c r="G46" s="25">
        <f t="shared" si="41"/>
        <v>552740</v>
      </c>
      <c r="H46" s="25">
        <v>0</v>
      </c>
      <c r="I46" s="25">
        <v>0</v>
      </c>
      <c r="J46" s="25">
        <f t="shared" si="48"/>
        <v>0</v>
      </c>
      <c r="K46" s="25">
        <v>0</v>
      </c>
      <c r="L46" s="25">
        <v>0</v>
      </c>
      <c r="M46" s="25">
        <f t="shared" si="49"/>
        <v>0</v>
      </c>
      <c r="N46" s="24">
        <v>0</v>
      </c>
      <c r="O46" s="24">
        <v>0</v>
      </c>
      <c r="P46" s="25">
        <f t="shared" si="42"/>
        <v>0</v>
      </c>
      <c r="Q46" s="24">
        <v>0</v>
      </c>
      <c r="R46" s="24">
        <v>0</v>
      </c>
      <c r="S46" s="25">
        <f t="shared" si="43"/>
        <v>0</v>
      </c>
      <c r="T46" s="24">
        <v>0</v>
      </c>
      <c r="U46" s="24">
        <v>0</v>
      </c>
      <c r="V46" s="25">
        <f t="shared" si="44"/>
        <v>0</v>
      </c>
      <c r="W46" s="24">
        <v>0</v>
      </c>
      <c r="X46" s="24">
        <v>0</v>
      </c>
      <c r="Y46" s="25">
        <f t="shared" si="45"/>
        <v>0</v>
      </c>
      <c r="Z46" s="24">
        <v>0</v>
      </c>
      <c r="AA46" s="24">
        <v>0</v>
      </c>
      <c r="AB46" s="25">
        <f t="shared" si="46"/>
        <v>0</v>
      </c>
      <c r="AC46" s="24">
        <v>0</v>
      </c>
      <c r="AD46" s="24">
        <v>552740</v>
      </c>
      <c r="AE46" s="25">
        <f t="shared" si="47"/>
        <v>552740</v>
      </c>
    </row>
    <row r="47" spans="1:31" s="26" customFormat="1" ht="25">
      <c r="A47" s="39"/>
      <c r="B47" s="45"/>
      <c r="C47" s="22">
        <v>4000</v>
      </c>
      <c r="D47" s="23" t="s">
        <v>15</v>
      </c>
      <c r="E47" s="24">
        <v>0</v>
      </c>
      <c r="F47" s="24">
        <v>0</v>
      </c>
      <c r="G47" s="25">
        <f t="shared" si="41"/>
        <v>0</v>
      </c>
      <c r="H47" s="25">
        <v>0</v>
      </c>
      <c r="I47" s="25">
        <v>0</v>
      </c>
      <c r="J47" s="25">
        <f t="shared" si="48"/>
        <v>0</v>
      </c>
      <c r="K47" s="25">
        <v>0</v>
      </c>
      <c r="L47" s="25">
        <v>0</v>
      </c>
      <c r="M47" s="25">
        <f t="shared" si="49"/>
        <v>0</v>
      </c>
      <c r="N47" s="24">
        <v>0</v>
      </c>
      <c r="O47" s="24">
        <v>0</v>
      </c>
      <c r="P47" s="25">
        <f t="shared" si="42"/>
        <v>0</v>
      </c>
      <c r="Q47" s="24">
        <v>0</v>
      </c>
      <c r="R47" s="24">
        <v>0</v>
      </c>
      <c r="S47" s="25">
        <f t="shared" si="43"/>
        <v>0</v>
      </c>
      <c r="T47" s="24">
        <v>0</v>
      </c>
      <c r="U47" s="24">
        <v>0</v>
      </c>
      <c r="V47" s="25">
        <f t="shared" si="44"/>
        <v>0</v>
      </c>
      <c r="W47" s="24">
        <v>0</v>
      </c>
      <c r="X47" s="24">
        <v>0</v>
      </c>
      <c r="Y47" s="25">
        <f t="shared" si="45"/>
        <v>0</v>
      </c>
      <c r="Z47" s="24">
        <v>0</v>
      </c>
      <c r="AA47" s="24">
        <v>0</v>
      </c>
      <c r="AB47" s="25">
        <f t="shared" si="46"/>
        <v>0</v>
      </c>
      <c r="AC47" s="24">
        <v>0</v>
      </c>
      <c r="AD47" s="24">
        <v>0</v>
      </c>
      <c r="AE47" s="25">
        <f t="shared" si="47"/>
        <v>0</v>
      </c>
    </row>
    <row r="48" spans="1:31" s="26" customFormat="1" ht="25">
      <c r="A48" s="39"/>
      <c r="B48" s="45"/>
      <c r="C48" s="22">
        <v>5000</v>
      </c>
      <c r="D48" s="23" t="s">
        <v>16</v>
      </c>
      <c r="E48" s="24">
        <v>832627</v>
      </c>
      <c r="F48" s="24">
        <v>20000</v>
      </c>
      <c r="G48" s="25">
        <f t="shared" si="41"/>
        <v>852627</v>
      </c>
      <c r="H48" s="25">
        <v>0</v>
      </c>
      <c r="I48" s="25">
        <v>0</v>
      </c>
      <c r="J48" s="25">
        <f t="shared" si="48"/>
        <v>0</v>
      </c>
      <c r="K48" s="25">
        <v>0</v>
      </c>
      <c r="L48" s="25">
        <v>0</v>
      </c>
      <c r="M48" s="25">
        <f t="shared" si="49"/>
        <v>0</v>
      </c>
      <c r="N48" s="24">
        <v>0</v>
      </c>
      <c r="O48" s="24">
        <v>0</v>
      </c>
      <c r="P48" s="25">
        <f t="shared" si="42"/>
        <v>0</v>
      </c>
      <c r="Q48" s="24">
        <v>0</v>
      </c>
      <c r="R48" s="24">
        <v>0</v>
      </c>
      <c r="S48" s="25">
        <f t="shared" si="43"/>
        <v>0</v>
      </c>
      <c r="T48" s="24">
        <v>0</v>
      </c>
      <c r="U48" s="24">
        <v>0</v>
      </c>
      <c r="V48" s="25">
        <f t="shared" si="44"/>
        <v>0</v>
      </c>
      <c r="W48" s="24">
        <v>0</v>
      </c>
      <c r="X48" s="24">
        <v>0</v>
      </c>
      <c r="Y48" s="25">
        <f t="shared" si="45"/>
        <v>0</v>
      </c>
      <c r="Z48" s="24">
        <v>0</v>
      </c>
      <c r="AA48" s="24">
        <v>0</v>
      </c>
      <c r="AB48" s="25">
        <f t="shared" si="46"/>
        <v>0</v>
      </c>
      <c r="AC48" s="24">
        <v>832627</v>
      </c>
      <c r="AD48" s="24">
        <v>20000</v>
      </c>
      <c r="AE48" s="25">
        <f t="shared" si="47"/>
        <v>852627</v>
      </c>
    </row>
    <row r="49" spans="1:31" s="26" customFormat="1" ht="25">
      <c r="A49" s="39"/>
      <c r="B49" s="45"/>
      <c r="C49" s="22">
        <v>6000</v>
      </c>
      <c r="D49" s="23" t="s">
        <v>17</v>
      </c>
      <c r="E49" s="24">
        <v>0</v>
      </c>
      <c r="F49" s="24">
        <v>0</v>
      </c>
      <c r="G49" s="25">
        <f t="shared" si="41"/>
        <v>0</v>
      </c>
      <c r="H49" s="25">
        <v>0</v>
      </c>
      <c r="I49" s="25">
        <v>0</v>
      </c>
      <c r="J49" s="25">
        <f t="shared" si="48"/>
        <v>0</v>
      </c>
      <c r="K49" s="25">
        <v>0</v>
      </c>
      <c r="L49" s="25">
        <v>0</v>
      </c>
      <c r="M49" s="25">
        <f t="shared" si="49"/>
        <v>0</v>
      </c>
      <c r="N49" s="24">
        <v>0</v>
      </c>
      <c r="O49" s="24">
        <v>0</v>
      </c>
      <c r="P49" s="25">
        <f t="shared" si="42"/>
        <v>0</v>
      </c>
      <c r="Q49" s="24">
        <v>0</v>
      </c>
      <c r="R49" s="24">
        <v>0</v>
      </c>
      <c r="S49" s="25">
        <f t="shared" si="43"/>
        <v>0</v>
      </c>
      <c r="T49" s="24">
        <v>0</v>
      </c>
      <c r="U49" s="24">
        <v>0</v>
      </c>
      <c r="V49" s="25">
        <f t="shared" si="44"/>
        <v>0</v>
      </c>
      <c r="W49" s="24">
        <v>0</v>
      </c>
      <c r="X49" s="24">
        <v>0</v>
      </c>
      <c r="Y49" s="25">
        <f t="shared" si="45"/>
        <v>0</v>
      </c>
      <c r="Z49" s="24">
        <v>0</v>
      </c>
      <c r="AA49" s="24">
        <v>0</v>
      </c>
      <c r="AB49" s="25">
        <f t="shared" si="46"/>
        <v>0</v>
      </c>
      <c r="AC49" s="24">
        <v>0</v>
      </c>
      <c r="AD49" s="24">
        <v>0</v>
      </c>
      <c r="AE49" s="25">
        <f t="shared" si="47"/>
        <v>0</v>
      </c>
    </row>
    <row r="50" spans="1:31" ht="52.5" customHeight="1">
      <c r="A50" s="39"/>
      <c r="B50" s="45">
        <v>3</v>
      </c>
      <c r="C50" s="56" t="s">
        <v>41</v>
      </c>
      <c r="D50" s="49"/>
      <c r="E50" s="6">
        <f>SUM(E51:E56)</f>
        <v>976507</v>
      </c>
      <c r="F50" s="6">
        <f t="shared" ref="F50:AE50" si="50">SUM(F51:F56)</f>
        <v>68872</v>
      </c>
      <c r="G50" s="6">
        <f t="shared" si="50"/>
        <v>1045379</v>
      </c>
      <c r="H50" s="6">
        <f t="shared" si="50"/>
        <v>0</v>
      </c>
      <c r="I50" s="6">
        <f t="shared" si="50"/>
        <v>0</v>
      </c>
      <c r="J50" s="6">
        <f t="shared" si="50"/>
        <v>0</v>
      </c>
      <c r="K50" s="6">
        <f t="shared" si="50"/>
        <v>0</v>
      </c>
      <c r="L50" s="6">
        <f t="shared" si="50"/>
        <v>0</v>
      </c>
      <c r="M50" s="6">
        <f t="shared" si="50"/>
        <v>0</v>
      </c>
      <c r="N50" s="6">
        <f t="shared" si="50"/>
        <v>0</v>
      </c>
      <c r="O50" s="6">
        <f t="shared" si="50"/>
        <v>0</v>
      </c>
      <c r="P50" s="6">
        <f t="shared" si="50"/>
        <v>0</v>
      </c>
      <c r="Q50" s="6">
        <f t="shared" si="50"/>
        <v>0</v>
      </c>
      <c r="R50" s="6">
        <f t="shared" si="50"/>
        <v>0</v>
      </c>
      <c r="S50" s="6">
        <f t="shared" si="50"/>
        <v>0</v>
      </c>
      <c r="T50" s="6">
        <f t="shared" si="50"/>
        <v>0</v>
      </c>
      <c r="U50" s="6">
        <f t="shared" si="50"/>
        <v>0</v>
      </c>
      <c r="V50" s="6">
        <f t="shared" si="50"/>
        <v>0</v>
      </c>
      <c r="W50" s="6">
        <f t="shared" si="50"/>
        <v>0</v>
      </c>
      <c r="X50" s="6">
        <f t="shared" si="50"/>
        <v>0</v>
      </c>
      <c r="Y50" s="6">
        <f t="shared" si="50"/>
        <v>0</v>
      </c>
      <c r="Z50" s="6">
        <f t="shared" si="50"/>
        <v>0</v>
      </c>
      <c r="AA50" s="6">
        <f t="shared" si="50"/>
        <v>0</v>
      </c>
      <c r="AB50" s="6">
        <f t="shared" si="50"/>
        <v>0</v>
      </c>
      <c r="AC50" s="6">
        <f t="shared" si="50"/>
        <v>976507</v>
      </c>
      <c r="AD50" s="6">
        <f t="shared" si="50"/>
        <v>68872</v>
      </c>
      <c r="AE50" s="6">
        <f t="shared" si="50"/>
        <v>1045379</v>
      </c>
    </row>
    <row r="51" spans="1:31" ht="25">
      <c r="A51" s="39"/>
      <c r="B51" s="45"/>
      <c r="C51" s="11">
        <v>1000</v>
      </c>
      <c r="D51" s="12" t="s">
        <v>12</v>
      </c>
      <c r="E51" s="5">
        <v>0</v>
      </c>
      <c r="F51" s="5">
        <v>0</v>
      </c>
      <c r="G51" s="13">
        <f>E51+F51</f>
        <v>0</v>
      </c>
      <c r="H51" s="13">
        <v>0</v>
      </c>
      <c r="I51" s="13">
        <v>0</v>
      </c>
      <c r="J51" s="13">
        <f>+H51+I51</f>
        <v>0</v>
      </c>
      <c r="K51" s="13">
        <v>0</v>
      </c>
      <c r="L51" s="13">
        <v>0</v>
      </c>
      <c r="M51" s="13">
        <f>+K51+L51</f>
        <v>0</v>
      </c>
      <c r="N51" s="5">
        <v>0</v>
      </c>
      <c r="O51" s="5">
        <v>0</v>
      </c>
      <c r="P51" s="13">
        <f>+N51+O51</f>
        <v>0</v>
      </c>
      <c r="Q51" s="5">
        <v>0</v>
      </c>
      <c r="R51" s="5">
        <v>0</v>
      </c>
      <c r="S51" s="13">
        <f t="shared" ref="S51:S56" si="51">Q51+R51</f>
        <v>0</v>
      </c>
      <c r="T51" s="5">
        <v>0</v>
      </c>
      <c r="U51" s="5">
        <v>0</v>
      </c>
      <c r="V51" s="13">
        <f t="shared" ref="V51:V56" si="52">T51+U51</f>
        <v>0</v>
      </c>
      <c r="W51" s="5">
        <v>0</v>
      </c>
      <c r="X51" s="5">
        <v>0</v>
      </c>
      <c r="Y51" s="13">
        <f t="shared" ref="Y51:Y56" si="53">W51+X51</f>
        <v>0</v>
      </c>
      <c r="Z51" s="5">
        <v>0</v>
      </c>
      <c r="AA51" s="5">
        <v>0</v>
      </c>
      <c r="AB51" s="13">
        <f t="shared" ref="AB51:AB56" si="54">Z51+AA51</f>
        <v>0</v>
      </c>
      <c r="AC51" s="5">
        <f t="shared" ref="AC51:AC56" si="55">E51-N51-Q51-T51-W51-Z51</f>
        <v>0</v>
      </c>
      <c r="AD51" s="5">
        <f t="shared" ref="AD51:AD56" si="56">F51-O51-R51-U51-X51-AA51</f>
        <v>0</v>
      </c>
      <c r="AE51" s="13">
        <f t="shared" ref="AE51:AE56" si="57">AC51+AD51</f>
        <v>0</v>
      </c>
    </row>
    <row r="52" spans="1:31" ht="25">
      <c r="A52" s="39"/>
      <c r="B52" s="45"/>
      <c r="C52" s="11">
        <v>2000</v>
      </c>
      <c r="D52" s="12" t="s">
        <v>13</v>
      </c>
      <c r="E52" s="5">
        <v>0</v>
      </c>
      <c r="F52" s="5">
        <v>53100</v>
      </c>
      <c r="G52" s="13">
        <f t="shared" ref="G52:G55" si="58">E52+F52</f>
        <v>53100</v>
      </c>
      <c r="H52" s="13">
        <v>0</v>
      </c>
      <c r="I52" s="13">
        <v>0</v>
      </c>
      <c r="J52" s="13">
        <f t="shared" ref="J52:J56" si="59">+H52+I52</f>
        <v>0</v>
      </c>
      <c r="K52" s="13">
        <v>0</v>
      </c>
      <c r="L52" s="13">
        <v>0</v>
      </c>
      <c r="M52" s="13">
        <f t="shared" ref="M52:M56" si="60">+K52+L52</f>
        <v>0</v>
      </c>
      <c r="N52" s="5">
        <v>0</v>
      </c>
      <c r="O52" s="5">
        <v>0</v>
      </c>
      <c r="P52" s="13">
        <f t="shared" ref="P52:P56" si="61">+N52+O52</f>
        <v>0</v>
      </c>
      <c r="Q52" s="5">
        <v>0</v>
      </c>
      <c r="R52" s="5">
        <v>0</v>
      </c>
      <c r="S52" s="13">
        <f t="shared" si="51"/>
        <v>0</v>
      </c>
      <c r="T52" s="5">
        <v>0</v>
      </c>
      <c r="U52" s="5">
        <v>0</v>
      </c>
      <c r="V52" s="13">
        <f t="shared" si="52"/>
        <v>0</v>
      </c>
      <c r="W52" s="5">
        <v>0</v>
      </c>
      <c r="X52" s="5">
        <v>0</v>
      </c>
      <c r="Y52" s="13">
        <f t="shared" si="53"/>
        <v>0</v>
      </c>
      <c r="Z52" s="5">
        <v>0</v>
      </c>
      <c r="AA52" s="5">
        <v>0</v>
      </c>
      <c r="AB52" s="13">
        <f t="shared" si="54"/>
        <v>0</v>
      </c>
      <c r="AC52" s="5">
        <f t="shared" si="55"/>
        <v>0</v>
      </c>
      <c r="AD52" s="5">
        <f t="shared" si="56"/>
        <v>53100</v>
      </c>
      <c r="AE52" s="13">
        <f t="shared" si="57"/>
        <v>53100</v>
      </c>
    </row>
    <row r="53" spans="1:31" ht="25">
      <c r="A53" s="39"/>
      <c r="B53" s="45"/>
      <c r="C53" s="11">
        <v>3000</v>
      </c>
      <c r="D53" s="12" t="s">
        <v>14</v>
      </c>
      <c r="E53" s="5">
        <v>0</v>
      </c>
      <c r="F53" s="5">
        <v>0</v>
      </c>
      <c r="G53" s="13">
        <f t="shared" si="58"/>
        <v>0</v>
      </c>
      <c r="H53" s="13">
        <v>0</v>
      </c>
      <c r="I53" s="13">
        <v>0</v>
      </c>
      <c r="J53" s="13">
        <f t="shared" si="59"/>
        <v>0</v>
      </c>
      <c r="K53" s="13">
        <v>0</v>
      </c>
      <c r="L53" s="13">
        <v>0</v>
      </c>
      <c r="M53" s="13">
        <f t="shared" si="60"/>
        <v>0</v>
      </c>
      <c r="N53" s="5">
        <v>0</v>
      </c>
      <c r="O53" s="5">
        <v>0</v>
      </c>
      <c r="P53" s="13">
        <f t="shared" si="61"/>
        <v>0</v>
      </c>
      <c r="Q53" s="5">
        <v>0</v>
      </c>
      <c r="R53" s="5">
        <v>0</v>
      </c>
      <c r="S53" s="13">
        <f t="shared" si="51"/>
        <v>0</v>
      </c>
      <c r="T53" s="5">
        <v>0</v>
      </c>
      <c r="U53" s="5">
        <v>0</v>
      </c>
      <c r="V53" s="13">
        <f t="shared" si="52"/>
        <v>0</v>
      </c>
      <c r="W53" s="5">
        <v>0</v>
      </c>
      <c r="X53" s="5">
        <v>0</v>
      </c>
      <c r="Y53" s="13">
        <f t="shared" si="53"/>
        <v>0</v>
      </c>
      <c r="Z53" s="5">
        <v>0</v>
      </c>
      <c r="AA53" s="5">
        <v>0</v>
      </c>
      <c r="AB53" s="13">
        <f t="shared" si="54"/>
        <v>0</v>
      </c>
      <c r="AC53" s="5">
        <f t="shared" si="55"/>
        <v>0</v>
      </c>
      <c r="AD53" s="5">
        <f t="shared" si="56"/>
        <v>0</v>
      </c>
      <c r="AE53" s="13">
        <f t="shared" si="57"/>
        <v>0</v>
      </c>
    </row>
    <row r="54" spans="1:31" ht="25">
      <c r="A54" s="39"/>
      <c r="B54" s="45"/>
      <c r="C54" s="11">
        <v>4000</v>
      </c>
      <c r="D54" s="12" t="s">
        <v>15</v>
      </c>
      <c r="E54" s="5">
        <v>0</v>
      </c>
      <c r="F54" s="5">
        <v>0</v>
      </c>
      <c r="G54" s="13">
        <f t="shared" si="58"/>
        <v>0</v>
      </c>
      <c r="H54" s="13">
        <v>0</v>
      </c>
      <c r="I54" s="13">
        <v>0</v>
      </c>
      <c r="J54" s="13">
        <f t="shared" si="59"/>
        <v>0</v>
      </c>
      <c r="K54" s="13">
        <v>0</v>
      </c>
      <c r="L54" s="13">
        <v>0</v>
      </c>
      <c r="M54" s="13">
        <f t="shared" si="60"/>
        <v>0</v>
      </c>
      <c r="N54" s="5">
        <v>0</v>
      </c>
      <c r="O54" s="5">
        <v>0</v>
      </c>
      <c r="P54" s="13">
        <f t="shared" si="61"/>
        <v>0</v>
      </c>
      <c r="Q54" s="5">
        <v>0</v>
      </c>
      <c r="R54" s="5">
        <v>0</v>
      </c>
      <c r="S54" s="13">
        <f t="shared" si="51"/>
        <v>0</v>
      </c>
      <c r="T54" s="5">
        <v>0</v>
      </c>
      <c r="U54" s="5">
        <v>0</v>
      </c>
      <c r="V54" s="13">
        <f t="shared" si="52"/>
        <v>0</v>
      </c>
      <c r="W54" s="5">
        <v>0</v>
      </c>
      <c r="X54" s="5">
        <v>0</v>
      </c>
      <c r="Y54" s="13">
        <f t="shared" si="53"/>
        <v>0</v>
      </c>
      <c r="Z54" s="5">
        <v>0</v>
      </c>
      <c r="AA54" s="5">
        <v>0</v>
      </c>
      <c r="AB54" s="13">
        <f t="shared" si="54"/>
        <v>0</v>
      </c>
      <c r="AC54" s="5">
        <f t="shared" si="55"/>
        <v>0</v>
      </c>
      <c r="AD54" s="5">
        <f t="shared" si="56"/>
        <v>0</v>
      </c>
      <c r="AE54" s="13">
        <f t="shared" si="57"/>
        <v>0</v>
      </c>
    </row>
    <row r="55" spans="1:31" ht="25">
      <c r="A55" s="39"/>
      <c r="B55" s="45"/>
      <c r="C55" s="11">
        <v>5000</v>
      </c>
      <c r="D55" s="12" t="s">
        <v>16</v>
      </c>
      <c r="E55" s="5">
        <v>976507</v>
      </c>
      <c r="F55" s="5">
        <v>15772</v>
      </c>
      <c r="G55" s="13">
        <f t="shared" si="58"/>
        <v>992279</v>
      </c>
      <c r="H55" s="13">
        <v>0</v>
      </c>
      <c r="I55" s="13">
        <v>0</v>
      </c>
      <c r="J55" s="13">
        <f t="shared" si="59"/>
        <v>0</v>
      </c>
      <c r="K55" s="13">
        <v>0</v>
      </c>
      <c r="L55" s="13">
        <v>0</v>
      </c>
      <c r="M55" s="13">
        <f t="shared" si="60"/>
        <v>0</v>
      </c>
      <c r="N55" s="5">
        <v>0</v>
      </c>
      <c r="O55" s="5">
        <v>0</v>
      </c>
      <c r="P55" s="13">
        <f t="shared" si="61"/>
        <v>0</v>
      </c>
      <c r="Q55" s="5">
        <v>0</v>
      </c>
      <c r="R55" s="5">
        <v>0</v>
      </c>
      <c r="S55" s="13">
        <f t="shared" si="51"/>
        <v>0</v>
      </c>
      <c r="T55" s="5">
        <v>0</v>
      </c>
      <c r="U55" s="5">
        <v>0</v>
      </c>
      <c r="V55" s="13">
        <f t="shared" si="52"/>
        <v>0</v>
      </c>
      <c r="W55" s="5">
        <v>0</v>
      </c>
      <c r="X55" s="5">
        <v>0</v>
      </c>
      <c r="Y55" s="13">
        <f t="shared" si="53"/>
        <v>0</v>
      </c>
      <c r="Z55" s="5">
        <v>0</v>
      </c>
      <c r="AA55" s="5">
        <v>0</v>
      </c>
      <c r="AB55" s="13">
        <f t="shared" si="54"/>
        <v>0</v>
      </c>
      <c r="AC55" s="5">
        <f t="shared" si="55"/>
        <v>976507</v>
      </c>
      <c r="AD55" s="5">
        <f t="shared" si="56"/>
        <v>15772</v>
      </c>
      <c r="AE55" s="13">
        <f t="shared" si="57"/>
        <v>992279</v>
      </c>
    </row>
    <row r="56" spans="1:31" ht="25.5" thickBot="1">
      <c r="A56" s="40"/>
      <c r="B56" s="50"/>
      <c r="C56" s="14">
        <v>6000</v>
      </c>
      <c r="D56" s="15" t="s">
        <v>17</v>
      </c>
      <c r="E56" s="5">
        <v>0</v>
      </c>
      <c r="F56" s="5">
        <v>0</v>
      </c>
      <c r="G56" s="13">
        <f>E56+F56</f>
        <v>0</v>
      </c>
      <c r="H56" s="21">
        <v>0</v>
      </c>
      <c r="I56" s="21">
        <v>0</v>
      </c>
      <c r="J56" s="13">
        <f t="shared" si="59"/>
        <v>0</v>
      </c>
      <c r="K56" s="21">
        <v>0</v>
      </c>
      <c r="L56" s="21">
        <v>0</v>
      </c>
      <c r="M56" s="13">
        <f t="shared" si="60"/>
        <v>0</v>
      </c>
      <c r="N56" s="7">
        <v>0</v>
      </c>
      <c r="O56" s="7">
        <v>0</v>
      </c>
      <c r="P56" s="13">
        <f t="shared" si="61"/>
        <v>0</v>
      </c>
      <c r="Q56" s="7">
        <v>0</v>
      </c>
      <c r="R56" s="7">
        <v>0</v>
      </c>
      <c r="S56" s="16">
        <f t="shared" si="51"/>
        <v>0</v>
      </c>
      <c r="T56" s="7">
        <v>0</v>
      </c>
      <c r="U56" s="7">
        <v>0</v>
      </c>
      <c r="V56" s="16">
        <f t="shared" si="52"/>
        <v>0</v>
      </c>
      <c r="W56" s="7">
        <v>0</v>
      </c>
      <c r="X56" s="7">
        <v>0</v>
      </c>
      <c r="Y56" s="16">
        <f t="shared" si="53"/>
        <v>0</v>
      </c>
      <c r="Z56" s="7">
        <v>0</v>
      </c>
      <c r="AA56" s="7">
        <v>0</v>
      </c>
      <c r="AB56" s="16">
        <f t="shared" si="54"/>
        <v>0</v>
      </c>
      <c r="AC56" s="5">
        <f t="shared" si="55"/>
        <v>0</v>
      </c>
      <c r="AD56" s="5">
        <f t="shared" si="56"/>
        <v>0</v>
      </c>
      <c r="AE56" s="16">
        <f t="shared" si="57"/>
        <v>0</v>
      </c>
    </row>
    <row r="57" spans="1:31" ht="55.5" customHeight="1">
      <c r="A57" s="33"/>
      <c r="B57" s="36"/>
      <c r="C57" s="56" t="s">
        <v>42</v>
      </c>
      <c r="D57" s="49"/>
      <c r="E57" s="6">
        <f>SUM(E58:E63)</f>
        <v>86244</v>
      </c>
      <c r="F57" s="6">
        <f t="shared" ref="F57:AE57" si="62">SUM(F58:F63)</f>
        <v>343837</v>
      </c>
      <c r="G57" s="6">
        <f t="shared" si="62"/>
        <v>430081</v>
      </c>
      <c r="H57" s="6">
        <f t="shared" si="62"/>
        <v>0</v>
      </c>
      <c r="I57" s="6">
        <f t="shared" si="62"/>
        <v>0</v>
      </c>
      <c r="J57" s="6">
        <f t="shared" si="62"/>
        <v>0</v>
      </c>
      <c r="K57" s="6">
        <f t="shared" si="62"/>
        <v>0</v>
      </c>
      <c r="L57" s="6">
        <f t="shared" si="62"/>
        <v>0</v>
      </c>
      <c r="M57" s="6">
        <f t="shared" si="62"/>
        <v>0</v>
      </c>
      <c r="N57" s="6">
        <f t="shared" si="62"/>
        <v>0</v>
      </c>
      <c r="O57" s="6">
        <f t="shared" si="62"/>
        <v>0</v>
      </c>
      <c r="P57" s="6">
        <f t="shared" si="62"/>
        <v>0</v>
      </c>
      <c r="Q57" s="6">
        <f t="shared" si="62"/>
        <v>0</v>
      </c>
      <c r="R57" s="6">
        <f t="shared" si="62"/>
        <v>0</v>
      </c>
      <c r="S57" s="6">
        <f t="shared" si="62"/>
        <v>0</v>
      </c>
      <c r="T57" s="6">
        <f t="shared" si="62"/>
        <v>0</v>
      </c>
      <c r="U57" s="6">
        <f t="shared" si="62"/>
        <v>0</v>
      </c>
      <c r="V57" s="6">
        <f t="shared" si="62"/>
        <v>0</v>
      </c>
      <c r="W57" s="6">
        <f t="shared" si="62"/>
        <v>0</v>
      </c>
      <c r="X57" s="6">
        <f t="shared" si="62"/>
        <v>0</v>
      </c>
      <c r="Y57" s="6">
        <f t="shared" si="62"/>
        <v>0</v>
      </c>
      <c r="Z57" s="6">
        <f t="shared" si="62"/>
        <v>0</v>
      </c>
      <c r="AA57" s="6">
        <f t="shared" si="62"/>
        <v>0</v>
      </c>
      <c r="AB57" s="6">
        <f t="shared" si="62"/>
        <v>0</v>
      </c>
      <c r="AC57" s="6">
        <f t="shared" si="62"/>
        <v>86244</v>
      </c>
      <c r="AD57" s="6">
        <f t="shared" si="62"/>
        <v>343837</v>
      </c>
      <c r="AE57" s="6">
        <f t="shared" si="62"/>
        <v>430081</v>
      </c>
    </row>
    <row r="58" spans="1:31" ht="25">
      <c r="A58" s="33"/>
      <c r="B58" s="36"/>
      <c r="C58" s="11">
        <v>1000</v>
      </c>
      <c r="D58" s="12" t="s">
        <v>12</v>
      </c>
      <c r="E58" s="5">
        <v>0</v>
      </c>
      <c r="F58" s="5">
        <v>0</v>
      </c>
      <c r="G58" s="13">
        <f t="shared" ref="G58:G63" si="63">E58+F58</f>
        <v>0</v>
      </c>
      <c r="H58" s="13">
        <v>0</v>
      </c>
      <c r="I58" s="13">
        <v>0</v>
      </c>
      <c r="J58" s="13">
        <f>+H58+I58</f>
        <v>0</v>
      </c>
      <c r="K58" s="13">
        <v>0</v>
      </c>
      <c r="L58" s="13">
        <v>0</v>
      </c>
      <c r="M58" s="13">
        <f>+K58+L58</f>
        <v>0</v>
      </c>
      <c r="N58" s="5">
        <v>0</v>
      </c>
      <c r="O58" s="5">
        <v>0</v>
      </c>
      <c r="P58" s="13">
        <f>+N58+O58</f>
        <v>0</v>
      </c>
      <c r="Q58" s="5">
        <v>0</v>
      </c>
      <c r="R58" s="5">
        <v>0</v>
      </c>
      <c r="S58" s="13">
        <f t="shared" ref="S58:S63" si="64">Q58+R58</f>
        <v>0</v>
      </c>
      <c r="T58" s="5">
        <v>0</v>
      </c>
      <c r="U58" s="5">
        <v>0</v>
      </c>
      <c r="V58" s="13">
        <f t="shared" ref="V58:V63" si="65">T58+U58</f>
        <v>0</v>
      </c>
      <c r="W58" s="5">
        <v>0</v>
      </c>
      <c r="X58" s="5">
        <v>0</v>
      </c>
      <c r="Y58" s="13">
        <f t="shared" ref="Y58:Y63" si="66">W58+X58</f>
        <v>0</v>
      </c>
      <c r="Z58" s="5">
        <v>0</v>
      </c>
      <c r="AA58" s="5">
        <v>0</v>
      </c>
      <c r="AB58" s="13">
        <f t="shared" ref="AB58:AB63" si="67">Z58+AA58</f>
        <v>0</v>
      </c>
      <c r="AC58" s="5">
        <v>0</v>
      </c>
      <c r="AD58" s="5">
        <v>0</v>
      </c>
      <c r="AE58" s="13">
        <f t="shared" ref="AE58:AE63" si="68">AC58+AD58</f>
        <v>0</v>
      </c>
    </row>
    <row r="59" spans="1:31" ht="25">
      <c r="A59" s="33"/>
      <c r="B59" s="36"/>
      <c r="C59" s="11">
        <v>2000</v>
      </c>
      <c r="D59" s="12" t="s">
        <v>13</v>
      </c>
      <c r="E59" s="5">
        <v>0</v>
      </c>
      <c r="F59" s="5">
        <v>85751</v>
      </c>
      <c r="G59" s="13">
        <f t="shared" si="63"/>
        <v>85751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f t="shared" ref="M59:M63" si="69">+K59+L59</f>
        <v>0</v>
      </c>
      <c r="N59" s="5">
        <v>0</v>
      </c>
      <c r="O59" s="5">
        <v>0</v>
      </c>
      <c r="P59" s="13">
        <f t="shared" ref="P59:P63" si="70">N59+O59</f>
        <v>0</v>
      </c>
      <c r="Q59" s="5">
        <v>0</v>
      </c>
      <c r="R59" s="5">
        <v>0</v>
      </c>
      <c r="S59" s="13">
        <f t="shared" si="64"/>
        <v>0</v>
      </c>
      <c r="T59" s="5">
        <v>0</v>
      </c>
      <c r="U59" s="5">
        <v>0</v>
      </c>
      <c r="V59" s="13">
        <f t="shared" si="65"/>
        <v>0</v>
      </c>
      <c r="W59" s="5">
        <v>0</v>
      </c>
      <c r="X59" s="5">
        <v>0</v>
      </c>
      <c r="Y59" s="13">
        <f t="shared" si="66"/>
        <v>0</v>
      </c>
      <c r="Z59" s="5">
        <v>0</v>
      </c>
      <c r="AA59" s="5">
        <v>0</v>
      </c>
      <c r="AB59" s="13">
        <f t="shared" si="67"/>
        <v>0</v>
      </c>
      <c r="AC59" s="5">
        <v>0</v>
      </c>
      <c r="AD59" s="5">
        <v>85751</v>
      </c>
      <c r="AE59" s="13">
        <f t="shared" si="68"/>
        <v>85751</v>
      </c>
    </row>
    <row r="60" spans="1:31" ht="25">
      <c r="A60" s="33"/>
      <c r="B60" s="36"/>
      <c r="C60" s="11">
        <v>3000</v>
      </c>
      <c r="D60" s="12" t="s">
        <v>14</v>
      </c>
      <c r="E60" s="5">
        <v>0</v>
      </c>
      <c r="F60" s="5">
        <v>0</v>
      </c>
      <c r="G60" s="13">
        <f t="shared" si="63"/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f t="shared" si="69"/>
        <v>0</v>
      </c>
      <c r="N60" s="5">
        <v>0</v>
      </c>
      <c r="O60" s="5">
        <v>0</v>
      </c>
      <c r="P60" s="13">
        <f t="shared" si="70"/>
        <v>0</v>
      </c>
      <c r="Q60" s="5">
        <v>0</v>
      </c>
      <c r="R60" s="5">
        <v>0</v>
      </c>
      <c r="S60" s="13">
        <f t="shared" si="64"/>
        <v>0</v>
      </c>
      <c r="T60" s="5">
        <v>0</v>
      </c>
      <c r="U60" s="5">
        <v>0</v>
      </c>
      <c r="V60" s="13">
        <f t="shared" si="65"/>
        <v>0</v>
      </c>
      <c r="W60" s="5">
        <v>0</v>
      </c>
      <c r="X60" s="5">
        <v>0</v>
      </c>
      <c r="Y60" s="13">
        <f t="shared" si="66"/>
        <v>0</v>
      </c>
      <c r="Z60" s="5">
        <v>0</v>
      </c>
      <c r="AA60" s="5">
        <v>0</v>
      </c>
      <c r="AB60" s="13">
        <f t="shared" si="67"/>
        <v>0</v>
      </c>
      <c r="AC60" s="5">
        <v>0</v>
      </c>
      <c r="AD60" s="5">
        <v>0</v>
      </c>
      <c r="AE60" s="13">
        <f t="shared" si="68"/>
        <v>0</v>
      </c>
    </row>
    <row r="61" spans="1:31" ht="25">
      <c r="A61" s="33"/>
      <c r="B61" s="36"/>
      <c r="C61" s="11">
        <v>4000</v>
      </c>
      <c r="D61" s="12" t="s">
        <v>15</v>
      </c>
      <c r="E61" s="5">
        <v>0</v>
      </c>
      <c r="F61" s="5">
        <v>0</v>
      </c>
      <c r="G61" s="13">
        <f t="shared" si="63"/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f t="shared" si="69"/>
        <v>0</v>
      </c>
      <c r="N61" s="5">
        <v>0</v>
      </c>
      <c r="O61" s="5">
        <v>0</v>
      </c>
      <c r="P61" s="13">
        <f t="shared" si="70"/>
        <v>0</v>
      </c>
      <c r="Q61" s="5">
        <v>0</v>
      </c>
      <c r="R61" s="5">
        <v>0</v>
      </c>
      <c r="S61" s="13">
        <f t="shared" si="64"/>
        <v>0</v>
      </c>
      <c r="T61" s="5">
        <v>0</v>
      </c>
      <c r="U61" s="5">
        <v>0</v>
      </c>
      <c r="V61" s="13">
        <f t="shared" si="65"/>
        <v>0</v>
      </c>
      <c r="W61" s="5">
        <v>0</v>
      </c>
      <c r="X61" s="5">
        <v>0</v>
      </c>
      <c r="Y61" s="13">
        <f t="shared" si="66"/>
        <v>0</v>
      </c>
      <c r="Z61" s="5">
        <v>0</v>
      </c>
      <c r="AA61" s="5">
        <v>0</v>
      </c>
      <c r="AB61" s="13">
        <f t="shared" si="67"/>
        <v>0</v>
      </c>
      <c r="AC61" s="5">
        <v>0</v>
      </c>
      <c r="AD61" s="5">
        <v>0</v>
      </c>
      <c r="AE61" s="13">
        <f t="shared" si="68"/>
        <v>0</v>
      </c>
    </row>
    <row r="62" spans="1:31" ht="25">
      <c r="A62" s="33"/>
      <c r="B62" s="36"/>
      <c r="C62" s="11">
        <v>5000</v>
      </c>
      <c r="D62" s="12" t="s">
        <v>16</v>
      </c>
      <c r="E62" s="5">
        <v>86244</v>
      </c>
      <c r="F62" s="5">
        <v>258086</v>
      </c>
      <c r="G62" s="13">
        <f t="shared" si="63"/>
        <v>344330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f t="shared" si="69"/>
        <v>0</v>
      </c>
      <c r="N62" s="5">
        <v>0</v>
      </c>
      <c r="O62" s="5">
        <v>0</v>
      </c>
      <c r="P62" s="13">
        <f t="shared" si="70"/>
        <v>0</v>
      </c>
      <c r="Q62" s="5">
        <v>0</v>
      </c>
      <c r="R62" s="5">
        <v>0</v>
      </c>
      <c r="S62" s="13">
        <f t="shared" si="64"/>
        <v>0</v>
      </c>
      <c r="T62" s="5">
        <v>0</v>
      </c>
      <c r="U62" s="5">
        <v>0</v>
      </c>
      <c r="V62" s="13">
        <f t="shared" si="65"/>
        <v>0</v>
      </c>
      <c r="W62" s="5">
        <v>0</v>
      </c>
      <c r="X62" s="5">
        <v>0</v>
      </c>
      <c r="Y62" s="13">
        <f t="shared" si="66"/>
        <v>0</v>
      </c>
      <c r="Z62" s="5">
        <v>0</v>
      </c>
      <c r="AA62" s="5">
        <v>0</v>
      </c>
      <c r="AB62" s="13">
        <f t="shared" si="67"/>
        <v>0</v>
      </c>
      <c r="AC62" s="5">
        <v>86244</v>
      </c>
      <c r="AD62" s="5">
        <v>258086</v>
      </c>
      <c r="AE62" s="13">
        <f t="shared" si="68"/>
        <v>344330</v>
      </c>
    </row>
    <row r="63" spans="1:31" ht="25">
      <c r="A63" s="33"/>
      <c r="B63" s="36"/>
      <c r="C63" s="11">
        <v>6000</v>
      </c>
      <c r="D63" s="12" t="s">
        <v>17</v>
      </c>
      <c r="E63" s="5">
        <v>0</v>
      </c>
      <c r="F63" s="5">
        <v>0</v>
      </c>
      <c r="G63" s="13">
        <f t="shared" si="63"/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f t="shared" si="69"/>
        <v>0</v>
      </c>
      <c r="N63" s="5">
        <v>0</v>
      </c>
      <c r="O63" s="5">
        <v>0</v>
      </c>
      <c r="P63" s="13">
        <f t="shared" si="70"/>
        <v>0</v>
      </c>
      <c r="Q63" s="5">
        <v>0</v>
      </c>
      <c r="R63" s="5">
        <v>0</v>
      </c>
      <c r="S63" s="13">
        <f t="shared" si="64"/>
        <v>0</v>
      </c>
      <c r="T63" s="5">
        <v>0</v>
      </c>
      <c r="U63" s="5">
        <v>0</v>
      </c>
      <c r="V63" s="13">
        <f t="shared" si="65"/>
        <v>0</v>
      </c>
      <c r="W63" s="5">
        <v>0</v>
      </c>
      <c r="X63" s="5">
        <v>0</v>
      </c>
      <c r="Y63" s="13">
        <f t="shared" si="66"/>
        <v>0</v>
      </c>
      <c r="Z63" s="5">
        <v>0</v>
      </c>
      <c r="AA63" s="5">
        <v>0</v>
      </c>
      <c r="AB63" s="13">
        <f t="shared" si="67"/>
        <v>0</v>
      </c>
      <c r="AC63" s="5">
        <f t="shared" ref="AC63" si="71">E63-N63-Q63-T63-W63-Z63</f>
        <v>0</v>
      </c>
      <c r="AD63" s="5">
        <f t="shared" ref="AD63" si="72">F63-O63-R63-U63-X63-AA63</f>
        <v>0</v>
      </c>
      <c r="AE63" s="13">
        <f t="shared" si="68"/>
        <v>0</v>
      </c>
    </row>
    <row r="64" spans="1:31" ht="25">
      <c r="A64" s="33"/>
      <c r="B64" s="36"/>
      <c r="C64" s="56" t="s">
        <v>52</v>
      </c>
      <c r="D64" s="49"/>
      <c r="E64" s="6">
        <f>SUM(E65:E70)</f>
        <v>0</v>
      </c>
      <c r="F64" s="6">
        <f t="shared" ref="F64:AE64" si="73">SUM(F65:F70)</f>
        <v>2000000</v>
      </c>
      <c r="G64" s="6">
        <f t="shared" si="73"/>
        <v>2000000</v>
      </c>
      <c r="H64" s="6">
        <f t="shared" si="73"/>
        <v>0</v>
      </c>
      <c r="I64" s="6">
        <f t="shared" si="73"/>
        <v>0</v>
      </c>
      <c r="J64" s="6">
        <f t="shared" si="73"/>
        <v>0</v>
      </c>
      <c r="K64" s="6">
        <f t="shared" si="73"/>
        <v>0</v>
      </c>
      <c r="L64" s="6">
        <f t="shared" si="73"/>
        <v>0</v>
      </c>
      <c r="M64" s="6">
        <f t="shared" si="73"/>
        <v>0</v>
      </c>
      <c r="N64" s="6">
        <f t="shared" si="73"/>
        <v>0</v>
      </c>
      <c r="O64" s="6">
        <f t="shared" si="73"/>
        <v>0</v>
      </c>
      <c r="P64" s="6">
        <f t="shared" si="73"/>
        <v>0</v>
      </c>
      <c r="Q64" s="6">
        <f t="shared" si="73"/>
        <v>0</v>
      </c>
      <c r="R64" s="6">
        <f t="shared" si="73"/>
        <v>0</v>
      </c>
      <c r="S64" s="6">
        <f t="shared" si="73"/>
        <v>0</v>
      </c>
      <c r="T64" s="6">
        <f t="shared" si="73"/>
        <v>0</v>
      </c>
      <c r="U64" s="6">
        <f t="shared" si="73"/>
        <v>0</v>
      </c>
      <c r="V64" s="6">
        <f t="shared" si="73"/>
        <v>0</v>
      </c>
      <c r="W64" s="6">
        <f t="shared" si="73"/>
        <v>0</v>
      </c>
      <c r="X64" s="6">
        <f t="shared" si="73"/>
        <v>0</v>
      </c>
      <c r="Y64" s="6">
        <f t="shared" si="73"/>
        <v>0</v>
      </c>
      <c r="Z64" s="6">
        <f t="shared" si="73"/>
        <v>0</v>
      </c>
      <c r="AA64" s="6">
        <f t="shared" si="73"/>
        <v>0</v>
      </c>
      <c r="AB64" s="6">
        <f t="shared" si="73"/>
        <v>0</v>
      </c>
      <c r="AC64" s="6">
        <f t="shared" si="73"/>
        <v>0</v>
      </c>
      <c r="AD64" s="6">
        <f t="shared" si="73"/>
        <v>2000000</v>
      </c>
      <c r="AE64" s="6">
        <f t="shared" si="73"/>
        <v>2000000</v>
      </c>
    </row>
    <row r="65" spans="1:31" ht="25">
      <c r="A65" s="33"/>
      <c r="B65" s="36"/>
      <c r="C65" s="11">
        <v>1000</v>
      </c>
      <c r="D65" s="12" t="s">
        <v>12</v>
      </c>
      <c r="E65" s="5">
        <v>0</v>
      </c>
      <c r="F65" s="5">
        <v>0</v>
      </c>
      <c r="G65" s="13">
        <f t="shared" ref="G65:G70" si="74">E65+F65</f>
        <v>0</v>
      </c>
      <c r="H65" s="13">
        <v>0</v>
      </c>
      <c r="I65" s="13">
        <v>0</v>
      </c>
      <c r="J65" s="13">
        <f>+H65+I65</f>
        <v>0</v>
      </c>
      <c r="K65" s="13">
        <v>0</v>
      </c>
      <c r="L65" s="13">
        <v>0</v>
      </c>
      <c r="M65" s="13">
        <f>+K65+L65</f>
        <v>0</v>
      </c>
      <c r="N65" s="5">
        <v>0</v>
      </c>
      <c r="O65" s="5">
        <v>0</v>
      </c>
      <c r="P65" s="13">
        <f>+N65+O65</f>
        <v>0</v>
      </c>
      <c r="Q65" s="5">
        <v>0</v>
      </c>
      <c r="R65" s="5">
        <v>0</v>
      </c>
      <c r="S65" s="13">
        <f t="shared" ref="S65:S70" si="75">Q65+R65</f>
        <v>0</v>
      </c>
      <c r="T65" s="5">
        <v>0</v>
      </c>
      <c r="U65" s="5">
        <v>0</v>
      </c>
      <c r="V65" s="13">
        <f t="shared" ref="V65:V70" si="76">T65+U65</f>
        <v>0</v>
      </c>
      <c r="W65" s="5">
        <v>0</v>
      </c>
      <c r="X65" s="5">
        <v>0</v>
      </c>
      <c r="Y65" s="13">
        <f t="shared" ref="Y65:Y70" si="77">W65+X65</f>
        <v>0</v>
      </c>
      <c r="Z65" s="5">
        <v>0</v>
      </c>
      <c r="AA65" s="5">
        <v>0</v>
      </c>
      <c r="AB65" s="13">
        <f t="shared" ref="AB65:AB70" si="78">Z65+AA65</f>
        <v>0</v>
      </c>
      <c r="AC65" s="5">
        <v>0</v>
      </c>
      <c r="AD65" s="5">
        <v>0</v>
      </c>
      <c r="AE65" s="13">
        <f t="shared" ref="AE65:AE70" si="79">AC65+AD65</f>
        <v>0</v>
      </c>
    </row>
    <row r="66" spans="1:31" ht="25">
      <c r="A66" s="33"/>
      <c r="B66" s="36"/>
      <c r="C66" s="11">
        <v>2000</v>
      </c>
      <c r="D66" s="12" t="s">
        <v>13</v>
      </c>
      <c r="E66" s="5">
        <v>0</v>
      </c>
      <c r="F66" s="5">
        <v>0</v>
      </c>
      <c r="G66" s="13">
        <f t="shared" si="74"/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f t="shared" ref="M66:M70" si="80">+K66+L66</f>
        <v>0</v>
      </c>
      <c r="N66" s="5">
        <v>0</v>
      </c>
      <c r="O66" s="5">
        <v>0</v>
      </c>
      <c r="P66" s="13">
        <f t="shared" ref="P66:P70" si="81">N66+O66</f>
        <v>0</v>
      </c>
      <c r="Q66" s="5">
        <v>0</v>
      </c>
      <c r="R66" s="5">
        <v>0</v>
      </c>
      <c r="S66" s="13">
        <f t="shared" si="75"/>
        <v>0</v>
      </c>
      <c r="T66" s="5">
        <v>0</v>
      </c>
      <c r="U66" s="5">
        <v>0</v>
      </c>
      <c r="V66" s="13">
        <f t="shared" si="76"/>
        <v>0</v>
      </c>
      <c r="W66" s="5">
        <v>0</v>
      </c>
      <c r="X66" s="5">
        <v>0</v>
      </c>
      <c r="Y66" s="13">
        <f t="shared" si="77"/>
        <v>0</v>
      </c>
      <c r="Z66" s="5">
        <v>0</v>
      </c>
      <c r="AA66" s="5">
        <v>0</v>
      </c>
      <c r="AB66" s="13">
        <f t="shared" si="78"/>
        <v>0</v>
      </c>
      <c r="AC66" s="5">
        <v>0</v>
      </c>
      <c r="AD66" s="5">
        <v>0</v>
      </c>
      <c r="AE66" s="13">
        <f t="shared" si="79"/>
        <v>0</v>
      </c>
    </row>
    <row r="67" spans="1:31" ht="25">
      <c r="A67" s="33"/>
      <c r="B67" s="36"/>
      <c r="C67" s="11">
        <v>3000</v>
      </c>
      <c r="D67" s="12" t="s">
        <v>14</v>
      </c>
      <c r="E67" s="5">
        <v>0</v>
      </c>
      <c r="F67" s="5">
        <v>0</v>
      </c>
      <c r="G67" s="13">
        <f t="shared" si="74"/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f t="shared" si="80"/>
        <v>0</v>
      </c>
      <c r="N67" s="5">
        <v>0</v>
      </c>
      <c r="O67" s="5">
        <v>0</v>
      </c>
      <c r="P67" s="13">
        <f t="shared" si="81"/>
        <v>0</v>
      </c>
      <c r="Q67" s="5">
        <v>0</v>
      </c>
      <c r="R67" s="5">
        <v>0</v>
      </c>
      <c r="S67" s="13">
        <f t="shared" si="75"/>
        <v>0</v>
      </c>
      <c r="T67" s="5">
        <v>0</v>
      </c>
      <c r="U67" s="5">
        <v>0</v>
      </c>
      <c r="V67" s="13">
        <f t="shared" si="76"/>
        <v>0</v>
      </c>
      <c r="W67" s="5">
        <v>0</v>
      </c>
      <c r="X67" s="5">
        <v>0</v>
      </c>
      <c r="Y67" s="13">
        <f t="shared" si="77"/>
        <v>0</v>
      </c>
      <c r="Z67" s="5">
        <v>0</v>
      </c>
      <c r="AA67" s="5">
        <v>0</v>
      </c>
      <c r="AB67" s="13">
        <f t="shared" si="78"/>
        <v>0</v>
      </c>
      <c r="AC67" s="5">
        <v>0</v>
      </c>
      <c r="AD67" s="5">
        <v>0</v>
      </c>
      <c r="AE67" s="13">
        <f t="shared" si="79"/>
        <v>0</v>
      </c>
    </row>
    <row r="68" spans="1:31" ht="25">
      <c r="A68" s="33"/>
      <c r="B68" s="36"/>
      <c r="C68" s="11">
        <v>4000</v>
      </c>
      <c r="D68" s="12" t="s">
        <v>15</v>
      </c>
      <c r="E68" s="5">
        <v>0</v>
      </c>
      <c r="F68" s="5">
        <v>0</v>
      </c>
      <c r="G68" s="13">
        <f t="shared" si="74"/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f t="shared" si="80"/>
        <v>0</v>
      </c>
      <c r="N68" s="5">
        <v>0</v>
      </c>
      <c r="O68" s="5">
        <v>0</v>
      </c>
      <c r="P68" s="13">
        <f t="shared" si="81"/>
        <v>0</v>
      </c>
      <c r="Q68" s="5">
        <v>0</v>
      </c>
      <c r="R68" s="5">
        <v>0</v>
      </c>
      <c r="S68" s="13">
        <f t="shared" si="75"/>
        <v>0</v>
      </c>
      <c r="T68" s="5">
        <v>0</v>
      </c>
      <c r="U68" s="5">
        <v>0</v>
      </c>
      <c r="V68" s="13">
        <f t="shared" si="76"/>
        <v>0</v>
      </c>
      <c r="W68" s="5">
        <v>0</v>
      </c>
      <c r="X68" s="5">
        <v>0</v>
      </c>
      <c r="Y68" s="13">
        <f t="shared" si="77"/>
        <v>0</v>
      </c>
      <c r="Z68" s="5">
        <v>0</v>
      </c>
      <c r="AA68" s="5">
        <v>0</v>
      </c>
      <c r="AB68" s="13">
        <f t="shared" si="78"/>
        <v>0</v>
      </c>
      <c r="AC68" s="5">
        <v>0</v>
      </c>
      <c r="AD68" s="5">
        <v>0</v>
      </c>
      <c r="AE68" s="13">
        <f t="shared" si="79"/>
        <v>0</v>
      </c>
    </row>
    <row r="69" spans="1:31" ht="25">
      <c r="A69" s="33"/>
      <c r="B69" s="36"/>
      <c r="C69" s="11">
        <v>5000</v>
      </c>
      <c r="D69" s="12" t="s">
        <v>16</v>
      </c>
      <c r="E69" s="5">
        <v>0</v>
      </c>
      <c r="F69" s="5">
        <v>2000000</v>
      </c>
      <c r="G69" s="13">
        <f t="shared" si="74"/>
        <v>2000000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f t="shared" si="80"/>
        <v>0</v>
      </c>
      <c r="N69" s="5">
        <v>0</v>
      </c>
      <c r="O69" s="5">
        <v>0</v>
      </c>
      <c r="P69" s="13">
        <f t="shared" si="81"/>
        <v>0</v>
      </c>
      <c r="Q69" s="5">
        <v>0</v>
      </c>
      <c r="R69" s="5">
        <v>0</v>
      </c>
      <c r="S69" s="13">
        <f t="shared" si="75"/>
        <v>0</v>
      </c>
      <c r="T69" s="5">
        <v>0</v>
      </c>
      <c r="U69" s="5">
        <v>0</v>
      </c>
      <c r="V69" s="13">
        <f t="shared" si="76"/>
        <v>0</v>
      </c>
      <c r="W69" s="5">
        <v>0</v>
      </c>
      <c r="X69" s="5">
        <v>0</v>
      </c>
      <c r="Y69" s="13">
        <f t="shared" si="77"/>
        <v>0</v>
      </c>
      <c r="Z69" s="5">
        <v>0</v>
      </c>
      <c r="AA69" s="5">
        <v>0</v>
      </c>
      <c r="AB69" s="13">
        <f t="shared" si="78"/>
        <v>0</v>
      </c>
      <c r="AC69" s="5">
        <v>0</v>
      </c>
      <c r="AD69" s="5">
        <v>2000000</v>
      </c>
      <c r="AE69" s="13">
        <f t="shared" si="79"/>
        <v>2000000</v>
      </c>
    </row>
    <row r="70" spans="1:31" ht="25">
      <c r="A70" s="33"/>
      <c r="B70" s="36"/>
      <c r="C70" s="11">
        <v>6000</v>
      </c>
      <c r="D70" s="12" t="s">
        <v>17</v>
      </c>
      <c r="E70" s="5">
        <v>0</v>
      </c>
      <c r="F70" s="5">
        <v>0</v>
      </c>
      <c r="G70" s="13">
        <f t="shared" si="74"/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f t="shared" si="80"/>
        <v>0</v>
      </c>
      <c r="N70" s="5">
        <v>0</v>
      </c>
      <c r="O70" s="5">
        <v>0</v>
      </c>
      <c r="P70" s="13">
        <f t="shared" si="81"/>
        <v>0</v>
      </c>
      <c r="Q70" s="5">
        <v>0</v>
      </c>
      <c r="R70" s="5">
        <v>0</v>
      </c>
      <c r="S70" s="13">
        <f t="shared" si="75"/>
        <v>0</v>
      </c>
      <c r="T70" s="5">
        <v>0</v>
      </c>
      <c r="U70" s="5">
        <v>0</v>
      </c>
      <c r="V70" s="13">
        <f t="shared" si="76"/>
        <v>0</v>
      </c>
      <c r="W70" s="5">
        <v>0</v>
      </c>
      <c r="X70" s="5">
        <v>0</v>
      </c>
      <c r="Y70" s="13">
        <f t="shared" si="77"/>
        <v>0</v>
      </c>
      <c r="Z70" s="5">
        <v>0</v>
      </c>
      <c r="AA70" s="5">
        <v>0</v>
      </c>
      <c r="AB70" s="13">
        <f t="shared" si="78"/>
        <v>0</v>
      </c>
      <c r="AC70" s="5">
        <f t="shared" ref="AC70" si="82">E70-N70-Q70-T70-W70-Z70</f>
        <v>0</v>
      </c>
      <c r="AD70" s="5">
        <f t="shared" ref="AD70" si="83">F70-O70-R70-U70-X70-AA70</f>
        <v>0</v>
      </c>
      <c r="AE70" s="13">
        <f t="shared" si="79"/>
        <v>0</v>
      </c>
    </row>
    <row r="71" spans="1:31" ht="25.5" customHeight="1">
      <c r="A71" s="33"/>
      <c r="B71" s="36"/>
      <c r="C71" s="49" t="s">
        <v>43</v>
      </c>
      <c r="D71" s="49"/>
      <c r="E71" s="6">
        <f>SUM(E72:E77)</f>
        <v>16363963</v>
      </c>
      <c r="F71" s="6">
        <f t="shared" ref="F71:AE71" si="84">SUM(F72:F77)</f>
        <v>644230</v>
      </c>
      <c r="G71" s="6">
        <f t="shared" si="84"/>
        <v>17008193</v>
      </c>
      <c r="H71" s="6">
        <f t="shared" si="84"/>
        <v>0</v>
      </c>
      <c r="I71" s="6">
        <f t="shared" si="84"/>
        <v>0</v>
      </c>
      <c r="J71" s="6">
        <f t="shared" si="84"/>
        <v>0</v>
      </c>
      <c r="K71" s="6">
        <f t="shared" si="84"/>
        <v>0</v>
      </c>
      <c r="L71" s="6">
        <f t="shared" si="84"/>
        <v>0</v>
      </c>
      <c r="M71" s="6">
        <f t="shared" si="84"/>
        <v>0</v>
      </c>
      <c r="N71" s="6">
        <f t="shared" si="84"/>
        <v>0</v>
      </c>
      <c r="O71" s="6">
        <f t="shared" si="84"/>
        <v>0</v>
      </c>
      <c r="P71" s="6">
        <f t="shared" si="84"/>
        <v>0</v>
      </c>
      <c r="Q71" s="6">
        <f t="shared" si="84"/>
        <v>0</v>
      </c>
      <c r="R71" s="6">
        <f t="shared" si="84"/>
        <v>0</v>
      </c>
      <c r="S71" s="6">
        <f t="shared" si="84"/>
        <v>0</v>
      </c>
      <c r="T71" s="6">
        <f t="shared" si="84"/>
        <v>0</v>
      </c>
      <c r="U71" s="6">
        <f t="shared" si="84"/>
        <v>0</v>
      </c>
      <c r="V71" s="6">
        <f t="shared" si="84"/>
        <v>0</v>
      </c>
      <c r="W71" s="6">
        <f t="shared" si="84"/>
        <v>0</v>
      </c>
      <c r="X71" s="6">
        <f t="shared" si="84"/>
        <v>0</v>
      </c>
      <c r="Y71" s="6">
        <f t="shared" si="84"/>
        <v>0</v>
      </c>
      <c r="Z71" s="6">
        <f t="shared" si="84"/>
        <v>0</v>
      </c>
      <c r="AA71" s="6">
        <f t="shared" si="84"/>
        <v>0</v>
      </c>
      <c r="AB71" s="6">
        <f t="shared" si="84"/>
        <v>0</v>
      </c>
      <c r="AC71" s="6">
        <f t="shared" si="84"/>
        <v>16363963</v>
      </c>
      <c r="AD71" s="6">
        <f t="shared" si="84"/>
        <v>644230</v>
      </c>
      <c r="AE71" s="6">
        <f t="shared" si="84"/>
        <v>17008193</v>
      </c>
    </row>
    <row r="72" spans="1:31" ht="25">
      <c r="A72" s="33"/>
      <c r="B72" s="36"/>
      <c r="C72" s="11">
        <v>1000</v>
      </c>
      <c r="D72" s="12" t="s">
        <v>12</v>
      </c>
      <c r="E72" s="5">
        <v>0</v>
      </c>
      <c r="F72" s="5">
        <v>0</v>
      </c>
      <c r="G72" s="13">
        <f t="shared" ref="G72:G77" si="85">E72+F72</f>
        <v>0</v>
      </c>
      <c r="H72" s="13">
        <v>0</v>
      </c>
      <c r="I72" s="13">
        <v>0</v>
      </c>
      <c r="J72" s="13">
        <f>+H72+I72</f>
        <v>0</v>
      </c>
      <c r="K72" s="13">
        <v>0</v>
      </c>
      <c r="L72" s="13">
        <v>0</v>
      </c>
      <c r="M72" s="13">
        <f>+K72+L72</f>
        <v>0</v>
      </c>
      <c r="N72" s="5">
        <v>0</v>
      </c>
      <c r="O72" s="5">
        <v>0</v>
      </c>
      <c r="P72" s="13">
        <f>+N72+O72</f>
        <v>0</v>
      </c>
      <c r="Q72" s="5">
        <v>0</v>
      </c>
      <c r="R72" s="5">
        <v>0</v>
      </c>
      <c r="S72" s="13">
        <f t="shared" ref="S72:S77" si="86">Q72+R72</f>
        <v>0</v>
      </c>
      <c r="T72" s="5">
        <v>0</v>
      </c>
      <c r="U72" s="5">
        <v>0</v>
      </c>
      <c r="V72" s="13">
        <f t="shared" ref="V72:V77" si="87">T72+U72</f>
        <v>0</v>
      </c>
      <c r="W72" s="5">
        <v>0</v>
      </c>
      <c r="X72" s="5">
        <v>0</v>
      </c>
      <c r="Y72" s="13">
        <f t="shared" ref="Y72:Y77" si="88">W72+X72</f>
        <v>0</v>
      </c>
      <c r="Z72" s="5">
        <v>0</v>
      </c>
      <c r="AA72" s="5">
        <v>0</v>
      </c>
      <c r="AB72" s="13">
        <f t="shared" ref="AB72:AB77" si="89">Z72+AA72</f>
        <v>0</v>
      </c>
      <c r="AC72" s="5">
        <v>0</v>
      </c>
      <c r="AD72" s="5">
        <v>0</v>
      </c>
      <c r="AE72" s="13">
        <f t="shared" ref="AE72:AE77" si="90">AC72+AD72</f>
        <v>0</v>
      </c>
    </row>
    <row r="73" spans="1:31" ht="25">
      <c r="A73" s="33"/>
      <c r="B73" s="36"/>
      <c r="C73" s="11">
        <v>2000</v>
      </c>
      <c r="D73" s="12" t="s">
        <v>13</v>
      </c>
      <c r="E73" s="5">
        <v>8696208</v>
      </c>
      <c r="F73" s="5">
        <v>33000</v>
      </c>
      <c r="G73" s="13">
        <f t="shared" si="85"/>
        <v>8729208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f t="shared" ref="M73:M77" si="91">+K73+L73</f>
        <v>0</v>
      </c>
      <c r="N73" s="5">
        <v>0</v>
      </c>
      <c r="O73" s="5">
        <v>0</v>
      </c>
      <c r="P73" s="13">
        <f t="shared" ref="P73:P77" si="92">N73+O73</f>
        <v>0</v>
      </c>
      <c r="Q73" s="5">
        <v>0</v>
      </c>
      <c r="R73" s="5">
        <v>0</v>
      </c>
      <c r="S73" s="13">
        <f t="shared" si="86"/>
        <v>0</v>
      </c>
      <c r="T73" s="5">
        <v>0</v>
      </c>
      <c r="U73" s="5">
        <v>0</v>
      </c>
      <c r="V73" s="13">
        <f t="shared" si="87"/>
        <v>0</v>
      </c>
      <c r="W73" s="5">
        <v>0</v>
      </c>
      <c r="X73" s="5">
        <v>0</v>
      </c>
      <c r="Y73" s="13">
        <f t="shared" si="88"/>
        <v>0</v>
      </c>
      <c r="Z73" s="5">
        <v>0</v>
      </c>
      <c r="AA73" s="5">
        <v>0</v>
      </c>
      <c r="AB73" s="13">
        <f t="shared" si="89"/>
        <v>0</v>
      </c>
      <c r="AC73" s="5">
        <v>8696208</v>
      </c>
      <c r="AD73" s="5">
        <v>33000</v>
      </c>
      <c r="AE73" s="13">
        <f t="shared" si="90"/>
        <v>8729208</v>
      </c>
    </row>
    <row r="74" spans="1:31" ht="25">
      <c r="A74" s="33"/>
      <c r="B74" s="36"/>
      <c r="C74" s="11">
        <v>3000</v>
      </c>
      <c r="D74" s="12" t="s">
        <v>14</v>
      </c>
      <c r="E74" s="5">
        <v>4733613</v>
      </c>
      <c r="F74" s="5">
        <v>550000</v>
      </c>
      <c r="G74" s="13">
        <f t="shared" si="85"/>
        <v>5283613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f t="shared" si="91"/>
        <v>0</v>
      </c>
      <c r="N74" s="5">
        <v>0</v>
      </c>
      <c r="O74" s="5">
        <v>0</v>
      </c>
      <c r="P74" s="13">
        <f t="shared" si="92"/>
        <v>0</v>
      </c>
      <c r="Q74" s="5">
        <v>0</v>
      </c>
      <c r="R74" s="5">
        <v>0</v>
      </c>
      <c r="S74" s="13">
        <f t="shared" si="86"/>
        <v>0</v>
      </c>
      <c r="T74" s="5">
        <v>0</v>
      </c>
      <c r="U74" s="5">
        <v>0</v>
      </c>
      <c r="V74" s="13">
        <f t="shared" si="87"/>
        <v>0</v>
      </c>
      <c r="W74" s="5">
        <v>0</v>
      </c>
      <c r="X74" s="5">
        <v>0</v>
      </c>
      <c r="Y74" s="13">
        <f t="shared" si="88"/>
        <v>0</v>
      </c>
      <c r="Z74" s="5">
        <v>0</v>
      </c>
      <c r="AA74" s="5">
        <v>0</v>
      </c>
      <c r="AB74" s="13">
        <f t="shared" si="89"/>
        <v>0</v>
      </c>
      <c r="AC74" s="5">
        <v>4733613</v>
      </c>
      <c r="AD74" s="5">
        <v>550000</v>
      </c>
      <c r="AE74" s="13">
        <f t="shared" si="90"/>
        <v>5283613</v>
      </c>
    </row>
    <row r="75" spans="1:31" ht="25">
      <c r="A75" s="33"/>
      <c r="B75" s="36"/>
      <c r="C75" s="11">
        <v>4000</v>
      </c>
      <c r="D75" s="12" t="s">
        <v>15</v>
      </c>
      <c r="E75" s="5">
        <v>0</v>
      </c>
      <c r="F75" s="5">
        <v>0</v>
      </c>
      <c r="G75" s="13">
        <f t="shared" si="85"/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f t="shared" si="91"/>
        <v>0</v>
      </c>
      <c r="N75" s="5">
        <v>0</v>
      </c>
      <c r="O75" s="5">
        <v>0</v>
      </c>
      <c r="P75" s="13">
        <f t="shared" si="92"/>
        <v>0</v>
      </c>
      <c r="Q75" s="5">
        <v>0</v>
      </c>
      <c r="R75" s="5">
        <v>0</v>
      </c>
      <c r="S75" s="13">
        <f t="shared" si="86"/>
        <v>0</v>
      </c>
      <c r="T75" s="5">
        <v>0</v>
      </c>
      <c r="U75" s="5">
        <v>0</v>
      </c>
      <c r="V75" s="13">
        <f t="shared" si="87"/>
        <v>0</v>
      </c>
      <c r="W75" s="5">
        <v>0</v>
      </c>
      <c r="X75" s="5">
        <v>0</v>
      </c>
      <c r="Y75" s="13">
        <f t="shared" si="88"/>
        <v>0</v>
      </c>
      <c r="Z75" s="5">
        <v>0</v>
      </c>
      <c r="AA75" s="5">
        <v>0</v>
      </c>
      <c r="AB75" s="13">
        <f t="shared" si="89"/>
        <v>0</v>
      </c>
      <c r="AC75" s="5">
        <v>0</v>
      </c>
      <c r="AD75" s="5">
        <v>0</v>
      </c>
      <c r="AE75" s="13">
        <f t="shared" si="90"/>
        <v>0</v>
      </c>
    </row>
    <row r="76" spans="1:31" ht="25">
      <c r="A76" s="33"/>
      <c r="B76" s="36"/>
      <c r="C76" s="11">
        <v>5000</v>
      </c>
      <c r="D76" s="12" t="s">
        <v>16</v>
      </c>
      <c r="E76" s="5">
        <v>2934142</v>
      </c>
      <c r="F76" s="5">
        <v>61230</v>
      </c>
      <c r="G76" s="13">
        <f t="shared" si="85"/>
        <v>2995372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f t="shared" si="91"/>
        <v>0</v>
      </c>
      <c r="N76" s="5">
        <v>0</v>
      </c>
      <c r="O76" s="5">
        <v>0</v>
      </c>
      <c r="P76" s="13">
        <f t="shared" si="92"/>
        <v>0</v>
      </c>
      <c r="Q76" s="5">
        <v>0</v>
      </c>
      <c r="R76" s="5">
        <v>0</v>
      </c>
      <c r="S76" s="13">
        <f t="shared" si="86"/>
        <v>0</v>
      </c>
      <c r="T76" s="5">
        <v>0</v>
      </c>
      <c r="U76" s="5">
        <v>0</v>
      </c>
      <c r="V76" s="13">
        <f t="shared" si="87"/>
        <v>0</v>
      </c>
      <c r="W76" s="5">
        <v>0</v>
      </c>
      <c r="X76" s="5">
        <v>0</v>
      </c>
      <c r="Y76" s="13">
        <f t="shared" si="88"/>
        <v>0</v>
      </c>
      <c r="Z76" s="5">
        <v>0</v>
      </c>
      <c r="AA76" s="5">
        <v>0</v>
      </c>
      <c r="AB76" s="13">
        <f t="shared" si="89"/>
        <v>0</v>
      </c>
      <c r="AC76" s="5">
        <v>2934142</v>
      </c>
      <c r="AD76" s="5">
        <v>61230</v>
      </c>
      <c r="AE76" s="13">
        <f t="shared" si="90"/>
        <v>2995372</v>
      </c>
    </row>
    <row r="77" spans="1:31" ht="25.5" thickBot="1">
      <c r="A77" s="33"/>
      <c r="B77" s="36"/>
      <c r="C77" s="11">
        <v>6000</v>
      </c>
      <c r="D77" s="12" t="s">
        <v>17</v>
      </c>
      <c r="E77" s="5">
        <v>0</v>
      </c>
      <c r="F77" s="5">
        <v>0</v>
      </c>
      <c r="G77" s="13">
        <f t="shared" si="85"/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f t="shared" si="91"/>
        <v>0</v>
      </c>
      <c r="N77" s="5">
        <v>0</v>
      </c>
      <c r="O77" s="5">
        <v>0</v>
      </c>
      <c r="P77" s="13">
        <f t="shared" si="92"/>
        <v>0</v>
      </c>
      <c r="Q77" s="5">
        <v>0</v>
      </c>
      <c r="R77" s="5">
        <v>0</v>
      </c>
      <c r="S77" s="13">
        <f t="shared" si="86"/>
        <v>0</v>
      </c>
      <c r="T77" s="5">
        <v>0</v>
      </c>
      <c r="U77" s="5">
        <v>0</v>
      </c>
      <c r="V77" s="13">
        <f t="shared" si="87"/>
        <v>0</v>
      </c>
      <c r="W77" s="5">
        <v>0</v>
      </c>
      <c r="X77" s="5">
        <v>0</v>
      </c>
      <c r="Y77" s="13">
        <f t="shared" si="88"/>
        <v>0</v>
      </c>
      <c r="Z77" s="5">
        <v>0</v>
      </c>
      <c r="AA77" s="5">
        <v>0</v>
      </c>
      <c r="AB77" s="13">
        <f t="shared" si="89"/>
        <v>0</v>
      </c>
      <c r="AC77" s="5">
        <f t="shared" ref="AC77" si="93">E77-N77-Q77-T77-W77-Z77</f>
        <v>0</v>
      </c>
      <c r="AD77" s="5">
        <f t="shared" ref="AD77" si="94">F77-O77-R77-U77-X77-AA77</f>
        <v>0</v>
      </c>
      <c r="AE77" s="13">
        <f t="shared" si="90"/>
        <v>0</v>
      </c>
    </row>
    <row r="78" spans="1:31" ht="52.5" customHeight="1">
      <c r="A78" s="43">
        <v>4</v>
      </c>
      <c r="B78" s="44" t="s">
        <v>44</v>
      </c>
      <c r="C78" s="44"/>
      <c r="D78" s="44"/>
      <c r="E78" s="10">
        <f>+E79+E86</f>
        <v>608841</v>
      </c>
      <c r="F78" s="10">
        <f t="shared" ref="F78:AE78" si="95">+F79+F86</f>
        <v>797309</v>
      </c>
      <c r="G78" s="10">
        <f t="shared" si="95"/>
        <v>1406150</v>
      </c>
      <c r="H78" s="10">
        <f t="shared" si="95"/>
        <v>0</v>
      </c>
      <c r="I78" s="10">
        <f t="shared" si="95"/>
        <v>0</v>
      </c>
      <c r="J78" s="10">
        <f t="shared" si="95"/>
        <v>0</v>
      </c>
      <c r="K78" s="10">
        <f t="shared" si="95"/>
        <v>0</v>
      </c>
      <c r="L78" s="10">
        <f t="shared" si="95"/>
        <v>0</v>
      </c>
      <c r="M78" s="10">
        <f t="shared" si="95"/>
        <v>0</v>
      </c>
      <c r="N78" s="10">
        <f t="shared" si="95"/>
        <v>0</v>
      </c>
      <c r="O78" s="10">
        <f t="shared" si="95"/>
        <v>0</v>
      </c>
      <c r="P78" s="10">
        <f t="shared" si="95"/>
        <v>0</v>
      </c>
      <c r="Q78" s="10">
        <f t="shared" si="95"/>
        <v>0</v>
      </c>
      <c r="R78" s="10">
        <f t="shared" si="95"/>
        <v>0</v>
      </c>
      <c r="S78" s="10">
        <f t="shared" si="95"/>
        <v>0</v>
      </c>
      <c r="T78" s="10">
        <f t="shared" si="95"/>
        <v>0</v>
      </c>
      <c r="U78" s="10">
        <f t="shared" si="95"/>
        <v>0</v>
      </c>
      <c r="V78" s="10">
        <f t="shared" si="95"/>
        <v>0</v>
      </c>
      <c r="W78" s="10">
        <f t="shared" si="95"/>
        <v>0</v>
      </c>
      <c r="X78" s="10">
        <f t="shared" si="95"/>
        <v>0</v>
      </c>
      <c r="Y78" s="10">
        <f t="shared" si="95"/>
        <v>0</v>
      </c>
      <c r="Z78" s="10">
        <f t="shared" si="95"/>
        <v>0</v>
      </c>
      <c r="AA78" s="10">
        <f t="shared" si="95"/>
        <v>0</v>
      </c>
      <c r="AB78" s="10">
        <f t="shared" si="95"/>
        <v>0</v>
      </c>
      <c r="AC78" s="10">
        <f t="shared" si="95"/>
        <v>608841</v>
      </c>
      <c r="AD78" s="10">
        <f t="shared" si="95"/>
        <v>797309</v>
      </c>
      <c r="AE78" s="10">
        <f t="shared" si="95"/>
        <v>1406150</v>
      </c>
    </row>
    <row r="79" spans="1:31" ht="52.5" customHeight="1">
      <c r="A79" s="39"/>
      <c r="B79" s="45">
        <v>1</v>
      </c>
      <c r="C79" s="49" t="s">
        <v>45</v>
      </c>
      <c r="D79" s="49"/>
      <c r="E79" s="6">
        <f>SUM(E80:E85)</f>
        <v>408841</v>
      </c>
      <c r="F79" s="6">
        <f t="shared" ref="F79:AE79" si="96">SUM(F80:F85)</f>
        <v>797309</v>
      </c>
      <c r="G79" s="6">
        <f t="shared" si="96"/>
        <v>1206150</v>
      </c>
      <c r="H79" s="6">
        <f t="shared" si="96"/>
        <v>0</v>
      </c>
      <c r="I79" s="6">
        <f t="shared" si="96"/>
        <v>0</v>
      </c>
      <c r="J79" s="6">
        <f t="shared" si="96"/>
        <v>0</v>
      </c>
      <c r="K79" s="6">
        <f t="shared" si="96"/>
        <v>0</v>
      </c>
      <c r="L79" s="6">
        <f t="shared" si="96"/>
        <v>0</v>
      </c>
      <c r="M79" s="6">
        <f t="shared" si="96"/>
        <v>0</v>
      </c>
      <c r="N79" s="6">
        <f t="shared" si="96"/>
        <v>0</v>
      </c>
      <c r="O79" s="6">
        <f t="shared" si="96"/>
        <v>0</v>
      </c>
      <c r="P79" s="6">
        <f t="shared" si="96"/>
        <v>0</v>
      </c>
      <c r="Q79" s="6">
        <f t="shared" si="96"/>
        <v>0</v>
      </c>
      <c r="R79" s="6">
        <f t="shared" si="96"/>
        <v>0</v>
      </c>
      <c r="S79" s="6">
        <f t="shared" si="96"/>
        <v>0</v>
      </c>
      <c r="T79" s="6">
        <f t="shared" si="96"/>
        <v>0</v>
      </c>
      <c r="U79" s="6">
        <f t="shared" si="96"/>
        <v>0</v>
      </c>
      <c r="V79" s="6">
        <f t="shared" si="96"/>
        <v>0</v>
      </c>
      <c r="W79" s="6">
        <f t="shared" si="96"/>
        <v>0</v>
      </c>
      <c r="X79" s="6">
        <f t="shared" si="96"/>
        <v>0</v>
      </c>
      <c r="Y79" s="6">
        <f t="shared" si="96"/>
        <v>0</v>
      </c>
      <c r="Z79" s="6">
        <f t="shared" si="96"/>
        <v>0</v>
      </c>
      <c r="AA79" s="6">
        <f t="shared" si="96"/>
        <v>0</v>
      </c>
      <c r="AB79" s="6">
        <f t="shared" si="96"/>
        <v>0</v>
      </c>
      <c r="AC79" s="6">
        <f t="shared" si="96"/>
        <v>408841</v>
      </c>
      <c r="AD79" s="6">
        <f t="shared" si="96"/>
        <v>797309</v>
      </c>
      <c r="AE79" s="6">
        <f t="shared" si="96"/>
        <v>1206150</v>
      </c>
    </row>
    <row r="80" spans="1:31" ht="25">
      <c r="A80" s="39"/>
      <c r="B80" s="45"/>
      <c r="C80" s="11">
        <v>1000</v>
      </c>
      <c r="D80" s="12" t="s">
        <v>12</v>
      </c>
      <c r="E80" s="5">
        <v>0</v>
      </c>
      <c r="F80" s="5">
        <v>0</v>
      </c>
      <c r="G80" s="13">
        <f t="shared" ref="G80:G85" si="97">E80+F80</f>
        <v>0</v>
      </c>
      <c r="H80" s="13">
        <v>0</v>
      </c>
      <c r="I80" s="13">
        <v>0</v>
      </c>
      <c r="J80" s="13">
        <f>+H80+I80</f>
        <v>0</v>
      </c>
      <c r="K80" s="13">
        <v>0</v>
      </c>
      <c r="L80" s="13">
        <v>0</v>
      </c>
      <c r="M80" s="13">
        <f>+K80+L80</f>
        <v>0</v>
      </c>
      <c r="N80" s="5">
        <v>0</v>
      </c>
      <c r="O80" s="5">
        <v>0</v>
      </c>
      <c r="P80" s="13">
        <f>+N80+O80</f>
        <v>0</v>
      </c>
      <c r="Q80" s="5">
        <v>0</v>
      </c>
      <c r="R80" s="5">
        <v>0</v>
      </c>
      <c r="S80" s="13">
        <f t="shared" ref="S80:S85" si="98">Q80+R80</f>
        <v>0</v>
      </c>
      <c r="T80" s="5">
        <v>0</v>
      </c>
      <c r="U80" s="5">
        <v>0</v>
      </c>
      <c r="V80" s="13">
        <f t="shared" ref="V80:V85" si="99">T80+U80</f>
        <v>0</v>
      </c>
      <c r="W80" s="5">
        <v>0</v>
      </c>
      <c r="X80" s="5">
        <v>0</v>
      </c>
      <c r="Y80" s="13">
        <f t="shared" ref="Y80:Y85" si="100">W80+X80</f>
        <v>0</v>
      </c>
      <c r="Z80" s="5">
        <v>0</v>
      </c>
      <c r="AA80" s="5">
        <v>0</v>
      </c>
      <c r="AB80" s="13">
        <f t="shared" ref="AB80:AB85" si="101">Z80+AA80</f>
        <v>0</v>
      </c>
      <c r="AC80" s="5">
        <v>0</v>
      </c>
      <c r="AD80" s="5">
        <v>0</v>
      </c>
      <c r="AE80" s="13">
        <f t="shared" ref="AE80:AE85" si="102">AC80+AD80</f>
        <v>0</v>
      </c>
    </row>
    <row r="81" spans="1:31" ht="25">
      <c r="A81" s="39"/>
      <c r="B81" s="45"/>
      <c r="C81" s="11">
        <v>2000</v>
      </c>
      <c r="D81" s="12" t="s">
        <v>13</v>
      </c>
      <c r="E81" s="5">
        <v>0</v>
      </c>
      <c r="F81" s="5">
        <v>25538</v>
      </c>
      <c r="G81" s="13">
        <f t="shared" si="97"/>
        <v>25538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f t="shared" ref="M81:M85" si="103">+K81+L81</f>
        <v>0</v>
      </c>
      <c r="N81" s="5">
        <v>0</v>
      </c>
      <c r="O81" s="5">
        <v>0</v>
      </c>
      <c r="P81" s="13">
        <f t="shared" ref="P81:P85" si="104">N81+O81</f>
        <v>0</v>
      </c>
      <c r="Q81" s="5">
        <v>0</v>
      </c>
      <c r="R81" s="5">
        <v>0</v>
      </c>
      <c r="S81" s="13">
        <f t="shared" si="98"/>
        <v>0</v>
      </c>
      <c r="T81" s="5">
        <v>0</v>
      </c>
      <c r="U81" s="5">
        <v>0</v>
      </c>
      <c r="V81" s="13">
        <f t="shared" si="99"/>
        <v>0</v>
      </c>
      <c r="W81" s="5">
        <v>0</v>
      </c>
      <c r="X81" s="5">
        <v>0</v>
      </c>
      <c r="Y81" s="13">
        <f t="shared" si="100"/>
        <v>0</v>
      </c>
      <c r="Z81" s="5">
        <v>0</v>
      </c>
      <c r="AA81" s="5">
        <v>0</v>
      </c>
      <c r="AB81" s="13">
        <f t="shared" si="101"/>
        <v>0</v>
      </c>
      <c r="AC81" s="5">
        <v>0</v>
      </c>
      <c r="AD81" s="5">
        <v>25538</v>
      </c>
      <c r="AE81" s="13">
        <f t="shared" si="102"/>
        <v>25538</v>
      </c>
    </row>
    <row r="82" spans="1:31" ht="25">
      <c r="A82" s="39"/>
      <c r="B82" s="45"/>
      <c r="C82" s="11">
        <v>3000</v>
      </c>
      <c r="D82" s="12" t="s">
        <v>14</v>
      </c>
      <c r="E82" s="5">
        <v>0</v>
      </c>
      <c r="F82" s="5">
        <v>600000</v>
      </c>
      <c r="G82" s="13">
        <f t="shared" si="97"/>
        <v>600000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f t="shared" si="103"/>
        <v>0</v>
      </c>
      <c r="N82" s="5">
        <v>0</v>
      </c>
      <c r="O82" s="5">
        <v>0</v>
      </c>
      <c r="P82" s="13">
        <f t="shared" si="104"/>
        <v>0</v>
      </c>
      <c r="Q82" s="5">
        <v>0</v>
      </c>
      <c r="R82" s="5">
        <v>0</v>
      </c>
      <c r="S82" s="13">
        <f t="shared" si="98"/>
        <v>0</v>
      </c>
      <c r="T82" s="5">
        <v>0</v>
      </c>
      <c r="U82" s="5">
        <v>0</v>
      </c>
      <c r="V82" s="13">
        <f t="shared" si="99"/>
        <v>0</v>
      </c>
      <c r="W82" s="5">
        <v>0</v>
      </c>
      <c r="X82" s="5">
        <v>0</v>
      </c>
      <c r="Y82" s="13">
        <f t="shared" si="100"/>
        <v>0</v>
      </c>
      <c r="Z82" s="5">
        <v>0</v>
      </c>
      <c r="AA82" s="5">
        <v>0</v>
      </c>
      <c r="AB82" s="13">
        <f t="shared" si="101"/>
        <v>0</v>
      </c>
      <c r="AC82" s="5">
        <v>0</v>
      </c>
      <c r="AD82" s="5">
        <v>600000</v>
      </c>
      <c r="AE82" s="13">
        <f t="shared" si="102"/>
        <v>600000</v>
      </c>
    </row>
    <row r="83" spans="1:31" ht="25">
      <c r="A83" s="39"/>
      <c r="B83" s="45"/>
      <c r="C83" s="11">
        <v>4000</v>
      </c>
      <c r="D83" s="12" t="s">
        <v>15</v>
      </c>
      <c r="E83" s="5">
        <v>0</v>
      </c>
      <c r="F83" s="5">
        <v>0</v>
      </c>
      <c r="G83" s="13">
        <f t="shared" si="97"/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f t="shared" si="103"/>
        <v>0</v>
      </c>
      <c r="N83" s="5">
        <v>0</v>
      </c>
      <c r="O83" s="5">
        <v>0</v>
      </c>
      <c r="P83" s="13">
        <f t="shared" si="104"/>
        <v>0</v>
      </c>
      <c r="Q83" s="5">
        <v>0</v>
      </c>
      <c r="R83" s="5">
        <v>0</v>
      </c>
      <c r="S83" s="13">
        <f t="shared" si="98"/>
        <v>0</v>
      </c>
      <c r="T83" s="5">
        <v>0</v>
      </c>
      <c r="U83" s="5">
        <v>0</v>
      </c>
      <c r="V83" s="13">
        <f t="shared" si="99"/>
        <v>0</v>
      </c>
      <c r="W83" s="5">
        <v>0</v>
      </c>
      <c r="X83" s="5">
        <v>0</v>
      </c>
      <c r="Y83" s="13">
        <f t="shared" si="100"/>
        <v>0</v>
      </c>
      <c r="Z83" s="5">
        <v>0</v>
      </c>
      <c r="AA83" s="5">
        <v>0</v>
      </c>
      <c r="AB83" s="13">
        <f t="shared" si="101"/>
        <v>0</v>
      </c>
      <c r="AC83" s="5">
        <v>0</v>
      </c>
      <c r="AD83" s="5">
        <v>0</v>
      </c>
      <c r="AE83" s="13">
        <f t="shared" si="102"/>
        <v>0</v>
      </c>
    </row>
    <row r="84" spans="1:31" ht="25">
      <c r="A84" s="39"/>
      <c r="B84" s="45"/>
      <c r="C84" s="11">
        <v>5000</v>
      </c>
      <c r="D84" s="12" t="s">
        <v>16</v>
      </c>
      <c r="E84" s="5">
        <v>408841</v>
      </c>
      <c r="F84" s="5">
        <v>171771</v>
      </c>
      <c r="G84" s="13">
        <f t="shared" si="97"/>
        <v>580612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f t="shared" si="103"/>
        <v>0</v>
      </c>
      <c r="N84" s="5">
        <v>0</v>
      </c>
      <c r="O84" s="5">
        <v>0</v>
      </c>
      <c r="P84" s="13">
        <f t="shared" si="104"/>
        <v>0</v>
      </c>
      <c r="Q84" s="5">
        <v>0</v>
      </c>
      <c r="R84" s="5">
        <v>0</v>
      </c>
      <c r="S84" s="13">
        <f t="shared" si="98"/>
        <v>0</v>
      </c>
      <c r="T84" s="5">
        <v>0</v>
      </c>
      <c r="U84" s="5">
        <v>0</v>
      </c>
      <c r="V84" s="13">
        <f t="shared" si="99"/>
        <v>0</v>
      </c>
      <c r="W84" s="5">
        <v>0</v>
      </c>
      <c r="X84" s="5">
        <v>0</v>
      </c>
      <c r="Y84" s="13">
        <f t="shared" si="100"/>
        <v>0</v>
      </c>
      <c r="Z84" s="5">
        <v>0</v>
      </c>
      <c r="AA84" s="5">
        <v>0</v>
      </c>
      <c r="AB84" s="13">
        <f t="shared" si="101"/>
        <v>0</v>
      </c>
      <c r="AC84" s="5">
        <v>408841</v>
      </c>
      <c r="AD84" s="5">
        <v>171771</v>
      </c>
      <c r="AE84" s="13">
        <f t="shared" si="102"/>
        <v>580612</v>
      </c>
    </row>
    <row r="85" spans="1:31" ht="25">
      <c r="A85" s="39"/>
      <c r="B85" s="45"/>
      <c r="C85" s="11">
        <v>6000</v>
      </c>
      <c r="D85" s="12" t="s">
        <v>17</v>
      </c>
      <c r="E85" s="5">
        <v>0</v>
      </c>
      <c r="F85" s="5">
        <v>0</v>
      </c>
      <c r="G85" s="13">
        <f t="shared" si="97"/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f t="shared" si="103"/>
        <v>0</v>
      </c>
      <c r="N85" s="5">
        <v>0</v>
      </c>
      <c r="O85" s="5">
        <v>0</v>
      </c>
      <c r="P85" s="13">
        <f t="shared" si="104"/>
        <v>0</v>
      </c>
      <c r="Q85" s="5">
        <v>0</v>
      </c>
      <c r="R85" s="5">
        <v>0</v>
      </c>
      <c r="S85" s="13">
        <f t="shared" si="98"/>
        <v>0</v>
      </c>
      <c r="T85" s="5">
        <v>0</v>
      </c>
      <c r="U85" s="5">
        <v>0</v>
      </c>
      <c r="V85" s="13">
        <f t="shared" si="99"/>
        <v>0</v>
      </c>
      <c r="W85" s="5">
        <v>0</v>
      </c>
      <c r="X85" s="5">
        <v>0</v>
      </c>
      <c r="Y85" s="13">
        <f t="shared" si="100"/>
        <v>0</v>
      </c>
      <c r="Z85" s="5">
        <v>0</v>
      </c>
      <c r="AA85" s="5">
        <v>0</v>
      </c>
      <c r="AB85" s="13">
        <f t="shared" si="101"/>
        <v>0</v>
      </c>
      <c r="AC85" s="5">
        <f t="shared" ref="AC85" si="105">E85-N85-Q85-T85-W85-Z85</f>
        <v>0</v>
      </c>
      <c r="AD85" s="5">
        <f t="shared" ref="AD85" si="106">F85-O85-R85-U85-X85-AA85</f>
        <v>0</v>
      </c>
      <c r="AE85" s="13">
        <f t="shared" si="102"/>
        <v>0</v>
      </c>
    </row>
    <row r="86" spans="1:31" ht="52.5" customHeight="1">
      <c r="A86" s="39"/>
      <c r="B86" s="45">
        <v>2</v>
      </c>
      <c r="C86" s="49" t="s">
        <v>46</v>
      </c>
      <c r="D86" s="49"/>
      <c r="E86" s="6">
        <f>SUM(E87:E92)</f>
        <v>200000</v>
      </c>
      <c r="F86" s="6">
        <f t="shared" ref="F86:AE86" si="107">SUM(F87:F92)</f>
        <v>0</v>
      </c>
      <c r="G86" s="6">
        <f t="shared" si="107"/>
        <v>200000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f t="shared" si="107"/>
        <v>0</v>
      </c>
      <c r="O86" s="6">
        <f t="shared" ref="O86" si="108">SUM(O87:O92)</f>
        <v>0</v>
      </c>
      <c r="P86" s="6">
        <f t="shared" si="107"/>
        <v>0</v>
      </c>
      <c r="Q86" s="6">
        <f t="shared" si="107"/>
        <v>0</v>
      </c>
      <c r="R86" s="6">
        <f t="shared" si="107"/>
        <v>0</v>
      </c>
      <c r="S86" s="6">
        <f t="shared" si="107"/>
        <v>0</v>
      </c>
      <c r="T86" s="6">
        <f t="shared" si="107"/>
        <v>0</v>
      </c>
      <c r="U86" s="6">
        <f t="shared" si="107"/>
        <v>0</v>
      </c>
      <c r="V86" s="6">
        <f t="shared" si="107"/>
        <v>0</v>
      </c>
      <c r="W86" s="6">
        <f t="shared" si="107"/>
        <v>0</v>
      </c>
      <c r="X86" s="6">
        <f t="shared" si="107"/>
        <v>0</v>
      </c>
      <c r="Y86" s="6">
        <f t="shared" si="107"/>
        <v>0</v>
      </c>
      <c r="Z86" s="6">
        <f>SUM(Z87:Z92)</f>
        <v>0</v>
      </c>
      <c r="AA86" s="6">
        <f>SUM(AA87:AA92)</f>
        <v>0</v>
      </c>
      <c r="AB86" s="6">
        <f>SUM(AB87:AB92)</f>
        <v>0</v>
      </c>
      <c r="AC86" s="6">
        <f t="shared" si="107"/>
        <v>200000</v>
      </c>
      <c r="AD86" s="6">
        <f t="shared" si="107"/>
        <v>0</v>
      </c>
      <c r="AE86" s="6">
        <f t="shared" si="107"/>
        <v>200000</v>
      </c>
    </row>
    <row r="87" spans="1:31" ht="25">
      <c r="A87" s="39"/>
      <c r="B87" s="45"/>
      <c r="C87" s="11">
        <v>1000</v>
      </c>
      <c r="D87" s="12" t="s">
        <v>12</v>
      </c>
      <c r="E87" s="5">
        <v>0</v>
      </c>
      <c r="F87" s="5">
        <v>0</v>
      </c>
      <c r="G87" s="13">
        <f t="shared" ref="G87:G92" si="109">E87+F87</f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5">
        <v>0</v>
      </c>
      <c r="O87" s="5">
        <v>0</v>
      </c>
      <c r="P87" s="13">
        <f t="shared" ref="P87:P129" si="110">N87+O87</f>
        <v>0</v>
      </c>
      <c r="Q87" s="5">
        <v>0</v>
      </c>
      <c r="R87" s="5">
        <v>0</v>
      </c>
      <c r="S87" s="13">
        <f t="shared" ref="S87:S92" si="111">Q87+R87</f>
        <v>0</v>
      </c>
      <c r="T87" s="5">
        <v>0</v>
      </c>
      <c r="U87" s="5">
        <v>0</v>
      </c>
      <c r="V87" s="13">
        <f t="shared" ref="V87:V92" si="112">T87+U87</f>
        <v>0</v>
      </c>
      <c r="W87" s="5">
        <v>0</v>
      </c>
      <c r="X87" s="5">
        <v>0</v>
      </c>
      <c r="Y87" s="13">
        <f t="shared" ref="Y87:Y92" si="113">W87+X87</f>
        <v>0</v>
      </c>
      <c r="Z87" s="5">
        <v>0</v>
      </c>
      <c r="AA87" s="5">
        <v>0</v>
      </c>
      <c r="AB87" s="13">
        <f t="shared" ref="AB87:AB92" si="114">Z87+AA87</f>
        <v>0</v>
      </c>
      <c r="AC87" s="5">
        <v>0</v>
      </c>
      <c r="AD87" s="5">
        <v>0</v>
      </c>
      <c r="AE87" s="13">
        <f t="shared" ref="AE87:AE92" si="115">AC87+AD87</f>
        <v>0</v>
      </c>
    </row>
    <row r="88" spans="1:31" ht="25">
      <c r="A88" s="39"/>
      <c r="B88" s="45"/>
      <c r="C88" s="11">
        <v>2000</v>
      </c>
      <c r="D88" s="12" t="s">
        <v>13</v>
      </c>
      <c r="E88" s="5">
        <v>0</v>
      </c>
      <c r="F88" s="5">
        <v>0</v>
      </c>
      <c r="G88" s="13">
        <f t="shared" si="109"/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5">
        <v>0</v>
      </c>
      <c r="O88" s="5">
        <v>0</v>
      </c>
      <c r="P88" s="13">
        <f t="shared" si="110"/>
        <v>0</v>
      </c>
      <c r="Q88" s="5">
        <v>0</v>
      </c>
      <c r="R88" s="5">
        <v>0</v>
      </c>
      <c r="S88" s="13">
        <f t="shared" si="111"/>
        <v>0</v>
      </c>
      <c r="T88" s="5">
        <v>0</v>
      </c>
      <c r="U88" s="5">
        <v>0</v>
      </c>
      <c r="V88" s="13">
        <f t="shared" si="112"/>
        <v>0</v>
      </c>
      <c r="W88" s="5">
        <v>0</v>
      </c>
      <c r="X88" s="5">
        <v>0</v>
      </c>
      <c r="Y88" s="13">
        <f t="shared" si="113"/>
        <v>0</v>
      </c>
      <c r="Z88" s="5">
        <v>0</v>
      </c>
      <c r="AA88" s="5">
        <v>0</v>
      </c>
      <c r="AB88" s="13">
        <f t="shared" si="114"/>
        <v>0</v>
      </c>
      <c r="AC88" s="5">
        <v>0</v>
      </c>
      <c r="AD88" s="5">
        <v>0</v>
      </c>
      <c r="AE88" s="13">
        <f t="shared" si="115"/>
        <v>0</v>
      </c>
    </row>
    <row r="89" spans="1:31" ht="25">
      <c r="A89" s="39"/>
      <c r="B89" s="45"/>
      <c r="C89" s="11">
        <v>3000</v>
      </c>
      <c r="D89" s="12" t="s">
        <v>14</v>
      </c>
      <c r="E89" s="5">
        <v>200000</v>
      </c>
      <c r="F89" s="5">
        <v>0</v>
      </c>
      <c r="G89" s="13">
        <f t="shared" si="109"/>
        <v>200000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5">
        <v>0</v>
      </c>
      <c r="O89" s="5">
        <v>0</v>
      </c>
      <c r="P89" s="13">
        <f t="shared" si="110"/>
        <v>0</v>
      </c>
      <c r="Q89" s="5">
        <v>0</v>
      </c>
      <c r="R89" s="5">
        <v>0</v>
      </c>
      <c r="S89" s="13">
        <f t="shared" si="111"/>
        <v>0</v>
      </c>
      <c r="T89" s="5">
        <v>0</v>
      </c>
      <c r="U89" s="5">
        <v>0</v>
      </c>
      <c r="V89" s="13">
        <f t="shared" si="112"/>
        <v>0</v>
      </c>
      <c r="W89" s="5">
        <v>0</v>
      </c>
      <c r="X89" s="5">
        <v>0</v>
      </c>
      <c r="Y89" s="13">
        <f t="shared" si="113"/>
        <v>0</v>
      </c>
      <c r="Z89" s="5">
        <v>0</v>
      </c>
      <c r="AA89" s="5">
        <v>0</v>
      </c>
      <c r="AB89" s="13">
        <f t="shared" si="114"/>
        <v>0</v>
      </c>
      <c r="AC89" s="5">
        <v>200000</v>
      </c>
      <c r="AD89" s="5">
        <v>0</v>
      </c>
      <c r="AE89" s="13">
        <f t="shared" si="115"/>
        <v>200000</v>
      </c>
    </row>
    <row r="90" spans="1:31" ht="25">
      <c r="A90" s="39"/>
      <c r="B90" s="45"/>
      <c r="C90" s="11">
        <v>4000</v>
      </c>
      <c r="D90" s="12" t="s">
        <v>15</v>
      </c>
      <c r="E90" s="5">
        <v>0</v>
      </c>
      <c r="F90" s="5">
        <v>0</v>
      </c>
      <c r="G90" s="13">
        <f t="shared" si="109"/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5">
        <v>0</v>
      </c>
      <c r="O90" s="5">
        <v>0</v>
      </c>
      <c r="P90" s="13">
        <f t="shared" si="110"/>
        <v>0</v>
      </c>
      <c r="Q90" s="5">
        <v>0</v>
      </c>
      <c r="R90" s="5">
        <v>0</v>
      </c>
      <c r="S90" s="13">
        <f t="shared" si="111"/>
        <v>0</v>
      </c>
      <c r="T90" s="5">
        <v>0</v>
      </c>
      <c r="U90" s="5">
        <v>0</v>
      </c>
      <c r="V90" s="13">
        <f t="shared" si="112"/>
        <v>0</v>
      </c>
      <c r="W90" s="5">
        <v>0</v>
      </c>
      <c r="X90" s="5">
        <v>0</v>
      </c>
      <c r="Y90" s="13">
        <f t="shared" si="113"/>
        <v>0</v>
      </c>
      <c r="Z90" s="5">
        <v>0</v>
      </c>
      <c r="AA90" s="5">
        <v>0</v>
      </c>
      <c r="AB90" s="13">
        <f t="shared" si="114"/>
        <v>0</v>
      </c>
      <c r="AC90" s="5">
        <v>0</v>
      </c>
      <c r="AD90" s="5">
        <v>0</v>
      </c>
      <c r="AE90" s="13">
        <f t="shared" si="115"/>
        <v>0</v>
      </c>
    </row>
    <row r="91" spans="1:31" ht="25">
      <c r="A91" s="39"/>
      <c r="B91" s="45"/>
      <c r="C91" s="11">
        <v>5000</v>
      </c>
      <c r="D91" s="12" t="s">
        <v>16</v>
      </c>
      <c r="E91" s="5">
        <v>0</v>
      </c>
      <c r="F91" s="5">
        <v>0</v>
      </c>
      <c r="G91" s="13">
        <f t="shared" si="109"/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5">
        <v>0</v>
      </c>
      <c r="O91" s="5">
        <v>0</v>
      </c>
      <c r="P91" s="13"/>
      <c r="Q91" s="5">
        <v>0</v>
      </c>
      <c r="R91" s="5">
        <v>0</v>
      </c>
      <c r="S91" s="13">
        <f t="shared" si="111"/>
        <v>0</v>
      </c>
      <c r="T91" s="5">
        <v>0</v>
      </c>
      <c r="U91" s="5">
        <v>0</v>
      </c>
      <c r="V91" s="13">
        <f t="shared" si="112"/>
        <v>0</v>
      </c>
      <c r="W91" s="5">
        <v>0</v>
      </c>
      <c r="X91" s="5">
        <v>0</v>
      </c>
      <c r="Y91" s="13">
        <f t="shared" si="113"/>
        <v>0</v>
      </c>
      <c r="Z91" s="5">
        <v>0</v>
      </c>
      <c r="AA91" s="5">
        <v>0</v>
      </c>
      <c r="AB91" s="13">
        <f t="shared" si="114"/>
        <v>0</v>
      </c>
      <c r="AC91" s="5">
        <v>0</v>
      </c>
      <c r="AD91" s="5">
        <v>0</v>
      </c>
      <c r="AE91" s="13">
        <f t="shared" si="115"/>
        <v>0</v>
      </c>
    </row>
    <row r="92" spans="1:31" ht="25.5" thickBot="1">
      <c r="A92" s="39"/>
      <c r="B92" s="45"/>
      <c r="C92" s="11">
        <v>6000</v>
      </c>
      <c r="D92" s="12" t="s">
        <v>17</v>
      </c>
      <c r="E92" s="5">
        <v>0</v>
      </c>
      <c r="F92" s="5">
        <v>0</v>
      </c>
      <c r="G92" s="13">
        <f t="shared" si="109"/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5">
        <v>0</v>
      </c>
      <c r="O92" s="5">
        <v>0</v>
      </c>
      <c r="P92" s="13">
        <f t="shared" si="110"/>
        <v>0</v>
      </c>
      <c r="Q92" s="5">
        <v>0</v>
      </c>
      <c r="R92" s="5">
        <v>0</v>
      </c>
      <c r="S92" s="13">
        <f t="shared" si="111"/>
        <v>0</v>
      </c>
      <c r="T92" s="5">
        <v>0</v>
      </c>
      <c r="U92" s="5">
        <v>0</v>
      </c>
      <c r="V92" s="13">
        <f t="shared" si="112"/>
        <v>0</v>
      </c>
      <c r="W92" s="5">
        <v>0</v>
      </c>
      <c r="X92" s="5">
        <v>0</v>
      </c>
      <c r="Y92" s="13">
        <f t="shared" si="113"/>
        <v>0</v>
      </c>
      <c r="Z92" s="5">
        <v>0</v>
      </c>
      <c r="AA92" s="5">
        <v>0</v>
      </c>
      <c r="AB92" s="13">
        <f t="shared" si="114"/>
        <v>0</v>
      </c>
      <c r="AC92" s="5">
        <f t="shared" ref="AC92" si="116">E92-N92-Q92-T92-W92-Z92</f>
        <v>0</v>
      </c>
      <c r="AD92" s="5">
        <f t="shared" ref="AD92" si="117">F92-O92-R92-U92-X92-AA92</f>
        <v>0</v>
      </c>
      <c r="AE92" s="13">
        <f t="shared" si="115"/>
        <v>0</v>
      </c>
    </row>
    <row r="93" spans="1:31" ht="49.5" customHeight="1">
      <c r="A93" s="39"/>
      <c r="B93" s="32"/>
      <c r="C93" s="69" t="s">
        <v>22</v>
      </c>
      <c r="D93" s="70"/>
      <c r="E93" s="10">
        <f>+E94+E101+E108</f>
        <v>7673885.2999999998</v>
      </c>
      <c r="F93" s="10">
        <f t="shared" ref="F93:AE93" si="118">+F94+F101+F108</f>
        <v>5727968</v>
      </c>
      <c r="G93" s="10">
        <f t="shared" si="118"/>
        <v>13401853.299999999</v>
      </c>
      <c r="H93" s="10">
        <f t="shared" si="118"/>
        <v>0</v>
      </c>
      <c r="I93" s="10">
        <f t="shared" si="118"/>
        <v>0</v>
      </c>
      <c r="J93" s="10">
        <f t="shared" si="118"/>
        <v>0</v>
      </c>
      <c r="K93" s="10">
        <f t="shared" si="118"/>
        <v>0</v>
      </c>
      <c r="L93" s="10">
        <f t="shared" si="118"/>
        <v>0</v>
      </c>
      <c r="M93" s="10">
        <f t="shared" si="118"/>
        <v>0</v>
      </c>
      <c r="N93" s="10">
        <f t="shared" si="118"/>
        <v>0</v>
      </c>
      <c r="O93" s="10">
        <f t="shared" si="118"/>
        <v>0</v>
      </c>
      <c r="P93" s="10">
        <f t="shared" si="118"/>
        <v>0</v>
      </c>
      <c r="Q93" s="10">
        <f t="shared" si="118"/>
        <v>0</v>
      </c>
      <c r="R93" s="10">
        <f t="shared" si="118"/>
        <v>0</v>
      </c>
      <c r="S93" s="10">
        <f t="shared" si="118"/>
        <v>0</v>
      </c>
      <c r="T93" s="10">
        <f t="shared" si="118"/>
        <v>0</v>
      </c>
      <c r="U93" s="10">
        <f t="shared" si="118"/>
        <v>0</v>
      </c>
      <c r="V93" s="10">
        <f t="shared" si="118"/>
        <v>0</v>
      </c>
      <c r="W93" s="10">
        <f t="shared" si="118"/>
        <v>0</v>
      </c>
      <c r="X93" s="10">
        <f t="shared" si="118"/>
        <v>0</v>
      </c>
      <c r="Y93" s="10">
        <f t="shared" si="118"/>
        <v>0</v>
      </c>
      <c r="Z93" s="10">
        <f t="shared" si="118"/>
        <v>0</v>
      </c>
      <c r="AA93" s="10">
        <f t="shared" si="118"/>
        <v>0</v>
      </c>
      <c r="AB93" s="10">
        <f t="shared" si="118"/>
        <v>0</v>
      </c>
      <c r="AC93" s="10">
        <f t="shared" si="118"/>
        <v>7673885.2999999998</v>
      </c>
      <c r="AD93" s="10">
        <f t="shared" si="118"/>
        <v>5727968</v>
      </c>
      <c r="AE93" s="10">
        <f t="shared" si="118"/>
        <v>13401853.299999999</v>
      </c>
    </row>
    <row r="94" spans="1:31" ht="40.5" customHeight="1">
      <c r="A94" s="39"/>
      <c r="B94" s="32"/>
      <c r="C94" s="49" t="s">
        <v>47</v>
      </c>
      <c r="D94" s="49"/>
      <c r="E94" s="6">
        <f>SUM(E95:E100)</f>
        <v>7428759.2999999998</v>
      </c>
      <c r="F94" s="6">
        <f t="shared" ref="F94:AE94" si="119">SUM(F95:F100)</f>
        <v>5234122.4000000004</v>
      </c>
      <c r="G94" s="6">
        <f t="shared" si="119"/>
        <v>12662881.699999999</v>
      </c>
      <c r="H94" s="6">
        <f t="shared" si="119"/>
        <v>0</v>
      </c>
      <c r="I94" s="6">
        <f t="shared" si="119"/>
        <v>0</v>
      </c>
      <c r="J94" s="6">
        <f t="shared" si="119"/>
        <v>0</v>
      </c>
      <c r="K94" s="6">
        <f t="shared" si="119"/>
        <v>0</v>
      </c>
      <c r="L94" s="6">
        <f t="shared" si="119"/>
        <v>0</v>
      </c>
      <c r="M94" s="6">
        <f t="shared" si="119"/>
        <v>0</v>
      </c>
      <c r="N94" s="6">
        <f t="shared" si="119"/>
        <v>0</v>
      </c>
      <c r="O94" s="6">
        <f t="shared" si="119"/>
        <v>0</v>
      </c>
      <c r="P94" s="6">
        <f t="shared" si="119"/>
        <v>0</v>
      </c>
      <c r="Q94" s="6">
        <f t="shared" si="119"/>
        <v>0</v>
      </c>
      <c r="R94" s="6">
        <f t="shared" si="119"/>
        <v>0</v>
      </c>
      <c r="S94" s="6">
        <f t="shared" si="119"/>
        <v>0</v>
      </c>
      <c r="T94" s="6">
        <f t="shared" si="119"/>
        <v>0</v>
      </c>
      <c r="U94" s="6">
        <f t="shared" si="119"/>
        <v>0</v>
      </c>
      <c r="V94" s="6">
        <f t="shared" si="119"/>
        <v>0</v>
      </c>
      <c r="W94" s="6">
        <f t="shared" si="119"/>
        <v>0</v>
      </c>
      <c r="X94" s="6">
        <f t="shared" si="119"/>
        <v>0</v>
      </c>
      <c r="Y94" s="6">
        <f t="shared" si="119"/>
        <v>0</v>
      </c>
      <c r="Z94" s="6">
        <f t="shared" si="119"/>
        <v>0</v>
      </c>
      <c r="AA94" s="6">
        <f t="shared" si="119"/>
        <v>0</v>
      </c>
      <c r="AB94" s="6">
        <f t="shared" si="119"/>
        <v>0</v>
      </c>
      <c r="AC94" s="6">
        <f t="shared" si="119"/>
        <v>7428759.2999999998</v>
      </c>
      <c r="AD94" s="6">
        <f t="shared" si="119"/>
        <v>5234122.4000000004</v>
      </c>
      <c r="AE94" s="6">
        <f t="shared" si="119"/>
        <v>12662881.699999999</v>
      </c>
    </row>
    <row r="95" spans="1:31" ht="25">
      <c r="A95" s="39"/>
      <c r="B95" s="32"/>
      <c r="C95" s="11">
        <v>1000</v>
      </c>
      <c r="D95" s="12" t="s">
        <v>12</v>
      </c>
      <c r="E95" s="5">
        <v>0</v>
      </c>
      <c r="F95" s="5">
        <v>170000</v>
      </c>
      <c r="G95" s="13">
        <f t="shared" ref="G95:G100" si="120">E95+F95</f>
        <v>170000</v>
      </c>
      <c r="H95" s="13">
        <v>0</v>
      </c>
      <c r="I95" s="13">
        <v>0</v>
      </c>
      <c r="J95" s="13">
        <f>+H95+I95</f>
        <v>0</v>
      </c>
      <c r="K95" s="13">
        <v>0</v>
      </c>
      <c r="L95" s="13">
        <v>0</v>
      </c>
      <c r="M95" s="13">
        <f>+K95+L95</f>
        <v>0</v>
      </c>
      <c r="N95" s="5">
        <v>0</v>
      </c>
      <c r="O95" s="5">
        <v>0</v>
      </c>
      <c r="P95" s="13">
        <f t="shared" ref="P95:P100" si="121">N95+O95</f>
        <v>0</v>
      </c>
      <c r="Q95" s="5">
        <v>0</v>
      </c>
      <c r="R95" s="5">
        <v>0</v>
      </c>
      <c r="S95" s="13">
        <f t="shared" ref="S95:S100" si="122">Q95+R95</f>
        <v>0</v>
      </c>
      <c r="T95" s="5">
        <v>0</v>
      </c>
      <c r="U95" s="5">
        <v>0</v>
      </c>
      <c r="V95" s="13">
        <f t="shared" ref="V95:V100" si="123">T95+U95</f>
        <v>0</v>
      </c>
      <c r="W95" s="5">
        <v>0</v>
      </c>
      <c r="X95" s="5">
        <v>0</v>
      </c>
      <c r="Y95" s="13">
        <f t="shared" ref="Y95:Y100" si="124">W95+X95</f>
        <v>0</v>
      </c>
      <c r="Z95" s="5">
        <v>0</v>
      </c>
      <c r="AA95" s="5">
        <v>0</v>
      </c>
      <c r="AB95" s="13">
        <f t="shared" ref="AB95:AB100" si="125">Z95+AA95</f>
        <v>0</v>
      </c>
      <c r="AC95" s="5">
        <v>0</v>
      </c>
      <c r="AD95" s="5">
        <v>170000</v>
      </c>
      <c r="AE95" s="13">
        <f t="shared" ref="AE95:AE100" si="126">AC95+AD95</f>
        <v>170000</v>
      </c>
    </row>
    <row r="96" spans="1:31" ht="25">
      <c r="A96" s="39"/>
      <c r="B96" s="32"/>
      <c r="C96" s="11">
        <v>2000</v>
      </c>
      <c r="D96" s="12" t="s">
        <v>13</v>
      </c>
      <c r="E96" s="5">
        <v>1552649</v>
      </c>
      <c r="F96" s="5">
        <v>745200</v>
      </c>
      <c r="G96" s="13">
        <f t="shared" si="120"/>
        <v>2297849</v>
      </c>
      <c r="H96" s="13">
        <v>0</v>
      </c>
      <c r="I96" s="13">
        <v>0</v>
      </c>
      <c r="J96" s="13">
        <f t="shared" ref="J96:J100" si="127">+H96+I96</f>
        <v>0</v>
      </c>
      <c r="K96" s="13">
        <v>0</v>
      </c>
      <c r="L96" s="13">
        <v>0</v>
      </c>
      <c r="M96" s="13">
        <f t="shared" ref="M96:M100" si="128">+K96+L96</f>
        <v>0</v>
      </c>
      <c r="N96" s="5">
        <v>0</v>
      </c>
      <c r="O96" s="5">
        <v>0</v>
      </c>
      <c r="P96" s="13">
        <f t="shared" si="121"/>
        <v>0</v>
      </c>
      <c r="Q96" s="5">
        <v>0</v>
      </c>
      <c r="R96" s="5">
        <v>0</v>
      </c>
      <c r="S96" s="13">
        <f t="shared" si="122"/>
        <v>0</v>
      </c>
      <c r="T96" s="5">
        <v>0</v>
      </c>
      <c r="U96" s="5">
        <v>0</v>
      </c>
      <c r="V96" s="13">
        <f t="shared" si="123"/>
        <v>0</v>
      </c>
      <c r="W96" s="5">
        <v>0</v>
      </c>
      <c r="X96" s="5">
        <v>0</v>
      </c>
      <c r="Y96" s="13">
        <f t="shared" si="124"/>
        <v>0</v>
      </c>
      <c r="Z96" s="5">
        <v>0</v>
      </c>
      <c r="AA96" s="5">
        <v>0</v>
      </c>
      <c r="AB96" s="13">
        <f t="shared" si="125"/>
        <v>0</v>
      </c>
      <c r="AC96" s="5">
        <v>1552649</v>
      </c>
      <c r="AD96" s="5">
        <v>745200</v>
      </c>
      <c r="AE96" s="13">
        <f t="shared" si="126"/>
        <v>2297849</v>
      </c>
    </row>
    <row r="97" spans="1:31" ht="25">
      <c r="A97" s="39"/>
      <c r="B97" s="32"/>
      <c r="C97" s="11">
        <v>3000</v>
      </c>
      <c r="D97" s="12" t="s">
        <v>14</v>
      </c>
      <c r="E97" s="5">
        <v>0</v>
      </c>
      <c r="F97" s="5">
        <v>4318922.4000000004</v>
      </c>
      <c r="G97" s="13">
        <f t="shared" si="120"/>
        <v>4318922.4000000004</v>
      </c>
      <c r="H97" s="13">
        <v>0</v>
      </c>
      <c r="I97" s="13">
        <v>0</v>
      </c>
      <c r="J97" s="13">
        <f t="shared" si="127"/>
        <v>0</v>
      </c>
      <c r="K97" s="13">
        <v>0</v>
      </c>
      <c r="L97" s="13">
        <v>0</v>
      </c>
      <c r="M97" s="13">
        <f t="shared" si="128"/>
        <v>0</v>
      </c>
      <c r="N97" s="5">
        <v>0</v>
      </c>
      <c r="O97" s="5">
        <v>0</v>
      </c>
      <c r="P97" s="13">
        <f t="shared" si="121"/>
        <v>0</v>
      </c>
      <c r="Q97" s="5">
        <v>0</v>
      </c>
      <c r="R97" s="5">
        <v>0</v>
      </c>
      <c r="S97" s="13">
        <f t="shared" si="122"/>
        <v>0</v>
      </c>
      <c r="T97" s="5">
        <v>0</v>
      </c>
      <c r="U97" s="5">
        <v>0</v>
      </c>
      <c r="V97" s="13">
        <f t="shared" si="123"/>
        <v>0</v>
      </c>
      <c r="W97" s="5">
        <v>0</v>
      </c>
      <c r="X97" s="5">
        <v>0</v>
      </c>
      <c r="Y97" s="13">
        <f t="shared" si="124"/>
        <v>0</v>
      </c>
      <c r="Z97" s="5">
        <v>0</v>
      </c>
      <c r="AA97" s="5">
        <v>0</v>
      </c>
      <c r="AB97" s="13">
        <f t="shared" si="125"/>
        <v>0</v>
      </c>
      <c r="AC97" s="5">
        <v>0</v>
      </c>
      <c r="AD97" s="5">
        <v>4318922.4000000004</v>
      </c>
      <c r="AE97" s="13">
        <f t="shared" si="126"/>
        <v>4318922.4000000004</v>
      </c>
    </row>
    <row r="98" spans="1:31" ht="25">
      <c r="A98" s="39"/>
      <c r="B98" s="32"/>
      <c r="C98" s="11">
        <v>4000</v>
      </c>
      <c r="D98" s="12" t="s">
        <v>15</v>
      </c>
      <c r="E98" s="5">
        <v>0</v>
      </c>
      <c r="F98" s="5">
        <v>0</v>
      </c>
      <c r="G98" s="13">
        <f t="shared" si="120"/>
        <v>0</v>
      </c>
      <c r="H98" s="13">
        <v>0</v>
      </c>
      <c r="I98" s="13">
        <v>0</v>
      </c>
      <c r="J98" s="13">
        <f t="shared" si="127"/>
        <v>0</v>
      </c>
      <c r="K98" s="13">
        <v>0</v>
      </c>
      <c r="L98" s="13">
        <v>0</v>
      </c>
      <c r="M98" s="13">
        <f t="shared" si="128"/>
        <v>0</v>
      </c>
      <c r="N98" s="5">
        <v>0</v>
      </c>
      <c r="O98" s="5">
        <v>0</v>
      </c>
      <c r="P98" s="13">
        <f t="shared" si="121"/>
        <v>0</v>
      </c>
      <c r="Q98" s="5">
        <v>0</v>
      </c>
      <c r="R98" s="5">
        <v>0</v>
      </c>
      <c r="S98" s="13">
        <f t="shared" si="122"/>
        <v>0</v>
      </c>
      <c r="T98" s="5">
        <v>0</v>
      </c>
      <c r="U98" s="5">
        <v>0</v>
      </c>
      <c r="V98" s="13">
        <f t="shared" si="123"/>
        <v>0</v>
      </c>
      <c r="W98" s="5">
        <v>0</v>
      </c>
      <c r="X98" s="5">
        <v>0</v>
      </c>
      <c r="Y98" s="13">
        <f t="shared" si="124"/>
        <v>0</v>
      </c>
      <c r="Z98" s="5">
        <v>0</v>
      </c>
      <c r="AA98" s="5">
        <v>0</v>
      </c>
      <c r="AB98" s="13">
        <f t="shared" si="125"/>
        <v>0</v>
      </c>
      <c r="AC98" s="5">
        <v>0</v>
      </c>
      <c r="AD98" s="5">
        <v>0</v>
      </c>
      <c r="AE98" s="13">
        <f t="shared" si="126"/>
        <v>0</v>
      </c>
    </row>
    <row r="99" spans="1:31" ht="25">
      <c r="A99" s="39"/>
      <c r="B99" s="32"/>
      <c r="C99" s="11">
        <v>5000</v>
      </c>
      <c r="D99" s="12" t="s">
        <v>16</v>
      </c>
      <c r="E99" s="5">
        <v>1517664.64</v>
      </c>
      <c r="F99" s="5">
        <v>0</v>
      </c>
      <c r="G99" s="13">
        <f t="shared" si="120"/>
        <v>1517664.64</v>
      </c>
      <c r="H99" s="13">
        <v>0</v>
      </c>
      <c r="I99" s="13">
        <v>0</v>
      </c>
      <c r="J99" s="13">
        <f t="shared" si="127"/>
        <v>0</v>
      </c>
      <c r="K99" s="13">
        <v>0</v>
      </c>
      <c r="L99" s="13">
        <v>0</v>
      </c>
      <c r="M99" s="13">
        <f t="shared" si="128"/>
        <v>0</v>
      </c>
      <c r="N99" s="5">
        <v>0</v>
      </c>
      <c r="O99" s="5">
        <v>0</v>
      </c>
      <c r="P99" s="13">
        <f t="shared" si="121"/>
        <v>0</v>
      </c>
      <c r="Q99" s="5">
        <v>0</v>
      </c>
      <c r="R99" s="5">
        <v>0</v>
      </c>
      <c r="S99" s="13">
        <f t="shared" si="122"/>
        <v>0</v>
      </c>
      <c r="T99" s="5">
        <v>0</v>
      </c>
      <c r="U99" s="5">
        <v>0</v>
      </c>
      <c r="V99" s="13">
        <f t="shared" si="123"/>
        <v>0</v>
      </c>
      <c r="W99" s="5">
        <v>0</v>
      </c>
      <c r="X99" s="5">
        <v>0</v>
      </c>
      <c r="Y99" s="13">
        <f t="shared" si="124"/>
        <v>0</v>
      </c>
      <c r="Z99" s="5">
        <v>0</v>
      </c>
      <c r="AA99" s="5">
        <v>0</v>
      </c>
      <c r="AB99" s="13">
        <f t="shared" si="125"/>
        <v>0</v>
      </c>
      <c r="AC99" s="5">
        <v>1517664.64</v>
      </c>
      <c r="AD99" s="5">
        <v>0</v>
      </c>
      <c r="AE99" s="13">
        <f t="shared" si="126"/>
        <v>1517664.64</v>
      </c>
    </row>
    <row r="100" spans="1:31" ht="25">
      <c r="A100" s="39"/>
      <c r="B100" s="32"/>
      <c r="C100" s="11">
        <v>6000</v>
      </c>
      <c r="D100" s="12" t="s">
        <v>17</v>
      </c>
      <c r="E100" s="5">
        <v>4358445.66</v>
      </c>
      <c r="F100" s="5">
        <v>0</v>
      </c>
      <c r="G100" s="13">
        <f t="shared" si="120"/>
        <v>4358445.66</v>
      </c>
      <c r="H100" s="13">
        <v>0</v>
      </c>
      <c r="I100" s="13">
        <v>0</v>
      </c>
      <c r="J100" s="13">
        <f t="shared" si="127"/>
        <v>0</v>
      </c>
      <c r="K100" s="13">
        <v>0</v>
      </c>
      <c r="L100" s="13">
        <v>0</v>
      </c>
      <c r="M100" s="13">
        <f t="shared" si="128"/>
        <v>0</v>
      </c>
      <c r="N100" s="5">
        <v>0</v>
      </c>
      <c r="O100" s="5">
        <v>0</v>
      </c>
      <c r="P100" s="13">
        <f t="shared" si="121"/>
        <v>0</v>
      </c>
      <c r="Q100" s="5">
        <v>0</v>
      </c>
      <c r="R100" s="5">
        <v>0</v>
      </c>
      <c r="S100" s="13">
        <f t="shared" si="122"/>
        <v>0</v>
      </c>
      <c r="T100" s="5">
        <v>0</v>
      </c>
      <c r="U100" s="5">
        <v>0</v>
      </c>
      <c r="V100" s="13">
        <f t="shared" si="123"/>
        <v>0</v>
      </c>
      <c r="W100" s="5">
        <v>0</v>
      </c>
      <c r="X100" s="5">
        <v>0</v>
      </c>
      <c r="Y100" s="13">
        <f t="shared" si="124"/>
        <v>0</v>
      </c>
      <c r="Z100" s="5">
        <v>0</v>
      </c>
      <c r="AA100" s="5">
        <v>0</v>
      </c>
      <c r="AB100" s="13">
        <f t="shared" si="125"/>
        <v>0</v>
      </c>
      <c r="AC100" s="5">
        <v>4358445.66</v>
      </c>
      <c r="AD100" s="5">
        <v>0</v>
      </c>
      <c r="AE100" s="13">
        <f t="shared" si="126"/>
        <v>4358445.66</v>
      </c>
    </row>
    <row r="101" spans="1:31" ht="78.75" customHeight="1">
      <c r="A101" s="39"/>
      <c r="B101" s="45">
        <v>3</v>
      </c>
      <c r="C101" s="49" t="s">
        <v>48</v>
      </c>
      <c r="D101" s="49"/>
      <c r="E101" s="6">
        <f>SUM(E102:E107)</f>
        <v>245126</v>
      </c>
      <c r="F101" s="6">
        <f t="shared" ref="F101:AE101" si="129">SUM(F102:F107)</f>
        <v>493845.6</v>
      </c>
      <c r="G101" s="6">
        <f t="shared" si="129"/>
        <v>738971.6</v>
      </c>
      <c r="H101" s="6">
        <f t="shared" si="129"/>
        <v>0</v>
      </c>
      <c r="I101" s="6">
        <f t="shared" si="129"/>
        <v>0</v>
      </c>
      <c r="J101" s="6">
        <f t="shared" si="129"/>
        <v>0</v>
      </c>
      <c r="K101" s="6">
        <f t="shared" si="129"/>
        <v>0</v>
      </c>
      <c r="L101" s="6">
        <f t="shared" si="129"/>
        <v>0</v>
      </c>
      <c r="M101" s="6">
        <f t="shared" si="129"/>
        <v>0</v>
      </c>
      <c r="N101" s="6">
        <f t="shared" si="129"/>
        <v>0</v>
      </c>
      <c r="O101" s="6">
        <f t="shared" si="129"/>
        <v>0</v>
      </c>
      <c r="P101" s="6">
        <f t="shared" si="129"/>
        <v>0</v>
      </c>
      <c r="Q101" s="6">
        <f t="shared" si="129"/>
        <v>0</v>
      </c>
      <c r="R101" s="6">
        <f t="shared" si="129"/>
        <v>0</v>
      </c>
      <c r="S101" s="6">
        <f t="shared" si="129"/>
        <v>0</v>
      </c>
      <c r="T101" s="6">
        <f t="shared" si="129"/>
        <v>0</v>
      </c>
      <c r="U101" s="6">
        <f t="shared" si="129"/>
        <v>0</v>
      </c>
      <c r="V101" s="6">
        <f t="shared" si="129"/>
        <v>0</v>
      </c>
      <c r="W101" s="6">
        <f t="shared" si="129"/>
        <v>0</v>
      </c>
      <c r="X101" s="6">
        <f t="shared" si="129"/>
        <v>0</v>
      </c>
      <c r="Y101" s="6">
        <f t="shared" si="129"/>
        <v>0</v>
      </c>
      <c r="Z101" s="6">
        <f t="shared" si="129"/>
        <v>0</v>
      </c>
      <c r="AA101" s="6">
        <f t="shared" si="129"/>
        <v>0</v>
      </c>
      <c r="AB101" s="6">
        <f t="shared" si="129"/>
        <v>0</v>
      </c>
      <c r="AC101" s="6">
        <f t="shared" si="129"/>
        <v>245126</v>
      </c>
      <c r="AD101" s="6">
        <f t="shared" si="129"/>
        <v>493845.6</v>
      </c>
      <c r="AE101" s="6">
        <f t="shared" si="129"/>
        <v>738971.6</v>
      </c>
    </row>
    <row r="102" spans="1:31" ht="25">
      <c r="A102" s="39"/>
      <c r="B102" s="45"/>
      <c r="C102" s="11">
        <v>1000</v>
      </c>
      <c r="D102" s="12" t="s">
        <v>12</v>
      </c>
      <c r="E102" s="5">
        <v>0</v>
      </c>
      <c r="F102" s="5">
        <v>0</v>
      </c>
      <c r="G102" s="13">
        <f t="shared" ref="G102:G107" si="130">E102+F102</f>
        <v>0</v>
      </c>
      <c r="H102" s="13">
        <v>0</v>
      </c>
      <c r="I102" s="13">
        <v>0</v>
      </c>
      <c r="J102" s="13">
        <f>+H102+I102</f>
        <v>0</v>
      </c>
      <c r="K102" s="13">
        <v>0</v>
      </c>
      <c r="L102" s="13">
        <v>0</v>
      </c>
      <c r="M102" s="13">
        <f>+K102+L102</f>
        <v>0</v>
      </c>
      <c r="N102" s="5">
        <v>0</v>
      </c>
      <c r="O102" s="5">
        <v>0</v>
      </c>
      <c r="P102" s="13">
        <f t="shared" si="110"/>
        <v>0</v>
      </c>
      <c r="Q102" s="5">
        <v>0</v>
      </c>
      <c r="R102" s="5">
        <v>0</v>
      </c>
      <c r="S102" s="13">
        <f t="shared" ref="S102:S107" si="131">Q102+R102</f>
        <v>0</v>
      </c>
      <c r="T102" s="5">
        <v>0</v>
      </c>
      <c r="U102" s="5">
        <v>0</v>
      </c>
      <c r="V102" s="13">
        <f t="shared" ref="V102:V107" si="132">T102+U102</f>
        <v>0</v>
      </c>
      <c r="W102" s="5">
        <v>0</v>
      </c>
      <c r="X102" s="5">
        <v>0</v>
      </c>
      <c r="Y102" s="13">
        <f t="shared" ref="Y102:Y107" si="133">W102+X102</f>
        <v>0</v>
      </c>
      <c r="Z102" s="5">
        <v>0</v>
      </c>
      <c r="AA102" s="5">
        <v>0</v>
      </c>
      <c r="AB102" s="13">
        <f t="shared" ref="AB102:AB107" si="134">Z102+AA102</f>
        <v>0</v>
      </c>
      <c r="AC102" s="5">
        <v>0</v>
      </c>
      <c r="AD102" s="5">
        <v>0</v>
      </c>
      <c r="AE102" s="13">
        <f t="shared" ref="AE102:AE107" si="135">AC102+AD102</f>
        <v>0</v>
      </c>
    </row>
    <row r="103" spans="1:31" ht="25">
      <c r="A103" s="39"/>
      <c r="B103" s="45"/>
      <c r="C103" s="11">
        <v>2000</v>
      </c>
      <c r="D103" s="12" t="s">
        <v>13</v>
      </c>
      <c r="E103" s="5">
        <v>245126</v>
      </c>
      <c r="F103" s="5">
        <v>0</v>
      </c>
      <c r="G103" s="13">
        <f t="shared" si="130"/>
        <v>245126</v>
      </c>
      <c r="H103" s="13">
        <v>0</v>
      </c>
      <c r="I103" s="13">
        <v>0</v>
      </c>
      <c r="J103" s="13">
        <f t="shared" ref="J103:J106" si="136">+H103+I103</f>
        <v>0</v>
      </c>
      <c r="K103" s="13">
        <v>0</v>
      </c>
      <c r="L103" s="13">
        <v>0</v>
      </c>
      <c r="M103" s="13">
        <f t="shared" ref="M103:M107" si="137">+K103+L103</f>
        <v>0</v>
      </c>
      <c r="N103" s="5">
        <v>0</v>
      </c>
      <c r="O103" s="5">
        <v>0</v>
      </c>
      <c r="P103" s="13">
        <f t="shared" si="110"/>
        <v>0</v>
      </c>
      <c r="Q103" s="5">
        <v>0</v>
      </c>
      <c r="R103" s="5">
        <v>0</v>
      </c>
      <c r="S103" s="13">
        <f t="shared" si="131"/>
        <v>0</v>
      </c>
      <c r="T103" s="5">
        <v>0</v>
      </c>
      <c r="U103" s="5">
        <v>0</v>
      </c>
      <c r="V103" s="13">
        <f t="shared" si="132"/>
        <v>0</v>
      </c>
      <c r="W103" s="5">
        <v>0</v>
      </c>
      <c r="X103" s="5">
        <v>0</v>
      </c>
      <c r="Y103" s="13">
        <f t="shared" si="133"/>
        <v>0</v>
      </c>
      <c r="Z103" s="5">
        <v>0</v>
      </c>
      <c r="AA103" s="5">
        <v>0</v>
      </c>
      <c r="AB103" s="13">
        <f t="shared" si="134"/>
        <v>0</v>
      </c>
      <c r="AC103" s="5">
        <v>245126</v>
      </c>
      <c r="AD103" s="5">
        <v>0</v>
      </c>
      <c r="AE103" s="13">
        <f t="shared" si="135"/>
        <v>245126</v>
      </c>
    </row>
    <row r="104" spans="1:31" ht="25">
      <c r="A104" s="39"/>
      <c r="B104" s="45"/>
      <c r="C104" s="11">
        <v>3000</v>
      </c>
      <c r="D104" s="12" t="s">
        <v>14</v>
      </c>
      <c r="E104" s="5">
        <v>0</v>
      </c>
      <c r="F104" s="5">
        <v>493845.6</v>
      </c>
      <c r="G104" s="13">
        <f t="shared" si="130"/>
        <v>493845.6</v>
      </c>
      <c r="H104" s="13">
        <v>0</v>
      </c>
      <c r="I104" s="13">
        <v>0</v>
      </c>
      <c r="J104" s="13">
        <f t="shared" si="136"/>
        <v>0</v>
      </c>
      <c r="K104" s="13">
        <v>0</v>
      </c>
      <c r="L104" s="13">
        <v>0</v>
      </c>
      <c r="M104" s="13">
        <f t="shared" si="137"/>
        <v>0</v>
      </c>
      <c r="N104" s="5">
        <v>0</v>
      </c>
      <c r="O104" s="5">
        <v>0</v>
      </c>
      <c r="P104" s="13">
        <f t="shared" si="110"/>
        <v>0</v>
      </c>
      <c r="Q104" s="5">
        <v>0</v>
      </c>
      <c r="R104" s="5">
        <v>0</v>
      </c>
      <c r="S104" s="13">
        <f t="shared" si="131"/>
        <v>0</v>
      </c>
      <c r="T104" s="5">
        <v>0</v>
      </c>
      <c r="U104" s="5">
        <v>0</v>
      </c>
      <c r="V104" s="13">
        <f t="shared" si="132"/>
        <v>0</v>
      </c>
      <c r="W104" s="5">
        <v>0</v>
      </c>
      <c r="X104" s="5">
        <v>0</v>
      </c>
      <c r="Y104" s="13">
        <f t="shared" si="133"/>
        <v>0</v>
      </c>
      <c r="Z104" s="5">
        <v>0</v>
      </c>
      <c r="AA104" s="5">
        <v>0</v>
      </c>
      <c r="AB104" s="13">
        <f t="shared" si="134"/>
        <v>0</v>
      </c>
      <c r="AC104" s="5">
        <v>0</v>
      </c>
      <c r="AD104" s="5">
        <v>493845.6</v>
      </c>
      <c r="AE104" s="13">
        <f t="shared" si="135"/>
        <v>493845.6</v>
      </c>
    </row>
    <row r="105" spans="1:31" ht="25">
      <c r="A105" s="39"/>
      <c r="B105" s="45"/>
      <c r="C105" s="11">
        <v>4000</v>
      </c>
      <c r="D105" s="12" t="s">
        <v>15</v>
      </c>
      <c r="E105" s="5">
        <v>0</v>
      </c>
      <c r="F105" s="5">
        <v>0</v>
      </c>
      <c r="G105" s="13">
        <f t="shared" si="130"/>
        <v>0</v>
      </c>
      <c r="H105" s="13">
        <v>0</v>
      </c>
      <c r="I105" s="13">
        <v>0</v>
      </c>
      <c r="J105" s="13">
        <f t="shared" si="136"/>
        <v>0</v>
      </c>
      <c r="K105" s="13">
        <v>0</v>
      </c>
      <c r="L105" s="13">
        <v>0</v>
      </c>
      <c r="M105" s="13">
        <f t="shared" si="137"/>
        <v>0</v>
      </c>
      <c r="N105" s="5">
        <v>0</v>
      </c>
      <c r="O105" s="5">
        <v>0</v>
      </c>
      <c r="P105" s="13">
        <f t="shared" si="110"/>
        <v>0</v>
      </c>
      <c r="Q105" s="5">
        <v>0</v>
      </c>
      <c r="R105" s="5">
        <v>0</v>
      </c>
      <c r="S105" s="13">
        <f t="shared" si="131"/>
        <v>0</v>
      </c>
      <c r="T105" s="5">
        <v>0</v>
      </c>
      <c r="U105" s="5">
        <v>0</v>
      </c>
      <c r="V105" s="13">
        <f t="shared" si="132"/>
        <v>0</v>
      </c>
      <c r="W105" s="5">
        <v>0</v>
      </c>
      <c r="X105" s="5">
        <v>0</v>
      </c>
      <c r="Y105" s="13">
        <f t="shared" si="133"/>
        <v>0</v>
      </c>
      <c r="Z105" s="5">
        <v>0</v>
      </c>
      <c r="AA105" s="5">
        <v>0</v>
      </c>
      <c r="AB105" s="13">
        <f t="shared" si="134"/>
        <v>0</v>
      </c>
      <c r="AC105" s="5">
        <v>0</v>
      </c>
      <c r="AD105" s="5">
        <v>0</v>
      </c>
      <c r="AE105" s="13">
        <f t="shared" si="135"/>
        <v>0</v>
      </c>
    </row>
    <row r="106" spans="1:31" ht="25">
      <c r="A106" s="39"/>
      <c r="B106" s="45"/>
      <c r="C106" s="11">
        <v>5000</v>
      </c>
      <c r="D106" s="12" t="s">
        <v>16</v>
      </c>
      <c r="E106" s="5">
        <v>0</v>
      </c>
      <c r="F106" s="5">
        <v>0</v>
      </c>
      <c r="G106" s="13">
        <f t="shared" si="130"/>
        <v>0</v>
      </c>
      <c r="H106" s="13">
        <v>0</v>
      </c>
      <c r="I106" s="13">
        <v>0</v>
      </c>
      <c r="J106" s="13">
        <f t="shared" si="136"/>
        <v>0</v>
      </c>
      <c r="K106" s="13">
        <v>0</v>
      </c>
      <c r="L106" s="13">
        <v>0</v>
      </c>
      <c r="M106" s="13">
        <f t="shared" si="137"/>
        <v>0</v>
      </c>
      <c r="N106" s="5">
        <v>0</v>
      </c>
      <c r="O106" s="5">
        <v>0</v>
      </c>
      <c r="P106" s="13">
        <f t="shared" si="110"/>
        <v>0</v>
      </c>
      <c r="Q106" s="5">
        <v>0</v>
      </c>
      <c r="R106" s="5">
        <v>0</v>
      </c>
      <c r="S106" s="13">
        <f t="shared" si="131"/>
        <v>0</v>
      </c>
      <c r="T106" s="5">
        <v>0</v>
      </c>
      <c r="U106" s="5">
        <v>0</v>
      </c>
      <c r="V106" s="13">
        <f t="shared" si="132"/>
        <v>0</v>
      </c>
      <c r="W106" s="5">
        <v>0</v>
      </c>
      <c r="X106" s="5">
        <v>0</v>
      </c>
      <c r="Y106" s="13">
        <f t="shared" si="133"/>
        <v>0</v>
      </c>
      <c r="Z106" s="5">
        <v>0</v>
      </c>
      <c r="AA106" s="5">
        <v>0</v>
      </c>
      <c r="AB106" s="13">
        <f t="shared" si="134"/>
        <v>0</v>
      </c>
      <c r="AC106" s="5">
        <v>0</v>
      </c>
      <c r="AD106" s="5">
        <v>0</v>
      </c>
      <c r="AE106" s="13">
        <f t="shared" si="135"/>
        <v>0</v>
      </c>
    </row>
    <row r="107" spans="1:31" ht="25">
      <c r="A107" s="39"/>
      <c r="B107" s="45"/>
      <c r="C107" s="11">
        <v>6000</v>
      </c>
      <c r="D107" s="12" t="s">
        <v>17</v>
      </c>
      <c r="E107" s="5">
        <v>0</v>
      </c>
      <c r="F107" s="5">
        <v>0</v>
      </c>
      <c r="G107" s="13">
        <f t="shared" si="130"/>
        <v>0</v>
      </c>
      <c r="H107" s="13">
        <v>0</v>
      </c>
      <c r="I107" s="13">
        <v>0</v>
      </c>
      <c r="J107" s="13">
        <f t="shared" ref="J107" si="138">+H107+I107</f>
        <v>0</v>
      </c>
      <c r="K107" s="13">
        <v>0</v>
      </c>
      <c r="L107" s="13">
        <v>0</v>
      </c>
      <c r="M107" s="13">
        <f t="shared" si="137"/>
        <v>0</v>
      </c>
      <c r="N107" s="5">
        <v>0</v>
      </c>
      <c r="O107" s="5">
        <v>0</v>
      </c>
      <c r="P107" s="13">
        <f t="shared" si="110"/>
        <v>0</v>
      </c>
      <c r="Q107" s="5">
        <v>0</v>
      </c>
      <c r="R107" s="5">
        <v>0</v>
      </c>
      <c r="S107" s="13">
        <f t="shared" si="131"/>
        <v>0</v>
      </c>
      <c r="T107" s="5">
        <v>0</v>
      </c>
      <c r="U107" s="5">
        <v>0</v>
      </c>
      <c r="V107" s="13">
        <f t="shared" si="132"/>
        <v>0</v>
      </c>
      <c r="W107" s="5">
        <v>0</v>
      </c>
      <c r="X107" s="5">
        <v>0</v>
      </c>
      <c r="Y107" s="13">
        <f t="shared" si="133"/>
        <v>0</v>
      </c>
      <c r="Z107" s="5">
        <v>0</v>
      </c>
      <c r="AA107" s="5">
        <v>0</v>
      </c>
      <c r="AB107" s="13">
        <f t="shared" si="134"/>
        <v>0</v>
      </c>
      <c r="AC107" s="5">
        <v>0</v>
      </c>
      <c r="AD107" s="5">
        <v>0</v>
      </c>
      <c r="AE107" s="13">
        <f t="shared" si="135"/>
        <v>0</v>
      </c>
    </row>
    <row r="108" spans="1:31" ht="52.5" customHeight="1">
      <c r="A108" s="39"/>
      <c r="B108" s="45">
        <v>4</v>
      </c>
      <c r="C108" s="49" t="s">
        <v>27</v>
      </c>
      <c r="D108" s="49"/>
      <c r="E108" s="6">
        <f>SUM(E109:E114)</f>
        <v>0</v>
      </c>
      <c r="F108" s="6">
        <f t="shared" ref="F108:AE108" si="139">SUM(F109:F114)</f>
        <v>0</v>
      </c>
      <c r="G108" s="6">
        <f t="shared" si="139"/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f t="shared" si="139"/>
        <v>0</v>
      </c>
      <c r="O108" s="6">
        <f t="shared" ref="O108" si="140">SUM(O109:O114)</f>
        <v>0</v>
      </c>
      <c r="P108" s="6">
        <f t="shared" si="139"/>
        <v>0</v>
      </c>
      <c r="Q108" s="6">
        <f t="shared" si="139"/>
        <v>0</v>
      </c>
      <c r="R108" s="6">
        <f t="shared" si="139"/>
        <v>0</v>
      </c>
      <c r="S108" s="6">
        <f t="shared" si="139"/>
        <v>0</v>
      </c>
      <c r="T108" s="6">
        <f t="shared" si="139"/>
        <v>0</v>
      </c>
      <c r="U108" s="6">
        <f t="shared" si="139"/>
        <v>0</v>
      </c>
      <c r="V108" s="6">
        <f t="shared" si="139"/>
        <v>0</v>
      </c>
      <c r="W108" s="6">
        <f t="shared" si="139"/>
        <v>0</v>
      </c>
      <c r="X108" s="6">
        <f t="shared" si="139"/>
        <v>0</v>
      </c>
      <c r="Y108" s="6">
        <f t="shared" si="139"/>
        <v>0</v>
      </c>
      <c r="Z108" s="6">
        <f>SUM(Z109:Z114)</f>
        <v>0</v>
      </c>
      <c r="AA108" s="6">
        <f>SUM(AA109:AA114)</f>
        <v>0</v>
      </c>
      <c r="AB108" s="6">
        <f>SUM(AB109:AB114)</f>
        <v>0</v>
      </c>
      <c r="AC108" s="6">
        <f t="shared" si="139"/>
        <v>0</v>
      </c>
      <c r="AD108" s="6">
        <f t="shared" si="139"/>
        <v>0</v>
      </c>
      <c r="AE108" s="6">
        <f t="shared" si="139"/>
        <v>0</v>
      </c>
    </row>
    <row r="109" spans="1:31" ht="25">
      <c r="A109" s="39"/>
      <c r="B109" s="45"/>
      <c r="C109" s="11">
        <v>1000</v>
      </c>
      <c r="D109" s="12" t="s">
        <v>12</v>
      </c>
      <c r="E109" s="5">
        <v>0</v>
      </c>
      <c r="F109" s="5">
        <v>0</v>
      </c>
      <c r="G109" s="13">
        <f t="shared" ref="G109:G114" si="141">E109+F109</f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5">
        <v>0</v>
      </c>
      <c r="O109" s="5">
        <v>0</v>
      </c>
      <c r="P109" s="13">
        <f t="shared" si="110"/>
        <v>0</v>
      </c>
      <c r="Q109" s="5">
        <v>0</v>
      </c>
      <c r="R109" s="5">
        <v>0</v>
      </c>
      <c r="S109" s="13">
        <v>0</v>
      </c>
      <c r="T109" s="5">
        <v>0</v>
      </c>
      <c r="U109" s="5">
        <v>0</v>
      </c>
      <c r="V109" s="13">
        <f t="shared" ref="V109:V114" si="142">T109+U109</f>
        <v>0</v>
      </c>
      <c r="W109" s="5">
        <v>0</v>
      </c>
      <c r="X109" s="5">
        <v>0</v>
      </c>
      <c r="Y109" s="13">
        <f t="shared" ref="Y109:Y114" si="143">W109+X109</f>
        <v>0</v>
      </c>
      <c r="Z109" s="5">
        <v>0</v>
      </c>
      <c r="AA109" s="5">
        <v>0</v>
      </c>
      <c r="AB109" s="13">
        <f t="shared" ref="AB109:AB114" si="144">Z109+AA109</f>
        <v>0</v>
      </c>
      <c r="AC109" s="5">
        <v>0</v>
      </c>
      <c r="AD109" s="5">
        <v>0</v>
      </c>
      <c r="AE109" s="13">
        <f t="shared" ref="AE109:AE114" si="145">AC109+AD109</f>
        <v>0</v>
      </c>
    </row>
    <row r="110" spans="1:31" ht="25">
      <c r="A110" s="39"/>
      <c r="B110" s="45"/>
      <c r="C110" s="11">
        <v>2000</v>
      </c>
      <c r="D110" s="12" t="s">
        <v>13</v>
      </c>
      <c r="E110" s="5">
        <v>0</v>
      </c>
      <c r="F110" s="5">
        <v>0</v>
      </c>
      <c r="G110" s="13">
        <f t="shared" si="141"/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5">
        <v>0</v>
      </c>
      <c r="O110" s="5">
        <v>0</v>
      </c>
      <c r="P110" s="13">
        <f t="shared" si="110"/>
        <v>0</v>
      </c>
      <c r="Q110" s="5">
        <v>0</v>
      </c>
      <c r="R110" s="5">
        <v>0</v>
      </c>
      <c r="S110" s="13">
        <v>0</v>
      </c>
      <c r="T110" s="5">
        <v>0</v>
      </c>
      <c r="U110" s="5">
        <v>0</v>
      </c>
      <c r="V110" s="13">
        <f t="shared" si="142"/>
        <v>0</v>
      </c>
      <c r="W110" s="5">
        <v>0</v>
      </c>
      <c r="X110" s="5">
        <v>0</v>
      </c>
      <c r="Y110" s="13">
        <f t="shared" si="143"/>
        <v>0</v>
      </c>
      <c r="Z110" s="5">
        <v>0</v>
      </c>
      <c r="AA110" s="5">
        <v>0</v>
      </c>
      <c r="AB110" s="13">
        <f t="shared" si="144"/>
        <v>0</v>
      </c>
      <c r="AC110" s="5">
        <v>0</v>
      </c>
      <c r="AD110" s="5">
        <v>0</v>
      </c>
      <c r="AE110" s="13">
        <f t="shared" si="145"/>
        <v>0</v>
      </c>
    </row>
    <row r="111" spans="1:31" ht="25">
      <c r="A111" s="39"/>
      <c r="B111" s="45"/>
      <c r="C111" s="11">
        <v>3000</v>
      </c>
      <c r="D111" s="12" t="s">
        <v>14</v>
      </c>
      <c r="E111" s="5">
        <v>0</v>
      </c>
      <c r="F111" s="5">
        <v>0</v>
      </c>
      <c r="G111" s="13">
        <f t="shared" si="141"/>
        <v>0</v>
      </c>
      <c r="H111" s="13">
        <v>0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5">
        <v>0</v>
      </c>
      <c r="O111" s="5">
        <v>0</v>
      </c>
      <c r="P111" s="13">
        <f t="shared" si="110"/>
        <v>0</v>
      </c>
      <c r="Q111" s="5">
        <v>0</v>
      </c>
      <c r="R111" s="5">
        <v>0</v>
      </c>
      <c r="S111" s="13">
        <v>0</v>
      </c>
      <c r="T111" s="5">
        <v>0</v>
      </c>
      <c r="U111" s="5">
        <v>0</v>
      </c>
      <c r="V111" s="13">
        <f t="shared" si="142"/>
        <v>0</v>
      </c>
      <c r="W111" s="5">
        <v>0</v>
      </c>
      <c r="X111" s="5">
        <v>0</v>
      </c>
      <c r="Y111" s="13">
        <f t="shared" si="143"/>
        <v>0</v>
      </c>
      <c r="Z111" s="5">
        <v>0</v>
      </c>
      <c r="AA111" s="5">
        <v>0</v>
      </c>
      <c r="AB111" s="13">
        <f t="shared" si="144"/>
        <v>0</v>
      </c>
      <c r="AC111" s="5">
        <v>0</v>
      </c>
      <c r="AD111" s="5">
        <v>0</v>
      </c>
      <c r="AE111" s="13">
        <f t="shared" si="145"/>
        <v>0</v>
      </c>
    </row>
    <row r="112" spans="1:31" ht="25">
      <c r="A112" s="39"/>
      <c r="B112" s="45"/>
      <c r="C112" s="11">
        <v>4000</v>
      </c>
      <c r="D112" s="12" t="s">
        <v>15</v>
      </c>
      <c r="E112" s="5">
        <v>0</v>
      </c>
      <c r="F112" s="5">
        <v>0</v>
      </c>
      <c r="G112" s="13">
        <f t="shared" si="141"/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5">
        <v>0</v>
      </c>
      <c r="O112" s="5">
        <v>0</v>
      </c>
      <c r="P112" s="13">
        <f t="shared" si="110"/>
        <v>0</v>
      </c>
      <c r="Q112" s="5">
        <v>0</v>
      </c>
      <c r="R112" s="5">
        <v>0</v>
      </c>
      <c r="S112" s="13">
        <v>0</v>
      </c>
      <c r="T112" s="5">
        <v>0</v>
      </c>
      <c r="U112" s="5">
        <v>0</v>
      </c>
      <c r="V112" s="13">
        <f t="shared" si="142"/>
        <v>0</v>
      </c>
      <c r="W112" s="5">
        <v>0</v>
      </c>
      <c r="X112" s="5">
        <v>0</v>
      </c>
      <c r="Y112" s="13">
        <f t="shared" si="143"/>
        <v>0</v>
      </c>
      <c r="Z112" s="5">
        <v>0</v>
      </c>
      <c r="AA112" s="5">
        <v>0</v>
      </c>
      <c r="AB112" s="13">
        <f t="shared" si="144"/>
        <v>0</v>
      </c>
      <c r="AC112" s="5">
        <v>0</v>
      </c>
      <c r="AD112" s="5">
        <v>0</v>
      </c>
      <c r="AE112" s="13">
        <f t="shared" si="145"/>
        <v>0</v>
      </c>
    </row>
    <row r="113" spans="1:31" ht="25">
      <c r="A113" s="39"/>
      <c r="B113" s="45"/>
      <c r="C113" s="11">
        <v>5000</v>
      </c>
      <c r="D113" s="12" t="s">
        <v>16</v>
      </c>
      <c r="E113" s="5">
        <v>0</v>
      </c>
      <c r="F113" s="5">
        <v>0</v>
      </c>
      <c r="G113" s="13">
        <f t="shared" si="141"/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5">
        <v>0</v>
      </c>
      <c r="O113" s="5">
        <v>0</v>
      </c>
      <c r="P113" s="13">
        <f t="shared" si="110"/>
        <v>0</v>
      </c>
      <c r="Q113" s="5">
        <v>0</v>
      </c>
      <c r="R113" s="5">
        <v>0</v>
      </c>
      <c r="S113" s="13">
        <v>0</v>
      </c>
      <c r="T113" s="5">
        <v>0</v>
      </c>
      <c r="U113" s="5">
        <v>0</v>
      </c>
      <c r="V113" s="13">
        <f t="shared" si="142"/>
        <v>0</v>
      </c>
      <c r="W113" s="5">
        <v>0</v>
      </c>
      <c r="X113" s="5">
        <v>0</v>
      </c>
      <c r="Y113" s="13">
        <f t="shared" si="143"/>
        <v>0</v>
      </c>
      <c r="Z113" s="5">
        <v>0</v>
      </c>
      <c r="AA113" s="5">
        <v>0</v>
      </c>
      <c r="AB113" s="13">
        <f t="shared" si="144"/>
        <v>0</v>
      </c>
      <c r="AC113" s="5">
        <v>0</v>
      </c>
      <c r="AD113" s="5">
        <v>0</v>
      </c>
      <c r="AE113" s="13">
        <f t="shared" si="145"/>
        <v>0</v>
      </c>
    </row>
    <row r="114" spans="1:31" ht="25.5" thickBot="1">
      <c r="A114" s="39"/>
      <c r="B114" s="45"/>
      <c r="C114" s="11">
        <v>6000</v>
      </c>
      <c r="D114" s="12" t="s">
        <v>17</v>
      </c>
      <c r="E114" s="5">
        <v>0</v>
      </c>
      <c r="F114" s="5">
        <v>0</v>
      </c>
      <c r="G114" s="13">
        <f t="shared" si="141"/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5">
        <v>0</v>
      </c>
      <c r="O114" s="5">
        <v>0</v>
      </c>
      <c r="P114" s="13">
        <f t="shared" si="110"/>
        <v>0</v>
      </c>
      <c r="Q114" s="5">
        <v>0</v>
      </c>
      <c r="R114" s="5">
        <v>0</v>
      </c>
      <c r="S114" s="13">
        <v>0</v>
      </c>
      <c r="T114" s="5">
        <v>0</v>
      </c>
      <c r="U114" s="5">
        <v>0</v>
      </c>
      <c r="V114" s="13">
        <f t="shared" si="142"/>
        <v>0</v>
      </c>
      <c r="W114" s="5">
        <v>0</v>
      </c>
      <c r="X114" s="5">
        <v>0</v>
      </c>
      <c r="Y114" s="13">
        <f t="shared" si="143"/>
        <v>0</v>
      </c>
      <c r="Z114" s="5">
        <v>0</v>
      </c>
      <c r="AA114" s="5">
        <v>0</v>
      </c>
      <c r="AB114" s="13">
        <f t="shared" si="144"/>
        <v>0</v>
      </c>
      <c r="AC114" s="5">
        <v>0</v>
      </c>
      <c r="AD114" s="5">
        <v>0</v>
      </c>
      <c r="AE114" s="13">
        <f t="shared" si="145"/>
        <v>0</v>
      </c>
    </row>
    <row r="115" spans="1:31" ht="58.5" customHeight="1">
      <c r="A115" s="39"/>
      <c r="B115" s="32"/>
      <c r="C115" s="69" t="s">
        <v>3</v>
      </c>
      <c r="D115" s="70"/>
      <c r="E115" s="10">
        <f>+E116+E123+E130</f>
        <v>55802753.140000001</v>
      </c>
      <c r="F115" s="10">
        <f t="shared" ref="F115:AE115" si="146">+F116+F123+F130</f>
        <v>29534008.619999997</v>
      </c>
      <c r="G115" s="10">
        <f t="shared" si="146"/>
        <v>85336761.75999999</v>
      </c>
      <c r="H115" s="10">
        <f t="shared" si="146"/>
        <v>0</v>
      </c>
      <c r="I115" s="10">
        <f t="shared" si="146"/>
        <v>0</v>
      </c>
      <c r="J115" s="10">
        <f t="shared" si="146"/>
        <v>0</v>
      </c>
      <c r="K115" s="10">
        <f t="shared" si="146"/>
        <v>0</v>
      </c>
      <c r="L115" s="10">
        <f t="shared" si="146"/>
        <v>0</v>
      </c>
      <c r="M115" s="10">
        <f t="shared" si="146"/>
        <v>0</v>
      </c>
      <c r="N115" s="10">
        <f t="shared" si="146"/>
        <v>0</v>
      </c>
      <c r="O115" s="10">
        <f t="shared" si="146"/>
        <v>0</v>
      </c>
      <c r="P115" s="10">
        <f t="shared" si="146"/>
        <v>0</v>
      </c>
      <c r="Q115" s="10">
        <f t="shared" si="146"/>
        <v>0</v>
      </c>
      <c r="R115" s="10">
        <f t="shared" si="146"/>
        <v>0</v>
      </c>
      <c r="S115" s="10">
        <f t="shared" si="146"/>
        <v>0</v>
      </c>
      <c r="T115" s="10">
        <f t="shared" si="146"/>
        <v>0</v>
      </c>
      <c r="U115" s="10">
        <f t="shared" si="146"/>
        <v>0</v>
      </c>
      <c r="V115" s="10">
        <f t="shared" si="146"/>
        <v>0</v>
      </c>
      <c r="W115" s="10">
        <f t="shared" si="146"/>
        <v>0</v>
      </c>
      <c r="X115" s="10">
        <f t="shared" si="146"/>
        <v>0</v>
      </c>
      <c r="Y115" s="10">
        <f t="shared" si="146"/>
        <v>0</v>
      </c>
      <c r="Z115" s="10">
        <f t="shared" si="146"/>
        <v>0</v>
      </c>
      <c r="AA115" s="10">
        <f t="shared" si="146"/>
        <v>0</v>
      </c>
      <c r="AB115" s="10">
        <f t="shared" si="146"/>
        <v>0</v>
      </c>
      <c r="AC115" s="10">
        <f t="shared" si="146"/>
        <v>55802753.140000001</v>
      </c>
      <c r="AD115" s="10">
        <f t="shared" si="146"/>
        <v>29534008.619999997</v>
      </c>
      <c r="AE115" s="10">
        <f t="shared" si="146"/>
        <v>85336761.75999999</v>
      </c>
    </row>
    <row r="116" spans="1:31" ht="25">
      <c r="A116" s="39"/>
      <c r="B116" s="32"/>
      <c r="C116" s="45" t="s">
        <v>49</v>
      </c>
      <c r="D116" s="45"/>
      <c r="E116" s="6">
        <f>SUM(E117:E122)</f>
        <v>19186654.300000001</v>
      </c>
      <c r="F116" s="6">
        <f t="shared" ref="F116:AE116" si="147">SUM(F117:F122)</f>
        <v>10361936</v>
      </c>
      <c r="G116" s="6">
        <f t="shared" si="147"/>
        <v>29548590.300000001</v>
      </c>
      <c r="H116" s="6">
        <f t="shared" si="147"/>
        <v>0</v>
      </c>
      <c r="I116" s="6">
        <f t="shared" si="147"/>
        <v>0</v>
      </c>
      <c r="J116" s="6">
        <f t="shared" si="147"/>
        <v>0</v>
      </c>
      <c r="K116" s="6">
        <f t="shared" si="147"/>
        <v>0</v>
      </c>
      <c r="L116" s="6">
        <f t="shared" si="147"/>
        <v>0</v>
      </c>
      <c r="M116" s="6">
        <f t="shared" si="147"/>
        <v>0</v>
      </c>
      <c r="N116" s="6">
        <f t="shared" si="147"/>
        <v>0</v>
      </c>
      <c r="O116" s="6">
        <f t="shared" si="147"/>
        <v>0</v>
      </c>
      <c r="P116" s="6">
        <f t="shared" si="147"/>
        <v>0</v>
      </c>
      <c r="Q116" s="6">
        <f t="shared" si="147"/>
        <v>0</v>
      </c>
      <c r="R116" s="6">
        <f t="shared" si="147"/>
        <v>0</v>
      </c>
      <c r="S116" s="6">
        <f t="shared" si="147"/>
        <v>0</v>
      </c>
      <c r="T116" s="6">
        <f t="shared" si="147"/>
        <v>0</v>
      </c>
      <c r="U116" s="6">
        <f t="shared" si="147"/>
        <v>0</v>
      </c>
      <c r="V116" s="6">
        <f t="shared" si="147"/>
        <v>0</v>
      </c>
      <c r="W116" s="6">
        <f t="shared" si="147"/>
        <v>0</v>
      </c>
      <c r="X116" s="6">
        <f t="shared" si="147"/>
        <v>0</v>
      </c>
      <c r="Y116" s="6">
        <f t="shared" si="147"/>
        <v>0</v>
      </c>
      <c r="Z116" s="6">
        <f t="shared" si="147"/>
        <v>0</v>
      </c>
      <c r="AA116" s="6">
        <f t="shared" si="147"/>
        <v>0</v>
      </c>
      <c r="AB116" s="6">
        <f t="shared" si="147"/>
        <v>0</v>
      </c>
      <c r="AC116" s="6">
        <f t="shared" si="147"/>
        <v>19186654.300000001</v>
      </c>
      <c r="AD116" s="6">
        <f t="shared" si="147"/>
        <v>10361936</v>
      </c>
      <c r="AE116" s="6">
        <f t="shared" si="147"/>
        <v>29548590.300000001</v>
      </c>
    </row>
    <row r="117" spans="1:31" ht="25">
      <c r="A117" s="39"/>
      <c r="B117" s="32"/>
      <c r="C117" s="11">
        <v>1000</v>
      </c>
      <c r="D117" s="12" t="s">
        <v>12</v>
      </c>
      <c r="E117" s="5">
        <v>0</v>
      </c>
      <c r="F117" s="5">
        <v>3995000</v>
      </c>
      <c r="G117" s="13">
        <f t="shared" ref="G117:G122" si="148">E117+F117</f>
        <v>3995000</v>
      </c>
      <c r="H117" s="13">
        <v>0</v>
      </c>
      <c r="I117" s="13">
        <v>0</v>
      </c>
      <c r="J117" s="13">
        <f>H117+I117</f>
        <v>0</v>
      </c>
      <c r="K117" s="13">
        <v>0</v>
      </c>
      <c r="L117" s="13">
        <v>0</v>
      </c>
      <c r="M117" s="13">
        <f>K117+L117</f>
        <v>0</v>
      </c>
      <c r="N117" s="5">
        <v>0</v>
      </c>
      <c r="O117" s="5">
        <v>0</v>
      </c>
      <c r="P117" s="13">
        <f t="shared" ref="P117:P122" si="149">N117+O117</f>
        <v>0</v>
      </c>
      <c r="Q117" s="5">
        <v>0</v>
      </c>
      <c r="R117" s="5">
        <v>0</v>
      </c>
      <c r="S117" s="13">
        <f t="shared" ref="S117:S122" si="150">Q117+R117</f>
        <v>0</v>
      </c>
      <c r="T117" s="5">
        <v>0</v>
      </c>
      <c r="U117" s="5">
        <v>0</v>
      </c>
      <c r="V117" s="13">
        <f t="shared" ref="V117:V122" si="151">T117+U117</f>
        <v>0</v>
      </c>
      <c r="W117" s="5">
        <v>0</v>
      </c>
      <c r="X117" s="5">
        <v>0</v>
      </c>
      <c r="Y117" s="13">
        <f t="shared" ref="Y117:Y122" si="152">W117+X117</f>
        <v>0</v>
      </c>
      <c r="Z117" s="5">
        <v>0</v>
      </c>
      <c r="AA117" s="5">
        <v>0</v>
      </c>
      <c r="AB117" s="13">
        <f t="shared" ref="AB117:AB122" si="153">Z117+AA117</f>
        <v>0</v>
      </c>
      <c r="AC117" s="5">
        <v>0</v>
      </c>
      <c r="AD117" s="5">
        <v>3995000</v>
      </c>
      <c r="AE117" s="13">
        <f t="shared" ref="AE117:AE122" si="154">AC117+AD117</f>
        <v>3995000</v>
      </c>
    </row>
    <row r="118" spans="1:31" ht="25">
      <c r="A118" s="39"/>
      <c r="B118" s="32"/>
      <c r="C118" s="11">
        <v>2000</v>
      </c>
      <c r="D118" s="12" t="s">
        <v>13</v>
      </c>
      <c r="E118" s="5">
        <v>0</v>
      </c>
      <c r="F118" s="5">
        <v>788200</v>
      </c>
      <c r="G118" s="13">
        <f t="shared" si="148"/>
        <v>788200</v>
      </c>
      <c r="H118" s="13">
        <v>0</v>
      </c>
      <c r="I118" s="13">
        <v>0</v>
      </c>
      <c r="J118" s="13">
        <f t="shared" ref="J118:J121" si="155">H118+I118</f>
        <v>0</v>
      </c>
      <c r="K118" s="13">
        <v>0</v>
      </c>
      <c r="L118" s="13">
        <v>0</v>
      </c>
      <c r="M118" s="13">
        <f t="shared" ref="M118:M122" si="156">K118+L118</f>
        <v>0</v>
      </c>
      <c r="N118" s="5">
        <v>0</v>
      </c>
      <c r="O118" s="5">
        <v>0</v>
      </c>
      <c r="P118" s="13">
        <f t="shared" si="149"/>
        <v>0</v>
      </c>
      <c r="Q118" s="5">
        <v>0</v>
      </c>
      <c r="R118" s="5">
        <v>0</v>
      </c>
      <c r="S118" s="13">
        <f t="shared" si="150"/>
        <v>0</v>
      </c>
      <c r="T118" s="5">
        <v>0</v>
      </c>
      <c r="U118" s="5">
        <v>0</v>
      </c>
      <c r="V118" s="13">
        <f t="shared" si="151"/>
        <v>0</v>
      </c>
      <c r="W118" s="5">
        <v>0</v>
      </c>
      <c r="X118" s="5">
        <v>0</v>
      </c>
      <c r="Y118" s="13">
        <f t="shared" si="152"/>
        <v>0</v>
      </c>
      <c r="Z118" s="5">
        <v>0</v>
      </c>
      <c r="AA118" s="5">
        <v>0</v>
      </c>
      <c r="AB118" s="13">
        <f t="shared" si="153"/>
        <v>0</v>
      </c>
      <c r="AC118" s="5">
        <v>0</v>
      </c>
      <c r="AD118" s="5">
        <v>788200</v>
      </c>
      <c r="AE118" s="13">
        <f t="shared" si="154"/>
        <v>788200</v>
      </c>
    </row>
    <row r="119" spans="1:31" ht="25">
      <c r="A119" s="39"/>
      <c r="B119" s="32"/>
      <c r="C119" s="11">
        <v>3000</v>
      </c>
      <c r="D119" s="12" t="s">
        <v>14</v>
      </c>
      <c r="E119" s="5">
        <v>13168111.300000001</v>
      </c>
      <c r="F119" s="5">
        <v>5247000</v>
      </c>
      <c r="G119" s="13">
        <f t="shared" si="148"/>
        <v>18415111.300000001</v>
      </c>
      <c r="H119" s="13">
        <v>0</v>
      </c>
      <c r="I119" s="13">
        <v>0</v>
      </c>
      <c r="J119" s="13">
        <f t="shared" si="155"/>
        <v>0</v>
      </c>
      <c r="K119" s="13">
        <v>0</v>
      </c>
      <c r="L119" s="13">
        <v>0</v>
      </c>
      <c r="M119" s="13">
        <f t="shared" si="156"/>
        <v>0</v>
      </c>
      <c r="N119" s="5">
        <v>0</v>
      </c>
      <c r="O119" s="5">
        <v>0</v>
      </c>
      <c r="P119" s="13">
        <f t="shared" si="149"/>
        <v>0</v>
      </c>
      <c r="Q119" s="5">
        <v>0</v>
      </c>
      <c r="R119" s="5">
        <v>0</v>
      </c>
      <c r="S119" s="13">
        <f t="shared" si="150"/>
        <v>0</v>
      </c>
      <c r="T119" s="5">
        <v>0</v>
      </c>
      <c r="U119" s="5">
        <v>0</v>
      </c>
      <c r="V119" s="13">
        <f t="shared" si="151"/>
        <v>0</v>
      </c>
      <c r="W119" s="5">
        <v>0</v>
      </c>
      <c r="X119" s="5">
        <v>0</v>
      </c>
      <c r="Y119" s="13">
        <f t="shared" si="152"/>
        <v>0</v>
      </c>
      <c r="Z119" s="5">
        <v>0</v>
      </c>
      <c r="AA119" s="5">
        <v>0</v>
      </c>
      <c r="AB119" s="13">
        <f t="shared" si="153"/>
        <v>0</v>
      </c>
      <c r="AC119" s="5">
        <v>13168111.300000001</v>
      </c>
      <c r="AD119" s="5">
        <v>5247000</v>
      </c>
      <c r="AE119" s="13">
        <f t="shared" si="154"/>
        <v>18415111.300000001</v>
      </c>
    </row>
    <row r="120" spans="1:31" ht="25">
      <c r="A120" s="39"/>
      <c r="B120" s="32"/>
      <c r="C120" s="11">
        <v>4000</v>
      </c>
      <c r="D120" s="12" t="s">
        <v>15</v>
      </c>
      <c r="E120" s="5">
        <v>0</v>
      </c>
      <c r="F120" s="5">
        <v>0</v>
      </c>
      <c r="G120" s="13">
        <f t="shared" si="148"/>
        <v>0</v>
      </c>
      <c r="H120" s="13">
        <v>0</v>
      </c>
      <c r="I120" s="13">
        <v>0</v>
      </c>
      <c r="J120" s="13">
        <f t="shared" si="155"/>
        <v>0</v>
      </c>
      <c r="K120" s="13">
        <v>0</v>
      </c>
      <c r="L120" s="13">
        <v>0</v>
      </c>
      <c r="M120" s="13">
        <f t="shared" si="156"/>
        <v>0</v>
      </c>
      <c r="N120" s="5">
        <v>0</v>
      </c>
      <c r="O120" s="5">
        <v>0</v>
      </c>
      <c r="P120" s="13">
        <f t="shared" si="149"/>
        <v>0</v>
      </c>
      <c r="Q120" s="5">
        <v>0</v>
      </c>
      <c r="R120" s="5">
        <v>0</v>
      </c>
      <c r="S120" s="13">
        <f t="shared" si="150"/>
        <v>0</v>
      </c>
      <c r="T120" s="5">
        <v>0</v>
      </c>
      <c r="U120" s="5">
        <v>0</v>
      </c>
      <c r="V120" s="13">
        <f t="shared" si="151"/>
        <v>0</v>
      </c>
      <c r="W120" s="5">
        <v>0</v>
      </c>
      <c r="X120" s="5">
        <v>0</v>
      </c>
      <c r="Y120" s="13">
        <f t="shared" si="152"/>
        <v>0</v>
      </c>
      <c r="Z120" s="5">
        <v>0</v>
      </c>
      <c r="AA120" s="5">
        <v>0</v>
      </c>
      <c r="AB120" s="13">
        <f t="shared" si="153"/>
        <v>0</v>
      </c>
      <c r="AC120" s="5">
        <v>0</v>
      </c>
      <c r="AD120" s="5">
        <v>0</v>
      </c>
      <c r="AE120" s="13">
        <f t="shared" si="154"/>
        <v>0</v>
      </c>
    </row>
    <row r="121" spans="1:31" ht="25">
      <c r="A121" s="39"/>
      <c r="B121" s="32"/>
      <c r="C121" s="11">
        <v>5000</v>
      </c>
      <c r="D121" s="12" t="s">
        <v>16</v>
      </c>
      <c r="E121" s="5">
        <v>6018543</v>
      </c>
      <c r="F121" s="5">
        <v>331736</v>
      </c>
      <c r="G121" s="13">
        <f t="shared" si="148"/>
        <v>6350279</v>
      </c>
      <c r="H121" s="13">
        <v>0</v>
      </c>
      <c r="I121" s="13">
        <v>0</v>
      </c>
      <c r="J121" s="13">
        <f t="shared" si="155"/>
        <v>0</v>
      </c>
      <c r="K121" s="13">
        <v>0</v>
      </c>
      <c r="L121" s="13">
        <v>0</v>
      </c>
      <c r="M121" s="13">
        <f t="shared" si="156"/>
        <v>0</v>
      </c>
      <c r="N121" s="5">
        <v>0</v>
      </c>
      <c r="O121" s="5">
        <v>0</v>
      </c>
      <c r="P121" s="13">
        <f t="shared" si="149"/>
        <v>0</v>
      </c>
      <c r="Q121" s="5">
        <v>0</v>
      </c>
      <c r="R121" s="5">
        <v>0</v>
      </c>
      <c r="S121" s="13">
        <f t="shared" si="150"/>
        <v>0</v>
      </c>
      <c r="T121" s="5">
        <v>0</v>
      </c>
      <c r="U121" s="5">
        <v>0</v>
      </c>
      <c r="V121" s="13">
        <f t="shared" si="151"/>
        <v>0</v>
      </c>
      <c r="W121" s="5">
        <v>0</v>
      </c>
      <c r="X121" s="5">
        <v>0</v>
      </c>
      <c r="Y121" s="13">
        <f t="shared" si="152"/>
        <v>0</v>
      </c>
      <c r="Z121" s="5">
        <v>0</v>
      </c>
      <c r="AA121" s="5">
        <v>0</v>
      </c>
      <c r="AB121" s="13">
        <f t="shared" si="153"/>
        <v>0</v>
      </c>
      <c r="AC121" s="5">
        <v>6018543</v>
      </c>
      <c r="AD121" s="5">
        <v>331736</v>
      </c>
      <c r="AE121" s="13">
        <f t="shared" si="154"/>
        <v>6350279</v>
      </c>
    </row>
    <row r="122" spans="1:31" ht="25.5" thickBot="1">
      <c r="A122" s="39"/>
      <c r="B122" s="32"/>
      <c r="C122" s="14">
        <v>6000</v>
      </c>
      <c r="D122" s="15" t="s">
        <v>17</v>
      </c>
      <c r="E122" s="37">
        <v>0</v>
      </c>
      <c r="F122" s="37">
        <v>0</v>
      </c>
      <c r="G122" s="16">
        <f t="shared" si="148"/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3">
        <f t="shared" si="156"/>
        <v>0</v>
      </c>
      <c r="N122" s="7">
        <v>0</v>
      </c>
      <c r="O122" s="7">
        <v>0</v>
      </c>
      <c r="P122" s="16">
        <f t="shared" si="149"/>
        <v>0</v>
      </c>
      <c r="Q122" s="7">
        <v>0</v>
      </c>
      <c r="R122" s="7">
        <v>0</v>
      </c>
      <c r="S122" s="16">
        <f t="shared" si="150"/>
        <v>0</v>
      </c>
      <c r="T122" s="7">
        <v>0</v>
      </c>
      <c r="U122" s="7">
        <v>0</v>
      </c>
      <c r="V122" s="16">
        <f t="shared" si="151"/>
        <v>0</v>
      </c>
      <c r="W122" s="7">
        <v>0</v>
      </c>
      <c r="X122" s="7">
        <v>0</v>
      </c>
      <c r="Y122" s="16">
        <f t="shared" si="152"/>
        <v>0</v>
      </c>
      <c r="Z122" s="7">
        <v>0</v>
      </c>
      <c r="AA122" s="7">
        <v>0</v>
      </c>
      <c r="AB122" s="16">
        <f t="shared" si="153"/>
        <v>0</v>
      </c>
      <c r="AC122" s="37">
        <v>0</v>
      </c>
      <c r="AD122" s="37">
        <v>0</v>
      </c>
      <c r="AE122" s="16">
        <f t="shared" si="154"/>
        <v>0</v>
      </c>
    </row>
    <row r="123" spans="1:31" ht="52.5" customHeight="1">
      <c r="A123" s="39"/>
      <c r="B123" s="45">
        <v>5</v>
      </c>
      <c r="C123" s="45" t="s">
        <v>23</v>
      </c>
      <c r="D123" s="45"/>
      <c r="E123" s="6">
        <f>SUM(E124:E129)</f>
        <v>19539512.16</v>
      </c>
      <c r="F123" s="6">
        <f t="shared" ref="F123:AE123" si="157">SUM(F124:F129)</f>
        <v>8302356.7000000002</v>
      </c>
      <c r="G123" s="6">
        <f t="shared" si="157"/>
        <v>27841868.859999999</v>
      </c>
      <c r="H123" s="6">
        <f t="shared" si="157"/>
        <v>0</v>
      </c>
      <c r="I123" s="6">
        <f t="shared" si="157"/>
        <v>0</v>
      </c>
      <c r="J123" s="6">
        <f t="shared" si="157"/>
        <v>0</v>
      </c>
      <c r="K123" s="6">
        <f t="shared" si="157"/>
        <v>0</v>
      </c>
      <c r="L123" s="6">
        <f t="shared" si="157"/>
        <v>0</v>
      </c>
      <c r="M123" s="6">
        <f t="shared" si="157"/>
        <v>0</v>
      </c>
      <c r="N123" s="6">
        <f t="shared" si="157"/>
        <v>0</v>
      </c>
      <c r="O123" s="6">
        <f t="shared" ref="O123" si="158">SUM(O124:O129)</f>
        <v>0</v>
      </c>
      <c r="P123" s="6">
        <f t="shared" si="157"/>
        <v>0</v>
      </c>
      <c r="Q123" s="6">
        <f t="shared" si="157"/>
        <v>0</v>
      </c>
      <c r="R123" s="6">
        <f t="shared" si="157"/>
        <v>0</v>
      </c>
      <c r="S123" s="6">
        <f t="shared" si="157"/>
        <v>0</v>
      </c>
      <c r="T123" s="6">
        <f t="shared" si="157"/>
        <v>0</v>
      </c>
      <c r="U123" s="6">
        <f t="shared" si="157"/>
        <v>0</v>
      </c>
      <c r="V123" s="6">
        <f t="shared" si="157"/>
        <v>0</v>
      </c>
      <c r="W123" s="6">
        <f t="shared" si="157"/>
        <v>0</v>
      </c>
      <c r="X123" s="6">
        <f t="shared" si="157"/>
        <v>0</v>
      </c>
      <c r="Y123" s="6">
        <f t="shared" si="157"/>
        <v>0</v>
      </c>
      <c r="Z123" s="6">
        <f>SUM(Z124:Z129)</f>
        <v>0</v>
      </c>
      <c r="AA123" s="6">
        <f>SUM(AA124:AA129)</f>
        <v>0</v>
      </c>
      <c r="AB123" s="6">
        <f>SUM(AB124:AB129)</f>
        <v>0</v>
      </c>
      <c r="AC123" s="6">
        <f t="shared" si="157"/>
        <v>19539512.16</v>
      </c>
      <c r="AD123" s="6">
        <f t="shared" si="157"/>
        <v>8302356.7000000002</v>
      </c>
      <c r="AE123" s="6">
        <f t="shared" si="157"/>
        <v>27841868.859999999</v>
      </c>
    </row>
    <row r="124" spans="1:31" ht="25">
      <c r="A124" s="39"/>
      <c r="B124" s="45"/>
      <c r="C124" s="11">
        <v>1000</v>
      </c>
      <c r="D124" s="12" t="s">
        <v>12</v>
      </c>
      <c r="E124" s="5">
        <v>0</v>
      </c>
      <c r="F124" s="5">
        <v>4802630.7</v>
      </c>
      <c r="G124" s="13">
        <f t="shared" ref="G124:G129" si="159">E124+F124</f>
        <v>4802630.7</v>
      </c>
      <c r="H124" s="13">
        <v>0</v>
      </c>
      <c r="I124" s="13">
        <v>0</v>
      </c>
      <c r="J124" s="13">
        <f>H124+I124</f>
        <v>0</v>
      </c>
      <c r="K124" s="13">
        <v>0</v>
      </c>
      <c r="L124" s="13">
        <v>0</v>
      </c>
      <c r="M124" s="13">
        <f>K124+L124</f>
        <v>0</v>
      </c>
      <c r="N124" s="5">
        <v>0</v>
      </c>
      <c r="O124" s="5">
        <v>0</v>
      </c>
      <c r="P124" s="13">
        <f t="shared" si="110"/>
        <v>0</v>
      </c>
      <c r="Q124" s="5">
        <v>0</v>
      </c>
      <c r="R124" s="5">
        <v>0</v>
      </c>
      <c r="S124" s="13">
        <f t="shared" ref="S124:S129" si="160">Q124+R124</f>
        <v>0</v>
      </c>
      <c r="T124" s="5">
        <v>0</v>
      </c>
      <c r="U124" s="5">
        <v>0</v>
      </c>
      <c r="V124" s="13">
        <f t="shared" ref="V124:V129" si="161">T124+U124</f>
        <v>0</v>
      </c>
      <c r="W124" s="5">
        <v>0</v>
      </c>
      <c r="X124" s="5">
        <v>0</v>
      </c>
      <c r="Y124" s="13">
        <f t="shared" ref="Y124:Y129" si="162">W124+X124</f>
        <v>0</v>
      </c>
      <c r="Z124" s="5">
        <v>0</v>
      </c>
      <c r="AA124" s="5">
        <v>0</v>
      </c>
      <c r="AB124" s="13">
        <f t="shared" ref="AB124:AB129" si="163">Z124+AA124</f>
        <v>0</v>
      </c>
      <c r="AC124" s="5">
        <v>0</v>
      </c>
      <c r="AD124" s="5">
        <v>4802630.7</v>
      </c>
      <c r="AE124" s="13">
        <f t="shared" ref="AE124:AE129" si="164">AC124+AD124</f>
        <v>4802630.7</v>
      </c>
    </row>
    <row r="125" spans="1:31" ht="25">
      <c r="A125" s="39"/>
      <c r="B125" s="45"/>
      <c r="C125" s="11">
        <v>2000</v>
      </c>
      <c r="D125" s="12" t="s">
        <v>13</v>
      </c>
      <c r="E125" s="5">
        <v>0</v>
      </c>
      <c r="F125" s="5">
        <v>200000</v>
      </c>
      <c r="G125" s="13">
        <f t="shared" si="159"/>
        <v>200000</v>
      </c>
      <c r="H125" s="13">
        <v>0</v>
      </c>
      <c r="I125" s="13">
        <v>0</v>
      </c>
      <c r="J125" s="13">
        <f t="shared" ref="J125:J129" si="165">H125+I125</f>
        <v>0</v>
      </c>
      <c r="K125" s="13">
        <v>0</v>
      </c>
      <c r="L125" s="13">
        <v>0</v>
      </c>
      <c r="M125" s="13">
        <f t="shared" ref="M125:M129" si="166">K125+L125</f>
        <v>0</v>
      </c>
      <c r="N125" s="5">
        <v>0</v>
      </c>
      <c r="O125" s="5">
        <v>0</v>
      </c>
      <c r="P125" s="13">
        <f t="shared" si="110"/>
        <v>0</v>
      </c>
      <c r="Q125" s="5">
        <v>0</v>
      </c>
      <c r="R125" s="5">
        <v>0</v>
      </c>
      <c r="S125" s="13">
        <f t="shared" si="160"/>
        <v>0</v>
      </c>
      <c r="T125" s="5">
        <v>0</v>
      </c>
      <c r="U125" s="5">
        <v>0</v>
      </c>
      <c r="V125" s="13">
        <f t="shared" si="161"/>
        <v>0</v>
      </c>
      <c r="W125" s="5">
        <v>0</v>
      </c>
      <c r="X125" s="5">
        <v>0</v>
      </c>
      <c r="Y125" s="13">
        <f t="shared" si="162"/>
        <v>0</v>
      </c>
      <c r="Z125" s="5">
        <v>0</v>
      </c>
      <c r="AA125" s="5">
        <v>0</v>
      </c>
      <c r="AB125" s="13">
        <f t="shared" si="163"/>
        <v>0</v>
      </c>
      <c r="AC125" s="5">
        <v>0</v>
      </c>
      <c r="AD125" s="5">
        <v>200000</v>
      </c>
      <c r="AE125" s="13">
        <f t="shared" si="164"/>
        <v>200000</v>
      </c>
    </row>
    <row r="126" spans="1:31" ht="25">
      <c r="A126" s="39"/>
      <c r="B126" s="45"/>
      <c r="C126" s="11">
        <v>3000</v>
      </c>
      <c r="D126" s="12" t="s">
        <v>14</v>
      </c>
      <c r="E126" s="5">
        <v>18629512.16</v>
      </c>
      <c r="F126" s="5">
        <v>3299726</v>
      </c>
      <c r="G126" s="13">
        <f t="shared" si="159"/>
        <v>21929238.16</v>
      </c>
      <c r="H126" s="13">
        <v>0</v>
      </c>
      <c r="I126" s="13">
        <v>0</v>
      </c>
      <c r="J126" s="13">
        <f t="shared" si="165"/>
        <v>0</v>
      </c>
      <c r="K126" s="13">
        <v>0</v>
      </c>
      <c r="L126" s="13">
        <v>0</v>
      </c>
      <c r="M126" s="13">
        <f t="shared" si="166"/>
        <v>0</v>
      </c>
      <c r="N126" s="5">
        <v>0</v>
      </c>
      <c r="O126" s="5">
        <v>0</v>
      </c>
      <c r="P126" s="13">
        <f t="shared" si="110"/>
        <v>0</v>
      </c>
      <c r="Q126" s="5">
        <v>0</v>
      </c>
      <c r="R126" s="5">
        <v>0</v>
      </c>
      <c r="S126" s="13">
        <f t="shared" si="160"/>
        <v>0</v>
      </c>
      <c r="T126" s="5">
        <v>0</v>
      </c>
      <c r="U126" s="5">
        <v>0</v>
      </c>
      <c r="V126" s="13">
        <f t="shared" si="161"/>
        <v>0</v>
      </c>
      <c r="W126" s="5">
        <v>0</v>
      </c>
      <c r="X126" s="5">
        <v>0</v>
      </c>
      <c r="Y126" s="13">
        <f t="shared" si="162"/>
        <v>0</v>
      </c>
      <c r="Z126" s="5">
        <v>0</v>
      </c>
      <c r="AA126" s="5">
        <v>0</v>
      </c>
      <c r="AB126" s="13">
        <f t="shared" si="163"/>
        <v>0</v>
      </c>
      <c r="AC126" s="5">
        <v>18629512.16</v>
      </c>
      <c r="AD126" s="5">
        <v>3299726</v>
      </c>
      <c r="AE126" s="13">
        <f t="shared" si="164"/>
        <v>21929238.16</v>
      </c>
    </row>
    <row r="127" spans="1:31" ht="25">
      <c r="A127" s="39"/>
      <c r="B127" s="45"/>
      <c r="C127" s="11">
        <v>4000</v>
      </c>
      <c r="D127" s="12" t="s">
        <v>15</v>
      </c>
      <c r="E127" s="5">
        <v>0</v>
      </c>
      <c r="F127" s="5">
        <v>0</v>
      </c>
      <c r="G127" s="13">
        <f t="shared" si="159"/>
        <v>0</v>
      </c>
      <c r="H127" s="13">
        <v>0</v>
      </c>
      <c r="I127" s="13">
        <v>0</v>
      </c>
      <c r="J127" s="13">
        <f t="shared" si="165"/>
        <v>0</v>
      </c>
      <c r="K127" s="13">
        <v>0</v>
      </c>
      <c r="L127" s="13">
        <v>0</v>
      </c>
      <c r="M127" s="13">
        <f t="shared" si="166"/>
        <v>0</v>
      </c>
      <c r="N127" s="5">
        <v>0</v>
      </c>
      <c r="O127" s="5">
        <v>0</v>
      </c>
      <c r="P127" s="13">
        <f t="shared" si="110"/>
        <v>0</v>
      </c>
      <c r="Q127" s="5">
        <v>0</v>
      </c>
      <c r="R127" s="5">
        <v>0</v>
      </c>
      <c r="S127" s="13">
        <f t="shared" si="160"/>
        <v>0</v>
      </c>
      <c r="T127" s="5">
        <v>0</v>
      </c>
      <c r="U127" s="5">
        <v>0</v>
      </c>
      <c r="V127" s="13">
        <f t="shared" si="161"/>
        <v>0</v>
      </c>
      <c r="W127" s="5">
        <v>0</v>
      </c>
      <c r="X127" s="5">
        <v>0</v>
      </c>
      <c r="Y127" s="13">
        <f t="shared" si="162"/>
        <v>0</v>
      </c>
      <c r="Z127" s="5">
        <v>0</v>
      </c>
      <c r="AA127" s="5">
        <v>0</v>
      </c>
      <c r="AB127" s="13">
        <f t="shared" si="163"/>
        <v>0</v>
      </c>
      <c r="AC127" s="5">
        <v>0</v>
      </c>
      <c r="AD127" s="5">
        <v>0</v>
      </c>
      <c r="AE127" s="13">
        <f t="shared" si="164"/>
        <v>0</v>
      </c>
    </row>
    <row r="128" spans="1:31" ht="25">
      <c r="A128" s="39"/>
      <c r="B128" s="45"/>
      <c r="C128" s="11">
        <v>5000</v>
      </c>
      <c r="D128" s="12" t="s">
        <v>16</v>
      </c>
      <c r="E128" s="5">
        <v>910000</v>
      </c>
      <c r="F128" s="5">
        <v>0</v>
      </c>
      <c r="G128" s="13">
        <f t="shared" si="159"/>
        <v>910000</v>
      </c>
      <c r="H128" s="13">
        <v>0</v>
      </c>
      <c r="I128" s="13">
        <v>0</v>
      </c>
      <c r="J128" s="13">
        <f t="shared" si="165"/>
        <v>0</v>
      </c>
      <c r="K128" s="13">
        <v>0</v>
      </c>
      <c r="L128" s="13">
        <v>0</v>
      </c>
      <c r="M128" s="13">
        <f t="shared" si="166"/>
        <v>0</v>
      </c>
      <c r="N128" s="5">
        <v>0</v>
      </c>
      <c r="O128" s="5">
        <v>0</v>
      </c>
      <c r="P128" s="13">
        <f t="shared" si="110"/>
        <v>0</v>
      </c>
      <c r="Q128" s="5">
        <v>0</v>
      </c>
      <c r="R128" s="5">
        <v>0</v>
      </c>
      <c r="S128" s="13">
        <f t="shared" si="160"/>
        <v>0</v>
      </c>
      <c r="T128" s="5">
        <v>0</v>
      </c>
      <c r="U128" s="5">
        <v>0</v>
      </c>
      <c r="V128" s="13">
        <f t="shared" si="161"/>
        <v>0</v>
      </c>
      <c r="W128" s="5">
        <v>0</v>
      </c>
      <c r="X128" s="5">
        <v>0</v>
      </c>
      <c r="Y128" s="13">
        <f t="shared" si="162"/>
        <v>0</v>
      </c>
      <c r="Z128" s="5">
        <v>0</v>
      </c>
      <c r="AA128" s="5">
        <v>0</v>
      </c>
      <c r="AB128" s="13">
        <f t="shared" si="163"/>
        <v>0</v>
      </c>
      <c r="AC128" s="5">
        <v>910000</v>
      </c>
      <c r="AD128" s="5">
        <v>0</v>
      </c>
      <c r="AE128" s="13">
        <f t="shared" si="164"/>
        <v>910000</v>
      </c>
    </row>
    <row r="129" spans="1:31" ht="25.5" thickBot="1">
      <c r="A129" s="40"/>
      <c r="B129" s="50"/>
      <c r="C129" s="14">
        <v>6000</v>
      </c>
      <c r="D129" s="15" t="s">
        <v>17</v>
      </c>
      <c r="E129" s="5">
        <v>0</v>
      </c>
      <c r="F129" s="5">
        <v>0</v>
      </c>
      <c r="G129" s="16">
        <f t="shared" si="159"/>
        <v>0</v>
      </c>
      <c r="H129" s="16">
        <v>0</v>
      </c>
      <c r="I129" s="16">
        <v>0</v>
      </c>
      <c r="J129" s="13">
        <f t="shared" si="165"/>
        <v>0</v>
      </c>
      <c r="K129" s="16">
        <v>0</v>
      </c>
      <c r="L129" s="16">
        <v>0</v>
      </c>
      <c r="M129" s="13">
        <f t="shared" si="166"/>
        <v>0</v>
      </c>
      <c r="N129" s="7">
        <v>0</v>
      </c>
      <c r="O129" s="7">
        <v>0</v>
      </c>
      <c r="P129" s="16">
        <f t="shared" si="110"/>
        <v>0</v>
      </c>
      <c r="Q129" s="7">
        <v>0</v>
      </c>
      <c r="R129" s="7">
        <v>0</v>
      </c>
      <c r="S129" s="16">
        <f t="shared" si="160"/>
        <v>0</v>
      </c>
      <c r="T129" s="7">
        <v>0</v>
      </c>
      <c r="U129" s="7">
        <v>0</v>
      </c>
      <c r="V129" s="16">
        <f t="shared" si="161"/>
        <v>0</v>
      </c>
      <c r="W129" s="7">
        <v>0</v>
      </c>
      <c r="X129" s="7">
        <v>0</v>
      </c>
      <c r="Y129" s="16">
        <f t="shared" si="162"/>
        <v>0</v>
      </c>
      <c r="Z129" s="7">
        <v>0</v>
      </c>
      <c r="AA129" s="7">
        <v>0</v>
      </c>
      <c r="AB129" s="16">
        <f t="shared" si="163"/>
        <v>0</v>
      </c>
      <c r="AC129" s="5">
        <f t="shared" ref="AC129" si="167">E129-N129-Q129-T129-W129-Z129</f>
        <v>0</v>
      </c>
      <c r="AD129" s="5">
        <f t="shared" ref="AD129" si="168">F129-O129-R129-U129-X129-AA129</f>
        <v>0</v>
      </c>
      <c r="AE129" s="16">
        <f t="shared" si="164"/>
        <v>0</v>
      </c>
    </row>
    <row r="130" spans="1:31" ht="25">
      <c r="A130" s="33"/>
      <c r="B130" s="36"/>
      <c r="C130" s="46" t="s">
        <v>21</v>
      </c>
      <c r="D130" s="47"/>
      <c r="E130" s="6">
        <f>SUM(E131:E136)</f>
        <v>17076586.68</v>
      </c>
      <c r="F130" s="6">
        <f t="shared" ref="F130:AE130" si="169">SUM(F131:F136)</f>
        <v>10869715.92</v>
      </c>
      <c r="G130" s="6">
        <f t="shared" si="169"/>
        <v>27946302.599999998</v>
      </c>
      <c r="H130" s="6">
        <f t="shared" si="169"/>
        <v>0</v>
      </c>
      <c r="I130" s="6">
        <f t="shared" si="169"/>
        <v>0</v>
      </c>
      <c r="J130" s="6">
        <f t="shared" si="169"/>
        <v>0</v>
      </c>
      <c r="K130" s="6">
        <f t="shared" si="169"/>
        <v>0</v>
      </c>
      <c r="L130" s="6">
        <f t="shared" si="169"/>
        <v>0</v>
      </c>
      <c r="M130" s="6">
        <f t="shared" si="169"/>
        <v>0</v>
      </c>
      <c r="N130" s="6">
        <f t="shared" si="169"/>
        <v>0</v>
      </c>
      <c r="O130" s="6">
        <f t="shared" si="169"/>
        <v>0</v>
      </c>
      <c r="P130" s="6">
        <f t="shared" si="169"/>
        <v>0</v>
      </c>
      <c r="Q130" s="6">
        <f t="shared" si="169"/>
        <v>0</v>
      </c>
      <c r="R130" s="6">
        <f t="shared" si="169"/>
        <v>0</v>
      </c>
      <c r="S130" s="6">
        <f t="shared" si="169"/>
        <v>0</v>
      </c>
      <c r="T130" s="6">
        <f t="shared" si="169"/>
        <v>0</v>
      </c>
      <c r="U130" s="6">
        <f t="shared" si="169"/>
        <v>0</v>
      </c>
      <c r="V130" s="6">
        <f t="shared" si="169"/>
        <v>0</v>
      </c>
      <c r="W130" s="6">
        <f t="shared" si="169"/>
        <v>0</v>
      </c>
      <c r="X130" s="6">
        <f t="shared" si="169"/>
        <v>0</v>
      </c>
      <c r="Y130" s="6">
        <f t="shared" si="169"/>
        <v>0</v>
      </c>
      <c r="Z130" s="6">
        <f t="shared" si="169"/>
        <v>0</v>
      </c>
      <c r="AA130" s="6">
        <f t="shared" si="169"/>
        <v>0</v>
      </c>
      <c r="AB130" s="6">
        <f t="shared" si="169"/>
        <v>0</v>
      </c>
      <c r="AC130" s="6">
        <f t="shared" si="169"/>
        <v>17076586.68</v>
      </c>
      <c r="AD130" s="6">
        <f t="shared" si="169"/>
        <v>10869715.92</v>
      </c>
      <c r="AE130" s="6">
        <f t="shared" si="169"/>
        <v>27946302.599999998</v>
      </c>
    </row>
    <row r="131" spans="1:31" ht="25">
      <c r="A131" s="33"/>
      <c r="B131" s="36"/>
      <c r="C131" s="22">
        <v>1000</v>
      </c>
      <c r="D131" s="23" t="s">
        <v>12</v>
      </c>
      <c r="E131" s="24">
        <v>0</v>
      </c>
      <c r="F131" s="24">
        <v>778405.31</v>
      </c>
      <c r="G131" s="25">
        <f t="shared" ref="G131:G136" si="170">E131+F131</f>
        <v>778405.31</v>
      </c>
      <c r="H131" s="25">
        <v>0</v>
      </c>
      <c r="I131" s="25">
        <v>0</v>
      </c>
      <c r="J131" s="25">
        <f>+H131+I131</f>
        <v>0</v>
      </c>
      <c r="K131" s="25">
        <v>0</v>
      </c>
      <c r="L131" s="25">
        <v>0</v>
      </c>
      <c r="M131" s="25">
        <f>+K131+L131</f>
        <v>0</v>
      </c>
      <c r="N131" s="24">
        <v>0</v>
      </c>
      <c r="O131" s="24">
        <v>0</v>
      </c>
      <c r="P131" s="25">
        <f t="shared" ref="P131:P136" si="171">N131+O131</f>
        <v>0</v>
      </c>
      <c r="Q131" s="24">
        <v>0</v>
      </c>
      <c r="R131" s="24">
        <v>0</v>
      </c>
      <c r="S131" s="25">
        <f t="shared" ref="S131:S136" si="172">Q131+R131</f>
        <v>0</v>
      </c>
      <c r="T131" s="24">
        <v>0</v>
      </c>
      <c r="U131" s="24">
        <v>0</v>
      </c>
      <c r="V131" s="25">
        <f t="shared" ref="V131:V136" si="173">T131+U131</f>
        <v>0</v>
      </c>
      <c r="W131" s="24">
        <v>0</v>
      </c>
      <c r="X131" s="24">
        <v>0</v>
      </c>
      <c r="Y131" s="25">
        <f t="shared" ref="Y131:Y136" si="174">W131+X131</f>
        <v>0</v>
      </c>
      <c r="Z131" s="24">
        <v>0</v>
      </c>
      <c r="AA131" s="24">
        <v>0</v>
      </c>
      <c r="AB131" s="25">
        <f t="shared" ref="AB131:AB136" si="175">Z131+AA131</f>
        <v>0</v>
      </c>
      <c r="AC131" s="24">
        <v>0</v>
      </c>
      <c r="AD131" s="24">
        <v>778405.31</v>
      </c>
      <c r="AE131" s="25">
        <f t="shared" ref="AE131:AE136" si="176">AC131+AD131</f>
        <v>778405.31</v>
      </c>
    </row>
    <row r="132" spans="1:31" ht="25">
      <c r="A132" s="33"/>
      <c r="B132" s="36"/>
      <c r="C132" s="22">
        <v>2000</v>
      </c>
      <c r="D132" s="23" t="s">
        <v>13</v>
      </c>
      <c r="E132" s="24">
        <v>0</v>
      </c>
      <c r="F132" s="24">
        <v>968920</v>
      </c>
      <c r="G132" s="25">
        <f t="shared" si="170"/>
        <v>968920</v>
      </c>
      <c r="H132" s="25">
        <v>0</v>
      </c>
      <c r="I132" s="25">
        <v>0</v>
      </c>
      <c r="J132" s="25">
        <f t="shared" ref="J132:J135" si="177">+H132+I132</f>
        <v>0</v>
      </c>
      <c r="K132" s="25">
        <v>0</v>
      </c>
      <c r="L132" s="25">
        <v>0</v>
      </c>
      <c r="M132" s="25">
        <f t="shared" ref="M132:M136" si="178">+K132+L132</f>
        <v>0</v>
      </c>
      <c r="N132" s="24">
        <v>0</v>
      </c>
      <c r="O132" s="24">
        <v>0</v>
      </c>
      <c r="P132" s="25">
        <f t="shared" si="171"/>
        <v>0</v>
      </c>
      <c r="Q132" s="24">
        <v>0</v>
      </c>
      <c r="R132" s="24">
        <v>0</v>
      </c>
      <c r="S132" s="25">
        <f t="shared" si="172"/>
        <v>0</v>
      </c>
      <c r="T132" s="24">
        <v>0</v>
      </c>
      <c r="U132" s="24">
        <v>0</v>
      </c>
      <c r="V132" s="25">
        <f t="shared" si="173"/>
        <v>0</v>
      </c>
      <c r="W132" s="24">
        <v>0</v>
      </c>
      <c r="X132" s="24">
        <v>0</v>
      </c>
      <c r="Y132" s="25">
        <f t="shared" si="174"/>
        <v>0</v>
      </c>
      <c r="Z132" s="24">
        <v>0</v>
      </c>
      <c r="AA132" s="24">
        <v>0</v>
      </c>
      <c r="AB132" s="25">
        <f t="shared" si="175"/>
        <v>0</v>
      </c>
      <c r="AC132" s="24">
        <v>0</v>
      </c>
      <c r="AD132" s="24">
        <v>968920</v>
      </c>
      <c r="AE132" s="25">
        <f t="shared" si="176"/>
        <v>968920</v>
      </c>
    </row>
    <row r="133" spans="1:31" ht="25">
      <c r="A133" s="33"/>
      <c r="B133" s="36"/>
      <c r="C133" s="22">
        <v>3000</v>
      </c>
      <c r="D133" s="23" t="s">
        <v>14</v>
      </c>
      <c r="E133" s="24">
        <v>11572119.73</v>
      </c>
      <c r="F133" s="24">
        <v>9122390.6099999994</v>
      </c>
      <c r="G133" s="25">
        <f t="shared" si="170"/>
        <v>20694510.34</v>
      </c>
      <c r="H133" s="25">
        <v>0</v>
      </c>
      <c r="I133" s="25">
        <v>0</v>
      </c>
      <c r="J133" s="25">
        <f t="shared" si="177"/>
        <v>0</v>
      </c>
      <c r="K133" s="25">
        <v>0</v>
      </c>
      <c r="L133" s="25">
        <v>0</v>
      </c>
      <c r="M133" s="25">
        <f t="shared" si="178"/>
        <v>0</v>
      </c>
      <c r="N133" s="24">
        <v>0</v>
      </c>
      <c r="O133" s="24">
        <v>0</v>
      </c>
      <c r="P133" s="25">
        <f t="shared" si="171"/>
        <v>0</v>
      </c>
      <c r="Q133" s="24">
        <v>0</v>
      </c>
      <c r="R133" s="24">
        <v>0</v>
      </c>
      <c r="S133" s="25">
        <f t="shared" si="172"/>
        <v>0</v>
      </c>
      <c r="T133" s="24">
        <v>0</v>
      </c>
      <c r="U133" s="24">
        <v>0</v>
      </c>
      <c r="V133" s="25">
        <f t="shared" si="173"/>
        <v>0</v>
      </c>
      <c r="W133" s="24">
        <v>0</v>
      </c>
      <c r="X133" s="24">
        <v>0</v>
      </c>
      <c r="Y133" s="25">
        <f t="shared" si="174"/>
        <v>0</v>
      </c>
      <c r="Z133" s="24">
        <v>0</v>
      </c>
      <c r="AA133" s="24">
        <v>0</v>
      </c>
      <c r="AB133" s="25">
        <f t="shared" si="175"/>
        <v>0</v>
      </c>
      <c r="AC133" s="24">
        <v>11572119.73</v>
      </c>
      <c r="AD133" s="24">
        <v>9122390.6099999994</v>
      </c>
      <c r="AE133" s="25">
        <f t="shared" si="176"/>
        <v>20694510.34</v>
      </c>
    </row>
    <row r="134" spans="1:31" ht="25">
      <c r="A134" s="33"/>
      <c r="B134" s="36"/>
      <c r="C134" s="22">
        <v>4000</v>
      </c>
      <c r="D134" s="23" t="s">
        <v>15</v>
      </c>
      <c r="E134" s="24">
        <v>0</v>
      </c>
      <c r="F134" s="24">
        <v>0</v>
      </c>
      <c r="G134" s="25">
        <f t="shared" si="170"/>
        <v>0</v>
      </c>
      <c r="H134" s="25">
        <v>0</v>
      </c>
      <c r="I134" s="25">
        <v>0</v>
      </c>
      <c r="J134" s="25">
        <f t="shared" si="177"/>
        <v>0</v>
      </c>
      <c r="K134" s="25">
        <v>0</v>
      </c>
      <c r="L134" s="25">
        <v>0</v>
      </c>
      <c r="M134" s="25">
        <f t="shared" si="178"/>
        <v>0</v>
      </c>
      <c r="N134" s="24">
        <v>0</v>
      </c>
      <c r="O134" s="24">
        <v>0</v>
      </c>
      <c r="P134" s="25">
        <f t="shared" si="171"/>
        <v>0</v>
      </c>
      <c r="Q134" s="24">
        <v>0</v>
      </c>
      <c r="R134" s="24">
        <v>0</v>
      </c>
      <c r="S134" s="25">
        <f t="shared" si="172"/>
        <v>0</v>
      </c>
      <c r="T134" s="24">
        <v>0</v>
      </c>
      <c r="U134" s="24">
        <v>0</v>
      </c>
      <c r="V134" s="25">
        <f t="shared" si="173"/>
        <v>0</v>
      </c>
      <c r="W134" s="24">
        <v>0</v>
      </c>
      <c r="X134" s="24">
        <v>0</v>
      </c>
      <c r="Y134" s="25">
        <f t="shared" si="174"/>
        <v>0</v>
      </c>
      <c r="Z134" s="24">
        <v>0</v>
      </c>
      <c r="AA134" s="24">
        <v>0</v>
      </c>
      <c r="AB134" s="25">
        <f t="shared" si="175"/>
        <v>0</v>
      </c>
      <c r="AC134" s="24">
        <v>0</v>
      </c>
      <c r="AD134" s="24">
        <v>0</v>
      </c>
      <c r="AE134" s="25">
        <f t="shared" si="176"/>
        <v>0</v>
      </c>
    </row>
    <row r="135" spans="1:31" ht="25">
      <c r="A135" s="33"/>
      <c r="B135" s="36"/>
      <c r="C135" s="22">
        <v>5000</v>
      </c>
      <c r="D135" s="23" t="s">
        <v>16</v>
      </c>
      <c r="E135" s="24">
        <v>5504466.9500000002</v>
      </c>
      <c r="F135" s="24">
        <v>0</v>
      </c>
      <c r="G135" s="25">
        <f t="shared" si="170"/>
        <v>5504466.9500000002</v>
      </c>
      <c r="H135" s="25">
        <v>0</v>
      </c>
      <c r="I135" s="25">
        <v>0</v>
      </c>
      <c r="J135" s="25">
        <f t="shared" si="177"/>
        <v>0</v>
      </c>
      <c r="K135" s="25">
        <v>0</v>
      </c>
      <c r="L135" s="25">
        <v>0</v>
      </c>
      <c r="M135" s="25">
        <f t="shared" si="178"/>
        <v>0</v>
      </c>
      <c r="N135" s="24">
        <v>0</v>
      </c>
      <c r="O135" s="24">
        <v>0</v>
      </c>
      <c r="P135" s="25">
        <f t="shared" si="171"/>
        <v>0</v>
      </c>
      <c r="Q135" s="24">
        <v>0</v>
      </c>
      <c r="R135" s="24">
        <v>0</v>
      </c>
      <c r="S135" s="25">
        <f t="shared" si="172"/>
        <v>0</v>
      </c>
      <c r="T135" s="24">
        <v>0</v>
      </c>
      <c r="U135" s="24">
        <v>0</v>
      </c>
      <c r="V135" s="25">
        <f t="shared" si="173"/>
        <v>0</v>
      </c>
      <c r="W135" s="24">
        <v>0</v>
      </c>
      <c r="X135" s="24">
        <v>0</v>
      </c>
      <c r="Y135" s="25">
        <f t="shared" si="174"/>
        <v>0</v>
      </c>
      <c r="Z135" s="24">
        <v>0</v>
      </c>
      <c r="AA135" s="24">
        <v>0</v>
      </c>
      <c r="AB135" s="25">
        <f t="shared" si="175"/>
        <v>0</v>
      </c>
      <c r="AC135" s="24">
        <v>5504466.9500000002</v>
      </c>
      <c r="AD135" s="24">
        <v>0</v>
      </c>
      <c r="AE135" s="25">
        <f t="shared" si="176"/>
        <v>5504466.9500000002</v>
      </c>
    </row>
    <row r="136" spans="1:31" ht="25.5" thickBot="1">
      <c r="A136" s="33"/>
      <c r="B136" s="36"/>
      <c r="C136" s="22">
        <v>6000</v>
      </c>
      <c r="D136" s="23" t="s">
        <v>17</v>
      </c>
      <c r="E136" s="24">
        <v>0</v>
      </c>
      <c r="F136" s="24">
        <v>0</v>
      </c>
      <c r="G136" s="25">
        <f t="shared" si="170"/>
        <v>0</v>
      </c>
      <c r="H136" s="25">
        <v>0</v>
      </c>
      <c r="I136" s="25">
        <v>0</v>
      </c>
      <c r="J136" s="25">
        <f>+I136+H136</f>
        <v>0</v>
      </c>
      <c r="K136" s="25">
        <v>0</v>
      </c>
      <c r="L136" s="25">
        <v>0</v>
      </c>
      <c r="M136" s="25">
        <f t="shared" si="178"/>
        <v>0</v>
      </c>
      <c r="N136" s="24">
        <v>0</v>
      </c>
      <c r="O136" s="24">
        <v>0</v>
      </c>
      <c r="P136" s="25">
        <f t="shared" si="171"/>
        <v>0</v>
      </c>
      <c r="Q136" s="24">
        <v>0</v>
      </c>
      <c r="R136" s="24">
        <v>0</v>
      </c>
      <c r="S136" s="25">
        <f t="shared" si="172"/>
        <v>0</v>
      </c>
      <c r="T136" s="24">
        <v>0</v>
      </c>
      <c r="U136" s="24">
        <v>0</v>
      </c>
      <c r="V136" s="25">
        <f t="shared" si="173"/>
        <v>0</v>
      </c>
      <c r="W136" s="24">
        <v>0</v>
      </c>
      <c r="X136" s="24">
        <v>0</v>
      </c>
      <c r="Y136" s="25">
        <f t="shared" si="174"/>
        <v>0</v>
      </c>
      <c r="Z136" s="24">
        <v>0</v>
      </c>
      <c r="AA136" s="24">
        <v>0</v>
      </c>
      <c r="AB136" s="25">
        <f t="shared" si="175"/>
        <v>0</v>
      </c>
      <c r="AC136" s="24">
        <v>0</v>
      </c>
      <c r="AD136" s="24">
        <v>0</v>
      </c>
      <c r="AE136" s="25">
        <f t="shared" si="176"/>
        <v>0</v>
      </c>
    </row>
    <row r="137" spans="1:31" ht="52.5" customHeight="1" thickBot="1">
      <c r="A137" s="43">
        <v>5</v>
      </c>
      <c r="B137" s="44" t="s">
        <v>33</v>
      </c>
      <c r="C137" s="44"/>
      <c r="D137" s="44"/>
      <c r="E137" s="10">
        <f>+E138</f>
        <v>11532827.720000001</v>
      </c>
      <c r="F137" s="10">
        <f t="shared" ref="F137:AE137" si="179">+F138</f>
        <v>0</v>
      </c>
      <c r="G137" s="10">
        <f t="shared" si="179"/>
        <v>11532827.720000001</v>
      </c>
      <c r="H137" s="10">
        <f t="shared" si="179"/>
        <v>0</v>
      </c>
      <c r="I137" s="10">
        <f t="shared" si="179"/>
        <v>0</v>
      </c>
      <c r="J137" s="10">
        <f t="shared" si="179"/>
        <v>0</v>
      </c>
      <c r="K137" s="10">
        <f t="shared" si="179"/>
        <v>0</v>
      </c>
      <c r="L137" s="10">
        <f t="shared" si="179"/>
        <v>0</v>
      </c>
      <c r="M137" s="10">
        <f t="shared" si="179"/>
        <v>0</v>
      </c>
      <c r="N137" s="10">
        <f t="shared" si="179"/>
        <v>0</v>
      </c>
      <c r="O137" s="10">
        <f t="shared" si="179"/>
        <v>0</v>
      </c>
      <c r="P137" s="10">
        <f t="shared" si="179"/>
        <v>0</v>
      </c>
      <c r="Q137" s="10">
        <f t="shared" si="179"/>
        <v>0</v>
      </c>
      <c r="R137" s="10">
        <f t="shared" si="179"/>
        <v>0</v>
      </c>
      <c r="S137" s="10">
        <f t="shared" si="179"/>
        <v>0</v>
      </c>
      <c r="T137" s="10">
        <f t="shared" si="179"/>
        <v>0</v>
      </c>
      <c r="U137" s="10">
        <f t="shared" si="179"/>
        <v>0</v>
      </c>
      <c r="V137" s="10">
        <f t="shared" si="179"/>
        <v>0</v>
      </c>
      <c r="W137" s="10">
        <f t="shared" si="179"/>
        <v>0</v>
      </c>
      <c r="X137" s="10">
        <f t="shared" si="179"/>
        <v>0</v>
      </c>
      <c r="Y137" s="10">
        <f t="shared" si="179"/>
        <v>0</v>
      </c>
      <c r="Z137" s="10">
        <f t="shared" si="179"/>
        <v>0</v>
      </c>
      <c r="AA137" s="10">
        <f t="shared" si="179"/>
        <v>0</v>
      </c>
      <c r="AB137" s="10">
        <f t="shared" si="179"/>
        <v>0</v>
      </c>
      <c r="AC137" s="10">
        <f t="shared" si="179"/>
        <v>11532827.720000001</v>
      </c>
      <c r="AD137" s="10">
        <f t="shared" si="179"/>
        <v>0</v>
      </c>
      <c r="AE137" s="10">
        <f t="shared" si="179"/>
        <v>11532827.720000001</v>
      </c>
    </row>
    <row r="138" spans="1:31" ht="52.5" customHeight="1">
      <c r="A138" s="39"/>
      <c r="B138" s="45">
        <v>1</v>
      </c>
      <c r="C138" s="46" t="s">
        <v>19</v>
      </c>
      <c r="D138" s="47"/>
      <c r="E138" s="6">
        <f>SUM(E139:E144)</f>
        <v>11532827.720000001</v>
      </c>
      <c r="F138" s="6">
        <f t="shared" ref="F138:AE138" si="180">SUM(F139:F144)</f>
        <v>0</v>
      </c>
      <c r="G138" s="6">
        <f t="shared" si="180"/>
        <v>11532827.720000001</v>
      </c>
      <c r="H138" s="6">
        <f t="shared" si="180"/>
        <v>0</v>
      </c>
      <c r="I138" s="6">
        <f t="shared" si="180"/>
        <v>0</v>
      </c>
      <c r="J138" s="6">
        <f t="shared" si="180"/>
        <v>0</v>
      </c>
      <c r="K138" s="6">
        <f t="shared" si="180"/>
        <v>0</v>
      </c>
      <c r="L138" s="6">
        <f t="shared" si="180"/>
        <v>0</v>
      </c>
      <c r="M138" s="6">
        <f t="shared" si="180"/>
        <v>0</v>
      </c>
      <c r="N138" s="6">
        <f t="shared" si="180"/>
        <v>0</v>
      </c>
      <c r="O138" s="6">
        <f t="shared" si="180"/>
        <v>0</v>
      </c>
      <c r="P138" s="6">
        <f t="shared" si="180"/>
        <v>0</v>
      </c>
      <c r="Q138" s="6">
        <f t="shared" si="180"/>
        <v>0</v>
      </c>
      <c r="R138" s="6">
        <f t="shared" si="180"/>
        <v>0</v>
      </c>
      <c r="S138" s="6">
        <f t="shared" si="180"/>
        <v>0</v>
      </c>
      <c r="T138" s="6">
        <f t="shared" si="180"/>
        <v>0</v>
      </c>
      <c r="U138" s="6">
        <f t="shared" si="180"/>
        <v>0</v>
      </c>
      <c r="V138" s="6">
        <f t="shared" si="180"/>
        <v>0</v>
      </c>
      <c r="W138" s="6">
        <f t="shared" si="180"/>
        <v>0</v>
      </c>
      <c r="X138" s="6">
        <f t="shared" si="180"/>
        <v>0</v>
      </c>
      <c r="Y138" s="6">
        <f t="shared" si="180"/>
        <v>0</v>
      </c>
      <c r="Z138" s="6">
        <f t="shared" si="180"/>
        <v>0</v>
      </c>
      <c r="AA138" s="6">
        <f t="shared" si="180"/>
        <v>0</v>
      </c>
      <c r="AB138" s="6">
        <f t="shared" si="180"/>
        <v>0</v>
      </c>
      <c r="AC138" s="6">
        <f t="shared" si="180"/>
        <v>11532827.720000001</v>
      </c>
      <c r="AD138" s="6">
        <f t="shared" si="180"/>
        <v>0</v>
      </c>
      <c r="AE138" s="6">
        <f t="shared" si="180"/>
        <v>11532827.720000001</v>
      </c>
    </row>
    <row r="139" spans="1:31" s="26" customFormat="1" ht="28.5" customHeight="1">
      <c r="A139" s="39"/>
      <c r="B139" s="45"/>
      <c r="C139" s="22">
        <v>1000</v>
      </c>
      <c r="D139" s="23" t="s">
        <v>12</v>
      </c>
      <c r="E139" s="24">
        <v>0</v>
      </c>
      <c r="F139" s="24">
        <v>0</v>
      </c>
      <c r="G139" s="25">
        <f t="shared" ref="G139:G144" si="181">E139+F139</f>
        <v>0</v>
      </c>
      <c r="H139" s="25">
        <v>0</v>
      </c>
      <c r="I139" s="25">
        <v>0</v>
      </c>
      <c r="J139" s="25">
        <f>+H139+I139</f>
        <v>0</v>
      </c>
      <c r="K139" s="25">
        <v>0</v>
      </c>
      <c r="L139" s="25">
        <v>0</v>
      </c>
      <c r="M139" s="25">
        <f>+K139+L139</f>
        <v>0</v>
      </c>
      <c r="N139" s="24">
        <v>0</v>
      </c>
      <c r="O139" s="24">
        <v>0</v>
      </c>
      <c r="P139" s="25">
        <f t="shared" ref="P139:P144" si="182">N139+O139</f>
        <v>0</v>
      </c>
      <c r="Q139" s="24">
        <v>0</v>
      </c>
      <c r="R139" s="24">
        <v>0</v>
      </c>
      <c r="S139" s="25">
        <f t="shared" ref="S139:S144" si="183">Q139+R139</f>
        <v>0</v>
      </c>
      <c r="T139" s="24">
        <v>0</v>
      </c>
      <c r="U139" s="24">
        <v>0</v>
      </c>
      <c r="V139" s="25">
        <f t="shared" ref="V139:V144" si="184">T139+U139</f>
        <v>0</v>
      </c>
      <c r="W139" s="24">
        <v>0</v>
      </c>
      <c r="X139" s="24">
        <v>0</v>
      </c>
      <c r="Y139" s="25">
        <f t="shared" ref="Y139:Y144" si="185">W139+X139</f>
        <v>0</v>
      </c>
      <c r="Z139" s="24">
        <v>0</v>
      </c>
      <c r="AA139" s="24">
        <v>0</v>
      </c>
      <c r="AB139" s="25">
        <f t="shared" ref="AB139:AB144" si="186">Z139+AA139</f>
        <v>0</v>
      </c>
      <c r="AC139" s="24">
        <v>0</v>
      </c>
      <c r="AD139" s="24">
        <v>0</v>
      </c>
      <c r="AE139" s="25">
        <f t="shared" ref="AE139:AE144" si="187">AC139+AD139</f>
        <v>0</v>
      </c>
    </row>
    <row r="140" spans="1:31" s="26" customFormat="1" ht="25">
      <c r="A140" s="39"/>
      <c r="B140" s="45"/>
      <c r="C140" s="22">
        <v>2000</v>
      </c>
      <c r="D140" s="23" t="s">
        <v>13</v>
      </c>
      <c r="E140" s="24">
        <v>0</v>
      </c>
      <c r="F140" s="24">
        <v>0</v>
      </c>
      <c r="G140" s="25">
        <f t="shared" si="181"/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f t="shared" ref="M140:M144" si="188">+K140+L140</f>
        <v>0</v>
      </c>
      <c r="N140" s="24">
        <v>0</v>
      </c>
      <c r="O140" s="24">
        <v>0</v>
      </c>
      <c r="P140" s="25">
        <f t="shared" si="182"/>
        <v>0</v>
      </c>
      <c r="Q140" s="24">
        <v>0</v>
      </c>
      <c r="R140" s="24">
        <v>0</v>
      </c>
      <c r="S140" s="25">
        <f t="shared" si="183"/>
        <v>0</v>
      </c>
      <c r="T140" s="24">
        <v>0</v>
      </c>
      <c r="U140" s="24">
        <v>0</v>
      </c>
      <c r="V140" s="25">
        <f t="shared" si="184"/>
        <v>0</v>
      </c>
      <c r="W140" s="24">
        <v>0</v>
      </c>
      <c r="X140" s="24">
        <v>0</v>
      </c>
      <c r="Y140" s="25">
        <f t="shared" si="185"/>
        <v>0</v>
      </c>
      <c r="Z140" s="24">
        <v>0</v>
      </c>
      <c r="AA140" s="24">
        <v>0</v>
      </c>
      <c r="AB140" s="25">
        <f t="shared" si="186"/>
        <v>0</v>
      </c>
      <c r="AC140" s="24">
        <v>0</v>
      </c>
      <c r="AD140" s="24">
        <v>0</v>
      </c>
      <c r="AE140" s="25">
        <f t="shared" si="187"/>
        <v>0</v>
      </c>
    </row>
    <row r="141" spans="1:31" s="26" customFormat="1" ht="25">
      <c r="A141" s="39"/>
      <c r="B141" s="45"/>
      <c r="C141" s="22">
        <v>3000</v>
      </c>
      <c r="D141" s="23" t="s">
        <v>14</v>
      </c>
      <c r="E141" s="24">
        <v>6918314.5700000003</v>
      </c>
      <c r="F141" s="24">
        <v>0</v>
      </c>
      <c r="G141" s="25">
        <f t="shared" si="181"/>
        <v>6918314.5700000003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f t="shared" si="188"/>
        <v>0</v>
      </c>
      <c r="N141" s="24">
        <v>0</v>
      </c>
      <c r="O141" s="24">
        <v>0</v>
      </c>
      <c r="P141" s="25">
        <f t="shared" si="182"/>
        <v>0</v>
      </c>
      <c r="Q141" s="24">
        <v>0</v>
      </c>
      <c r="R141" s="24">
        <v>0</v>
      </c>
      <c r="S141" s="25">
        <f t="shared" si="183"/>
        <v>0</v>
      </c>
      <c r="T141" s="24">
        <v>0</v>
      </c>
      <c r="U141" s="24">
        <v>0</v>
      </c>
      <c r="V141" s="25">
        <f t="shared" si="184"/>
        <v>0</v>
      </c>
      <c r="W141" s="24">
        <v>0</v>
      </c>
      <c r="X141" s="24">
        <v>0</v>
      </c>
      <c r="Y141" s="25">
        <f t="shared" si="185"/>
        <v>0</v>
      </c>
      <c r="Z141" s="24">
        <v>0</v>
      </c>
      <c r="AA141" s="24">
        <v>0</v>
      </c>
      <c r="AB141" s="25">
        <f t="shared" si="186"/>
        <v>0</v>
      </c>
      <c r="AC141" s="24">
        <v>6918314.5700000003</v>
      </c>
      <c r="AD141" s="24">
        <v>0</v>
      </c>
      <c r="AE141" s="25">
        <f t="shared" si="187"/>
        <v>6918314.5700000003</v>
      </c>
    </row>
    <row r="142" spans="1:31" s="26" customFormat="1" ht="25">
      <c r="A142" s="39"/>
      <c r="B142" s="45"/>
      <c r="C142" s="22">
        <v>4000</v>
      </c>
      <c r="D142" s="23" t="s">
        <v>15</v>
      </c>
      <c r="E142" s="24">
        <v>0</v>
      </c>
      <c r="F142" s="24">
        <v>0</v>
      </c>
      <c r="G142" s="25">
        <f t="shared" si="181"/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f t="shared" si="188"/>
        <v>0</v>
      </c>
      <c r="N142" s="24">
        <v>0</v>
      </c>
      <c r="O142" s="24">
        <v>0</v>
      </c>
      <c r="P142" s="25">
        <f t="shared" si="182"/>
        <v>0</v>
      </c>
      <c r="Q142" s="24">
        <v>0</v>
      </c>
      <c r="R142" s="24">
        <v>0</v>
      </c>
      <c r="S142" s="25">
        <f t="shared" si="183"/>
        <v>0</v>
      </c>
      <c r="T142" s="24">
        <v>0</v>
      </c>
      <c r="U142" s="24">
        <v>0</v>
      </c>
      <c r="V142" s="25">
        <f t="shared" si="184"/>
        <v>0</v>
      </c>
      <c r="W142" s="24">
        <v>0</v>
      </c>
      <c r="X142" s="24">
        <v>0</v>
      </c>
      <c r="Y142" s="25">
        <f t="shared" si="185"/>
        <v>0</v>
      </c>
      <c r="Z142" s="24">
        <v>0</v>
      </c>
      <c r="AA142" s="24">
        <v>0</v>
      </c>
      <c r="AB142" s="25">
        <f t="shared" si="186"/>
        <v>0</v>
      </c>
      <c r="AC142" s="24">
        <v>0</v>
      </c>
      <c r="AD142" s="24">
        <v>0</v>
      </c>
      <c r="AE142" s="25">
        <f t="shared" si="187"/>
        <v>0</v>
      </c>
    </row>
    <row r="143" spans="1:31" s="26" customFormat="1" ht="25">
      <c r="A143" s="39"/>
      <c r="B143" s="45"/>
      <c r="C143" s="22">
        <v>5000</v>
      </c>
      <c r="D143" s="23" t="s">
        <v>16</v>
      </c>
      <c r="E143" s="24">
        <v>4614513.1500000004</v>
      </c>
      <c r="F143" s="24">
        <v>0</v>
      </c>
      <c r="G143" s="25">
        <f t="shared" si="181"/>
        <v>4614513.1500000004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f t="shared" si="188"/>
        <v>0</v>
      </c>
      <c r="N143" s="24">
        <v>0</v>
      </c>
      <c r="O143" s="24">
        <v>0</v>
      </c>
      <c r="P143" s="25">
        <f t="shared" si="182"/>
        <v>0</v>
      </c>
      <c r="Q143" s="24">
        <v>0</v>
      </c>
      <c r="R143" s="24">
        <v>0</v>
      </c>
      <c r="S143" s="25">
        <f t="shared" si="183"/>
        <v>0</v>
      </c>
      <c r="T143" s="24">
        <v>0</v>
      </c>
      <c r="U143" s="24">
        <v>0</v>
      </c>
      <c r="V143" s="25">
        <f t="shared" si="184"/>
        <v>0</v>
      </c>
      <c r="W143" s="24">
        <v>0</v>
      </c>
      <c r="X143" s="24">
        <v>0</v>
      </c>
      <c r="Y143" s="25">
        <f t="shared" si="185"/>
        <v>0</v>
      </c>
      <c r="Z143" s="24">
        <v>0</v>
      </c>
      <c r="AA143" s="24">
        <v>0</v>
      </c>
      <c r="AB143" s="25">
        <f t="shared" si="186"/>
        <v>0</v>
      </c>
      <c r="AC143" s="24">
        <v>4614513.1500000004</v>
      </c>
      <c r="AD143" s="24">
        <v>0</v>
      </c>
      <c r="AE143" s="25">
        <f t="shared" si="187"/>
        <v>4614513.1500000004</v>
      </c>
    </row>
    <row r="144" spans="1:31" s="26" customFormat="1" ht="25.5" thickBot="1">
      <c r="A144" s="39"/>
      <c r="B144" s="45"/>
      <c r="C144" s="22">
        <v>6000</v>
      </c>
      <c r="D144" s="23" t="s">
        <v>17</v>
      </c>
      <c r="E144" s="24">
        <v>0</v>
      </c>
      <c r="F144" s="24">
        <v>0</v>
      </c>
      <c r="G144" s="25">
        <f t="shared" si="181"/>
        <v>0</v>
      </c>
      <c r="H144" s="25">
        <v>0</v>
      </c>
      <c r="I144" s="25">
        <v>0</v>
      </c>
      <c r="J144" s="25">
        <f>+I144+H144</f>
        <v>0</v>
      </c>
      <c r="K144" s="25">
        <v>0</v>
      </c>
      <c r="L144" s="25">
        <v>0</v>
      </c>
      <c r="M144" s="25">
        <f t="shared" si="188"/>
        <v>0</v>
      </c>
      <c r="N144" s="24">
        <v>0</v>
      </c>
      <c r="O144" s="24">
        <v>0</v>
      </c>
      <c r="P144" s="25">
        <f t="shared" si="182"/>
        <v>0</v>
      </c>
      <c r="Q144" s="24">
        <v>0</v>
      </c>
      <c r="R144" s="24">
        <v>0</v>
      </c>
      <c r="S144" s="25">
        <f t="shared" si="183"/>
        <v>0</v>
      </c>
      <c r="T144" s="24">
        <v>0</v>
      </c>
      <c r="U144" s="24">
        <v>0</v>
      </c>
      <c r="V144" s="25">
        <f t="shared" si="184"/>
        <v>0</v>
      </c>
      <c r="W144" s="24">
        <v>0</v>
      </c>
      <c r="X144" s="24">
        <v>0</v>
      </c>
      <c r="Y144" s="25">
        <f t="shared" si="185"/>
        <v>0</v>
      </c>
      <c r="Z144" s="24">
        <v>0</v>
      </c>
      <c r="AA144" s="24">
        <v>0</v>
      </c>
      <c r="AB144" s="25">
        <f t="shared" si="186"/>
        <v>0</v>
      </c>
      <c r="AC144" s="24">
        <v>0</v>
      </c>
      <c r="AD144" s="24">
        <v>0</v>
      </c>
      <c r="AE144" s="25">
        <f t="shared" si="187"/>
        <v>0</v>
      </c>
    </row>
    <row r="145" spans="1:31" ht="52.5" customHeight="1">
      <c r="A145" s="48" t="s">
        <v>24</v>
      </c>
      <c r="B145" s="48"/>
      <c r="C145" s="48"/>
      <c r="D145" s="48"/>
      <c r="E145" s="17">
        <f>SUM(E146:E151)</f>
        <v>860000</v>
      </c>
      <c r="F145" s="17">
        <f t="shared" ref="F145:AE145" si="189">SUM(F146:F151)</f>
        <v>3774122.28</v>
      </c>
      <c r="G145" s="17">
        <f t="shared" si="189"/>
        <v>4634122.28</v>
      </c>
      <c r="H145" s="17">
        <f t="shared" si="189"/>
        <v>0</v>
      </c>
      <c r="I145" s="17">
        <f t="shared" si="189"/>
        <v>0</v>
      </c>
      <c r="J145" s="17">
        <f t="shared" si="189"/>
        <v>0</v>
      </c>
      <c r="K145" s="17">
        <f t="shared" si="189"/>
        <v>0</v>
      </c>
      <c r="L145" s="17">
        <f t="shared" si="189"/>
        <v>0</v>
      </c>
      <c r="M145" s="17">
        <f t="shared" si="189"/>
        <v>0</v>
      </c>
      <c r="N145" s="17">
        <f t="shared" si="189"/>
        <v>0</v>
      </c>
      <c r="O145" s="17">
        <f t="shared" si="189"/>
        <v>0</v>
      </c>
      <c r="P145" s="17">
        <f t="shared" si="189"/>
        <v>0</v>
      </c>
      <c r="Q145" s="17">
        <f t="shared" si="189"/>
        <v>0</v>
      </c>
      <c r="R145" s="17">
        <f t="shared" si="189"/>
        <v>0</v>
      </c>
      <c r="S145" s="17">
        <f t="shared" si="189"/>
        <v>0</v>
      </c>
      <c r="T145" s="17">
        <f t="shared" si="189"/>
        <v>0</v>
      </c>
      <c r="U145" s="17">
        <f t="shared" si="189"/>
        <v>0</v>
      </c>
      <c r="V145" s="17">
        <f t="shared" si="189"/>
        <v>0</v>
      </c>
      <c r="W145" s="17">
        <f t="shared" si="189"/>
        <v>0</v>
      </c>
      <c r="X145" s="17">
        <f t="shared" si="189"/>
        <v>0</v>
      </c>
      <c r="Y145" s="17">
        <f t="shared" si="189"/>
        <v>0</v>
      </c>
      <c r="Z145" s="17">
        <f t="shared" si="189"/>
        <v>0</v>
      </c>
      <c r="AA145" s="17">
        <f t="shared" si="189"/>
        <v>0</v>
      </c>
      <c r="AB145" s="17">
        <f t="shared" si="189"/>
        <v>0</v>
      </c>
      <c r="AC145" s="17">
        <f t="shared" si="189"/>
        <v>860000</v>
      </c>
      <c r="AD145" s="17">
        <f t="shared" si="189"/>
        <v>3774122.28</v>
      </c>
      <c r="AE145" s="17">
        <f t="shared" si="189"/>
        <v>4634122.28</v>
      </c>
    </row>
    <row r="146" spans="1:31" ht="25">
      <c r="A146" s="39"/>
      <c r="B146" s="41"/>
      <c r="C146" s="11">
        <v>1000</v>
      </c>
      <c r="D146" s="12" t="s">
        <v>12</v>
      </c>
      <c r="E146" s="5">
        <v>0</v>
      </c>
      <c r="F146" s="5">
        <v>2933111.38</v>
      </c>
      <c r="G146" s="13">
        <f t="shared" ref="G146:G151" si="190">E146+F146</f>
        <v>2933111.38</v>
      </c>
      <c r="H146" s="13">
        <v>0</v>
      </c>
      <c r="I146" s="13">
        <v>0</v>
      </c>
      <c r="J146" s="13">
        <f>+H146+I146</f>
        <v>0</v>
      </c>
      <c r="K146" s="13">
        <v>0</v>
      </c>
      <c r="L146" s="13">
        <v>0</v>
      </c>
      <c r="M146" s="13">
        <f>+K146+L146</f>
        <v>0</v>
      </c>
      <c r="N146" s="5">
        <v>0</v>
      </c>
      <c r="O146" s="5">
        <v>0</v>
      </c>
      <c r="P146" s="13">
        <f t="shared" ref="P146:P151" si="191">N146+O146</f>
        <v>0</v>
      </c>
      <c r="Q146" s="5">
        <v>0</v>
      </c>
      <c r="R146" s="5">
        <v>0</v>
      </c>
      <c r="S146" s="13">
        <f t="shared" ref="S146:S151" si="192">Q146+R146</f>
        <v>0</v>
      </c>
      <c r="T146" s="5">
        <v>0</v>
      </c>
      <c r="U146" s="5">
        <v>0</v>
      </c>
      <c r="V146" s="13">
        <f t="shared" ref="V146:V151" si="193">T146+U146</f>
        <v>0</v>
      </c>
      <c r="W146" s="5">
        <v>0</v>
      </c>
      <c r="X146" s="5">
        <v>0</v>
      </c>
      <c r="Y146" s="13">
        <f t="shared" ref="Y146:Y151" si="194">W146+X146</f>
        <v>0</v>
      </c>
      <c r="Z146" s="5">
        <v>0</v>
      </c>
      <c r="AA146" s="5">
        <v>0</v>
      </c>
      <c r="AB146" s="13">
        <f t="shared" ref="AB146:AB151" si="195">Z146+AA146</f>
        <v>0</v>
      </c>
      <c r="AC146" s="5">
        <v>0</v>
      </c>
      <c r="AD146" s="5">
        <v>2933111.38</v>
      </c>
      <c r="AE146" s="13">
        <f t="shared" ref="AE146:AE151" si="196">AC146+AD146</f>
        <v>2933111.38</v>
      </c>
    </row>
    <row r="147" spans="1:31" ht="25">
      <c r="A147" s="39"/>
      <c r="B147" s="41"/>
      <c r="C147" s="11">
        <v>2000</v>
      </c>
      <c r="D147" s="12" t="s">
        <v>13</v>
      </c>
      <c r="E147" s="5">
        <v>0</v>
      </c>
      <c r="F147" s="5">
        <v>415209</v>
      </c>
      <c r="G147" s="13">
        <f t="shared" si="190"/>
        <v>415209</v>
      </c>
      <c r="H147" s="13">
        <v>0</v>
      </c>
      <c r="I147" s="13">
        <v>0</v>
      </c>
      <c r="J147" s="13">
        <f t="shared" ref="J147:J150" si="197">+H147+I147</f>
        <v>0</v>
      </c>
      <c r="K147" s="13">
        <v>0</v>
      </c>
      <c r="L147" s="13">
        <v>0</v>
      </c>
      <c r="M147" s="13">
        <f t="shared" ref="M147:M151" si="198">+K147+L147</f>
        <v>0</v>
      </c>
      <c r="N147" s="5">
        <v>0</v>
      </c>
      <c r="O147" s="5">
        <v>0</v>
      </c>
      <c r="P147" s="13">
        <f t="shared" si="191"/>
        <v>0</v>
      </c>
      <c r="Q147" s="5">
        <v>0</v>
      </c>
      <c r="R147" s="5">
        <v>0</v>
      </c>
      <c r="S147" s="13">
        <f t="shared" si="192"/>
        <v>0</v>
      </c>
      <c r="T147" s="5">
        <v>0</v>
      </c>
      <c r="U147" s="5">
        <v>0</v>
      </c>
      <c r="V147" s="13">
        <f t="shared" si="193"/>
        <v>0</v>
      </c>
      <c r="W147" s="5">
        <v>0</v>
      </c>
      <c r="X147" s="5">
        <v>0</v>
      </c>
      <c r="Y147" s="13">
        <f t="shared" si="194"/>
        <v>0</v>
      </c>
      <c r="Z147" s="5">
        <v>0</v>
      </c>
      <c r="AA147" s="5">
        <v>0</v>
      </c>
      <c r="AB147" s="13">
        <f t="shared" si="195"/>
        <v>0</v>
      </c>
      <c r="AC147" s="5">
        <v>0</v>
      </c>
      <c r="AD147" s="5">
        <v>415209</v>
      </c>
      <c r="AE147" s="13">
        <f t="shared" si="196"/>
        <v>415209</v>
      </c>
    </row>
    <row r="148" spans="1:31" ht="25">
      <c r="A148" s="39"/>
      <c r="B148" s="41"/>
      <c r="C148" s="11">
        <v>3000</v>
      </c>
      <c r="D148" s="12" t="s">
        <v>14</v>
      </c>
      <c r="E148" s="5">
        <v>860000</v>
      </c>
      <c r="F148" s="5">
        <v>146781.9</v>
      </c>
      <c r="G148" s="13">
        <f t="shared" si="190"/>
        <v>1006781.9</v>
      </c>
      <c r="H148" s="13">
        <v>0</v>
      </c>
      <c r="I148" s="13">
        <v>0</v>
      </c>
      <c r="J148" s="13">
        <f t="shared" si="197"/>
        <v>0</v>
      </c>
      <c r="K148" s="13">
        <v>0</v>
      </c>
      <c r="L148" s="13">
        <v>0</v>
      </c>
      <c r="M148" s="13">
        <f t="shared" si="198"/>
        <v>0</v>
      </c>
      <c r="N148" s="5">
        <v>0</v>
      </c>
      <c r="O148" s="5">
        <v>0</v>
      </c>
      <c r="P148" s="13">
        <v>0</v>
      </c>
      <c r="Q148" s="5">
        <v>0</v>
      </c>
      <c r="R148" s="5">
        <v>0</v>
      </c>
      <c r="S148" s="13">
        <f t="shared" si="192"/>
        <v>0</v>
      </c>
      <c r="T148" s="5">
        <v>0</v>
      </c>
      <c r="U148" s="5">
        <v>0</v>
      </c>
      <c r="V148" s="13">
        <f t="shared" si="193"/>
        <v>0</v>
      </c>
      <c r="W148" s="5">
        <v>0</v>
      </c>
      <c r="X148" s="5">
        <v>0</v>
      </c>
      <c r="Y148" s="13">
        <f t="shared" si="194"/>
        <v>0</v>
      </c>
      <c r="Z148" s="5">
        <v>0</v>
      </c>
      <c r="AA148" s="5">
        <v>0</v>
      </c>
      <c r="AB148" s="13">
        <f t="shared" si="195"/>
        <v>0</v>
      </c>
      <c r="AC148" s="5">
        <v>860000</v>
      </c>
      <c r="AD148" s="5">
        <v>146781.9</v>
      </c>
      <c r="AE148" s="13">
        <f t="shared" si="196"/>
        <v>1006781.9</v>
      </c>
    </row>
    <row r="149" spans="1:31" ht="25">
      <c r="A149" s="39"/>
      <c r="B149" s="41"/>
      <c r="C149" s="11">
        <v>4000</v>
      </c>
      <c r="D149" s="12" t="s">
        <v>15</v>
      </c>
      <c r="E149" s="5">
        <v>0</v>
      </c>
      <c r="F149" s="5">
        <v>0</v>
      </c>
      <c r="G149" s="13">
        <f t="shared" si="190"/>
        <v>0</v>
      </c>
      <c r="H149" s="13">
        <v>0</v>
      </c>
      <c r="I149" s="13">
        <v>0</v>
      </c>
      <c r="J149" s="13">
        <f t="shared" si="197"/>
        <v>0</v>
      </c>
      <c r="K149" s="13">
        <v>0</v>
      </c>
      <c r="L149" s="13">
        <v>0</v>
      </c>
      <c r="M149" s="13">
        <f t="shared" si="198"/>
        <v>0</v>
      </c>
      <c r="N149" s="5">
        <v>0</v>
      </c>
      <c r="O149" s="5">
        <v>0</v>
      </c>
      <c r="P149" s="13">
        <f t="shared" si="191"/>
        <v>0</v>
      </c>
      <c r="Q149" s="5">
        <v>0</v>
      </c>
      <c r="R149" s="5">
        <v>0</v>
      </c>
      <c r="S149" s="13">
        <f t="shared" si="192"/>
        <v>0</v>
      </c>
      <c r="T149" s="5">
        <v>0</v>
      </c>
      <c r="U149" s="5">
        <v>0</v>
      </c>
      <c r="V149" s="13">
        <f t="shared" si="193"/>
        <v>0</v>
      </c>
      <c r="W149" s="5">
        <v>0</v>
      </c>
      <c r="X149" s="5">
        <v>0</v>
      </c>
      <c r="Y149" s="13">
        <f t="shared" si="194"/>
        <v>0</v>
      </c>
      <c r="Z149" s="5">
        <v>0</v>
      </c>
      <c r="AA149" s="5">
        <v>0</v>
      </c>
      <c r="AB149" s="13">
        <f t="shared" si="195"/>
        <v>0</v>
      </c>
      <c r="AC149" s="5">
        <v>0</v>
      </c>
      <c r="AD149" s="5">
        <v>0</v>
      </c>
      <c r="AE149" s="13">
        <f t="shared" si="196"/>
        <v>0</v>
      </c>
    </row>
    <row r="150" spans="1:31" ht="25">
      <c r="A150" s="39"/>
      <c r="B150" s="41"/>
      <c r="C150" s="11">
        <v>5000</v>
      </c>
      <c r="D150" s="12" t="s">
        <v>16</v>
      </c>
      <c r="E150" s="5">
        <v>0</v>
      </c>
      <c r="F150" s="5">
        <v>279020</v>
      </c>
      <c r="G150" s="13">
        <f t="shared" si="190"/>
        <v>279020</v>
      </c>
      <c r="H150" s="13">
        <v>0</v>
      </c>
      <c r="I150" s="13">
        <v>0</v>
      </c>
      <c r="J150" s="13">
        <f t="shared" si="197"/>
        <v>0</v>
      </c>
      <c r="K150" s="13">
        <v>0</v>
      </c>
      <c r="L150" s="13">
        <v>0</v>
      </c>
      <c r="M150" s="13">
        <f t="shared" si="198"/>
        <v>0</v>
      </c>
      <c r="N150" s="5">
        <v>0</v>
      </c>
      <c r="O150" s="5">
        <v>0</v>
      </c>
      <c r="P150" s="13">
        <f t="shared" si="191"/>
        <v>0</v>
      </c>
      <c r="Q150" s="5">
        <v>0</v>
      </c>
      <c r="R150" s="5">
        <v>0</v>
      </c>
      <c r="S150" s="13">
        <f t="shared" si="192"/>
        <v>0</v>
      </c>
      <c r="T150" s="5">
        <v>0</v>
      </c>
      <c r="U150" s="5">
        <v>0</v>
      </c>
      <c r="V150" s="13">
        <f t="shared" si="193"/>
        <v>0</v>
      </c>
      <c r="W150" s="5">
        <v>0</v>
      </c>
      <c r="X150" s="5">
        <v>0</v>
      </c>
      <c r="Y150" s="13">
        <f t="shared" si="194"/>
        <v>0</v>
      </c>
      <c r="Z150" s="5">
        <v>0</v>
      </c>
      <c r="AA150" s="5">
        <v>0</v>
      </c>
      <c r="AB150" s="13">
        <f t="shared" si="195"/>
        <v>0</v>
      </c>
      <c r="AC150" s="5">
        <v>0</v>
      </c>
      <c r="AD150" s="5">
        <v>279020</v>
      </c>
      <c r="AE150" s="13">
        <f t="shared" si="196"/>
        <v>279020</v>
      </c>
    </row>
    <row r="151" spans="1:31" ht="25.5" thickBot="1">
      <c r="A151" s="40"/>
      <c r="B151" s="42"/>
      <c r="C151" s="14">
        <v>6000</v>
      </c>
      <c r="D151" s="15" t="s">
        <v>17</v>
      </c>
      <c r="E151" s="5">
        <v>0</v>
      </c>
      <c r="F151" s="5">
        <v>0</v>
      </c>
      <c r="G151" s="13">
        <f t="shared" si="190"/>
        <v>0</v>
      </c>
      <c r="H151" s="21">
        <v>0</v>
      </c>
      <c r="I151" s="21">
        <v>0</v>
      </c>
      <c r="J151" s="21">
        <v>0</v>
      </c>
      <c r="K151" s="21">
        <v>0</v>
      </c>
      <c r="L151" s="21">
        <v>0</v>
      </c>
      <c r="M151" s="13">
        <f t="shared" si="198"/>
        <v>0</v>
      </c>
      <c r="N151" s="7">
        <v>0</v>
      </c>
      <c r="O151" s="7">
        <v>0</v>
      </c>
      <c r="P151" s="13">
        <f t="shared" si="191"/>
        <v>0</v>
      </c>
      <c r="Q151" s="7">
        <v>0</v>
      </c>
      <c r="R151" s="7">
        <v>0</v>
      </c>
      <c r="S151" s="16">
        <f t="shared" si="192"/>
        <v>0</v>
      </c>
      <c r="T151" s="7">
        <v>0</v>
      </c>
      <c r="U151" s="7">
        <v>0</v>
      </c>
      <c r="V151" s="16">
        <f t="shared" si="193"/>
        <v>0</v>
      </c>
      <c r="W151" s="7">
        <v>0</v>
      </c>
      <c r="X151" s="7">
        <v>0</v>
      </c>
      <c r="Y151" s="16">
        <f t="shared" si="194"/>
        <v>0</v>
      </c>
      <c r="Z151" s="7">
        <v>0</v>
      </c>
      <c r="AA151" s="7">
        <v>0</v>
      </c>
      <c r="AB151" s="16">
        <f t="shared" si="195"/>
        <v>0</v>
      </c>
      <c r="AC151" s="5">
        <v>0</v>
      </c>
      <c r="AD151" s="5">
        <v>0</v>
      </c>
      <c r="AE151" s="16">
        <f t="shared" si="196"/>
        <v>0</v>
      </c>
    </row>
    <row r="152" spans="1:31" ht="20">
      <c r="A152" s="2"/>
      <c r="B152" s="2"/>
      <c r="C152" s="2"/>
      <c r="D152" s="8"/>
      <c r="E152" s="3"/>
      <c r="F152" s="3"/>
      <c r="G152" s="8"/>
      <c r="H152" s="8"/>
      <c r="I152" s="8"/>
      <c r="J152" s="8"/>
      <c r="K152" s="8"/>
      <c r="L152" s="8"/>
      <c r="M152" s="8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4"/>
    </row>
    <row r="153" spans="1:31" ht="20.149999999999999" customHeight="1">
      <c r="AD153" s="38"/>
    </row>
    <row r="159" spans="1:31" ht="20.149999999999999" customHeight="1">
      <c r="E159" s="19"/>
    </row>
  </sheetData>
  <mergeCells count="66">
    <mergeCell ref="C130:D130"/>
    <mergeCell ref="C93:D93"/>
    <mergeCell ref="C94:D94"/>
    <mergeCell ref="C115:D115"/>
    <mergeCell ref="C57:D57"/>
    <mergeCell ref="C71:D71"/>
    <mergeCell ref="C64:D64"/>
    <mergeCell ref="A7:AE7"/>
    <mergeCell ref="Z10:AB10"/>
    <mergeCell ref="B13:B19"/>
    <mergeCell ref="C13:D13"/>
    <mergeCell ref="B20:B27"/>
    <mergeCell ref="C20:D20"/>
    <mergeCell ref="A8:AE8"/>
    <mergeCell ref="E9:AE9"/>
    <mergeCell ref="AC10:AE10"/>
    <mergeCell ref="D9:D11"/>
    <mergeCell ref="A9:A11"/>
    <mergeCell ref="B9:B11"/>
    <mergeCell ref="C9:C11"/>
    <mergeCell ref="E10:G10"/>
    <mergeCell ref="N10:P10"/>
    <mergeCell ref="Q10:S10"/>
    <mergeCell ref="A2:AE2"/>
    <mergeCell ref="A3:AE3"/>
    <mergeCell ref="A4:AE4"/>
    <mergeCell ref="A5:AE5"/>
    <mergeCell ref="A6:AE6"/>
    <mergeCell ref="T10:V10"/>
    <mergeCell ref="W10:Y10"/>
    <mergeCell ref="H10:J10"/>
    <mergeCell ref="K10:M10"/>
    <mergeCell ref="A12:A27"/>
    <mergeCell ref="A35:A56"/>
    <mergeCell ref="B35:D35"/>
    <mergeCell ref="B36:B42"/>
    <mergeCell ref="C36:D36"/>
    <mergeCell ref="B43:B49"/>
    <mergeCell ref="C43:D43"/>
    <mergeCell ref="B50:B56"/>
    <mergeCell ref="C50:D50"/>
    <mergeCell ref="A28:A34"/>
    <mergeCell ref="B28:B34"/>
    <mergeCell ref="C28:D28"/>
    <mergeCell ref="B12:D12"/>
    <mergeCell ref="C21:D21"/>
    <mergeCell ref="A78:A129"/>
    <mergeCell ref="B78:D78"/>
    <mergeCell ref="B79:B85"/>
    <mergeCell ref="C79:D79"/>
    <mergeCell ref="B86:B92"/>
    <mergeCell ref="C86:D86"/>
    <mergeCell ref="B101:B107"/>
    <mergeCell ref="C101:D101"/>
    <mergeCell ref="B108:B114"/>
    <mergeCell ref="C108:D108"/>
    <mergeCell ref="B123:B129"/>
    <mergeCell ref="C123:D123"/>
    <mergeCell ref="C116:D116"/>
    <mergeCell ref="A146:A151"/>
    <mergeCell ref="B146:B151"/>
    <mergeCell ref="A137:A144"/>
    <mergeCell ref="B137:D137"/>
    <mergeCell ref="B138:B144"/>
    <mergeCell ref="C138:D138"/>
    <mergeCell ref="A145:D145"/>
  </mergeCells>
  <phoneticPr fontId="9" type="noConversion"/>
  <pageMargins left="0.19685039370078741" right="0.19685039370078741" top="0.19685039370078741" bottom="0.19685039370078741" header="0.31496062992125984" footer="0.31496062992125984"/>
  <pageSetup paperSize="14" scale="29" fitToHeight="10" orientation="landscape" useFirstPageNumber="1" r:id="rId1"/>
  <headerFooter alignWithMargins="0">
    <oddFooter>&amp;C&amp;"Arial,Normal"&amp;10 2019
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2024</vt:lpstr>
      <vt:lpstr>'marzo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Secretariado Ejecutivo</dc:creator>
  <cp:lastModifiedBy>Alvar Ricardo Cachón Diaz</cp:lastModifiedBy>
  <cp:lastPrinted>2023-01-19T17:47:28Z</cp:lastPrinted>
  <dcterms:created xsi:type="dcterms:W3CDTF">2017-10-13T20:49:11Z</dcterms:created>
  <dcterms:modified xsi:type="dcterms:W3CDTF">2024-04-24T20:28:05Z</dcterms:modified>
</cp:coreProperties>
</file>