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8.101\Informes\Cuenta Pública\2020\TII\"/>
    </mc:Choice>
  </mc:AlternateContent>
  <bookViews>
    <workbookView xWindow="-120" yWindow="-120" windowWidth="29040" windowHeight="16440" tabRatio="954" activeTab="3"/>
  </bookViews>
  <sheets>
    <sheet name="1. SITUACIÓN FINANCIERA" sheetId="20" r:id="rId1"/>
    <sheet name="2. ANALITICO DE DEUDA" sheetId="18" r:id="rId2"/>
    <sheet name="3. ANALITICO DEUDA OBLIGACIONES" sheetId="19" r:id="rId3"/>
    <sheet name="4. BALANCE PRESUPUESTARIO " sheetId="28" r:id="rId4"/>
    <sheet name="5. ANÁLITICO DE INGRESOS" sheetId="12" r:id="rId5"/>
    <sheet name="6a. OBJETO DE GASTO" sheetId="25" r:id="rId6"/>
    <sheet name="6b.CLASIFICACIÓN ADMINISTRATIVA" sheetId="26" r:id="rId7"/>
    <sheet name="6c. CLASIFICACIÓN FUNCIONAL" sheetId="27" r:id="rId8"/>
    <sheet name="6d. SERVICIOS PERSONALES" sheetId="29" r:id="rId9"/>
    <sheet name="GUIA DE CUMPLIMIENTO 2020" sheetId="21" r:id="rId10"/>
  </sheets>
  <definedNames>
    <definedName name="_xlnm._FilterDatabase" localSheetId="5" hidden="1">'6a. OBJETO DE GASTO'!$A$9:$Z$9</definedName>
    <definedName name="_xlnm._FilterDatabase" localSheetId="6" hidden="1">'6b.CLASIFICACIÓN ADMINISTRATIVA'!$A$9:$Z$9</definedName>
    <definedName name="_xlnm._FilterDatabase" localSheetId="7" hidden="1">'6c. CLASIFICACIÓN FUNCIONAL'!$A$9:$Z$9</definedName>
    <definedName name="_xlnm.Print_Titles" localSheetId="8">'6d. SERVICIOS PERSONALES'!$1:$9</definedName>
    <definedName name="_xlnm.Print_Titles" localSheetId="9">'GUIA DE CUMPLIMIENTO 2020'!$1:$4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9" l="1"/>
  <c r="D17" i="18"/>
  <c r="E17" i="18"/>
  <c r="F17" i="18"/>
  <c r="G17" i="18"/>
  <c r="H17" i="18"/>
  <c r="I17" i="18"/>
  <c r="C17" i="18"/>
  <c r="F12" i="18"/>
  <c r="F7" i="18" s="1"/>
  <c r="C7" i="18"/>
  <c r="E17" i="19"/>
  <c r="F17" i="19" l="1"/>
  <c r="G17" i="19"/>
  <c r="H17" i="19"/>
  <c r="I17" i="19"/>
  <c r="J17" i="19"/>
  <c r="G23" i="29"/>
  <c r="G22" i="29"/>
  <c r="G20" i="29"/>
  <c r="G19" i="29"/>
  <c r="G18" i="29"/>
  <c r="G16" i="29"/>
  <c r="G15" i="29"/>
  <c r="G14" i="29"/>
  <c r="G12" i="29"/>
  <c r="G11" i="29"/>
  <c r="F24" i="29"/>
  <c r="F21" i="29" s="1"/>
  <c r="F32" i="29" s="1"/>
  <c r="F17" i="29"/>
  <c r="F10" i="29" s="1"/>
  <c r="G28" i="29"/>
  <c r="E28" i="29"/>
  <c r="D28" i="29"/>
  <c r="C28" i="29"/>
  <c r="B28" i="29"/>
  <c r="G24" i="29"/>
  <c r="E24" i="29"/>
  <c r="D24" i="29"/>
  <c r="C24" i="29"/>
  <c r="B24" i="29"/>
  <c r="E17" i="29"/>
  <c r="D17" i="29"/>
  <c r="C17" i="29"/>
  <c r="B17" i="29"/>
  <c r="E13" i="29"/>
  <c r="D13" i="29"/>
  <c r="C13" i="29"/>
  <c r="B13" i="29"/>
  <c r="D21" i="29" l="1"/>
  <c r="D32" i="29" s="1"/>
  <c r="C10" i="29"/>
  <c r="B21" i="29"/>
  <c r="D10" i="29"/>
  <c r="C21" i="29"/>
  <c r="G13" i="29"/>
  <c r="G10" i="29" s="1"/>
  <c r="G17" i="29"/>
  <c r="G21" i="29"/>
  <c r="E10" i="29"/>
  <c r="B10" i="29"/>
  <c r="B32" i="29" s="1"/>
  <c r="E21" i="29"/>
  <c r="G32" i="29" l="1"/>
  <c r="C32" i="29"/>
  <c r="E32" i="29"/>
  <c r="D30" i="28" l="1"/>
  <c r="C30" i="28"/>
  <c r="E55" i="28" l="1"/>
  <c r="D55" i="28"/>
  <c r="C55" i="28"/>
  <c r="E54" i="28"/>
  <c r="E52" i="28" s="1"/>
  <c r="D54" i="28"/>
  <c r="D52" i="28" s="1"/>
  <c r="C54" i="28"/>
  <c r="C52" i="28" s="1"/>
  <c r="E51" i="28"/>
  <c r="D51" i="28"/>
  <c r="C51" i="28"/>
  <c r="E45" i="28"/>
  <c r="D45" i="28"/>
  <c r="C45" i="28"/>
  <c r="E44" i="28"/>
  <c r="D44" i="28"/>
  <c r="C44" i="28"/>
  <c r="E43" i="28"/>
  <c r="D43" i="28"/>
  <c r="C43" i="28"/>
  <c r="E42" i="28"/>
  <c r="D42" i="28"/>
  <c r="C42" i="28"/>
  <c r="E41" i="28"/>
  <c r="D41" i="28"/>
  <c r="C41" i="28"/>
  <c r="E40" i="28"/>
  <c r="D40" i="28"/>
  <c r="C40" i="28"/>
  <c r="E33" i="28"/>
  <c r="D33" i="28"/>
  <c r="C33" i="28"/>
  <c r="C36" i="28" s="1"/>
  <c r="E30" i="28"/>
  <c r="D36" i="28"/>
  <c r="E23" i="28"/>
  <c r="D23" i="28"/>
  <c r="C23" i="28"/>
  <c r="E15" i="28"/>
  <c r="D15" i="28"/>
  <c r="C15" i="28"/>
  <c r="E12" i="28"/>
  <c r="D12" i="28"/>
  <c r="C12" i="28"/>
  <c r="E8" i="28"/>
  <c r="E18" i="28" s="1"/>
  <c r="E19" i="28" s="1"/>
  <c r="E20" i="28" s="1"/>
  <c r="D8" i="28"/>
  <c r="D18" i="28" s="1"/>
  <c r="D19" i="28" s="1"/>
  <c r="D20" i="28" s="1"/>
  <c r="C8" i="28"/>
  <c r="E36" i="28" l="1"/>
  <c r="C57" i="28"/>
  <c r="C58" i="28" s="1"/>
  <c r="C46" i="28"/>
  <c r="C47" i="28" s="1"/>
  <c r="D57" i="28"/>
  <c r="E46" i="28"/>
  <c r="E47" i="28" s="1"/>
  <c r="D46" i="28"/>
  <c r="D47" i="28" s="1"/>
  <c r="D26" i="28"/>
  <c r="E26" i="28"/>
  <c r="C18" i="28"/>
  <c r="C19" i="28" s="1"/>
  <c r="E57" i="28"/>
  <c r="E58" i="28" l="1"/>
  <c r="D58" i="28"/>
  <c r="C20" i="28"/>
  <c r="C26" i="28" s="1"/>
  <c r="H61" i="21"/>
  <c r="B32" i="18" l="1"/>
  <c r="I22" i="18"/>
  <c r="H22" i="18"/>
  <c r="G22" i="18"/>
  <c r="F22" i="18"/>
  <c r="E22" i="18"/>
  <c r="D22" i="18"/>
  <c r="C22" i="18"/>
  <c r="G13" i="18"/>
  <c r="G12" i="18" s="1"/>
  <c r="I12" i="18"/>
  <c r="H12" i="18"/>
  <c r="E12" i="18"/>
  <c r="D12" i="18"/>
  <c r="C12" i="18"/>
  <c r="I8" i="18"/>
  <c r="H8" i="18"/>
  <c r="G8" i="18"/>
  <c r="F8" i="18"/>
  <c r="E8" i="18"/>
  <c r="E7" i="18" s="1"/>
  <c r="D8" i="18"/>
  <c r="D7" i="18" s="1"/>
  <c r="C8" i="18"/>
  <c r="H7" i="18" l="1"/>
  <c r="I7" i="18"/>
  <c r="G7" i="18"/>
</calcChain>
</file>

<file path=xl/sharedStrings.xml><?xml version="1.0" encoding="utf-8"?>
<sst xmlns="http://schemas.openxmlformats.org/spreadsheetml/2006/main" count="1139" uniqueCount="678">
  <si>
    <t>01 DE ENERO AL 31 DE DICIEMBRE DE 2020</t>
  </si>
  <si>
    <t>ENTE PÚBLICO: PODER EJECUTIVO</t>
  </si>
  <si>
    <t>Bajo protesta de decir verdad declaramos que los Estados Financieros y sus Notas son razonablemente correctos y responsabilidad del emisor.</t>
  </si>
  <si>
    <t>(PESOS)</t>
  </si>
  <si>
    <t xml:space="preserve">        A. Ingresos Derivados de Financiamientos</t>
  </si>
  <si>
    <t>Concepto</t>
  </si>
  <si>
    <t>(c)</t>
  </si>
  <si>
    <t>Ampliaciones/</t>
  </si>
  <si>
    <t>(Reducciones)</t>
  </si>
  <si>
    <t>Modificado</t>
  </si>
  <si>
    <t>Pagado</t>
  </si>
  <si>
    <t>Devengado</t>
  </si>
  <si>
    <t>Estado Analítico de Ingresos Detallado - LDF</t>
  </si>
  <si>
    <t>Estimado (d)</t>
  </si>
  <si>
    <t>Recaudado</t>
  </si>
  <si>
    <t>Diferencia (e)</t>
  </si>
  <si>
    <t>Ingresos de Libre Disposición</t>
  </si>
  <si>
    <t xml:space="preserve">        A. Impuestos</t>
  </si>
  <si>
    <t xml:space="preserve">        B. Cuotas y Aportaciones de Seguridad Social</t>
  </si>
  <si>
    <t xml:space="preserve">        C. Contribuciones de Mejoras</t>
  </si>
  <si>
    <t xml:space="preserve">        D. Derechos</t>
  </si>
  <si>
    <t xml:space="preserve">        E. Productos</t>
  </si>
  <si>
    <t xml:space="preserve">        F. Aprovechamientos</t>
  </si>
  <si>
    <t xml:space="preserve">        G. Ingresos por Ventas de Bienes y Prestación de Servicios</t>
  </si>
  <si>
    <t xml:space="preserve">        H. Participaciones (H=h1+h2+h3+h4+h5+h6+h7+h8+h9+h10+h11)</t>
  </si>
  <si>
    <t xml:space="preserve">            h1) Fondo General de Participaciones</t>
  </si>
  <si>
    <t xml:space="preserve">            h2) Fondo de Fomento Municipal</t>
  </si>
  <si>
    <t xml:space="preserve">            h3) Fondo de Fiscalización y Recaudación</t>
  </si>
  <si>
    <t xml:space="preserve">            h4) Fondo de Compensación</t>
  </si>
  <si>
    <t xml:space="preserve">            h5) Fondo de Extracción de Hidrocarburos</t>
  </si>
  <si>
    <t xml:space="preserve">            h6) Impuesto Especial Sobre Producción y Servicios</t>
  </si>
  <si>
    <t xml:space="preserve">            h7) 0.136% de la Recaudación Federal Participable</t>
  </si>
  <si>
    <t xml:space="preserve">            h8) 3.17% Sobre Extracción de Petróleo</t>
  </si>
  <si>
    <t xml:space="preserve">            h9) Gasolinas y Diésel</t>
  </si>
  <si>
    <t xml:space="preserve">            h10) Fondo del Impuesto Sobre la Renta</t>
  </si>
  <si>
    <t xml:space="preserve">            h11) Fondo de Estabilización de los Ingresos de las Entidades Federativas</t>
  </si>
  <si>
    <t xml:space="preserve">        I. Incentivos Derivados de la Colaboración Fiscal (I=i1+i2+i3+i4+i5)</t>
  </si>
  <si>
    <t xml:space="preserve">            i1) Tenencia o Uso de Vehículos</t>
  </si>
  <si>
    <t xml:space="preserve">            i2) Fondo de Compensación ISAN</t>
  </si>
  <si>
    <t xml:space="preserve">            i3) Impuesto Sobre Automóviles Nuevos</t>
  </si>
  <si>
    <t xml:space="preserve">            i4) Fondo de Compensación de Repecos-Intermedios</t>
  </si>
  <si>
    <t xml:space="preserve">            i5) Otros Incentivos Económicos</t>
  </si>
  <si>
    <t xml:space="preserve">        J. Transferencias y Asignaciones</t>
  </si>
  <si>
    <t xml:space="preserve">        K. Convenios</t>
  </si>
  <si>
    <t xml:space="preserve">            k1) Otros Convenios y Subsidios</t>
  </si>
  <si>
    <t xml:space="preserve">        L. Otros Ingresos de Libre Disposición (L=l1+l2)</t>
  </si>
  <si>
    <t xml:space="preserve">            l1) Participaciones en Ingresos Locales</t>
  </si>
  <si>
    <t xml:space="preserve">            l2) Otros Ingresos de Libre Disposición</t>
  </si>
  <si>
    <t>I. Total de Ingresos de Libre Disposición (I=A+B+C+D+E+F+G+H+I+J+K+L)</t>
  </si>
  <si>
    <t>Ingresos Excedentes de Ingresos de Libre Disposición</t>
  </si>
  <si>
    <t>Transferencias Federales Etiquetadas</t>
  </si>
  <si>
    <t xml:space="preserve">        A. Aportaciones (A=a1+a2+a3+a4+a5+a6+a7+a8)</t>
  </si>
  <si>
    <t xml:space="preserve">            a1) Fondo de Aportaciones para la Nómina Educativa y Gasto Operativo</t>
  </si>
  <si>
    <t xml:space="preserve">            a2) Fondo de Aportaciones para los Servicios de Salud</t>
  </si>
  <si>
    <t xml:space="preserve">            a3) Fondo de Aportaciones para la Infraestructura Social</t>
  </si>
  <si>
    <t xml:space="preserve">            a4) Fondo de Aportaciones para el Fortalecimiento de los Municipios y de las Demarcaciones Territoriales del Distrito Federal</t>
  </si>
  <si>
    <t xml:space="preserve">            a5) Fondo de Aportaciones Múltiples</t>
  </si>
  <si>
    <t xml:space="preserve">            a6) Fondo de Aportaciones para la Educación Tecnológica y de Adultos</t>
  </si>
  <si>
    <t xml:space="preserve">            a7) Fondo de Aportaciones para la Seguridad Pública de los Estados y del Distrito Federal</t>
  </si>
  <si>
    <t xml:space="preserve">            a8) Fondo de Aportaciones para el Fortalecimiento de las Entidades Federativas</t>
  </si>
  <si>
    <t xml:space="preserve">        B. Convenios (B=b1+b2+b3+b4)</t>
  </si>
  <si>
    <t xml:space="preserve">            b1) Convenios de Protección Social en Salud</t>
  </si>
  <si>
    <t xml:space="preserve">            b2) Convenios de Descentralización</t>
  </si>
  <si>
    <t xml:space="preserve">            b3) Convenios de Reasignación</t>
  </si>
  <si>
    <t xml:space="preserve">            b4) Otros Convenios y Subsidios</t>
  </si>
  <si>
    <t xml:space="preserve">        C. Fondos Distintos de Aportaciones (C=c1+c2)</t>
  </si>
  <si>
    <t xml:space="preserve">            c1) Fondo para Entidades Federativas y Municipios Productores de Hidrocarburos</t>
  </si>
  <si>
    <t xml:space="preserve">            c2) Fondo Minero</t>
  </si>
  <si>
    <t xml:space="preserve">        D. Transferencias, Subsidios y Subvenciones, y Pensiones y Jubilaciones</t>
  </si>
  <si>
    <t xml:space="preserve">        E. Otras Transferencias Federales Etiquetadas</t>
  </si>
  <si>
    <t>II. Total de Transferencias Federales Etiquetadas (II = A + B + C + D + E)</t>
  </si>
  <si>
    <t>III. Ingresos Derivados de Financiamientos (III = A)</t>
  </si>
  <si>
    <t>IV. Total de Ingresos (IV = I + II + III)</t>
  </si>
  <si>
    <t xml:space="preserve">        Datos Informativos</t>
  </si>
  <si>
    <t xml:space="preserve">        1. Ingresos Derivados de Financiamientos con Fuente de Pago de Ingresos de Libre Disposición</t>
  </si>
  <si>
    <t xml:space="preserve">        2. Ingresos Derivados de Financiamientos con Fuente de Pago de Transferencias Federales Etiquetadas</t>
  </si>
  <si>
    <t xml:space="preserve">        3. Ingresos Derivados de Financiamientos (3 = 1 + 2)</t>
  </si>
  <si>
    <t>Ingreso</t>
  </si>
  <si>
    <t>Balance Presupuestario - LDF</t>
  </si>
  <si>
    <t>Concepto (c)</t>
  </si>
  <si>
    <t>Estimado/</t>
  </si>
  <si>
    <t>Aprobado(d)</t>
  </si>
  <si>
    <t>Recaudado/</t>
  </si>
  <si>
    <t>Aprobado</t>
  </si>
  <si>
    <t xml:space="preserve">        A. Ingresos Totales (A = A1+A2+A3)</t>
  </si>
  <si>
    <t xml:space="preserve">             A1. Ingresos de Libre Disposición</t>
  </si>
  <si>
    <t xml:space="preserve">             A2. Transferencias Federales Etiquetadas</t>
  </si>
  <si>
    <t xml:space="preserve">             A3. Financiamiento Neto</t>
  </si>
  <si>
    <t xml:space="preserve">        B. Egresos Presupuestarios1 (B = B1+B2)</t>
  </si>
  <si>
    <t xml:space="preserve">             B1. Gasto No Etiquetado (sin incluir Amortización de la Deuda Pública)</t>
  </si>
  <si>
    <t xml:space="preserve">             B2. Gasto Etiquetado (sin incluir Amortización de la Deuda Pública)</t>
  </si>
  <si>
    <t xml:space="preserve">        C. Remanentes del Ejercicio Anterior ( C = C1 + C2 )</t>
  </si>
  <si>
    <t xml:space="preserve">             C1. Remanentes de Ingresos de Libre Disposición aplicados en el periodo</t>
  </si>
  <si>
    <t xml:space="preserve">             C2. Remanentes de Transferencias Federales Etiquetadas aplicados en el periodo</t>
  </si>
  <si>
    <t>I. Balance Presupuestario (I = A - B + C)</t>
  </si>
  <si>
    <t>II. Balance Presupuestario sin Financiamiento Neto (II = I - A3)</t>
  </si>
  <si>
    <t>III. Balance Presupuestario sin Financiamiento Neto y sin Remanentes del Ejercicio Anterior (III= II - C)</t>
  </si>
  <si>
    <t xml:space="preserve">        E. Intereses, Comisiones y Gastos de la Deuda (E = E1+ E2)</t>
  </si>
  <si>
    <t xml:space="preserve">             E1. Intereses, Comisiones y Gastos de la Deuda con Gasto No Etiquetado</t>
  </si>
  <si>
    <t xml:space="preserve">             E2. Intereses, Comisiones y Gastos de la Deuda con Gasto Etiquetado</t>
  </si>
  <si>
    <t>IV. Balance Primario (IV = III + E)</t>
  </si>
  <si>
    <t xml:space="preserve">        F. Financiamiento (F = F1 + F2)</t>
  </si>
  <si>
    <t xml:space="preserve">             F1. Financiamiento con Fuente de Pago de Ingresos de Libre Disposición</t>
  </si>
  <si>
    <t xml:space="preserve">             F2. Financiamiento con Fuente de Pago de Transferencias Federales Etiquetadas</t>
  </si>
  <si>
    <t xml:space="preserve">        G. Amortización de la Deuda (G = G1 + G2)</t>
  </si>
  <si>
    <t xml:space="preserve">             G1. Amortización de la Deuda Pública con Gasto No Etiquetado</t>
  </si>
  <si>
    <t xml:space="preserve">             G2. Amortización de la Deuda Pública con Gasto Etiquetado</t>
  </si>
  <si>
    <t xml:space="preserve">        A3. Financiamiento Neto (A3 = F- G )</t>
  </si>
  <si>
    <t xml:space="preserve">        A1. Ingresos de Libre Disposición</t>
  </si>
  <si>
    <t xml:space="preserve">        A3.1 Financiamiento Neto con Fuente de Pago de Ingresos de Libre Disposición (A3.1 = F1- G1)</t>
  </si>
  <si>
    <t xml:space="preserve">        B1. Gasto No Etiquetado (sin incluir Amortización de la Deuda Pública)</t>
  </si>
  <si>
    <t xml:space="preserve">        C1. Remanentes de Ingresos de Libre Disposición aplicados en el periodo</t>
  </si>
  <si>
    <t>V. Balance Presupuestario de Recursos Disponibles (V = A1 + A3.1 -– B 1 + C1)</t>
  </si>
  <si>
    <t>VI. Balance Presupuestario de Recursos Disponibles sin Financiamiento Neto (VI = V- A3.1)</t>
  </si>
  <si>
    <t xml:space="preserve">        A2. Transferencias Federales Etiquetadas</t>
  </si>
  <si>
    <t xml:space="preserve">        A3.2 Financiamiento Neto con Fuente de Pago de Transferencias Federales Etiquetadas (A3.2 = F2 - G2)</t>
  </si>
  <si>
    <t xml:space="preserve">        B2. Gasto Etiquetado (sin incluir Amortización de la Deuda Pública)</t>
  </si>
  <si>
    <t xml:space="preserve">        C2. Remanentes de Transferencias Federales Etiquetadas aplicados en el periodo</t>
  </si>
  <si>
    <t>VII. Balance Presupuestario de Recursos Etiquetados (VII = A2 + A3.2 - B2 + C2)</t>
  </si>
  <si>
    <t>VIII. Balance Presupuestario de Recursos Etiquetados sin Financiamiento Neto (VIII = VII -  A3.2)</t>
  </si>
  <si>
    <t>III. Total de Egresos (III = I + II)</t>
  </si>
  <si>
    <t xml:space="preserve">            i7) Adeudos de Ejercicios Fiscales Anteriores (ADEFAS)</t>
  </si>
  <si>
    <t xml:space="preserve">            i6) Apoyos Financieros</t>
  </si>
  <si>
    <t xml:space="preserve">            i5) Costo por Coberturas</t>
  </si>
  <si>
    <t xml:space="preserve">            i4) Gastos de la Deuda Pública</t>
  </si>
  <si>
    <t xml:space="preserve">            i3) Comisiones de la Deuda Pública</t>
  </si>
  <si>
    <t xml:space="preserve">            i2) Intereses de la Deuda Pública</t>
  </si>
  <si>
    <t xml:space="preserve">            i1) Amortización de la Deuda Pública</t>
  </si>
  <si>
    <t xml:space="preserve">        I. Deuda Pública (I=i1+i2+i3+i4+i5+i6+i7)</t>
  </si>
  <si>
    <t xml:space="preserve">            h3) Convenios</t>
  </si>
  <si>
    <t xml:space="preserve">            h2) Aportaciones</t>
  </si>
  <si>
    <t xml:space="preserve">            h1) Participaciones</t>
  </si>
  <si>
    <t xml:space="preserve">        H. Participaciones y Aportaciones (H=h1+h2+h3)</t>
  </si>
  <si>
    <t xml:space="preserve">            g7) Provisiones para Contingencias y Otras Erogaciones Especiales</t>
  </si>
  <si>
    <t xml:space="preserve">            g6) Otras Inversiones Financieras</t>
  </si>
  <si>
    <t xml:space="preserve">            g5) Inversiones en Fideicomisos, Mandatos y Otros Análogos Fideicomiso de Desastres Naturales (Informativo)</t>
  </si>
  <si>
    <t xml:space="preserve">            g4) Concesión de Préstamos</t>
  </si>
  <si>
    <t xml:space="preserve">            g3) Compra de Títulos y Valores</t>
  </si>
  <si>
    <t xml:space="preserve">            g2) Acciones y Participaciones de Capital</t>
  </si>
  <si>
    <t xml:space="preserve">            g1) Inversiones Para el Fomento de Actividades Productivas</t>
  </si>
  <si>
    <t xml:space="preserve">        G. Inversiones Financieras y Otras Provisiones (G=g1+g2+g3+g4+g5+g6+g7)</t>
  </si>
  <si>
    <t xml:space="preserve">            f3) Proyectos Productivos y Acciones de Fomento</t>
  </si>
  <si>
    <t xml:space="preserve">            f2) Obra Pública en Bienes Propios</t>
  </si>
  <si>
    <t xml:space="preserve">            f1) Obra Pública en Bienes de Dominio Público</t>
  </si>
  <si>
    <t xml:space="preserve">        F. Inversión Pública (F=f1+f2+f3)</t>
  </si>
  <si>
    <t xml:space="preserve">            e9) Activos Intangibles</t>
  </si>
  <si>
    <t xml:space="preserve">            e8) Bienes Inmuebles</t>
  </si>
  <si>
    <t xml:space="preserve">            e7) Activos Biológicos</t>
  </si>
  <si>
    <t xml:space="preserve">            e6) Maquinaria, Otros Equipos y Herramientas</t>
  </si>
  <si>
    <t xml:space="preserve">            e5) Equipo de Defensa y Seguridad</t>
  </si>
  <si>
    <t xml:space="preserve">            e4) Vehículos y Equipo de Transporte</t>
  </si>
  <si>
    <t xml:space="preserve">            e3) Equipo e Instrumental Médico y de Laboratorio</t>
  </si>
  <si>
    <t xml:space="preserve">            e2) Mobiliario y Equipo Educacional y Recreativo</t>
  </si>
  <si>
    <t xml:space="preserve">            e1) Mobiliario y Equipo de Administración</t>
  </si>
  <si>
    <t xml:space="preserve">        E. Bienes Muebles, Inmuebles e Intangibles (E=e1+e2+e3+e4+e5+e6+e7+e8+e9)</t>
  </si>
  <si>
    <t xml:space="preserve">            d9) Transferencias al Exterior</t>
  </si>
  <si>
    <t xml:space="preserve">            d8) Donativos</t>
  </si>
  <si>
    <t xml:space="preserve">            d7) Transferencias a la Seguridad Social</t>
  </si>
  <si>
    <t xml:space="preserve">            d6) Transferencias a Fideicomisos, Mandatos y Otros Análogos</t>
  </si>
  <si>
    <t xml:space="preserve">            d5) Pensiones y Jubilaciones</t>
  </si>
  <si>
    <t xml:space="preserve">            d4) Ayudas Sociales</t>
  </si>
  <si>
    <t xml:space="preserve">            d3) Subsidios y Subvenciones</t>
  </si>
  <si>
    <t xml:space="preserve">            d2) Transferencias al Resto del Sector Público</t>
  </si>
  <si>
    <t xml:space="preserve">            d1) Transferencias Internas y Asignaciones al Sector Público</t>
  </si>
  <si>
    <t xml:space="preserve">        D. Transferencias, Asignaciones, Subsidios y Otras Ayudas (D=d1+d2+d3+d4+d5+d6+d7+d8+d9)</t>
  </si>
  <si>
    <t xml:space="preserve">            c9) Otros Servicios Generales</t>
  </si>
  <si>
    <t xml:space="preserve">            c8) Servicios Oficiales</t>
  </si>
  <si>
    <t xml:space="preserve">            c7) Servicios de Traslado y Viáticos</t>
  </si>
  <si>
    <t xml:space="preserve">            c6) Servicios de Comunicación Social y Publicidad</t>
  </si>
  <si>
    <t xml:space="preserve">            c5) Servicios de Instalación, Reparación, Mantenimiento y Conservación</t>
  </si>
  <si>
    <t xml:space="preserve">            c4) Servicios Financieros, Bancarios y Comerciales</t>
  </si>
  <si>
    <t xml:space="preserve">            c3) Servicios Profesionales, Científicos, Técnicos y Otros Servicios</t>
  </si>
  <si>
    <t xml:space="preserve">            c2) Servicios de Arrendamiento</t>
  </si>
  <si>
    <t xml:space="preserve">            c1) Servicios Básicos</t>
  </si>
  <si>
    <t xml:space="preserve">        C. Servicios Generales (C=c1+c2+c3+c4+c5+c6+c7+c8+c9)</t>
  </si>
  <si>
    <t xml:space="preserve">            b9) Herramientas, Refacciones y Accesorios Menores</t>
  </si>
  <si>
    <t xml:space="preserve">            b8) Materiales y Suministros Para Seguridad</t>
  </si>
  <si>
    <t xml:space="preserve">            b7) Vestuario, Blancos, Prendas de Protección y Artículos Deportivos</t>
  </si>
  <si>
    <t xml:space="preserve">            b6) Combustibles, Lubricantes y Aditivos</t>
  </si>
  <si>
    <t xml:space="preserve">            b5) Productos Químicos, Farmacéuticos y de Laboratorio</t>
  </si>
  <si>
    <t xml:space="preserve">            b4) Materiales y Artículos de Construcción y de Reparación</t>
  </si>
  <si>
    <t xml:space="preserve">            b3) Materias Primas y Materiales de Producción y Comercialización</t>
  </si>
  <si>
    <t xml:space="preserve">            b2) Alimentos y Utensilios</t>
  </si>
  <si>
    <t xml:space="preserve">            b1) Materiales de Administración, Emisión de Documentos y Artículos Oficiales</t>
  </si>
  <si>
    <t xml:space="preserve">        B. Materiales y Suministros (B=b1+b2+b3+b4+b5+b6+b7+b8+b9)</t>
  </si>
  <si>
    <t xml:space="preserve">            a7) Pago de Estímulos a Servidores Públicos</t>
  </si>
  <si>
    <t xml:space="preserve">            a6) Previsiones</t>
  </si>
  <si>
    <t xml:space="preserve">            a5) Otras Prestaciones Sociales y Económicas</t>
  </si>
  <si>
    <t xml:space="preserve">            a4) Seguridad Social</t>
  </si>
  <si>
    <t xml:space="preserve">            a3) Remuneraciones Adicionales y Especiales</t>
  </si>
  <si>
    <t xml:space="preserve">            a2) Remuneraciones al Personal de Carácter Transitorio</t>
  </si>
  <si>
    <t xml:space="preserve">            a1) Remuneraciones al Personal de Carácter Permanente</t>
  </si>
  <si>
    <t xml:space="preserve">        A. Servicios Personales (A=a1+a2+a3+a4+a5+a6+a7)</t>
  </si>
  <si>
    <t>II. Gasto Etiquetado (II=A+B+C+D+E+F+G+H+I)</t>
  </si>
  <si>
    <t>I. Gasto No Etiquetado (I=A+B+C+D+E+F+G+H+I)</t>
  </si>
  <si>
    <t>Aprobado (d)</t>
  </si>
  <si>
    <t>Subejercido (e)</t>
  </si>
  <si>
    <t>Egresos</t>
  </si>
  <si>
    <t>Clasificación por Objeto del Gasto (Capítulo y Concepto)</t>
  </si>
  <si>
    <t>Estado Analítico del Ejercicio del Presupuesto de Egresos Detallado - LDF</t>
  </si>
  <si>
    <t>III. TOTAL DE EGRESOS  (III = I + II)</t>
  </si>
  <si>
    <t xml:space="preserve">            EMPRESA PORTUARIA YUCATECA SA DE CV</t>
  </si>
  <si>
    <t xml:space="preserve">            AEROPUERTO  DE CHICHÉN ITZÁ DEL ESTADO DE YUCATÁN SA DE CV</t>
  </si>
  <si>
    <t xml:space="preserve">            SISTEMA TELE YUCATÁN SA DE CV</t>
  </si>
  <si>
    <t xml:space="preserve">        ENTIDADES PARAESTATALES EMPRESARIALES NO FINANCIERAS CON PARTICIPACIÓN ESTATAL MAYORITARIA</t>
  </si>
  <si>
    <t xml:space="preserve">            INSTITUTO DE SEGURIDAD SOCIAL DE LOS TRABAJADORES DEL ESTADO DE YUCATÁN</t>
  </si>
  <si>
    <t xml:space="preserve">        INSTITUCIONES PÚBLICAS DE SEGURIDAD SOCIAL</t>
  </si>
  <si>
    <t xml:space="preserve">            HOSPITAL GENERAL DE TEKAX</t>
  </si>
  <si>
    <t xml:space="preserve">            INSTITUTO PARA LA INCLUSIÓN DE LAS PERSONAS CON DISCAPACIDAD DEL ESTADO DE YUCATÁN</t>
  </si>
  <si>
    <t xml:space="preserve">            INSTITUTO DE MOVILIDAD Y DESARROLLO URBANO TERRITORIAL</t>
  </si>
  <si>
    <t xml:space="preserve">            FIDEICOMISO PUBLICO PARA LA ADMINISTRACION DEL PALACIO DE LA MÚSICA</t>
  </si>
  <si>
    <t xml:space="preserve">            SECRETARIA EJECUTIVA DEL SISTEMA ESTATAL ANTICORRUPCION</t>
  </si>
  <si>
    <t xml:space="preserve">            FIDEICOMISO PÚBLICO PARA LA ADMINISTRACIÓN DE LA RESERVA TERRITORIAL DE UCÚ</t>
  </si>
  <si>
    <t xml:space="preserve">            FIDEICOMISO PARA EL DESARROLLO DEL TURISMO DE REUNIONES EN YUCATÁN</t>
  </si>
  <si>
    <t xml:space="preserve">            AGENCIA PARA EL DESARROLLO  DE YUCATÁN</t>
  </si>
  <si>
    <t xml:space="preserve">            COMISIÓN EJECUTIVA ESTATAL DE ATENCIÓN A VICTIMAS</t>
  </si>
  <si>
    <t xml:space="preserve">            UNIVERSIDAD POLITÉCNICA DE YUCATÁN</t>
  </si>
  <si>
    <t xml:space="preserve">            UNIVERSIDAD TECNOLÓGICA REGIONAL DEL SUR</t>
  </si>
  <si>
    <t xml:space="preserve">            UNIVERSIDAD DE ORIENTE</t>
  </si>
  <si>
    <t xml:space="preserve">            INSTITUTO TECNOLÓGICO SUPERIOR PROGRESO</t>
  </si>
  <si>
    <t xml:space="preserve">            INSTITUTO TECNOLÓGICO SUPERIOR DE MOTUL</t>
  </si>
  <si>
    <t xml:space="preserve">            INSTITUTO TECNOLÓGICO SUPERIOR DEL SUR DEL ESTADO DE YUCATÁN</t>
  </si>
  <si>
    <t xml:space="preserve">            UNIVERSIDAD TECNOLÓGICA DEL PONIENTE</t>
  </si>
  <si>
    <t xml:space="preserve">            UNIVERSIDAD TECNOLÓGICA DEL MAYAB</t>
  </si>
  <si>
    <t xml:space="preserve">            UNIVERSIDAD TECNOLÓGICA DEL CENTRO</t>
  </si>
  <si>
    <t xml:space="preserve">            INSTITUTO TECNOLÓGICO SUPERIOR DE VALLADOLID</t>
  </si>
  <si>
    <t xml:space="preserve">            UNIVERSIDAD TECNOLÓGICA METROPOLITANA</t>
  </si>
  <si>
    <t xml:space="preserve">            ESCUELA SUPERIOR DE ARTES DE YUCATÁN</t>
  </si>
  <si>
    <t xml:space="preserve">            SECRETARIA TÉCNICA DE PLANEACIÓN Y EVALUACIÓN.</t>
  </si>
  <si>
    <t xml:space="preserve">            FIDEICOMISO GARANTE DE LA ORQUESTA SINFÓNICA DE YUCATÁN</t>
  </si>
  <si>
    <t xml:space="preserve">            INSTITUTO DE SEGURIDAD JURÍDICA PATRIMONIAL DE YUCATÁN</t>
  </si>
  <si>
    <t xml:space="preserve">            RÉGIMEN ESTATAL DE PROTECCIÓN SOCIAL EN SALUD YUCATÁN</t>
  </si>
  <si>
    <t xml:space="preserve">            CENTRO ESTATAL DE TRASPLANTES DE YUCATÁN</t>
  </si>
  <si>
    <t xml:space="preserve">            HOSPITAL COMUNITARIO DE PETO YUCATAN</t>
  </si>
  <si>
    <t xml:space="preserve">            HOSPITAL COMUNITARIO DE TICUL YUCATÁN</t>
  </si>
  <si>
    <t xml:space="preserve">            HOSPITAL DE LA AMISTAD</t>
  </si>
  <si>
    <t xml:space="preserve">            ADMINISTRACIÓN DEL PATRIMONIO DE LA BENEFICENCIA PÚBLICA DEL ESTADO DE YUCATÁN</t>
  </si>
  <si>
    <t xml:space="preserve">            OPD SERVICIOS DE SALUD DE YUCATÁN</t>
  </si>
  <si>
    <t xml:space="preserve">            JUNTA DE  ASISTENCIA PRIVADA DEL ESTADO DE YUCATÁN</t>
  </si>
  <si>
    <t xml:space="preserve">            SISTEMA PARA EL DESARROLLO INTEGRAL DE LA FAMILIA EN YUCATÁN</t>
  </si>
  <si>
    <t xml:space="preserve">            PATRONATO DE LAS UNIDADES DE SERVICIOS CULTURALES Y TURÍSTICOS DEL ESTADO DE YUCATÁN</t>
  </si>
  <si>
    <t xml:space="preserve">            FIDEICOMISO PARA LA PROMOCIÓN TURÍSTICA DEL ESTADO DE YUCATÁN</t>
  </si>
  <si>
    <t xml:space="preserve">            INSTITUTO PROMOTOR DE FERIAS DE YUCATÁN</t>
  </si>
  <si>
    <t xml:space="preserve">            CASA DE LAS ARTESANÍAS DEL ESTADO DE YUCATÁN</t>
  </si>
  <si>
    <t xml:space="preserve">            INSTITUTO YUCATECO DE EMPRENDEDORES</t>
  </si>
  <si>
    <t xml:space="preserve">            INSTITUTO DE CAPACITACIÓN PARA EL TRABAJO DEL ESTADO DE YUCATÁN</t>
  </si>
  <si>
    <t xml:space="preserve">            INSTITUTO DE BECAS  Y CRÉDITO EDUCATIVO DEL ESTADO DE YUCATÁN</t>
  </si>
  <si>
    <t xml:space="preserve">            INSTITUTO DE EDUCACIÓN PARA ADULTOS DEL ESTADO DE YUCATÁN</t>
  </si>
  <si>
    <t xml:space="preserve">            COLEGIO DE EDUCACIÓN PROFESIONAL TÉCNICA DEL ESTADO DE YUCATÁN</t>
  </si>
  <si>
    <t xml:space="preserve">            COLEGIO DE ESTUDIOS CIENTÍFICOS Y TECNOLÓGICOS DEL ESTADO DE YUCATÁN</t>
  </si>
  <si>
    <t xml:space="preserve">            COLEGIO DE BACHILLERES DEL ESTADO DE YUCATÁN</t>
  </si>
  <si>
    <t xml:space="preserve">            INSTITUTO DEL DEPORTE DEL ESTADO DE YUCATÁN</t>
  </si>
  <si>
    <t xml:space="preserve">            INSTITUTO DE VIVIENDA DEL ESTADO DE YUCATÁN</t>
  </si>
  <si>
    <t xml:space="preserve">            INSTITUTO PARA LA CONSTRUCCIÓN Y CONSERVACIÓN DE OBRA PÚBLICA EN YUCATÁN</t>
  </si>
  <si>
    <t xml:space="preserve">            JUNTA DE AGUA POTABLE Y ALCANTARILLADO DE YUCATÁN</t>
  </si>
  <si>
    <t xml:space="preserve">            INSTITUTO DE INFRAESTRUCTURA CARRETERA DE YUCATÁN</t>
  </si>
  <si>
    <t xml:space="preserve">            INSTITUTO PARA EL DESARROLLO Y CERTIFICACIÓN DE LA INFRAESTRUCTURA FÍSICA EDUCATIVA Y ELÉCTRICA DE YUCATÁN</t>
  </si>
  <si>
    <t xml:space="preserve">            LA JUNTA DE ELECTRIFICACIÓN DEL ESTADO DE YUCATÁN</t>
  </si>
  <si>
    <t xml:space="preserve">            INSTITUTO PARA EL DESARROLLO DE LA CULTURA MAYA DEL ESTADO DE YUCATÁN</t>
  </si>
  <si>
    <t xml:space="preserve">        ENTIDADES PARAESTATALES Y FIDEICOMISOS NO EMPRESARIALES Y NO FINANCIEROS</t>
  </si>
  <si>
    <t xml:space="preserve">            TRIBUNAL DE JUSTICIA  ADMINISTRATIVA DEL ESTADO DE YUCATÁN</t>
  </si>
  <si>
    <t xml:space="preserve">            UNIVERSIDAD AUTÓNOMA DE YUCATÁN</t>
  </si>
  <si>
    <t xml:space="preserve">            INSTITUTO ESTATAL DE TRANSPARENCIA</t>
  </si>
  <si>
    <t xml:space="preserve">            COMISIÓN DE LOS DERECHOS HUMANOS DEL ESTADO DE YUCATÁN</t>
  </si>
  <si>
    <t xml:space="preserve">            INSTITUTO ELECTORAL Y DE PARTICIPACION CIUDADANA DE YUCATAN</t>
  </si>
  <si>
    <t xml:space="preserve">            TRIBUNAL ELECTORAL DEL ESTADO DE YUCATÁN</t>
  </si>
  <si>
    <t xml:space="preserve">        ORGANISMOS  AUTÓNOMOS</t>
  </si>
  <si>
    <t xml:space="preserve">            PODER JUDICIAL</t>
  </si>
  <si>
    <t xml:space="preserve">        PODER JUDICIAL</t>
  </si>
  <si>
    <t xml:space="preserve">            PODER LEGISLATIVO</t>
  </si>
  <si>
    <t xml:space="preserve">        PODER LEGISLATIVO</t>
  </si>
  <si>
    <t xml:space="preserve">            SECRETARÍA DE PESCA Y ACUACULTURA SUSTENTABLES</t>
  </si>
  <si>
    <t xml:space="preserve">            SECRETARÍA DE LAS MUJERES</t>
  </si>
  <si>
    <t xml:space="preserve">            SECRETARIA DE INVESTIGACIÓN, INNOVACIÓN Y EDUCACIÓN SUPERIOR</t>
  </si>
  <si>
    <t xml:space="preserve">            SECRETARÍA DE ADMINISTRACIÓN Y FINANZAS</t>
  </si>
  <si>
    <t xml:space="preserve">            SECRETARÍA DE LA CULTURA Y LAS ARTES</t>
  </si>
  <si>
    <t xml:space="preserve">            CONSEJERÍA JURÍDICA</t>
  </si>
  <si>
    <t xml:space="preserve">            DEUDA PÚBLICA</t>
  </si>
  <si>
    <t xml:space="preserve">            PARTICIPACIONES,  APORTACIONES  Y TRANSFERENCIAS A MUNICIPIOS</t>
  </si>
  <si>
    <t xml:space="preserve">            JUBILACIONES Y PENSIONES</t>
  </si>
  <si>
    <t xml:space="preserve">            SECRETARÍA DE SALUD</t>
  </si>
  <si>
    <t xml:space="preserve">            SECRETARÍA DE DESARROLLO SOCIAL</t>
  </si>
  <si>
    <t xml:space="preserve">            SECRETARÍA DE LA CONTRALORÍA GENERAL</t>
  </si>
  <si>
    <t xml:space="preserve">            SECRETARÍA DE DESARROLLO SUSTENTABLE</t>
  </si>
  <si>
    <t xml:space="preserve">            SECRETARÍA DE FOMENTO TURÍSTICO</t>
  </si>
  <si>
    <t xml:space="preserve">            SECRETARÍA DE FOMENTO ECONÓMICO Y TRABAJO</t>
  </si>
  <si>
    <t xml:space="preserve">            SECRETARÍA DE DESARROLLO RURAL</t>
  </si>
  <si>
    <t xml:space="preserve">            FISCALÍA GENERAL DEL ESTADO</t>
  </si>
  <si>
    <t xml:space="preserve">            SECRETARÍA DE EDUCACIÓN</t>
  </si>
  <si>
    <t xml:space="preserve">            SECRETARÍA DE SEGURIDAD PÚBLICA</t>
  </si>
  <si>
    <t xml:space="preserve">            SECRETARÍA DE OBRAS PÚBLICAS</t>
  </si>
  <si>
    <t xml:space="preserve">            SECRETARÍA GENERAL DE GOBIERNO</t>
  </si>
  <si>
    <t xml:space="preserve">            DESPACHO DEL GOBERNADOR</t>
  </si>
  <si>
    <t xml:space="preserve">        PODER EJECUTIVO</t>
  </si>
  <si>
    <t>II. GASTO ETIQUETADO</t>
  </si>
  <si>
    <t xml:space="preserve">            SECRETARIA EJECUTIVA DEL SISTEMA ESTATAL ANTICORRUPCION	</t>
  </si>
  <si>
    <t xml:space="preserve">            AGENCIA PARA EL DESARROLLO DE YUCATAN</t>
  </si>
  <si>
    <t>I. GASTO NO ETIQUETADO</t>
  </si>
  <si>
    <t>Clasificación Administrativa</t>
  </si>
  <si>
    <t xml:space="preserve">            d4) Adeudos de Ejercicios Fiscales Anteriores</t>
  </si>
  <si>
    <t xml:space="preserve">            d3) Saneamiento del Sistema Financiero</t>
  </si>
  <si>
    <t xml:space="preserve">            d2) Transferencias, Participaciones y Aportaciones Entre Diferentes Niveles y Ordenes de Gobierno</t>
  </si>
  <si>
    <t xml:space="preserve">            d1) Transacciones de la Deuda Publica / Costo Financiero de la Deuda</t>
  </si>
  <si>
    <t xml:space="preserve">        D. Otras No Clasificadas en Funciones Anteriores (D=d1+d2+d3+d4)</t>
  </si>
  <si>
    <t xml:space="preserve">            c9) Otras Industrias y Otros Asuntos Económicos</t>
  </si>
  <si>
    <t xml:space="preserve">            c8) Ciencia, Tecnología e Innovación</t>
  </si>
  <si>
    <t xml:space="preserve">            c7) Turismo</t>
  </si>
  <si>
    <t xml:space="preserve">            c6) Comunicaciones</t>
  </si>
  <si>
    <t xml:space="preserve">            c5) Transporte</t>
  </si>
  <si>
    <t xml:space="preserve">            c4) Minería, Manufacturas y Construcción</t>
  </si>
  <si>
    <t xml:space="preserve">            c3) Combustibles y Energía</t>
  </si>
  <si>
    <t xml:space="preserve">            c2) Agropecuaria, Silvicultura, Pesca y Caza</t>
  </si>
  <si>
    <t xml:space="preserve">            c1) Asuntos Económicos, Comerciales y Laborales en General</t>
  </si>
  <si>
    <t xml:space="preserve">        C. Desarrollo Económico (C=c1+c2+c3+c4+c5+c6+c7+c8+c9)</t>
  </si>
  <si>
    <t xml:space="preserve">            b7) Otros Asuntos Sociales</t>
  </si>
  <si>
    <t xml:space="preserve">            b6) Protección Social</t>
  </si>
  <si>
    <t xml:space="preserve">            b5) Educación</t>
  </si>
  <si>
    <t xml:space="preserve">            b4) Recreación, Cultura y Otras Manifestaciones Sociales</t>
  </si>
  <si>
    <t xml:space="preserve">            b3) Salud</t>
  </si>
  <si>
    <t xml:space="preserve">            b2) Vivienda y Servicios a la Comunidad</t>
  </si>
  <si>
    <t xml:space="preserve">            b1) Protección Ambiental</t>
  </si>
  <si>
    <t xml:space="preserve">        B. Desarrollo Social (B=b1+b2+b3+b4+b5+b6+b7)</t>
  </si>
  <si>
    <t xml:space="preserve">            a8) Otros Servicios Generales</t>
  </si>
  <si>
    <t xml:space="preserve">            a7) Asuntos de Orden Público y de Seguridad Interior</t>
  </si>
  <si>
    <t xml:space="preserve">            a6) Seguridad Nacional</t>
  </si>
  <si>
    <t xml:space="preserve">            a5) Asuntos Financieros y Hacendarios</t>
  </si>
  <si>
    <t xml:space="preserve">            a4) Relaciones Exteriores</t>
  </si>
  <si>
    <t xml:space="preserve">            a3) Coordinación de la Política de Gobierno</t>
  </si>
  <si>
    <t xml:space="preserve">            a2) Justicia</t>
  </si>
  <si>
    <t xml:space="preserve">            a1) Legislación</t>
  </si>
  <si>
    <t xml:space="preserve">        A. Gobierno (A=a1+a2+a3+a4+a5+a6+a7+a8)</t>
  </si>
  <si>
    <t>II. Gasto Etiquetado (II=A+B+C+D)</t>
  </si>
  <si>
    <t>I. Gasto No Etiquetado (I=A+B+C+D)</t>
  </si>
  <si>
    <t>Clasificación Funcional (Finalidad y Función)</t>
  </si>
  <si>
    <t>Clasificación de Servicios Personales por Categoría</t>
  </si>
  <si>
    <t>I. Gasto No Etiquetado (I=A+B+C+D+E+F)</t>
  </si>
  <si>
    <t xml:space="preserve">        A. Personal Administrativo y de Servicio Público</t>
  </si>
  <si>
    <t xml:space="preserve">        B. Magisterio</t>
  </si>
  <si>
    <t xml:space="preserve">        C. Servicios de Salud (C=c1+c2)</t>
  </si>
  <si>
    <t xml:space="preserve">            c1) Personal Administrativo</t>
  </si>
  <si>
    <t xml:space="preserve">            c2) Personal Médico, Paramédico y afín</t>
  </si>
  <si>
    <t xml:space="preserve">        D. Seguridad Pública</t>
  </si>
  <si>
    <t xml:space="preserve">        E. Gastos asociados a la implementación de nuevas leyes federales o reformas a las mismas (E = e1 + e2)</t>
  </si>
  <si>
    <t xml:space="preserve">            e1) Nombre del Programa o Ley 1</t>
  </si>
  <si>
    <t xml:space="preserve">            e2) Nombre del Programa o Ley 2</t>
  </si>
  <si>
    <t xml:space="preserve">        F. Sentencias laborales definitivas</t>
  </si>
  <si>
    <t>II. Gasto Etiquetado (II=A+B+C+D+E+F)</t>
  </si>
  <si>
    <t>III. Total del Gasto en Servicios Personales (III = I + II)</t>
  </si>
  <si>
    <t>Informe Analítico de la Deuda Pública y Otros Pasivos - LDF</t>
  </si>
  <si>
    <t>Denominación de la Deuda Pública y Otros Pasivos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</si>
  <si>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</si>
  <si>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</si>
  <si>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</si>
  <si>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</si>
  <si>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</si>
  <si>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Pago de Intereses del Periodo (i)</t>
  </si>
  <si>
    <t>Pago de Comisiones y demás costos asociados durante el Periodo (j)</t>
  </si>
  <si>
    <t>31 DE DICIEMBRE DE 2019 (d)</t>
  </si>
  <si>
    <t>h=d+e-f+g</t>
  </si>
  <si>
    <t>1. Deuda Pública (1=A+B)</t>
  </si>
  <si>
    <t xml:space="preserve">        A. Corto Plazo (A=a1+a2+a3)</t>
  </si>
  <si>
    <r>
      <t xml:space="preserve">            a1) Instituciones de Crédito</t>
    </r>
    <r>
      <rPr>
        <vertAlign val="superscript"/>
        <sz val="10"/>
        <rFont val="Barlow"/>
      </rPr>
      <t>1</t>
    </r>
  </si>
  <si>
    <t xml:space="preserve">            a2) Títulos y Valores</t>
  </si>
  <si>
    <t xml:space="preserve">            a3) Arrendamientos Financieros</t>
  </si>
  <si>
    <t xml:space="preserve">        B. Largo Plazo (B=b1+b2+b3)</t>
  </si>
  <si>
    <r>
      <t xml:space="preserve">            b1) Instituciones de Crédito</t>
    </r>
    <r>
      <rPr>
        <vertAlign val="superscript"/>
        <sz val="10"/>
        <rFont val="Barlow"/>
      </rPr>
      <t>2</t>
    </r>
  </si>
  <si>
    <t xml:space="preserve">            b2) Títulos y Valores</t>
  </si>
  <si>
    <t xml:space="preserve">            b3) Arrendamientos Financieros</t>
  </si>
  <si>
    <t>2. Otros Pasivos</t>
  </si>
  <si>
    <t>3. Total de la Deuda Pública y Otros Pasivos (3=1+2)</t>
  </si>
  <si>
    <t>4. Deuda Contingente 1 (informativo)</t>
  </si>
  <si>
    <t xml:space="preserve">        A. Deuda Contingente 1</t>
  </si>
  <si>
    <t xml:space="preserve">        B. Deuda Contingente 2</t>
  </si>
  <si>
    <t xml:space="preserve">        C. Deuda Contingente XX</t>
  </si>
  <si>
    <t>5. Valor de Instrumentos Bono Cupón Cero 2 (Informativo)</t>
  </si>
  <si>
    <t xml:space="preserve">        A. Instrumento Bono Cupón Cero 1</t>
  </si>
  <si>
    <t xml:space="preserve">        B. Instrumento Bono Cupón Cero 2</t>
  </si>
  <si>
    <t xml:space="preserve">        C. Instrumento Bono Cupón Cero XX</t>
  </si>
  <si>
    <r>
      <rPr>
        <vertAlign val="superscript"/>
        <sz val="10"/>
        <color theme="1"/>
        <rFont val="Barlow"/>
      </rPr>
      <t>1</t>
    </r>
    <r>
      <rPr>
        <sz val="10"/>
        <color theme="1"/>
        <rFont val="Barlow"/>
      </rPr>
      <t xml:space="preserve"> Las cifras consideran recursos devengados para el pago de capital por $1,232,161.99 y $608,446.94 para el pago de intereses de las obligaciones a corto plazo.</t>
    </r>
  </si>
  <si>
    <r>
      <rPr>
        <vertAlign val="superscript"/>
        <sz val="10"/>
        <color theme="1"/>
        <rFont val="Barlow"/>
      </rPr>
      <t>2</t>
    </r>
    <r>
      <rPr>
        <sz val="10"/>
        <color theme="1"/>
        <rFont val="Barlow"/>
      </rPr>
      <t>Las cifras consideran recursos devengados correspondientes al pago de intereses de un crédito por $2,022,305.91, así como $27,795,222.80 para el pago de gastos de la deuda pública.</t>
    </r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</si>
  <si>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</si>
  <si>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</si>
  <si>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</si>
  <si>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</si>
  <si>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</si>
  <si>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</si>
  <si>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(I)</t>
  </si>
  <si>
    <t>Pactado</t>
  </si>
  <si>
    <t>(n)</t>
  </si>
  <si>
    <t>(p)</t>
  </si>
  <si>
    <t>(m)</t>
  </si>
  <si>
    <t>6. Obligaciones a Corto Plazo (Informativo)</t>
  </si>
  <si>
    <t>365 días</t>
  </si>
  <si>
    <t>TIIE + 0.30</t>
  </si>
  <si>
    <t xml:space="preserve">        B. HSBC México</t>
  </si>
  <si>
    <t>TIIE + 0.39</t>
  </si>
  <si>
    <t xml:space="preserve">        C. HSBC México</t>
  </si>
  <si>
    <t>TIIE + 0.70</t>
  </si>
  <si>
    <t xml:space="preserve">        D. HSBC México</t>
  </si>
  <si>
    <t>TIIE + 0.90</t>
  </si>
  <si>
    <t xml:space="preserve">        E. Banco Azteca</t>
  </si>
  <si>
    <t>361 días</t>
  </si>
  <si>
    <t>TIIE + 0.95</t>
  </si>
  <si>
    <t xml:space="preserve">        F. HSBC México</t>
  </si>
  <si>
    <t>TIIE + 1.00</t>
  </si>
  <si>
    <t xml:space="preserve">        G. Scotiabank Inverlat</t>
  </si>
  <si>
    <t>TIIE + 1.09</t>
  </si>
  <si>
    <t xml:space="preserve">        H. BBVA Bancomer</t>
  </si>
  <si>
    <t>TIIE + 1.14</t>
  </si>
  <si>
    <t xml:space="preserve">         I.  Banco Mercantil del Norte</t>
  </si>
  <si>
    <t>TIIE + 1.20</t>
  </si>
  <si>
    <t xml:space="preserve">        J.  Scotiabank Inverlat</t>
  </si>
  <si>
    <t>TIIE + 1.39</t>
  </si>
  <si>
    <t xml:space="preserve">        K.   Banco Multiva</t>
  </si>
  <si>
    <t>353 días</t>
  </si>
  <si>
    <t>TIIE + 1.57</t>
  </si>
  <si>
    <t>Informe Analítico de Obligaciones Diferentes de Financiamientos - LDF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</si>
  <si>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</si>
  <si>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</si>
  <si>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</si>
  <si>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</si>
  <si>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</si>
  <si>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A. Asociaciones Público Privadas (APP’s) (A=a+b+c+d)</t>
  </si>
  <si>
    <t xml:space="preserve">        a) Gran Museo del Mundo Maya</t>
  </si>
  <si>
    <t>252 meses</t>
  </si>
  <si>
    <t xml:space="preserve">        b) APP 2</t>
  </si>
  <si>
    <t xml:space="preserve">        c) APP 3</t>
  </si>
  <si>
    <t xml:space="preserve">        d) APP XX</t>
  </si>
  <si>
    <t>B. Otros Instrumentos (B=a+b+c+d)</t>
  </si>
  <si>
    <t xml:space="preserve">        a) Otro Instrumento 1</t>
  </si>
  <si>
    <t xml:space="preserve">        b) Otro Instrumento 2</t>
  </si>
  <si>
    <t xml:space="preserve">        c) Otro Instrumento 3</t>
  </si>
  <si>
    <t xml:space="preserve">        d) Otro Instrumento XX</t>
  </si>
  <si>
    <t>C. Total de Obligaciones Diferentes de Financiamiento (C=A+B)</t>
  </si>
  <si>
    <t>Estado de Situación Financiera Detallado - LDF</t>
  </si>
  <si>
    <t>(Pesos)</t>
  </si>
  <si>
    <t>31 DE DICIEMBRE DE 2019 (e)</t>
  </si>
  <si>
    <t>ACTIVO</t>
  </si>
  <si>
    <t>PASIVO</t>
  </si>
  <si>
    <t xml:space="preserve">        Activo Circulante</t>
  </si>
  <si>
    <t xml:space="preserve">        Pasivo Circulante</t>
  </si>
  <si>
    <t xml:space="preserve">            a. Efectivo y Equivalentes (a=a1+a2+a3+a4+a5+a6+a7)</t>
  </si>
  <si>
    <t xml:space="preserve">            a. Cuentas por Pagar a Corto Plazo (a=a1+a2+a3+a4+a5+a6+a7+a8+a9)</t>
  </si>
  <si>
    <t xml:space="preserve">                a1) Efectivo</t>
  </si>
  <si>
    <t xml:space="preserve">                a1) Servicios Personales por Pagar a Corto Plazo</t>
  </si>
  <si>
    <t xml:space="preserve">                a2) Bancos/Tesorería</t>
  </si>
  <si>
    <t xml:space="preserve">                a2) Proveedores por Pagar a Corto Plazo</t>
  </si>
  <si>
    <t xml:space="preserve">                a3) Bancos/Dependencias y Otros</t>
  </si>
  <si>
    <t xml:space="preserve">                a3) Contratistas por Obras Públicas por Pagar a Corto Plazo</t>
  </si>
  <si>
    <t xml:space="preserve">                a4) Inversiones Temporales (Hasta 3 meses)</t>
  </si>
  <si>
    <t xml:space="preserve">                a4) Participaciones y Aportaciones por Pagar a Corto Plazo</t>
  </si>
  <si>
    <t xml:space="preserve">                a5) Fondos con Afectación Específica</t>
  </si>
  <si>
    <t xml:space="preserve">                a5) Transferencias Otorgadas por Pagar a Corto Plazo</t>
  </si>
  <si>
    <t xml:space="preserve">                a6) Depósitos de Fondos de Terceros en Garantía y/o Administración</t>
  </si>
  <si>
    <t xml:space="preserve">                a6) Intereses, Comisiones y Otros Gastos de la Deuda Pública por Pagar a Corto Plazo</t>
  </si>
  <si>
    <t xml:space="preserve">                a7) Otros Efectivos y Equivalentes</t>
  </si>
  <si>
    <t xml:space="preserve">                a7) Retenciones y Contribuciones por Pagar a Corto Plazo</t>
  </si>
  <si>
    <t xml:space="preserve">            b. Derechos a Recibir Efectivo o Equivalentes (b=b1+b2+b3+b4+b5+b6+b7)</t>
  </si>
  <si>
    <t xml:space="preserve">                a8) Devoluciones de la Ley de Ingresos por Pagar a Corto Plazo</t>
  </si>
  <si>
    <t xml:space="preserve">                b1) Inversiones Financieras de Corto Plazo</t>
  </si>
  <si>
    <t xml:space="preserve">                a9) Otras Cuentas por Pagar a Corto Plazo</t>
  </si>
  <si>
    <t xml:space="preserve">                b2) Cuentas por Cobrar a Corto Plazo</t>
  </si>
  <si>
    <t xml:space="preserve">            b. Documentos por Pagar a Corto Plazo (b=b1+b2+b3)</t>
  </si>
  <si>
    <t xml:space="preserve">                b3) Deudores Diversos por Cobrar a Corto Plazo</t>
  </si>
  <si>
    <t xml:space="preserve">                b1) Documentos Comerciales por Pagar a Corto Plazo</t>
  </si>
  <si>
    <t xml:space="preserve">                b4) Ingresos por Recuperar a Corto Plazo</t>
  </si>
  <si>
    <t xml:space="preserve">                b2) Documentos con Contratistas por Obras Públicas por Pagar a Corto Plazo</t>
  </si>
  <si>
    <t xml:space="preserve">                b5) Deudores por Anticipos de la Tesorería a Corto Plazo</t>
  </si>
  <si>
    <t xml:space="preserve">                b3) Otros Documentos por Pagar a Corto Plazo</t>
  </si>
  <si>
    <t xml:space="preserve">                b6) Préstamos Otorgados a Corto Plazo</t>
  </si>
  <si>
    <t xml:space="preserve">            c. Porción a Corto Plazo de la Deuda Pública a Largo Plazo (c=c1+c2)</t>
  </si>
  <si>
    <t xml:space="preserve">                b7) Otros Derechos a Recibir Efectivo o Equivalentes a Corto Plazo</t>
  </si>
  <si>
    <t xml:space="preserve">                c1) Porción a Corto Plazo de la Deuda Pública</t>
  </si>
  <si>
    <t xml:space="preserve">            c. Derechos a Recibir Bienes o Servicios (c=c1+c2+c3+c4+c5)</t>
  </si>
  <si>
    <t xml:space="preserve">                c2) Porción a Corto Plazo de Arrendamiento Financiero</t>
  </si>
  <si>
    <t xml:space="preserve">                c1) Anticipo a Proveedores por Adquisición de Bienes y Prestación de Servicios a Corto Plazo</t>
  </si>
  <si>
    <t xml:space="preserve">            d. Títulos y Valores a Corto Plazo</t>
  </si>
  <si>
    <t xml:space="preserve">                c2) Anticipo a Proveedores por Adquisición de Bienes Inmuebles y Muebles a Corto Plazo</t>
  </si>
  <si>
    <t xml:space="preserve">            e. Pasivos Diferidos a Corto Plazo (e=e1+e2+e3)</t>
  </si>
  <si>
    <t xml:space="preserve">                c3) Anticipo a Proveedores por Adquisición de Bienes Intangibles a Corto Plazo</t>
  </si>
  <si>
    <t xml:space="preserve">                e1) Ingresos Cobrados por Adelantado a Corto Plazo</t>
  </si>
  <si>
    <t xml:space="preserve">                c4) Anticipo a Contratistas por Obras Públicas a Corto Plazo</t>
  </si>
  <si>
    <t xml:space="preserve">                e2) Intereses Cobrados por Adelantado a Corto Plazo</t>
  </si>
  <si>
    <t xml:space="preserve">                c5) Otros Derechos a Recibir Bienes o Servicios a Corto Plazo</t>
  </si>
  <si>
    <t xml:space="preserve">                e3) Otros Pasivos Diferidos a Corto Plazo</t>
  </si>
  <si>
    <t xml:space="preserve">            d. Inventarios (d=d1+d2+d3+d4+d5)</t>
  </si>
  <si>
    <t xml:space="preserve">            f. Fondos y Bienes de Terceros en Garantía y/o Administración a Corto Plazo (f=f1+f2+f3+f4+f5+f6)</t>
  </si>
  <si>
    <t xml:space="preserve">                d1) Inventario de Mercancías para Venta</t>
  </si>
  <si>
    <t xml:space="preserve">                f1) Fondos en Garantía a Corto Plazo</t>
  </si>
  <si>
    <t xml:space="preserve">                d2) Inventario de Mercancías Terminadas</t>
  </si>
  <si>
    <t xml:space="preserve">                f2) Fondos en Administración a Corto Plazo</t>
  </si>
  <si>
    <t xml:space="preserve">                d3) Inventario de Mercancías en Proceso de Elaboración</t>
  </si>
  <si>
    <t xml:space="preserve">                f3) Fondos Contingentes a Corto Plazo</t>
  </si>
  <si>
    <t xml:space="preserve">                d4) Inventario de Materias Primas, Materiales y Suministros para Producción</t>
  </si>
  <si>
    <t xml:space="preserve">                f4) Fondos de Fideicomisos, Mandatos y Contratos Análogos a Corto Plazo</t>
  </si>
  <si>
    <t xml:space="preserve">                d5) Bienes en Tránsito</t>
  </si>
  <si>
    <t xml:space="preserve">                f5) Otros Fondos de Terceros en Garantía y/o Administración a Corto Plazo</t>
  </si>
  <si>
    <t xml:space="preserve">            e. Almacenes</t>
  </si>
  <si>
    <t xml:space="preserve">                f6) Valores y Bienes en Garantía a Corto Plazo</t>
  </si>
  <si>
    <t xml:space="preserve">            f. Estimación por Pérdida o Deterioro de Activos Circulantes (f=f1+f2)</t>
  </si>
  <si>
    <t xml:space="preserve">            g. Provisiones a Corto Plazo (g=g1+g2+g3)</t>
  </si>
  <si>
    <t xml:space="preserve">                f1) Estimaciones para Cuentas Incobrables por Derechos a Recibir Efectivo o Equivalentes</t>
  </si>
  <si>
    <t xml:space="preserve">                g1) Provisión para Demandas y Juicios a Corto Plazo</t>
  </si>
  <si>
    <t xml:space="preserve">                f2) Estimación por Deterioro de Inventarios</t>
  </si>
  <si>
    <t xml:space="preserve">                g2) Provisión para Contingencias a Corto Plazo</t>
  </si>
  <si>
    <t xml:space="preserve">            g. Otros Activos Circulantes (g=g1+g2+g3+g4)</t>
  </si>
  <si>
    <t xml:space="preserve">                g3) Otras Provisiones a Corto Plazo</t>
  </si>
  <si>
    <t xml:space="preserve">                g1) Valores en Garantía</t>
  </si>
  <si>
    <t xml:space="preserve">            h. Otros Pasivos a Corto Plazo (h=h1+h2+h3)</t>
  </si>
  <si>
    <t xml:space="preserve">                g2) Bienes en Garantía (excluye depósitos de fondos)</t>
  </si>
  <si>
    <t xml:space="preserve">                h1) Ingresos por Clasificar</t>
  </si>
  <si>
    <t xml:space="preserve">                g3) Bienes Derivados de Embargos, Decomisos, Aseguramientos y Dación en Pago</t>
  </si>
  <si>
    <t xml:space="preserve">                h2) Recaudación por Participar</t>
  </si>
  <si>
    <t xml:space="preserve">                g4) Adquisición con Fondos de Terceros</t>
  </si>
  <si>
    <t xml:space="preserve">                h3) Otros Pasivos Circulantes</t>
  </si>
  <si>
    <t xml:space="preserve">        IA. Total de Activos Circulantes (IA = a + b + c + d + e + f + g)</t>
  </si>
  <si>
    <t xml:space="preserve">        IIA. Total de Pasivos Circulantes (IIA = a + b + c + d + e + f + g + h)</t>
  </si>
  <si>
    <t xml:space="preserve">        Activo No Circulante</t>
  </si>
  <si>
    <t xml:space="preserve">        Pasivo No Circulante</t>
  </si>
  <si>
    <t xml:space="preserve">            a. Inversiones Financieras a Largo Plazo</t>
  </si>
  <si>
    <t xml:space="preserve">            a. Cuentas por Pagar a Largo Plazo</t>
  </si>
  <si>
    <t xml:space="preserve">            b. Derechos a Recibir Efectivo o Equivalentes a Largo Plazo</t>
  </si>
  <si>
    <t xml:space="preserve">            b. Documentos por Pagar a Largo Plazo</t>
  </si>
  <si>
    <t xml:space="preserve">            c. Bienes Inmuebles, Infraestructura y Construcciones en Proceso</t>
  </si>
  <si>
    <t xml:space="preserve">            c. Deuda Pública a Largo Plazo</t>
  </si>
  <si>
    <t xml:space="preserve">            d. Bienes Muebles</t>
  </si>
  <si>
    <t xml:space="preserve">            d. Pasivos Diferidos a Largo Plazo</t>
  </si>
  <si>
    <t xml:space="preserve">            e. Activos Intangibles</t>
  </si>
  <si>
    <t xml:space="preserve">            e. Fondos y Bienes de Terceros en Garantía y/o en Administración a Largo Plazo</t>
  </si>
  <si>
    <t xml:space="preserve">            f. Depreciación, Deterioro y Amortización Acumulada de Bienes</t>
  </si>
  <si>
    <t xml:space="preserve">            f. Provisiones a Largo Plazo</t>
  </si>
  <si>
    <t xml:space="preserve">            g. Activos Diferidos</t>
  </si>
  <si>
    <t xml:space="preserve">        IIB. Total de Pasivos No Circulantes (IIB = a + b + c + d + e + f)</t>
  </si>
  <si>
    <t xml:space="preserve">            h. Estimación por Pérdida o Deterioro de Activos no Circulantes</t>
  </si>
  <si>
    <t>II. Total del Pasivo (II = IIA + IIB)</t>
  </si>
  <si>
    <t xml:space="preserve">            i. Otros Activos no Circulantes</t>
  </si>
  <si>
    <t>HACIENDA PÚBLICA/PATRIMONIO</t>
  </si>
  <si>
    <t xml:space="preserve">        IB. Total de Activos No Circulantes (IB = a + b + c + d + e + f + g + h + i)</t>
  </si>
  <si>
    <t xml:space="preserve">        IIIA. Hacienda Pública/Patrimonio Contribuido (IIIA = a + b + c)</t>
  </si>
  <si>
    <t>I. Total del Activo (I = IA + IB)</t>
  </si>
  <si>
    <t xml:space="preserve">            a. Aportaciones</t>
  </si>
  <si>
    <t xml:space="preserve">            b. Donaciones de Capital</t>
  </si>
  <si>
    <t xml:space="preserve">            c. Actualización de la Hacienda Pública/Patrimonio</t>
  </si>
  <si>
    <t xml:space="preserve">        IIIB. Hacienda Pública/Patrimonio Generado (IIIB = a + b + c + d + e)</t>
  </si>
  <si>
    <t xml:space="preserve">            a. Resultados del Ejercicio (Ahorro/ Desahorro)</t>
  </si>
  <si>
    <t xml:space="preserve">            b. Resultados de Ejercicios Anteriores</t>
  </si>
  <si>
    <t xml:space="preserve">            c. Revalúos</t>
  </si>
  <si>
    <t xml:space="preserve">            d. Reservas</t>
  </si>
  <si>
    <t xml:space="preserve">            e. Rectificaciones de Resultados de Ejercicios Anteriores</t>
  </si>
  <si>
    <t xml:space="preserve">        IIIC. Exceso o Insuficiencia en la Actualización de la Hacienda Pública/Patrimonio (IIIC=a+b)</t>
  </si>
  <si>
    <t xml:space="preserve">            a. Resultado por Posición Monetaria</t>
  </si>
  <si>
    <t xml:space="preserve">            b. Resultado por Tenencia de Activos no Monetarios</t>
  </si>
  <si>
    <t>III. Total Hacienda Pública/Patrimonio (III = IIIA + IIIB + IIIC)</t>
  </si>
  <si>
    <t>IV. Total del Pasivo y Hacienda Pública/Patrimonio (IV = II + III)</t>
  </si>
  <si>
    <t>Bajo protesta de decir verdad declaramos que los Estados Financieros y sus Notas son razonablemente correctos y son responsabilidad del emisor.</t>
  </si>
  <si>
    <t>Guía de Cumplimiento de la Ley de Disciplina Financiera de las Entidades Federativas y Municipios</t>
  </si>
  <si>
    <t>Indicadores de Observancia (c)</t>
  </si>
  <si>
    <t>Implementación</t>
  </si>
  <si>
    <t>Resultado</t>
  </si>
  <si>
    <t>Fundamento (h)</t>
  </si>
  <si>
    <t>Comentarios (i)</t>
  </si>
  <si>
    <t>SI</t>
  </si>
  <si>
    <t>NO</t>
  </si>
  <si>
    <t>Mecanismo de Verificación (d)</t>
  </si>
  <si>
    <t xml:space="preserve">Fecha estimada de cumplimiento (e) </t>
  </si>
  <si>
    <t>Monto o valor (f)</t>
  </si>
  <si>
    <t>Unidad (pesos/porcentaje) (g)</t>
  </si>
  <si>
    <t>INDICADORES PRESUPUESTARIOS</t>
  </si>
  <si>
    <t>A. INDICADORES CUANTITATIVOS</t>
  </si>
  <si>
    <t>Balance Presupuestario Sostenible (j)</t>
  </si>
  <si>
    <t>a.</t>
  </si>
  <si>
    <t>Propuesto</t>
  </si>
  <si>
    <t>x</t>
  </si>
  <si>
    <t>Proyecto de Presupuesto de Egresos</t>
  </si>
  <si>
    <t>pesos</t>
  </si>
  <si>
    <t>Art. 6 y 19 de la LDF</t>
  </si>
  <si>
    <t>b.</t>
  </si>
  <si>
    <t xml:space="preserve">Presupuesto de Egresos </t>
  </si>
  <si>
    <t>c.</t>
  </si>
  <si>
    <t>Ejercido</t>
  </si>
  <si>
    <t>Cuenta Pública / Formato 4 LDF</t>
  </si>
  <si>
    <t>Balance Presupuestario de Recursos Disponibles Sostenible (k)</t>
  </si>
  <si>
    <t>Presupuesto de Egresos</t>
  </si>
  <si>
    <t>Financiamiento Neto dentro del Techo de Financiamiento Neto (l)</t>
  </si>
  <si>
    <t>Iniciativa de Ley de Ingresos artículo 4</t>
  </si>
  <si>
    <t>Art. 6, 19 y 46 de la LDF</t>
  </si>
  <si>
    <t>Ley de Ingresos artículo 4</t>
  </si>
  <si>
    <t xml:space="preserve">Cuenta Pública </t>
  </si>
  <si>
    <t>Recursos destinados a la atención de desastres naturales</t>
  </si>
  <si>
    <t>Asignación al fideicomiso para desastres naturales (m)</t>
  </si>
  <si>
    <t>a.1 Aprobado</t>
  </si>
  <si>
    <t>Presupuesto de Egresos, Anexo 9</t>
  </si>
  <si>
    <t>Art. 9 de la LDF</t>
  </si>
  <si>
    <t>a.2 Pagado</t>
  </si>
  <si>
    <t>Cuenta Pública / Tomo VII</t>
  </si>
  <si>
    <t>Aportación promedio realizada por la Entidad Federativa durante los 5 ejercicios previos, para infraestructura dañada por desastres naturales (n)</t>
  </si>
  <si>
    <t>Autorizaciones de recursos aprobados por el FONDEN</t>
  </si>
  <si>
    <t>Saldo del fideicomiso para desastres naturales (o)</t>
  </si>
  <si>
    <t>Cuenta Pública / Auxiliar de Cuentas</t>
  </si>
  <si>
    <t>d.</t>
  </si>
  <si>
    <t>Costo promedio de los últimos 5 ejercicios de la reconstrucción de infraestructura dañada por desastres naturales (p)</t>
  </si>
  <si>
    <t>Techo para servicios personales (q)</t>
  </si>
  <si>
    <t xml:space="preserve">a. </t>
  </si>
  <si>
    <t>Asignación en el Presupuesto de Egresos</t>
  </si>
  <si>
    <t>Presupuesto de Egresos / Anexo 2f</t>
  </si>
  <si>
    <t>Art. 10 y 21 de la LDF</t>
  </si>
  <si>
    <t xml:space="preserve">b. </t>
  </si>
  <si>
    <t>Presupuesto de Egresos / Clasificador por Objeto del Gasto</t>
  </si>
  <si>
    <t>Art. 13 fracc. V y 21 de la LDF</t>
  </si>
  <si>
    <t xml:space="preserve">Previsiones de gasto para compromisos de pago derivados de APPs (r) </t>
  </si>
  <si>
    <t>Presupuesto de Egresos 2020. Presupuesto SEDECULTA 3290 Otros Financiamientos  y Analítico de Obligaciones Diferentes de Financiamientos</t>
  </si>
  <si>
    <t>Art. 11 y 21 de la LDF</t>
  </si>
  <si>
    <t>Techo de ADEFAS para el ejercicio fiscal (s)</t>
  </si>
  <si>
    <t>Art. 8, fracción III, último párrafo del Proyecto de Presupuesto de Egresos 2020</t>
  </si>
  <si>
    <t>Art. 12 y 20 de la LDF</t>
  </si>
  <si>
    <t>Art. 8, fracción III, último párrafo del Presupuesto de Egresos 2020</t>
  </si>
  <si>
    <t>B. INDICADORES CUALITATIVOS</t>
  </si>
  <si>
    <t>Iniciativa de Ley de Ingresos y Proyecto de Presupuesto de Egresos</t>
  </si>
  <si>
    <t>Objetivos anuales, estrategias y metas para el ejercicio fiscal (t)</t>
  </si>
  <si>
    <t xml:space="preserve"> Presupuesto de Egresos 2020 Tomo VII</t>
  </si>
  <si>
    <t>Art. 5 y 18 de la LDF</t>
  </si>
  <si>
    <t>Proyecciones de ejercicios posteriores (u)</t>
  </si>
  <si>
    <t xml:space="preserve">Anexo 1 de la Ley de Ingresos; artículo cuarto y Proyecto de Presupuesto de Egresos; Anexo 16.2 </t>
  </si>
  <si>
    <t>Descripción de riesgos relevantes y propuestas de acción para enfrentarlos (v)</t>
  </si>
  <si>
    <t>Exposición de motivos de la Iniciativa de Ley de Ingresos p. 4 y del Proyecto de Presupuesto de Egresos p. 110</t>
  </si>
  <si>
    <t>Resultados de ejercicios fiscales anteriores y el ejercicio fiscal en cuestión (w)</t>
  </si>
  <si>
    <t xml:space="preserve">Iniciativa de Ley de Ingresos (Anexo 1) y Proyecto de Presupuesto de Egresos  (Formatos 16.3) </t>
  </si>
  <si>
    <t>e.</t>
  </si>
  <si>
    <t>Estudio actuarial de las pensiones de sus trabajadores (x)</t>
  </si>
  <si>
    <t>Presupuesto de Egresos   (Anexo 16.10)</t>
  </si>
  <si>
    <t>Balance Presupuestario de Recursos Disponibles, en caso de ser negativo</t>
  </si>
  <si>
    <t>Razones excepcionales que justifican el Balance Presupuestario de Recursos Disponibles negativo (y)</t>
  </si>
  <si>
    <t>NO aplica</t>
  </si>
  <si>
    <t>Fuente de recursos para cubrir el Balance Presupuestario de Recursos Disponibles negativo (z)</t>
  </si>
  <si>
    <t>Número de ejercicios fiscales y acciones necesarias para cubrir el Balance Presupuestario de Recursos Disponibles negativo (aa)</t>
  </si>
  <si>
    <t>Informes Trimestrales sobre el avance de las acciones para recuperar el Balance Presupuestario de Recursos Disponibles (bb)</t>
  </si>
  <si>
    <t>Servicios Personales</t>
  </si>
  <si>
    <t>Remuneraciones de los servidores públicos (cc)</t>
  </si>
  <si>
    <t>Presupuesto de Egresos Tomos II al IV Formatos de Recursos Humanos</t>
  </si>
  <si>
    <t>Previsiones salariales y económicas para cubrir incrementos salariales, creación de plazas y otros (dd)</t>
  </si>
  <si>
    <t>Decreto de Presupuesto de Egresos artículo 47, frac. II</t>
  </si>
  <si>
    <t>INDICADORES DEL EJERCICIO PRESUPUESTARIO</t>
  </si>
  <si>
    <t>Ingresos Excedentes derivados de Ingresos de Libre Disposición</t>
  </si>
  <si>
    <t>Monto de Ingresos Excedentes derivados de ILD (ee)</t>
  </si>
  <si>
    <t xml:space="preserve">Cuenta Pública / Formato 5 </t>
  </si>
  <si>
    <t>Art. 14 y 21 de la LDF</t>
  </si>
  <si>
    <t>No hubo ingresos excedentes derivados de ILD</t>
  </si>
  <si>
    <t>Monto de Ingresos Excedentes derivados de ILD destinados al fin del A.14, fracción I de la LDF (ff)</t>
  </si>
  <si>
    <t>Cuenta Pública</t>
  </si>
  <si>
    <t>Monto de Ingresos Excedentes derivados de ILD destinados al fin del A.14, fracción II, a) de la LDF (gg)</t>
  </si>
  <si>
    <t>Monto de Ingresos Excedentes derivados de ILD destinados al fin del A.14, fracción II, b) de la LDF (hh)</t>
  </si>
  <si>
    <t>Monto de Ingresos Excedentes derivados de ILD destinados al fin del artículo noveno transitorio de la LDF (ii)</t>
  </si>
  <si>
    <t>Art. Noveno Transitorio de la LDF</t>
  </si>
  <si>
    <t>Análisis Costo-Beneficio para programas o proyectos de inversión mayores a 10 millones de UDIS (jj)</t>
  </si>
  <si>
    <t>Unidad de Gestión de la Inversión (UGI) de la SAF</t>
  </si>
  <si>
    <t>Art. 13 frac. III y 21 de la LDF</t>
  </si>
  <si>
    <t>Análisis de conveniencia y análisis de transferencia de riesgos de los proyectos APPs (kk)</t>
  </si>
  <si>
    <t>Identificación de población objetivo, destino y temporalidad de subsidios (ll)</t>
  </si>
  <si>
    <t>Art. 13 frac. VII y 21 de la LDF</t>
  </si>
  <si>
    <t>INDICADORES DE DEUDA PÚBLICA</t>
  </si>
  <si>
    <t>Obligaciones a Corto Plazo</t>
  </si>
  <si>
    <t>Límite de Obligaciones a Corto Plazo (mm)</t>
  </si>
  <si>
    <t>Art. 30 frac. I de la LDF</t>
  </si>
  <si>
    <t>Obligaciones a Corto Plazo (nn)</t>
  </si>
  <si>
    <t>Saldo de b. Documentos por Pagar a Corto Plazo del Formato 1. Estado de Situación Financiera</t>
  </si>
  <si>
    <t>Apegados a los Arts. 30 y 31 de la LDFEFM 6% de los ingresos totales sin incluir el financiamiento neto</t>
  </si>
  <si>
    <t>01 DE ENERO AL 31  DE DICIEMBRE DE 2020</t>
  </si>
  <si>
    <t>Del 1 de enero al 31 de diciembre de 2020</t>
  </si>
  <si>
    <t xml:space="preserve">ENTE PÚBLICO: PODER EJECUTIVO </t>
  </si>
  <si>
    <t xml:space="preserve">NOMBRE DEL ENTE PÚBLICO: PODER EJECUTIVO </t>
  </si>
  <si>
    <t>Monto promedio mensual del pago de la contraprestación correspondiente al pago de inversión 
(j)</t>
  </si>
  <si>
    <t xml:space="preserve">        A. BBVA Bancomer</t>
  </si>
  <si>
    <t>Fecha del Contrato
 (d)</t>
  </si>
  <si>
    <t>Denominación de las Obligaciones Diferentes de Financiamiento
 (c)</t>
  </si>
  <si>
    <t>Monto pagado de la inversión al 31 DE DICIEMBRE DE 2020 (k)</t>
  </si>
  <si>
    <t>Monto pagado de la inversión actualizado al 31 DE DICIEMBRE DE 2020
(l)</t>
  </si>
  <si>
    <t>Saldo pendiente por pagar de la inversión al 31 DE DICIEMBRE DE 2020 
(m = g - l)</t>
  </si>
  <si>
    <t>AL 31 DE DICIEMBRE DE 2020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</si>
</sst>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b/>
      <sz val="10"/>
      <color theme="1"/>
      <name val="Barlow"/>
    </font>
    <font>
      <sz val="10"/>
      <color theme="1"/>
      <name val="Barlow"/>
    </font>
    <font>
      <b/>
      <sz val="10"/>
      <color theme="0"/>
      <name val="Barlow"/>
    </font>
    <font>
      <sz val="11"/>
      <color theme="1"/>
      <name val="Calibri"/>
      <family val="2"/>
      <scheme val="minor"/>
    </font>
    <font>
      <sz val="9"/>
      <color theme="1"/>
      <name val="Barlow"/>
      <family val="2"/>
    </font>
    <font>
      <b/>
      <sz val="10"/>
      <name val="Barlow"/>
    </font>
    <font>
      <sz val="10"/>
      <name val="Barlow"/>
    </font>
    <font>
      <vertAlign val="superscript"/>
      <sz val="10"/>
      <name val="Barlow"/>
    </font>
    <font>
      <vertAlign val="superscript"/>
      <sz val="10"/>
      <color theme="1"/>
      <name val="Barlow"/>
    </font>
    <font>
      <b/>
      <sz val="10"/>
      <color theme="1"/>
      <name val="Helvetica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u/>
      <sz val="8"/>
      <name val="Calibri"/>
      <family val="2"/>
      <scheme val="minor"/>
    </font>
    <font>
      <sz val="8"/>
      <name val="Calibri"/>
      <family val="2"/>
      <scheme val="minor"/>
    </font>
    <font>
      <sz val="9"/>
      <name val="Barlow"/>
      <family val="2"/>
      <charset val="1"/>
    </font>
    <font>
      <b/>
      <sz val="9"/>
      <color theme="1"/>
      <name val="Barlow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271">
    <xf numFmtId="0" fontId="0" fillId="0" borderId="0" xfId="0"/>
    <xf numFmtId="0" fontId="2" fillId="0" borderId="0" xfId="0" applyFont="1"/>
    <xf numFmtId="0" fontId="3" fillId="2" borderId="0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4" xfId="0" applyFont="1" applyBorder="1"/>
    <xf numFmtId="0" fontId="3" fillId="2" borderId="3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164" fontId="1" fillId="0" borderId="2" xfId="0" applyNumberFormat="1" applyFont="1" applyBorder="1"/>
    <xf numFmtId="164" fontId="2" fillId="0" borderId="0" xfId="0" applyNumberFormat="1" applyFont="1" applyBorder="1"/>
    <xf numFmtId="164" fontId="2" fillId="0" borderId="5" xfId="0" applyNumberFormat="1" applyFont="1" applyBorder="1"/>
    <xf numFmtId="164" fontId="1" fillId="0" borderId="0" xfId="0" applyNumberFormat="1" applyFont="1" applyBorder="1"/>
    <xf numFmtId="164" fontId="1" fillId="0" borderId="5" xfId="0" applyNumberFormat="1" applyFont="1" applyBorder="1"/>
    <xf numFmtId="164" fontId="2" fillId="0" borderId="4" xfId="0" applyNumberFormat="1" applyFont="1" applyBorder="1"/>
    <xf numFmtId="164" fontId="2" fillId="0" borderId="0" xfId="0" applyNumberFormat="1" applyFont="1"/>
    <xf numFmtId="0" fontId="3" fillId="2" borderId="4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164" fontId="1" fillId="0" borderId="0" xfId="0" applyNumberFormat="1" applyFont="1" applyFill="1" applyBorder="1"/>
    <xf numFmtId="164" fontId="2" fillId="0" borderId="0" xfId="0" applyNumberFormat="1" applyFont="1" applyFill="1" applyBorder="1"/>
    <xf numFmtId="164" fontId="2" fillId="0" borderId="0" xfId="0" applyNumberFormat="1" applyFont="1" applyFill="1"/>
    <xf numFmtId="0" fontId="2" fillId="0" borderId="0" xfId="0" applyFont="1" applyFill="1"/>
    <xf numFmtId="0" fontId="0" fillId="0" borderId="0" xfId="0" applyFill="1"/>
    <xf numFmtId="0" fontId="1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164" fontId="2" fillId="0" borderId="12" xfId="0" applyNumberFormat="1" applyFont="1" applyBorder="1"/>
    <xf numFmtId="0" fontId="2" fillId="0" borderId="9" xfId="0" applyFont="1" applyBorder="1" applyAlignment="1">
      <alignment wrapText="1"/>
    </xf>
    <xf numFmtId="164" fontId="2" fillId="0" borderId="11" xfId="0" applyNumberFormat="1" applyFont="1" applyBorder="1"/>
    <xf numFmtId="0" fontId="2" fillId="0" borderId="8" xfId="0" applyFont="1" applyBorder="1" applyAlignment="1">
      <alignment wrapText="1"/>
    </xf>
    <xf numFmtId="164" fontId="1" fillId="0" borderId="11" xfId="0" applyNumberFormat="1" applyFont="1" applyBorder="1"/>
    <xf numFmtId="164" fontId="1" fillId="0" borderId="0" xfId="0" applyNumberFormat="1" applyFont="1"/>
    <xf numFmtId="0" fontId="1" fillId="0" borderId="8" xfId="0" applyFont="1" applyBorder="1" applyAlignment="1">
      <alignment wrapText="1"/>
    </xf>
    <xf numFmtId="164" fontId="1" fillId="0" borderId="13" xfId="0" applyNumberFormat="1" applyFont="1" applyBorder="1"/>
    <xf numFmtId="0" fontId="1" fillId="0" borderId="10" xfId="0" applyFont="1" applyBorder="1" applyAlignment="1">
      <alignment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0" borderId="9" xfId="0" applyFont="1" applyBorder="1"/>
    <xf numFmtId="0" fontId="2" fillId="0" borderId="8" xfId="0" applyFont="1" applyBorder="1"/>
    <xf numFmtId="0" fontId="3" fillId="2" borderId="12" xfId="0" applyFont="1" applyFill="1" applyBorder="1" applyAlignment="1">
      <alignment horizontal="center" vertical="center" wrapText="1"/>
    </xf>
    <xf numFmtId="164" fontId="2" fillId="0" borderId="13" xfId="0" applyNumberFormat="1" applyFont="1" applyBorder="1"/>
    <xf numFmtId="164" fontId="2" fillId="0" borderId="2" xfId="0" applyNumberFormat="1" applyFont="1" applyBorder="1"/>
    <xf numFmtId="0" fontId="2" fillId="0" borderId="10" xfId="0" applyFont="1" applyBorder="1" applyAlignment="1">
      <alignment wrapText="1"/>
    </xf>
    <xf numFmtId="164" fontId="6" fillId="0" borderId="2" xfId="0" applyNumberFormat="1" applyFont="1" applyBorder="1"/>
    <xf numFmtId="164" fontId="6" fillId="0" borderId="13" xfId="0" applyNumberFormat="1" applyFont="1" applyBorder="1"/>
    <xf numFmtId="164" fontId="6" fillId="0" borderId="0" xfId="0" applyNumberFormat="1" applyFont="1"/>
    <xf numFmtId="164" fontId="6" fillId="0" borderId="11" xfId="0" applyNumberFormat="1" applyFont="1" applyBorder="1"/>
    <xf numFmtId="164" fontId="7" fillId="0" borderId="0" xfId="0" applyNumberFormat="1" applyFont="1"/>
    <xf numFmtId="164" fontId="7" fillId="0" borderId="11" xfId="0" applyNumberFormat="1" applyFont="1" applyBorder="1"/>
    <xf numFmtId="0" fontId="2" fillId="0" borderId="9" xfId="0" applyFont="1" applyBorder="1"/>
    <xf numFmtId="0" fontId="2" fillId="0" borderId="4" xfId="0" applyFont="1" applyBorder="1"/>
    <xf numFmtId="0" fontId="2" fillId="0" borderId="0" xfId="0" applyFont="1" applyAlignment="1">
      <alignment horizontal="center"/>
    </xf>
    <xf numFmtId="10" fontId="2" fillId="0" borderId="11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0" fontId="2" fillId="0" borderId="12" xfId="0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164" fontId="10" fillId="0" borderId="2" xfId="0" applyNumberFormat="1" applyFont="1" applyBorder="1" applyAlignment="1">
      <alignment wrapText="1"/>
    </xf>
    <xf numFmtId="0" fontId="10" fillId="0" borderId="2" xfId="0" applyFont="1" applyBorder="1" applyAlignment="1">
      <alignment wrapText="1"/>
    </xf>
    <xf numFmtId="164" fontId="10" fillId="0" borderId="13" xfId="0" applyNumberFormat="1" applyFont="1" applyBorder="1" applyAlignment="1">
      <alignment wrapText="1"/>
    </xf>
    <xf numFmtId="14" fontId="2" fillId="0" borderId="0" xfId="0" applyNumberFormat="1" applyFont="1" applyAlignment="1">
      <alignment wrapText="1"/>
    </xf>
    <xf numFmtId="8" fontId="2" fillId="0" borderId="0" xfId="2" applyNumberFormat="1" applyFont="1" applyFill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8" fontId="2" fillId="0" borderId="11" xfId="2" applyNumberFormat="1" applyFont="1" applyFill="1" applyBorder="1" applyAlignment="1">
      <alignment wrapText="1"/>
    </xf>
    <xf numFmtId="0" fontId="2" fillId="0" borderId="1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11" xfId="0" applyFont="1" applyBorder="1" applyAlignment="1">
      <alignment wrapText="1"/>
    </xf>
    <xf numFmtId="0" fontId="1" fillId="0" borderId="10" xfId="0" applyFont="1" applyBorder="1"/>
    <xf numFmtId="0" fontId="1" fillId="0" borderId="8" xfId="0" applyFont="1" applyBorder="1"/>
    <xf numFmtId="0" fontId="1" fillId="0" borderId="0" xfId="0" applyFont="1"/>
    <xf numFmtId="0" fontId="12" fillId="0" borderId="0" xfId="0" applyFont="1"/>
    <xf numFmtId="0" fontId="11" fillId="3" borderId="23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left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31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vertical="center" wrapText="1"/>
    </xf>
    <xf numFmtId="0" fontId="11" fillId="3" borderId="22" xfId="0" applyFont="1" applyFill="1" applyBorder="1" applyAlignment="1">
      <alignment vertical="center" wrapText="1"/>
    </xf>
    <xf numFmtId="0" fontId="11" fillId="5" borderId="20" xfId="0" applyFont="1" applyFill="1" applyBorder="1" applyAlignment="1">
      <alignment horizontal="left" vertical="center" wrapText="1"/>
    </xf>
    <xf numFmtId="0" fontId="13" fillId="5" borderId="21" xfId="0" applyFont="1" applyFill="1" applyBorder="1" applyAlignment="1">
      <alignment horizontal="center" vertical="center" wrapText="1"/>
    </xf>
    <xf numFmtId="0" fontId="13" fillId="5" borderId="21" xfId="0" applyFont="1" applyFill="1" applyBorder="1" applyAlignment="1">
      <alignment horizontal="left" vertical="center" wrapText="1"/>
    </xf>
    <xf numFmtId="0" fontId="13" fillId="5" borderId="21" xfId="0" applyFont="1" applyFill="1" applyBorder="1" applyAlignment="1">
      <alignment vertical="center" wrapText="1"/>
    </xf>
    <xf numFmtId="0" fontId="13" fillId="5" borderId="22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center" vertical="center"/>
    </xf>
    <xf numFmtId="0" fontId="15" fillId="0" borderId="21" xfId="0" applyFont="1" applyBorder="1" applyAlignment="1">
      <alignment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19" xfId="0" applyFont="1" applyBorder="1" applyAlignment="1">
      <alignment vertical="center" wrapText="1"/>
    </xf>
    <xf numFmtId="6" fontId="16" fillId="0" borderId="31" xfId="0" applyNumberFormat="1" applyFont="1" applyBorder="1" applyAlignment="1">
      <alignment horizontal="right" vertical="center" wrapText="1"/>
    </xf>
    <xf numFmtId="0" fontId="18" fillId="0" borderId="31" xfId="5" applyFont="1" applyBorder="1" applyAlignment="1">
      <alignment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7" xfId="0" applyFont="1" applyBorder="1" applyAlignment="1">
      <alignment vertical="center" wrapText="1"/>
    </xf>
    <xf numFmtId="0" fontId="16" fillId="0" borderId="28" xfId="0" applyFont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left" vertical="center" wrapText="1"/>
    </xf>
    <xf numFmtId="0" fontId="16" fillId="5" borderId="24" xfId="0" applyFont="1" applyFill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left" vertical="center" wrapText="1"/>
    </xf>
    <xf numFmtId="0" fontId="16" fillId="5" borderId="24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16" fillId="5" borderId="28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left" vertical="center" wrapText="1"/>
    </xf>
    <xf numFmtId="6" fontId="12" fillId="0" borderId="0" xfId="0" applyNumberFormat="1" applyFont="1"/>
    <xf numFmtId="0" fontId="15" fillId="5" borderId="20" xfId="0" applyFont="1" applyFill="1" applyBorder="1" applyAlignment="1">
      <alignment horizontal="left" vertical="center" wrapText="1"/>
    </xf>
    <xf numFmtId="0" fontId="15" fillId="5" borderId="21" xfId="0" applyFont="1" applyFill="1" applyBorder="1" applyAlignment="1">
      <alignment horizontal="center" vertical="center"/>
    </xf>
    <xf numFmtId="0" fontId="15" fillId="5" borderId="21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horizontal="left" vertical="center" wrapText="1"/>
    </xf>
    <xf numFmtId="0" fontId="16" fillId="5" borderId="21" xfId="0" applyFont="1" applyFill="1" applyBorder="1" applyAlignment="1">
      <alignment vertical="center" wrapText="1"/>
    </xf>
    <xf numFmtId="0" fontId="16" fillId="5" borderId="22" xfId="0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left" vertical="center" wrapText="1" indent="2"/>
    </xf>
    <xf numFmtId="0" fontId="15" fillId="0" borderId="20" xfId="0" applyFont="1" applyBorder="1" applyAlignment="1">
      <alignment horizontal="left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left" vertical="center" wrapText="1"/>
    </xf>
    <xf numFmtId="0" fontId="16" fillId="0" borderId="28" xfId="0" applyFont="1" applyBorder="1" applyAlignment="1">
      <alignment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2" xfId="0" applyFont="1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19" fillId="0" borderId="0" xfId="0" applyFont="1"/>
    <xf numFmtId="0" fontId="19" fillId="0" borderId="0" xfId="0" applyFont="1" applyAlignment="1">
      <alignment horizontal="left"/>
    </xf>
    <xf numFmtId="0" fontId="14" fillId="5" borderId="23" xfId="0" applyFont="1" applyFill="1" applyBorder="1" applyAlignment="1">
      <alignment horizontal="left" vertical="center" wrapText="1"/>
    </xf>
    <xf numFmtId="3" fontId="20" fillId="0" borderId="0" xfId="1" applyNumberFormat="1" applyFont="1" applyAlignment="1">
      <alignment horizontal="right" vertical="center" wrapText="1"/>
    </xf>
    <xf numFmtId="0" fontId="14" fillId="3" borderId="21" xfId="0" applyFont="1" applyFill="1" applyBorder="1" applyAlignment="1">
      <alignment vertical="center" wrapText="1"/>
    </xf>
    <xf numFmtId="0" fontId="14" fillId="3" borderId="22" xfId="0" applyFont="1" applyFill="1" applyBorder="1" applyAlignment="1">
      <alignment vertical="center" wrapText="1"/>
    </xf>
    <xf numFmtId="0" fontId="15" fillId="0" borderId="21" xfId="0" applyFont="1" applyBorder="1" applyAlignment="1">
      <alignment horizontal="center" vertical="center" wrapText="1"/>
    </xf>
    <xf numFmtId="6" fontId="16" fillId="6" borderId="31" xfId="0" applyNumberFormat="1" applyFont="1" applyFill="1" applyBorder="1" applyAlignment="1">
      <alignment horizontal="right" vertical="center" wrapText="1"/>
    </xf>
    <xf numFmtId="0" fontId="16" fillId="6" borderId="29" xfId="0" applyFont="1" applyFill="1" applyBorder="1" applyAlignment="1">
      <alignment horizontal="center" vertical="center" wrapText="1"/>
    </xf>
    <xf numFmtId="0" fontId="16" fillId="6" borderId="16" xfId="0" applyFont="1" applyFill="1" applyBorder="1" applyAlignment="1">
      <alignment horizontal="center" vertical="center" wrapText="1"/>
    </xf>
    <xf numFmtId="0" fontId="16" fillId="6" borderId="27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6" borderId="24" xfId="0" applyFont="1" applyFill="1" applyBorder="1" applyAlignment="1">
      <alignment horizontal="center" vertical="center" wrapText="1"/>
    </xf>
    <xf numFmtId="0" fontId="16" fillId="6" borderId="31" xfId="0" applyFont="1" applyFill="1" applyBorder="1" applyAlignment="1">
      <alignment horizontal="center" vertical="center" wrapText="1"/>
    </xf>
    <xf numFmtId="0" fontId="16" fillId="6" borderId="21" xfId="0" applyFont="1" applyFill="1" applyBorder="1" applyAlignment="1">
      <alignment horizontal="center" vertical="center" wrapText="1"/>
    </xf>
    <xf numFmtId="0" fontId="16" fillId="6" borderId="30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left" vertical="center"/>
    </xf>
    <xf numFmtId="0" fontId="16" fillId="0" borderId="0" xfId="0" applyFont="1" applyAlignment="1">
      <alignment horizontal="justify" vertical="center"/>
    </xf>
    <xf numFmtId="0" fontId="16" fillId="0" borderId="19" xfId="0" applyFont="1" applyBorder="1" applyAlignment="1">
      <alignment horizontal="justify" vertical="center"/>
    </xf>
    <xf numFmtId="0" fontId="14" fillId="4" borderId="24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16" fillId="5" borderId="27" xfId="0" applyFont="1" applyFill="1" applyBorder="1" applyAlignment="1">
      <alignment horizontal="center" vertical="center" wrapText="1"/>
    </xf>
    <xf numFmtId="0" fontId="16" fillId="5" borderId="31" xfId="0" applyFont="1" applyFill="1" applyBorder="1" applyAlignment="1">
      <alignment horizontal="center" vertical="center" wrapText="1"/>
    </xf>
    <xf numFmtId="0" fontId="14" fillId="4" borderId="22" xfId="0" applyFont="1" applyFill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3" fillId="2" borderId="10" xfId="0" applyFont="1" applyFill="1" applyBorder="1" applyAlignment="1">
      <alignment horizontal="left" wrapText="1"/>
    </xf>
    <xf numFmtId="0" fontId="3" fillId="2" borderId="13" xfId="0" applyFont="1" applyFill="1" applyBorder="1" applyAlignment="1">
      <alignment horizontal="center" wrapText="1"/>
    </xf>
    <xf numFmtId="0" fontId="2" fillId="0" borderId="10" xfId="0" applyFont="1" applyBorder="1"/>
    <xf numFmtId="0" fontId="3" fillId="2" borderId="10" xfId="0" applyFont="1" applyFill="1" applyBorder="1" applyAlignment="1">
      <alignment horizontal="center" wrapText="1"/>
    </xf>
    <xf numFmtId="164" fontId="1" fillId="0" borderId="0" xfId="1" applyNumberFormat="1" applyFont="1" applyAlignment="1">
      <alignment horizontal="center" vertical="center"/>
    </xf>
    <xf numFmtId="0" fontId="1" fillId="0" borderId="32" xfId="0" applyFont="1" applyBorder="1" applyAlignment="1">
      <alignment wrapText="1"/>
    </xf>
    <xf numFmtId="164" fontId="1" fillId="0" borderId="33" xfId="0" applyNumberFormat="1" applyFont="1" applyBorder="1"/>
    <xf numFmtId="164" fontId="1" fillId="0" borderId="34" xfId="0" applyNumberFormat="1" applyFont="1" applyBorder="1"/>
    <xf numFmtId="0" fontId="2" fillId="0" borderId="14" xfId="0" applyFont="1" applyBorder="1" applyAlignment="1">
      <alignment wrapText="1"/>
    </xf>
    <xf numFmtId="164" fontId="2" fillId="0" borderId="35" xfId="0" applyNumberFormat="1" applyFont="1" applyBorder="1"/>
    <xf numFmtId="0" fontId="1" fillId="0" borderId="14" xfId="0" applyFont="1" applyBorder="1" applyAlignment="1">
      <alignment wrapText="1"/>
    </xf>
    <xf numFmtId="164" fontId="1" fillId="0" borderId="35" xfId="0" applyNumberFormat="1" applyFont="1" applyBorder="1"/>
    <xf numFmtId="164" fontId="1" fillId="0" borderId="36" xfId="0" applyNumberFormat="1" applyFont="1" applyBorder="1"/>
    <xf numFmtId="44" fontId="2" fillId="0" borderId="0" xfId="2" applyFont="1"/>
    <xf numFmtId="0" fontId="21" fillId="0" borderId="0" xfId="0" applyFont="1" applyAlignment="1">
      <alignment horizontal="left" indent="1"/>
    </xf>
    <xf numFmtId="43" fontId="21" fillId="0" borderId="0" xfId="0" applyNumberFormat="1" applyFont="1"/>
    <xf numFmtId="0" fontId="0" fillId="0" borderId="0" xfId="0" applyAlignment="1">
      <alignment horizontal="left" indent="2"/>
    </xf>
    <xf numFmtId="43" fontId="0" fillId="0" borderId="0" xfId="0" applyNumberFormat="1"/>
    <xf numFmtId="0" fontId="2" fillId="0" borderId="0" xfId="0" applyFont="1" applyBorder="1"/>
    <xf numFmtId="0" fontId="1" fillId="0" borderId="9" xfId="0" applyFont="1" applyBorder="1" applyAlignment="1">
      <alignment wrapText="1"/>
    </xf>
    <xf numFmtId="0" fontId="1" fillId="0" borderId="4" xfId="0" applyFont="1" applyBorder="1" applyAlignment="1">
      <alignment wrapText="1"/>
    </xf>
    <xf numFmtId="164" fontId="1" fillId="0" borderId="4" xfId="0" applyNumberFormat="1" applyFont="1" applyBorder="1" applyAlignment="1">
      <alignment wrapText="1"/>
    </xf>
    <xf numFmtId="164" fontId="1" fillId="0" borderId="12" xfId="0" applyNumberFormat="1" applyFont="1" applyBorder="1" applyAlignment="1">
      <alignment wrapText="1"/>
    </xf>
    <xf numFmtId="0" fontId="1" fillId="0" borderId="4" xfId="0" applyFont="1" applyBorder="1"/>
    <xf numFmtId="164" fontId="1" fillId="0" borderId="4" xfId="0" applyNumberFormat="1" applyFont="1" applyBorder="1"/>
    <xf numFmtId="164" fontId="1" fillId="0" borderId="12" xfId="0" applyNumberFormat="1" applyFont="1" applyBorder="1"/>
    <xf numFmtId="0" fontId="1" fillId="0" borderId="37" xfId="0" applyFont="1" applyBorder="1" applyAlignment="1">
      <alignment wrapText="1"/>
    </xf>
    <xf numFmtId="164" fontId="1" fillId="0" borderId="38" xfId="0" applyNumberFormat="1" applyFont="1" applyBorder="1"/>
    <xf numFmtId="164" fontId="1" fillId="0" borderId="4" xfId="0" applyNumberFormat="1" applyFont="1" applyFill="1" applyBorder="1"/>
    <xf numFmtId="0" fontId="1" fillId="0" borderId="0" xfId="0" applyFont="1" applyAlignment="1">
      <alignment horizontal="center" vertical="center"/>
    </xf>
    <xf numFmtId="0" fontId="7" fillId="0" borderId="8" xfId="0" applyFont="1" applyBorder="1"/>
    <xf numFmtId="0" fontId="7" fillId="0" borderId="0" xfId="0" applyFont="1"/>
    <xf numFmtId="0" fontId="1" fillId="0" borderId="0" xfId="0" applyFont="1" applyAlignment="1">
      <alignment horizont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wrapText="1"/>
    </xf>
    <xf numFmtId="0" fontId="6" fillId="0" borderId="10" xfId="0" applyFont="1" applyBorder="1"/>
    <xf numFmtId="0" fontId="6" fillId="0" borderId="2" xfId="0" applyFont="1" applyBorder="1"/>
    <xf numFmtId="0" fontId="6" fillId="0" borderId="8" xfId="0" applyFont="1" applyBorder="1"/>
    <xf numFmtId="0" fontId="6" fillId="0" borderId="0" xfId="0" applyFont="1"/>
    <xf numFmtId="0" fontId="1" fillId="0" borderId="8" xfId="0" applyFont="1" applyBorder="1"/>
    <xf numFmtId="0" fontId="1" fillId="0" borderId="0" xfId="0" applyFont="1"/>
    <xf numFmtId="0" fontId="2" fillId="0" borderId="8" xfId="0" applyFont="1" applyBorder="1"/>
    <xf numFmtId="0" fontId="2" fillId="0" borderId="0" xfId="0" applyFont="1"/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4" fillId="5" borderId="24" xfId="0" applyFont="1" applyFill="1" applyBorder="1" applyAlignment="1">
      <alignment vertical="center" wrapText="1"/>
    </xf>
    <xf numFmtId="0" fontId="11" fillId="3" borderId="15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vertical="center" wrapText="1"/>
    </xf>
    <xf numFmtId="0" fontId="11" fillId="3" borderId="16" xfId="0" applyFont="1" applyFill="1" applyBorder="1" applyAlignment="1">
      <alignment vertical="center" wrapText="1"/>
    </xf>
    <xf numFmtId="0" fontId="11" fillId="3" borderId="17" xfId="0" applyFont="1" applyFill="1" applyBorder="1" applyAlignment="1">
      <alignment vertical="center" wrapText="1"/>
    </xf>
    <xf numFmtId="0" fontId="11" fillId="3" borderId="18" xfId="0" applyFont="1" applyFill="1" applyBorder="1" applyAlignment="1">
      <alignment vertical="center" wrapText="1"/>
    </xf>
    <xf numFmtId="0" fontId="11" fillId="3" borderId="0" xfId="0" applyFont="1" applyFill="1" applyAlignment="1">
      <alignment vertical="center" wrapText="1"/>
    </xf>
    <xf numFmtId="0" fontId="11" fillId="3" borderId="19" xfId="0" applyFont="1" applyFill="1" applyBorder="1" applyAlignment="1">
      <alignment vertical="center" wrapText="1"/>
    </xf>
    <xf numFmtId="0" fontId="11" fillId="3" borderId="20" xfId="0" applyFont="1" applyFill="1" applyBorder="1" applyAlignment="1">
      <alignment vertical="center" wrapText="1"/>
    </xf>
    <xf numFmtId="0" fontId="11" fillId="3" borderId="21" xfId="0" applyFont="1" applyFill="1" applyBorder="1" applyAlignment="1">
      <alignment vertical="center" wrapText="1"/>
    </xf>
    <xf numFmtId="0" fontId="11" fillId="3" borderId="22" xfId="0" applyFont="1" applyFill="1" applyBorder="1" applyAlignment="1">
      <alignment vertical="center" wrapText="1"/>
    </xf>
    <xf numFmtId="0" fontId="11" fillId="3" borderId="23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/>
    </xf>
    <xf numFmtId="0" fontId="11" fillId="3" borderId="2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vertical="center" wrapText="1"/>
    </xf>
    <xf numFmtId="0" fontId="11" fillId="4" borderId="24" xfId="0" applyFont="1" applyFill="1" applyBorder="1" applyAlignment="1">
      <alignment vertical="center" wrapText="1"/>
    </xf>
    <xf numFmtId="0" fontId="11" fillId="3" borderId="23" xfId="0" applyFont="1" applyFill="1" applyBorder="1" applyAlignment="1">
      <alignment vertical="center" wrapText="1"/>
    </xf>
    <xf numFmtId="0" fontId="11" fillId="3" borderId="24" xfId="0" applyFont="1" applyFill="1" applyBorder="1" applyAlignment="1">
      <alignment vertical="center" wrapText="1"/>
    </xf>
    <xf numFmtId="0" fontId="11" fillId="5" borderId="24" xfId="0" applyFont="1" applyFill="1" applyBorder="1" applyAlignment="1">
      <alignment vertical="center" wrapText="1"/>
    </xf>
    <xf numFmtId="0" fontId="14" fillId="3" borderId="23" xfId="0" applyFont="1" applyFill="1" applyBorder="1" applyAlignment="1">
      <alignment vertical="center" wrapText="1"/>
    </xf>
    <xf numFmtId="0" fontId="14" fillId="3" borderId="24" xfId="0" applyFont="1" applyFill="1" applyBorder="1" applyAlignment="1">
      <alignment vertical="center" wrapText="1"/>
    </xf>
    <xf numFmtId="0" fontId="14" fillId="4" borderId="23" xfId="0" applyFont="1" applyFill="1" applyBorder="1" applyAlignment="1">
      <alignment vertical="center" wrapText="1"/>
    </xf>
    <xf numFmtId="0" fontId="14" fillId="4" borderId="24" xfId="0" applyFont="1" applyFill="1" applyBorder="1" applyAlignment="1">
      <alignment vertical="center" wrapText="1"/>
    </xf>
    <xf numFmtId="0" fontId="14" fillId="0" borderId="24" xfId="0" applyFont="1" applyBorder="1" applyAlignment="1">
      <alignment vertical="center" wrapText="1"/>
    </xf>
    <xf numFmtId="0" fontId="14" fillId="0" borderId="25" xfId="0" applyFont="1" applyBorder="1" applyAlignment="1">
      <alignment vertical="center" wrapText="1"/>
    </xf>
    <xf numFmtId="0" fontId="14" fillId="4" borderId="28" xfId="0" applyFont="1" applyFill="1" applyBorder="1" applyAlignment="1">
      <alignment vertical="center" wrapText="1"/>
    </xf>
    <xf numFmtId="0" fontId="16" fillId="3" borderId="23" xfId="0" applyFont="1" applyFill="1" applyBorder="1" applyAlignment="1">
      <alignment vertical="center" wrapText="1"/>
    </xf>
    <xf numFmtId="0" fontId="16" fillId="3" borderId="24" xfId="0" applyFont="1" applyFill="1" applyBorder="1" applyAlignment="1">
      <alignment vertical="center" wrapText="1"/>
    </xf>
    <xf numFmtId="0" fontId="16" fillId="3" borderId="28" xfId="0" applyFont="1" applyFill="1" applyBorder="1" applyAlignment="1">
      <alignment vertical="center" wrapText="1"/>
    </xf>
  </cellXfs>
  <cellStyles count="6">
    <cellStyle name="Hipervínculo" xfId="5" builtinId="8"/>
    <cellStyle name="Millares" xfId="1" builtinId="3"/>
    <cellStyle name="Millares 2" xfId="4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"/>
  <sheetViews>
    <sheetView showGridLines="0" zoomScale="90" zoomScaleNormal="90" workbookViewId="0">
      <selection activeCell="H23" sqref="H23"/>
    </sheetView>
  </sheetViews>
  <sheetFormatPr baseColWidth="10" defaultRowHeight="15" x14ac:dyDescent="0.25"/>
  <cols>
    <col min="1" max="1" width="70.7109375" customWidth="1"/>
    <col min="2" max="2" width="17.7109375" customWidth="1"/>
    <col min="3" max="3" width="16.140625" bestFit="1" customWidth="1"/>
    <col min="4" max="4" width="63.28515625" customWidth="1"/>
    <col min="5" max="5" width="18.42578125" customWidth="1"/>
    <col min="6" max="6" width="16.42578125" bestFit="1" customWidth="1"/>
    <col min="8" max="8" width="17.28515625" bestFit="1" customWidth="1"/>
    <col min="9" max="9" width="59" bestFit="1" customWidth="1"/>
  </cols>
  <sheetData>
    <row r="1" spans="1:26" x14ac:dyDescent="0.25">
      <c r="A1" s="196" t="s">
        <v>1</v>
      </c>
      <c r="B1" s="196"/>
      <c r="C1" s="196"/>
      <c r="D1" s="196"/>
      <c r="E1" s="196"/>
      <c r="F1" s="196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x14ac:dyDescent="0.25">
      <c r="A2" s="196" t="s">
        <v>434</v>
      </c>
      <c r="B2" s="196"/>
      <c r="C2" s="196"/>
      <c r="D2" s="196"/>
      <c r="E2" s="196"/>
      <c r="F2" s="196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x14ac:dyDescent="0.25">
      <c r="A3" s="196" t="s">
        <v>677</v>
      </c>
      <c r="B3" s="196"/>
      <c r="C3" s="196"/>
      <c r="D3" s="196"/>
      <c r="E3" s="196"/>
      <c r="F3" s="196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x14ac:dyDescent="0.25">
      <c r="A4" s="196" t="s">
        <v>435</v>
      </c>
      <c r="B4" s="196"/>
      <c r="C4" s="196"/>
      <c r="D4" s="196"/>
      <c r="E4" s="196"/>
      <c r="F4" s="196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x14ac:dyDescent="0.25">
      <c r="A5" s="30"/>
      <c r="B5" s="30"/>
      <c r="C5" s="30"/>
      <c r="D5" s="30"/>
      <c r="E5" s="30"/>
      <c r="F5" s="30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ht="27" x14ac:dyDescent="0.25">
      <c r="A6" s="65" t="s">
        <v>79</v>
      </c>
      <c r="B6" s="66">
        <v>2020</v>
      </c>
      <c r="C6" s="66" t="s">
        <v>436</v>
      </c>
      <c r="D6" s="66" t="s">
        <v>79</v>
      </c>
      <c r="E6" s="66">
        <v>2020</v>
      </c>
      <c r="F6" s="67" t="s">
        <v>436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x14ac:dyDescent="0.25">
      <c r="A7" s="79" t="s">
        <v>437</v>
      </c>
      <c r="B7" s="10"/>
      <c r="C7" s="10"/>
      <c r="D7" s="3" t="s">
        <v>438</v>
      </c>
      <c r="E7" s="10"/>
      <c r="F7" s="43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x14ac:dyDescent="0.25">
      <c r="A8" s="80" t="s">
        <v>439</v>
      </c>
      <c r="B8" s="41"/>
      <c r="C8" s="41"/>
      <c r="D8" s="81" t="s">
        <v>440</v>
      </c>
      <c r="E8" s="41"/>
      <c r="F8" s="40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x14ac:dyDescent="0.25">
      <c r="A9" s="80" t="s">
        <v>441</v>
      </c>
      <c r="B9" s="41">
        <v>2091844601.6099999</v>
      </c>
      <c r="C9" s="41">
        <v>1095508706.6800001</v>
      </c>
      <c r="D9" s="81" t="s">
        <v>442</v>
      </c>
      <c r="E9" s="41">
        <v>1422406936.99</v>
      </c>
      <c r="F9" s="40">
        <v>1102454485.53</v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x14ac:dyDescent="0.25">
      <c r="A10" s="48" t="s">
        <v>443</v>
      </c>
      <c r="B10" s="16">
        <v>33826921.079999998</v>
      </c>
      <c r="C10" s="16">
        <v>33971254.68</v>
      </c>
      <c r="D10" s="35" t="s">
        <v>444</v>
      </c>
      <c r="E10" s="16">
        <v>653938.68000000005</v>
      </c>
      <c r="F10" s="38">
        <v>1932674.35</v>
      </c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x14ac:dyDescent="0.25">
      <c r="A11" s="48" t="s">
        <v>445</v>
      </c>
      <c r="B11" s="16">
        <v>2052274808.4400001</v>
      </c>
      <c r="C11" s="16">
        <v>852929098.78999996</v>
      </c>
      <c r="D11" s="35" t="s">
        <v>446</v>
      </c>
      <c r="E11" s="16">
        <v>375133229.83999997</v>
      </c>
      <c r="F11" s="38">
        <v>375674436.36000001</v>
      </c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x14ac:dyDescent="0.25">
      <c r="A12" s="48" t="s">
        <v>447</v>
      </c>
      <c r="B12" s="16">
        <v>0</v>
      </c>
      <c r="C12" s="16">
        <v>0</v>
      </c>
      <c r="D12" s="35" t="s">
        <v>448</v>
      </c>
      <c r="E12" s="16">
        <v>0</v>
      </c>
      <c r="F12" s="38">
        <v>0</v>
      </c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x14ac:dyDescent="0.25">
      <c r="A13" s="48" t="s">
        <v>449</v>
      </c>
      <c r="B13" s="16">
        <v>1.53</v>
      </c>
      <c r="C13" s="16">
        <v>207975227.58000001</v>
      </c>
      <c r="D13" s="35" t="s">
        <v>450</v>
      </c>
      <c r="E13" s="16">
        <v>0</v>
      </c>
      <c r="F13" s="38">
        <v>0</v>
      </c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x14ac:dyDescent="0.25">
      <c r="A14" s="48" t="s">
        <v>451</v>
      </c>
      <c r="B14" s="16">
        <v>0</v>
      </c>
      <c r="C14" s="16">
        <v>0</v>
      </c>
      <c r="D14" s="35" t="s">
        <v>452</v>
      </c>
      <c r="E14" s="16">
        <v>675848862.82000005</v>
      </c>
      <c r="F14" s="38">
        <v>365769522.38999999</v>
      </c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x14ac:dyDescent="0.25">
      <c r="A15" s="48" t="s">
        <v>453</v>
      </c>
      <c r="B15" s="16">
        <v>5742870.5599999996</v>
      </c>
      <c r="C15" s="16">
        <v>633125.63</v>
      </c>
      <c r="D15" s="35" t="s">
        <v>454</v>
      </c>
      <c r="E15" s="16">
        <v>0</v>
      </c>
      <c r="F15" s="38">
        <v>0</v>
      </c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x14ac:dyDescent="0.25">
      <c r="A16" s="48" t="s">
        <v>455</v>
      </c>
      <c r="B16" s="16">
        <v>0</v>
      </c>
      <c r="C16" s="16">
        <v>0</v>
      </c>
      <c r="D16" s="35" t="s">
        <v>456</v>
      </c>
      <c r="E16" s="16">
        <v>40706093.950000003</v>
      </c>
      <c r="F16" s="38">
        <v>79282819.120000005</v>
      </c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x14ac:dyDescent="0.25">
      <c r="A17" s="80" t="s">
        <v>457</v>
      </c>
      <c r="B17" s="41">
        <v>299589260.06999999</v>
      </c>
      <c r="C17" s="41">
        <v>349269318.12</v>
      </c>
      <c r="D17" s="35" t="s">
        <v>458</v>
      </c>
      <c r="E17" s="16">
        <v>0</v>
      </c>
      <c r="F17" s="38">
        <v>12387</v>
      </c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x14ac:dyDescent="0.25">
      <c r="A18" s="48" t="s">
        <v>459</v>
      </c>
      <c r="B18" s="16">
        <v>0</v>
      </c>
      <c r="C18" s="16">
        <v>0</v>
      </c>
      <c r="D18" s="35" t="s">
        <v>460</v>
      </c>
      <c r="E18" s="16">
        <v>330064811.69999999</v>
      </c>
      <c r="F18" s="38">
        <v>279782646.31</v>
      </c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x14ac:dyDescent="0.25">
      <c r="A19" s="48" t="s">
        <v>461</v>
      </c>
      <c r="B19" s="16">
        <v>10624687.66</v>
      </c>
      <c r="C19" s="16">
        <v>15280596.439999999</v>
      </c>
      <c r="D19" s="81" t="s">
        <v>462</v>
      </c>
      <c r="E19" s="41">
        <v>2263718401.29</v>
      </c>
      <c r="F19" s="40">
        <v>0</v>
      </c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x14ac:dyDescent="0.25">
      <c r="A20" s="48" t="s">
        <v>463</v>
      </c>
      <c r="B20" s="16">
        <v>224964572.41</v>
      </c>
      <c r="C20" s="16">
        <v>312988721.68000001</v>
      </c>
      <c r="D20" s="35" t="s">
        <v>464</v>
      </c>
      <c r="E20" s="16">
        <v>2263718401.29</v>
      </c>
      <c r="F20" s="38">
        <v>0</v>
      </c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x14ac:dyDescent="0.25">
      <c r="A21" s="48" t="s">
        <v>465</v>
      </c>
      <c r="B21" s="16">
        <v>0</v>
      </c>
      <c r="C21" s="16">
        <v>0</v>
      </c>
      <c r="D21" s="35" t="s">
        <v>466</v>
      </c>
      <c r="E21" s="16">
        <v>0</v>
      </c>
      <c r="F21" s="38">
        <v>0</v>
      </c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x14ac:dyDescent="0.25">
      <c r="A22" s="48" t="s">
        <v>467</v>
      </c>
      <c r="B22" s="16">
        <v>0</v>
      </c>
      <c r="C22" s="16">
        <v>0</v>
      </c>
      <c r="D22" s="35" t="s">
        <v>468</v>
      </c>
      <c r="E22" s="16">
        <v>0</v>
      </c>
      <c r="F22" s="38">
        <v>0</v>
      </c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x14ac:dyDescent="0.25">
      <c r="A23" s="48" t="s">
        <v>469</v>
      </c>
      <c r="B23" s="16">
        <v>64000000</v>
      </c>
      <c r="C23" s="16">
        <v>21000000</v>
      </c>
      <c r="D23" s="81" t="s">
        <v>470</v>
      </c>
      <c r="E23" s="41">
        <v>56813295.670000002</v>
      </c>
      <c r="F23" s="40">
        <v>140176242.52000001</v>
      </c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x14ac:dyDescent="0.25">
      <c r="A24" s="48" t="s">
        <v>471</v>
      </c>
      <c r="B24" s="16">
        <v>0</v>
      </c>
      <c r="C24" s="16">
        <v>0</v>
      </c>
      <c r="D24" s="35" t="s">
        <v>472</v>
      </c>
      <c r="E24" s="16">
        <v>56813295.670000002</v>
      </c>
      <c r="F24" s="38">
        <v>140176242.52000001</v>
      </c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x14ac:dyDescent="0.25">
      <c r="A25" s="80" t="s">
        <v>473</v>
      </c>
      <c r="B25" s="41">
        <v>0</v>
      </c>
      <c r="C25" s="41">
        <v>0</v>
      </c>
      <c r="D25" s="35" t="s">
        <v>474</v>
      </c>
      <c r="E25" s="16">
        <v>0</v>
      </c>
      <c r="F25" s="38">
        <v>0</v>
      </c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x14ac:dyDescent="0.25">
      <c r="A26" s="48" t="s">
        <v>475</v>
      </c>
      <c r="B26" s="16">
        <v>0</v>
      </c>
      <c r="C26" s="16">
        <v>0</v>
      </c>
      <c r="D26" s="35" t="s">
        <v>476</v>
      </c>
      <c r="E26" s="16">
        <v>0</v>
      </c>
      <c r="F26" s="38">
        <v>0</v>
      </c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x14ac:dyDescent="0.25">
      <c r="A27" s="48" t="s">
        <v>477</v>
      </c>
      <c r="B27" s="16">
        <v>0</v>
      </c>
      <c r="C27" s="16">
        <v>0</v>
      </c>
      <c r="D27" s="81" t="s">
        <v>478</v>
      </c>
      <c r="E27" s="41">
        <v>0</v>
      </c>
      <c r="F27" s="40">
        <v>0</v>
      </c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x14ac:dyDescent="0.25">
      <c r="A28" s="48" t="s">
        <v>479</v>
      </c>
      <c r="B28" s="16">
        <v>0</v>
      </c>
      <c r="C28" s="16">
        <v>0</v>
      </c>
      <c r="D28" s="35" t="s">
        <v>480</v>
      </c>
      <c r="E28" s="16">
        <v>0</v>
      </c>
      <c r="F28" s="38">
        <v>0</v>
      </c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x14ac:dyDescent="0.25">
      <c r="A29" s="48" t="s">
        <v>481</v>
      </c>
      <c r="B29" s="16">
        <v>0</v>
      </c>
      <c r="C29" s="16">
        <v>0</v>
      </c>
      <c r="D29" s="35" t="s">
        <v>482</v>
      </c>
      <c r="E29" s="16">
        <v>0</v>
      </c>
      <c r="F29" s="38">
        <v>0</v>
      </c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x14ac:dyDescent="0.25">
      <c r="A30" s="48" t="s">
        <v>483</v>
      </c>
      <c r="B30" s="16">
        <v>0</v>
      </c>
      <c r="C30" s="16">
        <v>0</v>
      </c>
      <c r="D30" s="35" t="s">
        <v>484</v>
      </c>
      <c r="E30" s="16">
        <v>0</v>
      </c>
      <c r="F30" s="38">
        <v>0</v>
      </c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x14ac:dyDescent="0.25">
      <c r="A31" s="80" t="s">
        <v>485</v>
      </c>
      <c r="B31" s="41">
        <v>0</v>
      </c>
      <c r="C31" s="41">
        <v>0</v>
      </c>
      <c r="D31" s="81" t="s">
        <v>486</v>
      </c>
      <c r="E31" s="41">
        <v>62696506.159999996</v>
      </c>
      <c r="F31" s="40">
        <v>62440530.780000001</v>
      </c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x14ac:dyDescent="0.25">
      <c r="A32" s="48" t="s">
        <v>487</v>
      </c>
      <c r="B32" s="16">
        <v>0</v>
      </c>
      <c r="C32" s="16">
        <v>0</v>
      </c>
      <c r="D32" s="35" t="s">
        <v>488</v>
      </c>
      <c r="E32" s="16">
        <v>62696506.159999996</v>
      </c>
      <c r="F32" s="38">
        <v>62440530.780000001</v>
      </c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x14ac:dyDescent="0.25">
      <c r="A33" s="48" t="s">
        <v>489</v>
      </c>
      <c r="B33" s="16">
        <v>0</v>
      </c>
      <c r="C33" s="16">
        <v>0</v>
      </c>
      <c r="D33" s="35" t="s">
        <v>490</v>
      </c>
      <c r="E33" s="16">
        <v>0</v>
      </c>
      <c r="F33" s="38">
        <v>0</v>
      </c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x14ac:dyDescent="0.25">
      <c r="A34" s="48" t="s">
        <v>491</v>
      </c>
      <c r="B34" s="16">
        <v>0</v>
      </c>
      <c r="C34" s="16">
        <v>0</v>
      </c>
      <c r="D34" s="35" t="s">
        <v>492</v>
      </c>
      <c r="E34" s="16">
        <v>0</v>
      </c>
      <c r="F34" s="38">
        <v>0</v>
      </c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x14ac:dyDescent="0.25">
      <c r="A35" s="48" t="s">
        <v>493</v>
      </c>
      <c r="B35" s="16">
        <v>0</v>
      </c>
      <c r="C35" s="16">
        <v>0</v>
      </c>
      <c r="D35" s="35" t="s">
        <v>494</v>
      </c>
      <c r="E35" s="16">
        <v>0</v>
      </c>
      <c r="F35" s="38">
        <v>0</v>
      </c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x14ac:dyDescent="0.25">
      <c r="A36" s="48" t="s">
        <v>495</v>
      </c>
      <c r="B36" s="16">
        <v>0</v>
      </c>
      <c r="C36" s="16">
        <v>0</v>
      </c>
      <c r="D36" s="35" t="s">
        <v>496</v>
      </c>
      <c r="E36" s="16">
        <v>0</v>
      </c>
      <c r="F36" s="38">
        <v>0</v>
      </c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x14ac:dyDescent="0.25">
      <c r="A37" s="48" t="s">
        <v>497</v>
      </c>
      <c r="B37" s="16">
        <v>0</v>
      </c>
      <c r="C37" s="16">
        <v>0</v>
      </c>
      <c r="D37" s="35" t="s">
        <v>498</v>
      </c>
      <c r="E37" s="16">
        <v>0</v>
      </c>
      <c r="F37" s="38">
        <v>0</v>
      </c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x14ac:dyDescent="0.25">
      <c r="A38" s="80" t="s">
        <v>499</v>
      </c>
      <c r="B38" s="41">
        <v>0</v>
      </c>
      <c r="C38" s="41">
        <v>0</v>
      </c>
      <c r="D38" s="81" t="s">
        <v>500</v>
      </c>
      <c r="E38" s="41">
        <v>0</v>
      </c>
      <c r="F38" s="40">
        <v>0</v>
      </c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x14ac:dyDescent="0.25">
      <c r="A39" s="48" t="s">
        <v>501</v>
      </c>
      <c r="B39" s="16">
        <v>0</v>
      </c>
      <c r="C39" s="16">
        <v>0</v>
      </c>
      <c r="D39" s="35" t="s">
        <v>502</v>
      </c>
      <c r="E39" s="16">
        <v>0</v>
      </c>
      <c r="F39" s="38">
        <v>0</v>
      </c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x14ac:dyDescent="0.25">
      <c r="A40" s="48" t="s">
        <v>503</v>
      </c>
      <c r="B40" s="16">
        <v>0</v>
      </c>
      <c r="C40" s="16">
        <v>0</v>
      </c>
      <c r="D40" s="35" t="s">
        <v>504</v>
      </c>
      <c r="E40" s="16">
        <v>0</v>
      </c>
      <c r="F40" s="38">
        <v>0</v>
      </c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x14ac:dyDescent="0.25">
      <c r="A41" s="80" t="s">
        <v>505</v>
      </c>
      <c r="B41" s="41">
        <v>5288424.43</v>
      </c>
      <c r="C41" s="41">
        <v>5145323.2300000004</v>
      </c>
      <c r="D41" s="35" t="s">
        <v>506</v>
      </c>
      <c r="E41" s="16">
        <v>0</v>
      </c>
      <c r="F41" s="38">
        <v>0</v>
      </c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x14ac:dyDescent="0.25">
      <c r="A42" s="48" t="s">
        <v>507</v>
      </c>
      <c r="B42" s="16">
        <v>0</v>
      </c>
      <c r="C42" s="16">
        <v>0</v>
      </c>
      <c r="D42" s="81" t="s">
        <v>508</v>
      </c>
      <c r="E42" s="41">
        <v>84230786.25</v>
      </c>
      <c r="F42" s="40">
        <v>83493520.280000001</v>
      </c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x14ac:dyDescent="0.25">
      <c r="A43" s="48" t="s">
        <v>509</v>
      </c>
      <c r="B43" s="16">
        <v>0</v>
      </c>
      <c r="C43" s="16">
        <v>0</v>
      </c>
      <c r="D43" s="35" t="s">
        <v>510</v>
      </c>
      <c r="E43" s="16">
        <v>84230776.25</v>
      </c>
      <c r="F43" s="38">
        <v>83492935.379999995</v>
      </c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x14ac:dyDescent="0.25">
      <c r="A44" s="48" t="s">
        <v>511</v>
      </c>
      <c r="B44" s="16">
        <v>5288424.43</v>
      </c>
      <c r="C44" s="16">
        <v>5145323.2300000004</v>
      </c>
      <c r="D44" s="35" t="s">
        <v>512</v>
      </c>
      <c r="E44" s="16">
        <v>10</v>
      </c>
      <c r="F44" s="38">
        <v>205</v>
      </c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x14ac:dyDescent="0.25">
      <c r="A45" s="48" t="s">
        <v>513</v>
      </c>
      <c r="B45" s="16">
        <v>0</v>
      </c>
      <c r="C45" s="16">
        <v>0</v>
      </c>
      <c r="D45" s="35" t="s">
        <v>514</v>
      </c>
      <c r="E45" s="16">
        <v>0</v>
      </c>
      <c r="F45" s="38">
        <v>379.9</v>
      </c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x14ac:dyDescent="0.25">
      <c r="A46" s="80" t="s">
        <v>515</v>
      </c>
      <c r="B46" s="41">
        <v>2396722286.1100001</v>
      </c>
      <c r="C46" s="41">
        <v>1449923348.03</v>
      </c>
      <c r="D46" s="81" t="s">
        <v>516</v>
      </c>
      <c r="E46" s="41">
        <v>3889865926.3600001</v>
      </c>
      <c r="F46" s="40">
        <v>1388564779.1099999</v>
      </c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x14ac:dyDescent="0.25">
      <c r="A47" s="48"/>
      <c r="B47" s="16"/>
      <c r="C47" s="16"/>
      <c r="D47" s="35"/>
      <c r="E47" s="16"/>
      <c r="F47" s="38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x14ac:dyDescent="0.25">
      <c r="A48" s="80" t="s">
        <v>517</v>
      </c>
      <c r="B48" s="41"/>
      <c r="C48" s="41"/>
      <c r="D48" s="81" t="s">
        <v>518</v>
      </c>
      <c r="E48" s="41"/>
      <c r="F48" s="40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x14ac:dyDescent="0.25">
      <c r="A49" s="48" t="s">
        <v>519</v>
      </c>
      <c r="B49" s="16">
        <v>2644898641.0500002</v>
      </c>
      <c r="C49" s="16">
        <v>1966644669.22</v>
      </c>
      <c r="D49" s="35" t="s">
        <v>520</v>
      </c>
      <c r="E49" s="16">
        <v>0</v>
      </c>
      <c r="F49" s="38">
        <v>0</v>
      </c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x14ac:dyDescent="0.25">
      <c r="A50" s="48" t="s">
        <v>521</v>
      </c>
      <c r="B50" s="16">
        <v>51892433</v>
      </c>
      <c r="C50" s="16">
        <v>32979160</v>
      </c>
      <c r="D50" s="35" t="s">
        <v>522</v>
      </c>
      <c r="E50" s="16">
        <v>0</v>
      </c>
      <c r="F50" s="38">
        <v>0</v>
      </c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x14ac:dyDescent="0.25">
      <c r="A51" s="48" t="s">
        <v>523</v>
      </c>
      <c r="B51" s="16">
        <v>10154387452.879999</v>
      </c>
      <c r="C51" s="16">
        <v>6487022526.9499998</v>
      </c>
      <c r="D51" s="35" t="s">
        <v>524</v>
      </c>
      <c r="E51" s="16">
        <v>6244435094.8500004</v>
      </c>
      <c r="F51" s="38">
        <v>4277389202.3200002</v>
      </c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x14ac:dyDescent="0.25">
      <c r="A52" s="48" t="s">
        <v>525</v>
      </c>
      <c r="B52" s="16">
        <v>3264296462.8600001</v>
      </c>
      <c r="C52" s="16">
        <v>3081645663.04</v>
      </c>
      <c r="D52" s="35" t="s">
        <v>526</v>
      </c>
      <c r="E52" s="16">
        <v>0</v>
      </c>
      <c r="F52" s="38">
        <v>0</v>
      </c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x14ac:dyDescent="0.25">
      <c r="A53" s="48" t="s">
        <v>527</v>
      </c>
      <c r="B53" s="16">
        <v>159279306.63</v>
      </c>
      <c r="C53" s="16">
        <v>150760640.97</v>
      </c>
      <c r="D53" s="35" t="s">
        <v>528</v>
      </c>
      <c r="E53" s="16">
        <v>0</v>
      </c>
      <c r="F53" s="38">
        <v>0</v>
      </c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x14ac:dyDescent="0.25">
      <c r="A54" s="48" t="s">
        <v>529</v>
      </c>
      <c r="B54" s="16">
        <v>-2751617593.6500001</v>
      </c>
      <c r="C54" s="16">
        <v>-1979528223.5999999</v>
      </c>
      <c r="D54" s="35" t="s">
        <v>530</v>
      </c>
      <c r="E54" s="16">
        <v>0</v>
      </c>
      <c r="F54" s="38">
        <v>0</v>
      </c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x14ac:dyDescent="0.25">
      <c r="A55" s="48" t="s">
        <v>531</v>
      </c>
      <c r="B55" s="16">
        <v>391256.53</v>
      </c>
      <c r="C55" s="16">
        <v>262948.84999999998</v>
      </c>
      <c r="D55" s="81" t="s">
        <v>532</v>
      </c>
      <c r="E55" s="41">
        <v>6244435094.8500004</v>
      </c>
      <c r="F55" s="40">
        <v>4277389202.3200002</v>
      </c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x14ac:dyDescent="0.25">
      <c r="A56" s="48" t="s">
        <v>533</v>
      </c>
      <c r="B56" s="16">
        <v>0</v>
      </c>
      <c r="C56" s="16">
        <v>0</v>
      </c>
      <c r="D56" s="81" t="s">
        <v>534</v>
      </c>
      <c r="E56" s="41">
        <v>10134301021.209999</v>
      </c>
      <c r="F56" s="40">
        <v>5665953981.4300003</v>
      </c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x14ac:dyDescent="0.25">
      <c r="A57" s="48" t="s">
        <v>535</v>
      </c>
      <c r="B57" s="16">
        <v>0</v>
      </c>
      <c r="C57" s="16">
        <v>0</v>
      </c>
      <c r="D57" s="81" t="s">
        <v>536</v>
      </c>
      <c r="E57" s="41"/>
      <c r="F57" s="40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x14ac:dyDescent="0.25">
      <c r="A58" s="80" t="s">
        <v>537</v>
      </c>
      <c r="B58" s="41">
        <v>13523527959.299999</v>
      </c>
      <c r="C58" s="41">
        <v>9739787385.4300003</v>
      </c>
      <c r="D58" s="81" t="s">
        <v>538</v>
      </c>
      <c r="E58" s="41">
        <v>4450093334.4099998</v>
      </c>
      <c r="F58" s="40">
        <v>4446676375.9099998</v>
      </c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x14ac:dyDescent="0.25">
      <c r="A59" s="80" t="s">
        <v>539</v>
      </c>
      <c r="B59" s="41">
        <v>15920250245.41</v>
      </c>
      <c r="C59" s="41">
        <v>11189710733.459999</v>
      </c>
      <c r="D59" s="35" t="s">
        <v>540</v>
      </c>
      <c r="E59" s="16">
        <v>790828509.66999996</v>
      </c>
      <c r="F59" s="38">
        <v>790828509.66999996</v>
      </c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x14ac:dyDescent="0.25">
      <c r="A60" s="48"/>
      <c r="B60" s="16"/>
      <c r="C60" s="16"/>
      <c r="D60" s="35" t="s">
        <v>541</v>
      </c>
      <c r="E60" s="16">
        <v>346628098.88999999</v>
      </c>
      <c r="F60" s="38">
        <v>346628098.88999999</v>
      </c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x14ac:dyDescent="0.25">
      <c r="A61" s="48"/>
      <c r="B61" s="35"/>
      <c r="C61" s="35"/>
      <c r="D61" s="35" t="s">
        <v>542</v>
      </c>
      <c r="E61" s="16">
        <v>3312636725.8499999</v>
      </c>
      <c r="F61" s="38">
        <v>3309219767.3499999</v>
      </c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x14ac:dyDescent="0.25">
      <c r="A62" s="48"/>
      <c r="B62" s="35"/>
      <c r="C62" s="35"/>
      <c r="D62" s="81" t="s">
        <v>543</v>
      </c>
      <c r="E62" s="41">
        <v>1335855889.79</v>
      </c>
      <c r="F62" s="40">
        <v>1077080376.1199999</v>
      </c>
      <c r="G62" s="35"/>
      <c r="H62" s="182"/>
      <c r="I62" s="181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x14ac:dyDescent="0.25">
      <c r="A63" s="48"/>
      <c r="B63" s="35"/>
      <c r="C63" s="35"/>
      <c r="D63" s="35" t="s">
        <v>544</v>
      </c>
      <c r="E63" s="27">
        <v>-1627077511.8199999</v>
      </c>
      <c r="F63" s="38">
        <v>190678750.25</v>
      </c>
      <c r="G63" s="35"/>
      <c r="H63" s="184"/>
      <c r="I63" s="183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x14ac:dyDescent="0.25">
      <c r="A64" s="48"/>
      <c r="B64" s="35"/>
      <c r="C64" s="35"/>
      <c r="D64" s="35" t="s">
        <v>545</v>
      </c>
      <c r="E64" s="16">
        <v>2052340658.1400001</v>
      </c>
      <c r="F64" s="38">
        <v>1013660767.85</v>
      </c>
      <c r="G64" s="35"/>
      <c r="H64" s="184"/>
      <c r="I64" s="183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x14ac:dyDescent="0.25">
      <c r="A65" s="48"/>
      <c r="B65" s="35"/>
      <c r="C65" s="35"/>
      <c r="D65" s="35" t="s">
        <v>546</v>
      </c>
      <c r="E65" s="16">
        <v>2895758532.75</v>
      </c>
      <c r="F65" s="38">
        <v>2895758532.75</v>
      </c>
      <c r="G65" s="35"/>
      <c r="H65" s="184"/>
      <c r="I65" s="183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x14ac:dyDescent="0.25">
      <c r="A66" s="48"/>
      <c r="B66" s="35"/>
      <c r="C66" s="35"/>
      <c r="D66" s="35" t="s">
        <v>547</v>
      </c>
      <c r="E66" s="16">
        <v>0</v>
      </c>
      <c r="F66" s="38">
        <v>0</v>
      </c>
      <c r="G66" s="35"/>
      <c r="H66" s="184"/>
      <c r="I66" s="183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x14ac:dyDescent="0.25">
      <c r="A67" s="48"/>
      <c r="B67" s="35"/>
      <c r="C67" s="35"/>
      <c r="D67" s="35" t="s">
        <v>548</v>
      </c>
      <c r="E67" s="16">
        <v>-1985165789.28</v>
      </c>
      <c r="F67" s="38">
        <v>-3023017674.73</v>
      </c>
      <c r="G67" s="35"/>
      <c r="H67" s="184"/>
      <c r="I67" s="183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x14ac:dyDescent="0.25">
      <c r="A68" s="48"/>
      <c r="B68" s="35"/>
      <c r="C68" s="35"/>
      <c r="D68" s="81" t="s">
        <v>549</v>
      </c>
      <c r="E68" s="41">
        <v>0</v>
      </c>
      <c r="F68" s="40">
        <v>0</v>
      </c>
      <c r="G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x14ac:dyDescent="0.25">
      <c r="A69" s="48"/>
      <c r="B69" s="35"/>
      <c r="C69" s="35"/>
      <c r="D69" s="35" t="s">
        <v>550</v>
      </c>
      <c r="E69" s="16">
        <v>0</v>
      </c>
      <c r="F69" s="38">
        <v>0</v>
      </c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x14ac:dyDescent="0.25">
      <c r="A70" s="48"/>
      <c r="B70" s="35"/>
      <c r="C70" s="35"/>
      <c r="D70" s="35" t="s">
        <v>551</v>
      </c>
      <c r="E70" s="16">
        <v>0</v>
      </c>
      <c r="F70" s="38">
        <v>0</v>
      </c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x14ac:dyDescent="0.25">
      <c r="A71" s="48"/>
      <c r="B71" s="35"/>
      <c r="C71" s="35"/>
      <c r="D71" s="81" t="s">
        <v>552</v>
      </c>
      <c r="E71" s="41">
        <v>5785949224.1999998</v>
      </c>
      <c r="F71" s="40">
        <v>5523756752.0299997</v>
      </c>
      <c r="G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x14ac:dyDescent="0.25">
      <c r="A72" s="59"/>
      <c r="B72" s="60"/>
      <c r="C72" s="60"/>
      <c r="D72" s="190" t="s">
        <v>553</v>
      </c>
      <c r="E72" s="191">
        <v>15920250245.41</v>
      </c>
      <c r="F72" s="192">
        <v>11189710733.459999</v>
      </c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x14ac:dyDescent="0.25">
      <c r="A73" s="35" t="s">
        <v>554</v>
      </c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x14ac:dyDescent="0.25"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x14ac:dyDescent="0.25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x14ac:dyDescent="0.25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x14ac:dyDescent="0.25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x14ac:dyDescent="0.25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x14ac:dyDescent="0.25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x14ac:dyDescent="0.25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x14ac:dyDescent="0.25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x14ac:dyDescent="0.25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x14ac:dyDescent="0.25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x14ac:dyDescent="0.25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x14ac:dyDescent="0.25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x14ac:dyDescent="0.25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x14ac:dyDescent="0.25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x14ac:dyDescent="0.25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x14ac:dyDescent="0.25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x14ac:dyDescent="0.25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x14ac:dyDescent="0.25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x14ac:dyDescent="0.25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x14ac:dyDescent="0.25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x14ac:dyDescent="0.25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x14ac:dyDescent="0.25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x14ac:dyDescent="0.25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x14ac:dyDescent="0.25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x14ac:dyDescent="0.25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</sheetData>
  <mergeCells count="4">
    <mergeCell ref="A1:F1"/>
    <mergeCell ref="A2:F2"/>
    <mergeCell ref="A3:F3"/>
    <mergeCell ref="A4:F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showGridLines="0" workbookViewId="0">
      <selection activeCell="M28" sqref="M28"/>
    </sheetView>
  </sheetViews>
  <sheetFormatPr baseColWidth="10" defaultRowHeight="11.25" x14ac:dyDescent="0.2"/>
  <cols>
    <col min="1" max="1" width="4.28515625" style="166" customWidth="1"/>
    <col min="2" max="2" width="3.42578125" style="82" bestFit="1" customWidth="1"/>
    <col min="3" max="3" width="29.28515625" style="82" customWidth="1"/>
    <col min="4" max="4" width="11.42578125" style="82"/>
    <col min="5" max="5" width="21.85546875" style="166" customWidth="1"/>
    <col min="6" max="6" width="11.42578125" style="82"/>
    <col min="7" max="7" width="10.42578125" style="82" bestFit="1" customWidth="1"/>
    <col min="8" max="8" width="15.140625" style="82" customWidth="1"/>
    <col min="9" max="9" width="10.85546875" style="82" bestFit="1" customWidth="1"/>
    <col min="10" max="10" width="16.28515625" style="82" customWidth="1"/>
    <col min="11" max="11" width="22.28515625" style="82" customWidth="1"/>
    <col min="12" max="12" width="11.42578125" style="82"/>
    <col min="13" max="13" width="13.85546875" style="82" customWidth="1"/>
    <col min="14" max="16384" width="11.42578125" style="82"/>
  </cols>
  <sheetData>
    <row r="1" spans="1:11" x14ac:dyDescent="0.2">
      <c r="A1" s="224"/>
      <c r="B1" s="225"/>
      <c r="C1" s="225"/>
      <c r="D1" s="225"/>
      <c r="E1" s="225"/>
      <c r="F1" s="225"/>
      <c r="G1" s="225"/>
      <c r="H1" s="225"/>
      <c r="I1" s="225"/>
      <c r="J1" s="225"/>
      <c r="K1" s="226"/>
    </row>
    <row r="2" spans="1:11" x14ac:dyDescent="0.2">
      <c r="A2" s="227" t="s">
        <v>669</v>
      </c>
      <c r="B2" s="228"/>
      <c r="C2" s="228"/>
      <c r="D2" s="228"/>
      <c r="E2" s="228"/>
      <c r="F2" s="228"/>
      <c r="G2" s="228"/>
      <c r="H2" s="228"/>
      <c r="I2" s="228"/>
      <c r="J2" s="228"/>
      <c r="K2" s="229"/>
    </row>
    <row r="3" spans="1:11" x14ac:dyDescent="0.2">
      <c r="A3" s="227" t="s">
        <v>555</v>
      </c>
      <c r="B3" s="228"/>
      <c r="C3" s="228"/>
      <c r="D3" s="228"/>
      <c r="E3" s="228"/>
      <c r="F3" s="228"/>
      <c r="G3" s="228"/>
      <c r="H3" s="228"/>
      <c r="I3" s="228"/>
      <c r="J3" s="228"/>
      <c r="K3" s="229"/>
    </row>
    <row r="4" spans="1:11" x14ac:dyDescent="0.2">
      <c r="A4" s="227" t="s">
        <v>667</v>
      </c>
      <c r="B4" s="228"/>
      <c r="C4" s="228"/>
      <c r="D4" s="228"/>
      <c r="E4" s="228"/>
      <c r="F4" s="228"/>
      <c r="G4" s="228"/>
      <c r="H4" s="228"/>
      <c r="I4" s="228"/>
      <c r="J4" s="228"/>
      <c r="K4" s="229"/>
    </row>
    <row r="5" spans="1:11" ht="12" thickBot="1" x14ac:dyDescent="0.25">
      <c r="A5" s="230"/>
      <c r="B5" s="231"/>
      <c r="C5" s="231"/>
      <c r="D5" s="231"/>
      <c r="E5" s="231"/>
      <c r="F5" s="231"/>
      <c r="G5" s="231"/>
      <c r="H5" s="231"/>
      <c r="I5" s="231"/>
      <c r="J5" s="231"/>
      <c r="K5" s="232"/>
    </row>
    <row r="6" spans="1:11" ht="12" thickBot="1" x14ac:dyDescent="0.25">
      <c r="A6" s="233" t="s">
        <v>556</v>
      </c>
      <c r="B6" s="234"/>
      <c r="C6" s="235"/>
      <c r="D6" s="242" t="s">
        <v>557</v>
      </c>
      <c r="E6" s="243"/>
      <c r="F6" s="243"/>
      <c r="G6" s="244"/>
      <c r="H6" s="245" t="s">
        <v>558</v>
      </c>
      <c r="I6" s="244"/>
      <c r="J6" s="246" t="s">
        <v>559</v>
      </c>
      <c r="K6" s="249" t="s">
        <v>560</v>
      </c>
    </row>
    <row r="7" spans="1:11" ht="12" thickBot="1" x14ac:dyDescent="0.25">
      <c r="A7" s="236"/>
      <c r="B7" s="237"/>
      <c r="C7" s="238"/>
      <c r="D7" s="252" t="s">
        <v>561</v>
      </c>
      <c r="E7" s="253"/>
      <c r="F7" s="254" t="s">
        <v>562</v>
      </c>
      <c r="G7" s="255"/>
      <c r="H7" s="83"/>
      <c r="I7" s="84"/>
      <c r="J7" s="247"/>
      <c r="K7" s="250"/>
    </row>
    <row r="8" spans="1:11" ht="45.75" thickBot="1" x14ac:dyDescent="0.25">
      <c r="A8" s="239"/>
      <c r="B8" s="240"/>
      <c r="C8" s="241"/>
      <c r="D8" s="85"/>
      <c r="E8" s="86" t="s">
        <v>563</v>
      </c>
      <c r="F8" s="87"/>
      <c r="G8" s="87" t="s">
        <v>564</v>
      </c>
      <c r="H8" s="88" t="s">
        <v>565</v>
      </c>
      <c r="I8" s="88" t="s">
        <v>566</v>
      </c>
      <c r="J8" s="248"/>
      <c r="K8" s="251"/>
    </row>
    <row r="9" spans="1:11" ht="12" thickBot="1" x14ac:dyDescent="0.25">
      <c r="A9" s="256" t="s">
        <v>567</v>
      </c>
      <c r="B9" s="257"/>
      <c r="C9" s="257"/>
      <c r="D9" s="257"/>
      <c r="E9" s="257"/>
      <c r="F9" s="257"/>
      <c r="G9" s="257"/>
      <c r="H9" s="89"/>
      <c r="I9" s="89"/>
      <c r="J9" s="89"/>
      <c r="K9" s="90"/>
    </row>
    <row r="10" spans="1:11" ht="12" thickBot="1" x14ac:dyDescent="0.25">
      <c r="A10" s="258" t="s">
        <v>568</v>
      </c>
      <c r="B10" s="259"/>
      <c r="C10" s="259"/>
      <c r="D10" s="259"/>
      <c r="E10" s="259"/>
      <c r="F10" s="259"/>
      <c r="G10" s="259"/>
      <c r="H10" s="91"/>
      <c r="I10" s="91"/>
      <c r="J10" s="91"/>
      <c r="K10" s="92"/>
    </row>
    <row r="11" spans="1:11" ht="30" customHeight="1" thickBot="1" x14ac:dyDescent="0.25">
      <c r="A11" s="93">
        <v>1</v>
      </c>
      <c r="B11" s="260" t="s">
        <v>569</v>
      </c>
      <c r="C11" s="260"/>
      <c r="D11" s="94"/>
      <c r="E11" s="95"/>
      <c r="F11" s="94"/>
      <c r="G11" s="96"/>
      <c r="H11" s="94"/>
      <c r="I11" s="94"/>
      <c r="J11" s="94"/>
      <c r="K11" s="97"/>
    </row>
    <row r="12" spans="1:11" ht="23.25" thickBot="1" x14ac:dyDescent="0.25">
      <c r="A12" s="98"/>
      <c r="B12" s="99" t="s">
        <v>570</v>
      </c>
      <c r="C12" s="100" t="s">
        <v>571</v>
      </c>
      <c r="D12" s="101" t="s">
        <v>572</v>
      </c>
      <c r="E12" s="102" t="s">
        <v>573</v>
      </c>
      <c r="F12" s="103"/>
      <c r="G12" s="104"/>
      <c r="H12" s="105">
        <v>0</v>
      </c>
      <c r="I12" s="101" t="s">
        <v>574</v>
      </c>
      <c r="J12" s="103" t="s">
        <v>575</v>
      </c>
      <c r="K12" s="106"/>
    </row>
    <row r="13" spans="1:11" ht="12" thickBot="1" x14ac:dyDescent="0.25">
      <c r="A13" s="98"/>
      <c r="B13" s="99" t="s">
        <v>576</v>
      </c>
      <c r="C13" s="100" t="s">
        <v>83</v>
      </c>
      <c r="D13" s="107" t="s">
        <v>572</v>
      </c>
      <c r="E13" s="108" t="s">
        <v>577</v>
      </c>
      <c r="F13" s="109"/>
      <c r="G13" s="110"/>
      <c r="H13" s="105">
        <v>0</v>
      </c>
      <c r="I13" s="107" t="s">
        <v>574</v>
      </c>
      <c r="J13" s="109" t="s">
        <v>575</v>
      </c>
      <c r="K13" s="106"/>
    </row>
    <row r="14" spans="1:11" ht="23.25" thickBot="1" x14ac:dyDescent="0.25">
      <c r="A14" s="98"/>
      <c r="B14" s="99" t="s">
        <v>578</v>
      </c>
      <c r="C14" s="100" t="s">
        <v>579</v>
      </c>
      <c r="D14" s="107" t="s">
        <v>572</v>
      </c>
      <c r="E14" s="108" t="s">
        <v>580</v>
      </c>
      <c r="F14" s="109"/>
      <c r="G14" s="110"/>
      <c r="H14" s="105">
        <v>1573802198.5900021</v>
      </c>
      <c r="I14" s="107" t="s">
        <v>574</v>
      </c>
      <c r="J14" s="111" t="s">
        <v>575</v>
      </c>
      <c r="K14" s="109"/>
    </row>
    <row r="15" spans="1:11" ht="34.5" customHeight="1" thickBot="1" x14ac:dyDescent="0.25">
      <c r="A15" s="112">
        <v>2</v>
      </c>
      <c r="B15" s="223" t="s">
        <v>581</v>
      </c>
      <c r="C15" s="223"/>
      <c r="D15" s="113"/>
      <c r="E15" s="114"/>
      <c r="F15" s="113"/>
      <c r="G15" s="115"/>
      <c r="H15" s="113"/>
      <c r="I15" s="113"/>
      <c r="J15" s="116"/>
      <c r="K15" s="117"/>
    </row>
    <row r="16" spans="1:11" ht="23.25" thickBot="1" x14ac:dyDescent="0.25">
      <c r="A16" s="98"/>
      <c r="B16" s="99" t="s">
        <v>570</v>
      </c>
      <c r="C16" s="100" t="s">
        <v>571</v>
      </c>
      <c r="D16" s="101" t="s">
        <v>572</v>
      </c>
      <c r="E16" s="118" t="s">
        <v>573</v>
      </c>
      <c r="F16" s="103"/>
      <c r="G16" s="104"/>
      <c r="H16" s="105">
        <v>0</v>
      </c>
      <c r="I16" s="101" t="s">
        <v>574</v>
      </c>
      <c r="J16" s="103" t="s">
        <v>575</v>
      </c>
      <c r="K16" s="106"/>
    </row>
    <row r="17" spans="1:13" ht="12" thickBot="1" x14ac:dyDescent="0.25">
      <c r="A17" s="98"/>
      <c r="B17" s="99" t="s">
        <v>576</v>
      </c>
      <c r="C17" s="100" t="s">
        <v>83</v>
      </c>
      <c r="D17" s="107" t="s">
        <v>572</v>
      </c>
      <c r="E17" s="102" t="s">
        <v>582</v>
      </c>
      <c r="F17" s="109"/>
      <c r="G17" s="110"/>
      <c r="H17" s="105">
        <v>0</v>
      </c>
      <c r="I17" s="107" t="s">
        <v>574</v>
      </c>
      <c r="J17" s="109" t="s">
        <v>575</v>
      </c>
      <c r="K17" s="106"/>
    </row>
    <row r="18" spans="1:13" ht="23.25" thickBot="1" x14ac:dyDescent="0.25">
      <c r="A18" s="98"/>
      <c r="B18" s="99" t="s">
        <v>578</v>
      </c>
      <c r="C18" s="100" t="s">
        <v>579</v>
      </c>
      <c r="D18" s="107" t="s">
        <v>572</v>
      </c>
      <c r="E18" s="108" t="s">
        <v>580</v>
      </c>
      <c r="F18" s="109"/>
      <c r="G18" s="110"/>
      <c r="H18" s="105">
        <v>1543524758.4699998</v>
      </c>
      <c r="I18" s="107" t="s">
        <v>574</v>
      </c>
      <c r="J18" s="111" t="s">
        <v>575</v>
      </c>
      <c r="K18" s="109"/>
      <c r="M18" s="119"/>
    </row>
    <row r="19" spans="1:13" ht="26.25" customHeight="1" thickBot="1" x14ac:dyDescent="0.25">
      <c r="A19" s="112">
        <v>3</v>
      </c>
      <c r="B19" s="223" t="s">
        <v>583</v>
      </c>
      <c r="C19" s="223"/>
      <c r="D19" s="113"/>
      <c r="E19" s="114"/>
      <c r="F19" s="113"/>
      <c r="G19" s="115"/>
      <c r="H19" s="113"/>
      <c r="I19" s="113"/>
      <c r="J19" s="116"/>
      <c r="K19" s="117"/>
    </row>
    <row r="20" spans="1:13" ht="23.25" thickBot="1" x14ac:dyDescent="0.25">
      <c r="A20" s="98"/>
      <c r="B20" s="99" t="s">
        <v>570</v>
      </c>
      <c r="C20" s="100" t="s">
        <v>571</v>
      </c>
      <c r="D20" s="101" t="s">
        <v>572</v>
      </c>
      <c r="E20" s="102" t="s">
        <v>584</v>
      </c>
      <c r="F20" s="103"/>
      <c r="G20" s="104"/>
      <c r="H20" s="105">
        <v>1692119395</v>
      </c>
      <c r="I20" s="101" t="s">
        <v>574</v>
      </c>
      <c r="J20" s="103" t="s">
        <v>585</v>
      </c>
      <c r="K20" s="106"/>
    </row>
    <row r="21" spans="1:13" ht="23.25" thickBot="1" x14ac:dyDescent="0.25">
      <c r="A21" s="98"/>
      <c r="B21" s="99" t="s">
        <v>576</v>
      </c>
      <c r="C21" s="100" t="s">
        <v>83</v>
      </c>
      <c r="D21" s="107" t="s">
        <v>572</v>
      </c>
      <c r="E21" s="108" t="s">
        <v>586</v>
      </c>
      <c r="F21" s="109"/>
      <c r="G21" s="110"/>
      <c r="H21" s="105">
        <v>1692119395</v>
      </c>
      <c r="I21" s="107" t="s">
        <v>574</v>
      </c>
      <c r="J21" s="109" t="s">
        <v>585</v>
      </c>
      <c r="K21" s="106"/>
    </row>
    <row r="22" spans="1:13" ht="23.25" thickBot="1" x14ac:dyDescent="0.25">
      <c r="A22" s="98"/>
      <c r="B22" s="99" t="s">
        <v>578</v>
      </c>
      <c r="C22" s="100" t="s">
        <v>579</v>
      </c>
      <c r="D22" s="107" t="s">
        <v>572</v>
      </c>
      <c r="E22" s="108" t="s">
        <v>587</v>
      </c>
      <c r="F22" s="109"/>
      <c r="G22" s="110"/>
      <c r="H22" s="105">
        <v>4147401826.4099998</v>
      </c>
      <c r="I22" s="107" t="s">
        <v>574</v>
      </c>
      <c r="J22" s="111" t="s">
        <v>585</v>
      </c>
      <c r="K22" s="109"/>
    </row>
    <row r="23" spans="1:13" ht="27" customHeight="1" thickBot="1" x14ac:dyDescent="0.25">
      <c r="A23" s="112">
        <v>4</v>
      </c>
      <c r="B23" s="223" t="s">
        <v>588</v>
      </c>
      <c r="C23" s="223"/>
      <c r="D23" s="113"/>
      <c r="E23" s="114"/>
      <c r="F23" s="113"/>
      <c r="G23" s="115"/>
      <c r="H23" s="113"/>
      <c r="I23" s="113"/>
      <c r="J23" s="116"/>
      <c r="K23" s="117"/>
    </row>
    <row r="24" spans="1:13" ht="23.25" thickBot="1" x14ac:dyDescent="0.25">
      <c r="A24" s="120"/>
      <c r="B24" s="121" t="s">
        <v>570</v>
      </c>
      <c r="C24" s="122" t="s">
        <v>589</v>
      </c>
      <c r="D24" s="116"/>
      <c r="E24" s="123"/>
      <c r="F24" s="116"/>
      <c r="G24" s="124"/>
      <c r="H24" s="116"/>
      <c r="I24" s="116"/>
      <c r="J24" s="116"/>
      <c r="K24" s="125"/>
    </row>
    <row r="25" spans="1:13" ht="23.25" thickBot="1" x14ac:dyDescent="0.25">
      <c r="A25" s="98"/>
      <c r="B25" s="99"/>
      <c r="C25" s="126" t="s">
        <v>590</v>
      </c>
      <c r="D25" s="101" t="s">
        <v>572</v>
      </c>
      <c r="E25" s="102" t="s">
        <v>591</v>
      </c>
      <c r="F25" s="103"/>
      <c r="G25" s="104"/>
      <c r="H25" s="105">
        <v>3000000</v>
      </c>
      <c r="I25" s="101" t="s">
        <v>574</v>
      </c>
      <c r="J25" s="103" t="s">
        <v>592</v>
      </c>
      <c r="K25" s="103"/>
    </row>
    <row r="26" spans="1:13" ht="12" thickBot="1" x14ac:dyDescent="0.25">
      <c r="A26" s="98"/>
      <c r="B26" s="99"/>
      <c r="C26" s="126" t="s">
        <v>593</v>
      </c>
      <c r="D26" s="107" t="s">
        <v>572</v>
      </c>
      <c r="E26" s="108" t="s">
        <v>594</v>
      </c>
      <c r="F26" s="109"/>
      <c r="G26" s="110"/>
      <c r="H26" s="105">
        <v>6013333.3799999999</v>
      </c>
      <c r="I26" s="107" t="s">
        <v>574</v>
      </c>
      <c r="J26" s="109" t="s">
        <v>592</v>
      </c>
      <c r="K26" s="109"/>
    </row>
    <row r="27" spans="1:13" ht="45.75" thickBot="1" x14ac:dyDescent="0.25">
      <c r="A27" s="127"/>
      <c r="B27" s="99" t="s">
        <v>576</v>
      </c>
      <c r="C27" s="100" t="s">
        <v>595</v>
      </c>
      <c r="D27" s="107" t="s">
        <v>572</v>
      </c>
      <c r="E27" s="108" t="s">
        <v>596</v>
      </c>
      <c r="F27" s="109"/>
      <c r="G27" s="110"/>
      <c r="H27" s="105">
        <v>0</v>
      </c>
      <c r="I27" s="107" t="s">
        <v>574</v>
      </c>
      <c r="J27" s="109" t="s">
        <v>592</v>
      </c>
      <c r="K27" s="109"/>
    </row>
    <row r="28" spans="1:13" ht="23.25" thickBot="1" x14ac:dyDescent="0.25">
      <c r="A28" s="127"/>
      <c r="B28" s="99" t="s">
        <v>578</v>
      </c>
      <c r="C28" s="100" t="s">
        <v>597</v>
      </c>
      <c r="D28" s="128" t="s">
        <v>572</v>
      </c>
      <c r="E28" s="129" t="s">
        <v>598</v>
      </c>
      <c r="F28" s="111"/>
      <c r="G28" s="130"/>
      <c r="H28" s="105">
        <v>3956727.79</v>
      </c>
      <c r="I28" s="128" t="s">
        <v>574</v>
      </c>
      <c r="J28" s="111" t="s">
        <v>592</v>
      </c>
      <c r="K28" s="111"/>
    </row>
    <row r="29" spans="1:13" ht="45.75" thickBot="1" x14ac:dyDescent="0.25">
      <c r="A29" s="127"/>
      <c r="B29" s="99" t="s">
        <v>599</v>
      </c>
      <c r="C29" s="100" t="s">
        <v>600</v>
      </c>
      <c r="D29" s="131" t="s">
        <v>572</v>
      </c>
      <c r="E29" s="132" t="s">
        <v>596</v>
      </c>
      <c r="F29" s="133"/>
      <c r="G29" s="134"/>
      <c r="H29" s="105">
        <v>0</v>
      </c>
      <c r="I29" s="131" t="s">
        <v>574</v>
      </c>
      <c r="J29" s="133" t="s">
        <v>592</v>
      </c>
      <c r="K29" s="133"/>
    </row>
    <row r="30" spans="1:13" ht="12" thickBot="1" x14ac:dyDescent="0.25">
      <c r="A30" s="135"/>
      <c r="B30" s="136"/>
      <c r="C30" s="136"/>
      <c r="D30" s="136"/>
      <c r="E30" s="137"/>
      <c r="F30" s="136"/>
      <c r="G30" s="136"/>
      <c r="H30" s="136"/>
      <c r="I30" s="136"/>
      <c r="J30" s="136"/>
      <c r="K30" s="136"/>
    </row>
    <row r="31" spans="1:13" ht="12" thickBot="1" x14ac:dyDescent="0.25">
      <c r="A31" s="138">
        <v>5</v>
      </c>
      <c r="B31" s="223" t="s">
        <v>601</v>
      </c>
      <c r="C31" s="223"/>
      <c r="D31" s="113"/>
      <c r="E31" s="114"/>
      <c r="F31" s="113"/>
      <c r="G31" s="115"/>
      <c r="H31" s="113"/>
      <c r="I31" s="113"/>
      <c r="J31" s="113"/>
      <c r="K31" s="117"/>
    </row>
    <row r="32" spans="1:13" ht="23.25" thickBot="1" x14ac:dyDescent="0.25">
      <c r="A32" s="98"/>
      <c r="B32" s="99" t="s">
        <v>602</v>
      </c>
      <c r="C32" s="100" t="s">
        <v>603</v>
      </c>
      <c r="D32" s="101" t="s">
        <v>572</v>
      </c>
      <c r="E32" s="102" t="s">
        <v>604</v>
      </c>
      <c r="F32" s="103"/>
      <c r="G32" s="104"/>
      <c r="H32" s="105">
        <v>12492947586</v>
      </c>
      <c r="I32" s="101" t="s">
        <v>574</v>
      </c>
      <c r="J32" s="103" t="s">
        <v>605</v>
      </c>
      <c r="K32" s="103"/>
    </row>
    <row r="33" spans="1:11" ht="34.5" thickBot="1" x14ac:dyDescent="0.25">
      <c r="A33" s="98"/>
      <c r="B33" s="99" t="s">
        <v>606</v>
      </c>
      <c r="C33" s="100" t="s">
        <v>579</v>
      </c>
      <c r="D33" s="107" t="s">
        <v>572</v>
      </c>
      <c r="E33" s="108" t="s">
        <v>607</v>
      </c>
      <c r="F33" s="109"/>
      <c r="G33" s="110"/>
      <c r="H33" s="105">
        <v>12461860386.540003</v>
      </c>
      <c r="I33" s="107" t="s">
        <v>574</v>
      </c>
      <c r="J33" s="111" t="s">
        <v>608</v>
      </c>
      <c r="K33" s="109"/>
    </row>
    <row r="34" spans="1:11" ht="34.5" customHeight="1" thickBot="1" x14ac:dyDescent="0.25">
      <c r="A34" s="112">
        <v>6</v>
      </c>
      <c r="B34" s="223" t="s">
        <v>609</v>
      </c>
      <c r="C34" s="223"/>
      <c r="D34" s="113"/>
      <c r="E34" s="114"/>
      <c r="F34" s="113"/>
      <c r="G34" s="115"/>
      <c r="H34" s="113"/>
      <c r="I34" s="113"/>
      <c r="J34" s="116"/>
      <c r="K34" s="117"/>
    </row>
    <row r="35" spans="1:11" ht="68.25" thickBot="1" x14ac:dyDescent="0.25">
      <c r="A35" s="98"/>
      <c r="B35" s="99" t="s">
        <v>602</v>
      </c>
      <c r="C35" s="100" t="s">
        <v>603</v>
      </c>
      <c r="D35" s="101" t="s">
        <v>572</v>
      </c>
      <c r="E35" s="102" t="s">
        <v>610</v>
      </c>
      <c r="F35" s="103"/>
      <c r="G35" s="104"/>
      <c r="H35" s="139">
        <v>241300000</v>
      </c>
      <c r="I35" s="101" t="s">
        <v>574</v>
      </c>
      <c r="J35" s="133" t="s">
        <v>611</v>
      </c>
      <c r="K35" s="103"/>
    </row>
    <row r="36" spans="1:11" ht="12" thickBot="1" x14ac:dyDescent="0.25">
      <c r="A36" s="112">
        <v>7</v>
      </c>
      <c r="B36" s="223" t="s">
        <v>612</v>
      </c>
      <c r="C36" s="223"/>
      <c r="D36" s="113"/>
      <c r="E36" s="114"/>
      <c r="F36" s="113"/>
      <c r="G36" s="115"/>
      <c r="H36" s="113"/>
      <c r="I36" s="113"/>
      <c r="J36" s="116"/>
      <c r="K36" s="117"/>
    </row>
    <row r="37" spans="1:11" ht="45.75" thickBot="1" x14ac:dyDescent="0.25">
      <c r="A37" s="98"/>
      <c r="B37" s="99" t="s">
        <v>602</v>
      </c>
      <c r="C37" s="100" t="s">
        <v>571</v>
      </c>
      <c r="D37" s="131" t="s">
        <v>572</v>
      </c>
      <c r="E37" s="132" t="s">
        <v>613</v>
      </c>
      <c r="F37" s="133"/>
      <c r="G37" s="134"/>
      <c r="H37" s="105">
        <v>0</v>
      </c>
      <c r="I37" s="131" t="s">
        <v>574</v>
      </c>
      <c r="J37" s="103" t="s">
        <v>614</v>
      </c>
      <c r="K37" s="103"/>
    </row>
    <row r="38" spans="1:11" ht="34.5" thickBot="1" x14ac:dyDescent="0.25">
      <c r="A38" s="98"/>
      <c r="B38" s="99" t="s">
        <v>606</v>
      </c>
      <c r="C38" s="100" t="s">
        <v>83</v>
      </c>
      <c r="D38" s="101" t="s">
        <v>572</v>
      </c>
      <c r="E38" s="132" t="s">
        <v>615</v>
      </c>
      <c r="F38" s="103"/>
      <c r="G38" s="104"/>
      <c r="H38" s="105">
        <v>0</v>
      </c>
      <c r="I38" s="101" t="s">
        <v>574</v>
      </c>
      <c r="J38" s="109" t="s">
        <v>614</v>
      </c>
      <c r="K38" s="109"/>
    </row>
    <row r="39" spans="1:11" ht="12" thickBot="1" x14ac:dyDescent="0.25">
      <c r="A39" s="98"/>
      <c r="B39" s="99" t="s">
        <v>578</v>
      </c>
      <c r="C39" s="100" t="s">
        <v>579</v>
      </c>
      <c r="D39" s="128" t="s">
        <v>572</v>
      </c>
      <c r="E39" s="129" t="s">
        <v>587</v>
      </c>
      <c r="F39" s="111"/>
      <c r="G39" s="130"/>
      <c r="H39" s="105">
        <v>0</v>
      </c>
      <c r="I39" s="111" t="s">
        <v>574</v>
      </c>
      <c r="J39" s="111" t="s">
        <v>614</v>
      </c>
      <c r="K39" s="111"/>
    </row>
    <row r="40" spans="1:11" ht="12" thickBot="1" x14ac:dyDescent="0.25">
      <c r="A40" s="261" t="s">
        <v>616</v>
      </c>
      <c r="B40" s="262"/>
      <c r="C40" s="262"/>
      <c r="D40" s="262"/>
      <c r="E40" s="262"/>
      <c r="F40" s="262"/>
      <c r="G40" s="262"/>
      <c r="H40" s="140"/>
      <c r="I40" s="140"/>
      <c r="J40" s="140"/>
      <c r="K40" s="141"/>
    </row>
    <row r="41" spans="1:11" ht="21.75" customHeight="1" thickBot="1" x14ac:dyDescent="0.25">
      <c r="A41" s="112">
        <v>1</v>
      </c>
      <c r="B41" s="223" t="s">
        <v>617</v>
      </c>
      <c r="C41" s="223"/>
      <c r="D41" s="116"/>
      <c r="E41" s="123"/>
      <c r="F41" s="116"/>
      <c r="G41" s="124"/>
      <c r="H41" s="116"/>
      <c r="I41" s="116"/>
      <c r="J41" s="116"/>
      <c r="K41" s="125"/>
    </row>
    <row r="42" spans="1:11" ht="23.25" thickBot="1" x14ac:dyDescent="0.25">
      <c r="A42" s="127"/>
      <c r="B42" s="142" t="s">
        <v>570</v>
      </c>
      <c r="C42" s="100" t="s">
        <v>618</v>
      </c>
      <c r="D42" s="131" t="s">
        <v>572</v>
      </c>
      <c r="E42" s="132" t="s">
        <v>619</v>
      </c>
      <c r="F42" s="133"/>
      <c r="G42" s="134"/>
      <c r="H42" s="143"/>
      <c r="I42" s="144"/>
      <c r="J42" s="103" t="s">
        <v>620</v>
      </c>
      <c r="K42" s="103"/>
    </row>
    <row r="43" spans="1:11" ht="45.75" thickBot="1" x14ac:dyDescent="0.25">
      <c r="A43" s="127"/>
      <c r="B43" s="142" t="s">
        <v>576</v>
      </c>
      <c r="C43" s="100" t="s">
        <v>621</v>
      </c>
      <c r="D43" s="131" t="s">
        <v>572</v>
      </c>
      <c r="E43" s="132" t="s">
        <v>622</v>
      </c>
      <c r="F43" s="133"/>
      <c r="G43" s="134"/>
      <c r="H43" s="145"/>
      <c r="I43" s="146"/>
      <c r="J43" s="109" t="s">
        <v>620</v>
      </c>
      <c r="K43" s="109"/>
    </row>
    <row r="44" spans="1:11" ht="57" thickBot="1" x14ac:dyDescent="0.25">
      <c r="A44" s="127"/>
      <c r="B44" s="142" t="s">
        <v>578</v>
      </c>
      <c r="C44" s="100" t="s">
        <v>623</v>
      </c>
      <c r="D44" s="131" t="s">
        <v>572</v>
      </c>
      <c r="E44" s="132" t="s">
        <v>624</v>
      </c>
      <c r="F44" s="133"/>
      <c r="G44" s="134"/>
      <c r="H44" s="145"/>
      <c r="I44" s="146"/>
      <c r="J44" s="109" t="s">
        <v>620</v>
      </c>
      <c r="K44" s="109"/>
    </row>
    <row r="45" spans="1:11" ht="45.75" thickBot="1" x14ac:dyDescent="0.25">
      <c r="A45" s="127"/>
      <c r="B45" s="142" t="s">
        <v>599</v>
      </c>
      <c r="C45" s="100" t="s">
        <v>625</v>
      </c>
      <c r="D45" s="131" t="s">
        <v>572</v>
      </c>
      <c r="E45" s="132" t="s">
        <v>626</v>
      </c>
      <c r="F45" s="133"/>
      <c r="G45" s="134"/>
      <c r="H45" s="145"/>
      <c r="I45" s="146"/>
      <c r="J45" s="109" t="s">
        <v>620</v>
      </c>
      <c r="K45" s="109"/>
    </row>
    <row r="46" spans="1:11" ht="23.25" thickBot="1" x14ac:dyDescent="0.25">
      <c r="A46" s="127"/>
      <c r="B46" s="142" t="s">
        <v>627</v>
      </c>
      <c r="C46" s="100" t="s">
        <v>628</v>
      </c>
      <c r="D46" s="131" t="s">
        <v>572</v>
      </c>
      <c r="E46" s="132" t="s">
        <v>629</v>
      </c>
      <c r="F46" s="133"/>
      <c r="G46" s="134"/>
      <c r="H46" s="145"/>
      <c r="I46" s="146"/>
      <c r="J46" s="111" t="s">
        <v>620</v>
      </c>
      <c r="K46" s="109"/>
    </row>
    <row r="47" spans="1:11" ht="33" customHeight="1" thickBot="1" x14ac:dyDescent="0.25">
      <c r="A47" s="112">
        <v>2</v>
      </c>
      <c r="B47" s="223" t="s">
        <v>630</v>
      </c>
      <c r="C47" s="223"/>
      <c r="D47" s="116"/>
      <c r="E47" s="123"/>
      <c r="F47" s="116"/>
      <c r="G47" s="124"/>
      <c r="H47" s="113"/>
      <c r="I47" s="113"/>
      <c r="J47" s="116"/>
      <c r="K47" s="117"/>
    </row>
    <row r="48" spans="1:11" ht="34.5" thickBot="1" x14ac:dyDescent="0.25">
      <c r="A48" s="127"/>
      <c r="B48" s="142" t="s">
        <v>570</v>
      </c>
      <c r="C48" s="100" t="s">
        <v>631</v>
      </c>
      <c r="D48" s="131" t="s">
        <v>572</v>
      </c>
      <c r="E48" s="132" t="s">
        <v>632</v>
      </c>
      <c r="F48" s="133"/>
      <c r="G48" s="134"/>
      <c r="H48" s="147"/>
      <c r="I48" s="144"/>
      <c r="J48" s="103" t="s">
        <v>575</v>
      </c>
      <c r="K48" s="128"/>
    </row>
    <row r="49" spans="1:11" ht="34.5" thickBot="1" x14ac:dyDescent="0.25">
      <c r="A49" s="127"/>
      <c r="B49" s="142" t="s">
        <v>576</v>
      </c>
      <c r="C49" s="100" t="s">
        <v>633</v>
      </c>
      <c r="D49" s="131" t="s">
        <v>572</v>
      </c>
      <c r="E49" s="132" t="s">
        <v>632</v>
      </c>
      <c r="F49" s="133"/>
      <c r="G49" s="134"/>
      <c r="H49" s="145"/>
      <c r="I49" s="146"/>
      <c r="J49" s="109" t="s">
        <v>575</v>
      </c>
      <c r="K49" s="128"/>
    </row>
    <row r="50" spans="1:11" ht="45.75" thickBot="1" x14ac:dyDescent="0.25">
      <c r="A50" s="127"/>
      <c r="B50" s="142" t="s">
        <v>578</v>
      </c>
      <c r="C50" s="100" t="s">
        <v>634</v>
      </c>
      <c r="D50" s="131" t="s">
        <v>572</v>
      </c>
      <c r="E50" s="132" t="s">
        <v>632</v>
      </c>
      <c r="F50" s="133"/>
      <c r="G50" s="134"/>
      <c r="H50" s="148"/>
      <c r="I50" s="149"/>
      <c r="J50" s="111" t="s">
        <v>575</v>
      </c>
      <c r="K50" s="128"/>
    </row>
    <row r="51" spans="1:11" ht="45.75" thickBot="1" x14ac:dyDescent="0.25">
      <c r="A51" s="127"/>
      <c r="B51" s="142" t="s">
        <v>599</v>
      </c>
      <c r="C51" s="100" t="s">
        <v>635</v>
      </c>
      <c r="D51" s="131" t="s">
        <v>572</v>
      </c>
      <c r="E51" s="132" t="s">
        <v>632</v>
      </c>
      <c r="F51" s="133"/>
      <c r="G51" s="134"/>
      <c r="H51" s="150"/>
      <c r="I51" s="151"/>
      <c r="J51" s="133" t="s">
        <v>575</v>
      </c>
      <c r="K51" s="128"/>
    </row>
    <row r="52" spans="1:11" ht="12" thickBot="1" x14ac:dyDescent="0.25">
      <c r="A52" s="135"/>
      <c r="B52" s="136"/>
      <c r="C52" s="136"/>
      <c r="D52" s="136"/>
      <c r="E52" s="137"/>
      <c r="F52" s="136"/>
      <c r="G52" s="136"/>
      <c r="H52" s="136"/>
      <c r="I52" s="136"/>
      <c r="J52" s="136"/>
      <c r="K52" s="136"/>
    </row>
    <row r="53" spans="1:11" ht="12" thickBot="1" x14ac:dyDescent="0.25">
      <c r="A53" s="138">
        <v>3</v>
      </c>
      <c r="B53" s="223" t="s">
        <v>636</v>
      </c>
      <c r="C53" s="223"/>
      <c r="D53" s="113"/>
      <c r="E53" s="114"/>
      <c r="F53" s="113"/>
      <c r="G53" s="115"/>
      <c r="H53" s="113"/>
      <c r="I53" s="113"/>
      <c r="J53" s="113"/>
      <c r="K53" s="117"/>
    </row>
    <row r="54" spans="1:11" ht="34.5" thickBot="1" x14ac:dyDescent="0.25">
      <c r="A54" s="127"/>
      <c r="B54" s="142" t="s">
        <v>602</v>
      </c>
      <c r="C54" s="100" t="s">
        <v>637</v>
      </c>
      <c r="D54" s="131" t="s">
        <v>572</v>
      </c>
      <c r="E54" s="132" t="s">
        <v>638</v>
      </c>
      <c r="F54" s="133"/>
      <c r="G54" s="134"/>
      <c r="H54" s="147"/>
      <c r="I54" s="144"/>
      <c r="J54" s="103" t="s">
        <v>605</v>
      </c>
      <c r="K54" s="103"/>
    </row>
    <row r="55" spans="1:11" ht="34.5" thickBot="1" x14ac:dyDescent="0.25">
      <c r="A55" s="127"/>
      <c r="B55" s="142" t="s">
        <v>606</v>
      </c>
      <c r="C55" s="100" t="s">
        <v>639</v>
      </c>
      <c r="D55" s="131"/>
      <c r="E55" s="132" t="s">
        <v>640</v>
      </c>
      <c r="F55" s="152" t="s">
        <v>572</v>
      </c>
      <c r="G55" s="134"/>
      <c r="H55" s="148"/>
      <c r="I55" s="149"/>
      <c r="J55" s="111" t="s">
        <v>605</v>
      </c>
      <c r="K55" s="111"/>
    </row>
    <row r="56" spans="1:11" ht="12" thickBot="1" x14ac:dyDescent="0.25">
      <c r="A56" s="153"/>
      <c r="B56" s="154"/>
      <c r="C56" s="154"/>
      <c r="D56" s="154"/>
      <c r="E56" s="135"/>
      <c r="F56" s="154"/>
      <c r="G56" s="154"/>
      <c r="H56" s="154"/>
      <c r="I56" s="154"/>
      <c r="J56" s="154"/>
      <c r="K56" s="155"/>
    </row>
    <row r="57" spans="1:11" ht="12" thickBot="1" x14ac:dyDescent="0.25">
      <c r="A57" s="263" t="s">
        <v>641</v>
      </c>
      <c r="B57" s="264"/>
      <c r="C57" s="264"/>
      <c r="D57" s="264"/>
      <c r="E57" s="264"/>
      <c r="F57" s="264"/>
      <c r="G57" s="264"/>
      <c r="H57" s="156"/>
      <c r="I57" s="156"/>
      <c r="J57" s="156"/>
      <c r="K57" s="157"/>
    </row>
    <row r="58" spans="1:11" ht="12" thickBot="1" x14ac:dyDescent="0.25">
      <c r="A58" s="261" t="s">
        <v>568</v>
      </c>
      <c r="B58" s="262"/>
      <c r="C58" s="262"/>
      <c r="D58" s="262"/>
      <c r="E58" s="262"/>
      <c r="F58" s="262"/>
      <c r="G58" s="262"/>
      <c r="H58" s="140"/>
      <c r="I58" s="140"/>
      <c r="J58" s="140"/>
      <c r="K58" s="141"/>
    </row>
    <row r="59" spans="1:11" ht="12" thickBot="1" x14ac:dyDescent="0.25">
      <c r="A59" s="112">
        <v>1</v>
      </c>
      <c r="B59" s="223" t="s">
        <v>642</v>
      </c>
      <c r="C59" s="223"/>
      <c r="D59" s="116"/>
      <c r="E59" s="123"/>
      <c r="F59" s="116"/>
      <c r="G59" s="124"/>
      <c r="H59" s="116"/>
      <c r="I59" s="116"/>
      <c r="J59" s="116"/>
      <c r="K59" s="125"/>
    </row>
    <row r="60" spans="1:11" ht="23.25" thickBot="1" x14ac:dyDescent="0.25">
      <c r="A60" s="98"/>
      <c r="B60" s="99" t="s">
        <v>570</v>
      </c>
      <c r="C60" s="100" t="s">
        <v>643</v>
      </c>
      <c r="D60" s="101" t="s">
        <v>572</v>
      </c>
      <c r="E60" s="102" t="s">
        <v>644</v>
      </c>
      <c r="F60" s="103"/>
      <c r="G60" s="104"/>
      <c r="H60" s="105">
        <v>0</v>
      </c>
      <c r="I60" s="101" t="s">
        <v>574</v>
      </c>
      <c r="J60" s="103" t="s">
        <v>645</v>
      </c>
      <c r="K60" s="102" t="s">
        <v>646</v>
      </c>
    </row>
    <row r="61" spans="1:11" ht="34.5" thickBot="1" x14ac:dyDescent="0.25">
      <c r="A61" s="98"/>
      <c r="B61" s="99" t="s">
        <v>576</v>
      </c>
      <c r="C61" s="100" t="s">
        <v>647</v>
      </c>
      <c r="D61" s="107" t="s">
        <v>572</v>
      </c>
      <c r="E61" s="108" t="s">
        <v>648</v>
      </c>
      <c r="F61" s="109"/>
      <c r="G61" s="110"/>
      <c r="H61" s="105">
        <f>+H60</f>
        <v>0</v>
      </c>
      <c r="I61" s="107" t="s">
        <v>574</v>
      </c>
      <c r="J61" s="109" t="s">
        <v>645</v>
      </c>
      <c r="K61" s="109"/>
    </row>
    <row r="62" spans="1:11" ht="34.5" thickBot="1" x14ac:dyDescent="0.25">
      <c r="A62" s="98"/>
      <c r="B62" s="99" t="s">
        <v>578</v>
      </c>
      <c r="C62" s="100" t="s">
        <v>649</v>
      </c>
      <c r="D62" s="107" t="s">
        <v>572</v>
      </c>
      <c r="E62" s="108" t="s">
        <v>648</v>
      </c>
      <c r="F62" s="109"/>
      <c r="G62" s="110"/>
      <c r="H62" s="105">
        <v>0</v>
      </c>
      <c r="I62" s="107" t="s">
        <v>574</v>
      </c>
      <c r="J62" s="109" t="s">
        <v>645</v>
      </c>
      <c r="K62" s="109"/>
    </row>
    <row r="63" spans="1:11" ht="34.5" thickBot="1" x14ac:dyDescent="0.25">
      <c r="A63" s="98"/>
      <c r="B63" s="99" t="s">
        <v>599</v>
      </c>
      <c r="C63" s="100" t="s">
        <v>650</v>
      </c>
      <c r="D63" s="107" t="s">
        <v>572</v>
      </c>
      <c r="E63" s="108" t="s">
        <v>648</v>
      </c>
      <c r="F63" s="109"/>
      <c r="G63" s="110"/>
      <c r="H63" s="105">
        <v>0</v>
      </c>
      <c r="I63" s="107" t="s">
        <v>574</v>
      </c>
      <c r="J63" s="109" t="s">
        <v>645</v>
      </c>
      <c r="K63" s="109"/>
    </row>
    <row r="64" spans="1:11" ht="45.75" thickBot="1" x14ac:dyDescent="0.25">
      <c r="A64" s="98"/>
      <c r="B64" s="99" t="s">
        <v>627</v>
      </c>
      <c r="C64" s="100" t="s">
        <v>651</v>
      </c>
      <c r="D64" s="128" t="s">
        <v>572</v>
      </c>
      <c r="E64" s="108" t="s">
        <v>648</v>
      </c>
      <c r="F64" s="111"/>
      <c r="G64" s="130"/>
      <c r="H64" s="105">
        <v>0</v>
      </c>
      <c r="I64" s="128" t="s">
        <v>574</v>
      </c>
      <c r="J64" s="111" t="s">
        <v>652</v>
      </c>
      <c r="K64" s="111"/>
    </row>
    <row r="65" spans="1:11" ht="12" thickBot="1" x14ac:dyDescent="0.25">
      <c r="A65" s="261" t="s">
        <v>616</v>
      </c>
      <c r="B65" s="262"/>
      <c r="C65" s="262"/>
      <c r="D65" s="262"/>
      <c r="E65" s="262"/>
      <c r="F65" s="262"/>
      <c r="G65" s="262"/>
      <c r="H65" s="140"/>
      <c r="I65" s="140"/>
      <c r="J65" s="140"/>
      <c r="K65" s="141"/>
    </row>
    <row r="66" spans="1:11" ht="23.25" thickBot="1" x14ac:dyDescent="0.25">
      <c r="A66" s="98">
        <v>1</v>
      </c>
      <c r="B66" s="265" t="s">
        <v>653</v>
      </c>
      <c r="C66" s="266"/>
      <c r="D66" s="128" t="s">
        <v>572</v>
      </c>
      <c r="E66" s="102" t="s">
        <v>654</v>
      </c>
      <c r="F66" s="103"/>
      <c r="G66" s="104"/>
      <c r="H66" s="158"/>
      <c r="I66" s="159"/>
      <c r="J66" s="103" t="s">
        <v>655</v>
      </c>
      <c r="K66" s="103"/>
    </row>
    <row r="67" spans="1:11" ht="38.25" customHeight="1" thickBot="1" x14ac:dyDescent="0.25">
      <c r="A67" s="98">
        <v>2</v>
      </c>
      <c r="B67" s="265" t="s">
        <v>656</v>
      </c>
      <c r="C67" s="266"/>
      <c r="D67" s="128" t="s">
        <v>572</v>
      </c>
      <c r="E67" s="108" t="s">
        <v>632</v>
      </c>
      <c r="F67" s="109"/>
      <c r="G67" s="110"/>
      <c r="H67" s="160"/>
      <c r="I67" s="161"/>
      <c r="J67" s="109" t="s">
        <v>655</v>
      </c>
      <c r="K67" s="109"/>
    </row>
    <row r="68" spans="1:11" ht="30" customHeight="1" thickBot="1" x14ac:dyDescent="0.25">
      <c r="A68" s="98">
        <v>3</v>
      </c>
      <c r="B68" s="265" t="s">
        <v>657</v>
      </c>
      <c r="C68" s="266"/>
      <c r="D68" s="128" t="s">
        <v>572</v>
      </c>
      <c r="E68" s="118" t="s">
        <v>654</v>
      </c>
      <c r="F68" s="111"/>
      <c r="G68" s="130"/>
      <c r="H68" s="113"/>
      <c r="I68" s="162"/>
      <c r="J68" s="111" t="s">
        <v>658</v>
      </c>
      <c r="K68" s="111"/>
    </row>
    <row r="69" spans="1:11" ht="12" thickBot="1" x14ac:dyDescent="0.25">
      <c r="A69" s="263" t="s">
        <v>659</v>
      </c>
      <c r="B69" s="264"/>
      <c r="C69" s="264"/>
      <c r="D69" s="264"/>
      <c r="E69" s="264"/>
      <c r="F69" s="264"/>
      <c r="G69" s="267"/>
      <c r="H69" s="163"/>
      <c r="I69" s="163"/>
      <c r="J69" s="163"/>
      <c r="K69" s="163"/>
    </row>
    <row r="70" spans="1:11" ht="12" thickBot="1" x14ac:dyDescent="0.25">
      <c r="A70" s="268" t="s">
        <v>568</v>
      </c>
      <c r="B70" s="269"/>
      <c r="C70" s="269"/>
      <c r="D70" s="269"/>
      <c r="E70" s="269"/>
      <c r="F70" s="269"/>
      <c r="G70" s="269"/>
      <c r="H70" s="269"/>
      <c r="I70" s="269"/>
      <c r="J70" s="269"/>
      <c r="K70" s="270"/>
    </row>
    <row r="71" spans="1:11" ht="12" thickBot="1" x14ac:dyDescent="0.25">
      <c r="A71" s="112">
        <v>1</v>
      </c>
      <c r="B71" s="223" t="s">
        <v>660</v>
      </c>
      <c r="C71" s="223"/>
      <c r="D71" s="116"/>
      <c r="E71" s="123"/>
      <c r="F71" s="116"/>
      <c r="G71" s="124"/>
      <c r="H71" s="116"/>
      <c r="I71" s="116"/>
      <c r="J71" s="116"/>
      <c r="K71" s="125"/>
    </row>
    <row r="72" spans="1:11" ht="45.75" thickBot="1" x14ac:dyDescent="0.25">
      <c r="A72" s="98"/>
      <c r="B72" s="99" t="s">
        <v>570</v>
      </c>
      <c r="C72" s="164" t="s">
        <v>661</v>
      </c>
      <c r="D72" s="133" t="s">
        <v>572</v>
      </c>
      <c r="E72" s="132" t="s">
        <v>665</v>
      </c>
      <c r="F72" s="133"/>
      <c r="G72" s="134"/>
      <c r="H72" s="105">
        <v>2518424677.9099998</v>
      </c>
      <c r="I72" s="133" t="s">
        <v>574</v>
      </c>
      <c r="J72" s="133" t="s">
        <v>662</v>
      </c>
      <c r="K72" s="133"/>
    </row>
    <row r="73" spans="1:11" ht="45.75" thickBot="1" x14ac:dyDescent="0.25">
      <c r="A73" s="98"/>
      <c r="B73" s="99" t="s">
        <v>576</v>
      </c>
      <c r="C73" s="164" t="s">
        <v>663</v>
      </c>
      <c r="D73" s="133" t="s">
        <v>572</v>
      </c>
      <c r="E73" s="132" t="s">
        <v>664</v>
      </c>
      <c r="F73" s="133"/>
      <c r="G73" s="134"/>
      <c r="H73" s="105">
        <v>2263718401.29</v>
      </c>
      <c r="I73" s="133" t="s">
        <v>574</v>
      </c>
      <c r="J73" s="133" t="s">
        <v>662</v>
      </c>
      <c r="K73" s="133"/>
    </row>
    <row r="74" spans="1:11" x14ac:dyDescent="0.2">
      <c r="A74" s="165"/>
    </row>
  </sheetData>
  <mergeCells count="35">
    <mergeCell ref="B71:C71"/>
    <mergeCell ref="A65:G65"/>
    <mergeCell ref="B66:C66"/>
    <mergeCell ref="B67:C67"/>
    <mergeCell ref="B68:C68"/>
    <mergeCell ref="A69:G69"/>
    <mergeCell ref="A70:K70"/>
    <mergeCell ref="B59:C59"/>
    <mergeCell ref="B19:C19"/>
    <mergeCell ref="B23:C23"/>
    <mergeCell ref="B31:C31"/>
    <mergeCell ref="B34:C34"/>
    <mergeCell ref="B36:C36"/>
    <mergeCell ref="A40:G40"/>
    <mergeCell ref="B41:C41"/>
    <mergeCell ref="B47:C47"/>
    <mergeCell ref="B53:C53"/>
    <mergeCell ref="A57:G57"/>
    <mergeCell ref="A58:G58"/>
    <mergeCell ref="B15:C15"/>
    <mergeCell ref="A1:K1"/>
    <mergeCell ref="A2:K2"/>
    <mergeCell ref="A3:K3"/>
    <mergeCell ref="A4:K4"/>
    <mergeCell ref="A5:K5"/>
    <mergeCell ref="A6:C8"/>
    <mergeCell ref="D6:G6"/>
    <mergeCell ref="H6:I6"/>
    <mergeCell ref="J6:J8"/>
    <mergeCell ref="K6:K8"/>
    <mergeCell ref="D7:E7"/>
    <mergeCell ref="F7:G7"/>
    <mergeCell ref="A9:G9"/>
    <mergeCell ref="A10:G10"/>
    <mergeCell ref="B11:C11"/>
  </mergeCells>
  <printOptions horizontalCentered="1"/>
  <pageMargins left="0.78740157480314965" right="0.78740157480314965" top="1.9685039370078741" bottom="1.1811023622047245" header="0.39370078740157483" footer="0.39370078740157483"/>
  <pageSetup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"/>
  <sheetViews>
    <sheetView showGridLines="0" zoomScale="90" zoomScaleNormal="90" workbookViewId="0">
      <selection activeCell="H37" sqref="H37"/>
    </sheetView>
  </sheetViews>
  <sheetFormatPr baseColWidth="10" defaultRowHeight="15" x14ac:dyDescent="0.25"/>
  <cols>
    <col min="1" max="1" width="38.7109375" customWidth="1"/>
    <col min="2" max="9" width="18.7109375" customWidth="1"/>
  </cols>
  <sheetData>
    <row r="1" spans="1:26" x14ac:dyDescent="0.25">
      <c r="A1" s="199" t="s">
        <v>1</v>
      </c>
      <c r="B1" s="199"/>
      <c r="C1" s="199"/>
      <c r="D1" s="199"/>
      <c r="E1" s="199"/>
      <c r="F1" s="199"/>
      <c r="G1" s="199"/>
      <c r="H1" s="199"/>
      <c r="I1" s="199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x14ac:dyDescent="0.25">
      <c r="A2" s="199" t="s">
        <v>348</v>
      </c>
      <c r="B2" s="199"/>
      <c r="C2" s="199"/>
      <c r="D2" s="199"/>
      <c r="E2" s="199"/>
      <c r="F2" s="199"/>
      <c r="G2" s="199"/>
      <c r="H2" s="199"/>
      <c r="I2" s="199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x14ac:dyDescent="0.25">
      <c r="A3" s="199" t="s">
        <v>0</v>
      </c>
      <c r="B3" s="199"/>
      <c r="C3" s="199"/>
      <c r="D3" s="199"/>
      <c r="E3" s="199"/>
      <c r="F3" s="199"/>
      <c r="G3" s="199"/>
      <c r="H3" s="199"/>
      <c r="I3" s="199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x14ac:dyDescent="0.25">
      <c r="A4" s="199" t="s">
        <v>3</v>
      </c>
      <c r="B4" s="199"/>
      <c r="C4" s="199"/>
      <c r="D4" s="199"/>
      <c r="E4" s="199"/>
      <c r="F4" s="199"/>
      <c r="G4" s="199"/>
      <c r="H4" s="199"/>
      <c r="I4" s="199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ht="30" customHeight="1" x14ac:dyDescent="0.25">
      <c r="A5" s="200" t="s">
        <v>349</v>
      </c>
      <c r="B5" s="201"/>
      <c r="C5" s="31" t="s">
        <v>350</v>
      </c>
      <c r="D5" s="201" t="s">
        <v>351</v>
      </c>
      <c r="E5" s="201" t="s">
        <v>352</v>
      </c>
      <c r="F5" s="201" t="s">
        <v>353</v>
      </c>
      <c r="G5" s="31" t="s">
        <v>354</v>
      </c>
      <c r="H5" s="201" t="s">
        <v>355</v>
      </c>
      <c r="I5" s="204" t="s">
        <v>356</v>
      </c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ht="39.950000000000003" customHeight="1" x14ac:dyDescent="0.25">
      <c r="A6" s="202"/>
      <c r="B6" s="203"/>
      <c r="C6" s="17" t="s">
        <v>357</v>
      </c>
      <c r="D6" s="203"/>
      <c r="E6" s="203"/>
      <c r="F6" s="203"/>
      <c r="G6" s="17" t="s">
        <v>358</v>
      </c>
      <c r="H6" s="203"/>
      <c r="I6" s="20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x14ac:dyDescent="0.25">
      <c r="A7" s="206" t="s">
        <v>359</v>
      </c>
      <c r="B7" s="207"/>
      <c r="C7" s="53">
        <f>C8+C12</f>
        <v>4417565444.8400011</v>
      </c>
      <c r="D7" s="53">
        <f>D8+D12</f>
        <v>4504620000</v>
      </c>
      <c r="E7" s="53">
        <f t="shared" ref="E7:I7" si="0">E8+E12</f>
        <v>357218173.59000003</v>
      </c>
      <c r="F7" s="53">
        <f>F8+F12</f>
        <v>-479.44</v>
      </c>
      <c r="G7" s="53">
        <f t="shared" si="0"/>
        <v>8564966791.8100014</v>
      </c>
      <c r="H7" s="53">
        <f t="shared" si="0"/>
        <v>341285426.80999994</v>
      </c>
      <c r="I7" s="54">
        <f t="shared" si="0"/>
        <v>74168770.429999992</v>
      </c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x14ac:dyDescent="0.25">
      <c r="A8" s="208" t="s">
        <v>360</v>
      </c>
      <c r="B8" s="209"/>
      <c r="C8" s="55">
        <f>SUM(C9:C11)</f>
        <v>0</v>
      </c>
      <c r="D8" s="55">
        <f t="shared" ref="D8:I8" si="1">SUM(D9:D11)</f>
        <v>2500000000</v>
      </c>
      <c r="E8" s="55">
        <f t="shared" si="1"/>
        <v>236281598.71000001</v>
      </c>
      <c r="F8" s="55">
        <f t="shared" si="1"/>
        <v>0</v>
      </c>
      <c r="G8" s="55">
        <f t="shared" si="1"/>
        <v>2263718401.29</v>
      </c>
      <c r="H8" s="55">
        <f t="shared" si="1"/>
        <v>27880784.149999999</v>
      </c>
      <c r="I8" s="56">
        <f t="shared" si="1"/>
        <v>0</v>
      </c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x14ac:dyDescent="0.25">
      <c r="A9" s="197" t="s">
        <v>361</v>
      </c>
      <c r="B9" s="198"/>
      <c r="C9" s="57">
        <v>0</v>
      </c>
      <c r="D9" s="57">
        <v>2500000000</v>
      </c>
      <c r="E9" s="57">
        <v>236281598.71000001</v>
      </c>
      <c r="F9" s="57">
        <v>0</v>
      </c>
      <c r="G9" s="57">
        <v>2263718401.29</v>
      </c>
      <c r="H9" s="57">
        <v>27880784.149999999</v>
      </c>
      <c r="I9" s="58">
        <v>0</v>
      </c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x14ac:dyDescent="0.25">
      <c r="A10" s="197" t="s">
        <v>362</v>
      </c>
      <c r="B10" s="198"/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8">
        <v>0</v>
      </c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x14ac:dyDescent="0.25">
      <c r="A11" s="197" t="s">
        <v>363</v>
      </c>
      <c r="B11" s="198"/>
      <c r="C11" s="57">
        <v>0</v>
      </c>
      <c r="D11" s="57">
        <v>0</v>
      </c>
      <c r="E11" s="57">
        <v>0</v>
      </c>
      <c r="F11" s="57">
        <v>0</v>
      </c>
      <c r="G11" s="57">
        <v>0</v>
      </c>
      <c r="H11" s="57">
        <v>0</v>
      </c>
      <c r="I11" s="58">
        <v>0</v>
      </c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x14ac:dyDescent="0.25">
      <c r="A12" s="208" t="s">
        <v>364</v>
      </c>
      <c r="B12" s="209"/>
      <c r="C12" s="55">
        <f t="shared" ref="C12:I12" si="2">SUM(C13:C15)</f>
        <v>4417565444.8400011</v>
      </c>
      <c r="D12" s="55">
        <f t="shared" si="2"/>
        <v>2004620000</v>
      </c>
      <c r="E12" s="55">
        <f t="shared" si="2"/>
        <v>120936574.88</v>
      </c>
      <c r="F12" s="55">
        <f>SUM(F13:F15)</f>
        <v>-479.44</v>
      </c>
      <c r="G12" s="55">
        <f t="shared" si="2"/>
        <v>6301248390.5200014</v>
      </c>
      <c r="H12" s="55">
        <f t="shared" si="2"/>
        <v>313404642.65999997</v>
      </c>
      <c r="I12" s="56">
        <f t="shared" si="2"/>
        <v>74168770.429999992</v>
      </c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x14ac:dyDescent="0.25">
      <c r="A13" s="197" t="s">
        <v>365</v>
      </c>
      <c r="B13" s="198"/>
      <c r="C13" s="57">
        <v>4417565444.8400011</v>
      </c>
      <c r="D13" s="57">
        <v>2004620000</v>
      </c>
      <c r="E13" s="57">
        <v>120936574.88</v>
      </c>
      <c r="F13" s="57">
        <v>-479.44</v>
      </c>
      <c r="G13" s="57">
        <f>C13+D13-E13+F13</f>
        <v>6301248390.5200014</v>
      </c>
      <c r="H13" s="57">
        <v>313404642.65999997</v>
      </c>
      <c r="I13" s="58">
        <v>74168770.429999992</v>
      </c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x14ac:dyDescent="0.25">
      <c r="A14" s="197" t="s">
        <v>366</v>
      </c>
      <c r="B14" s="198"/>
      <c r="C14" s="57">
        <v>0</v>
      </c>
      <c r="D14" s="57">
        <v>0</v>
      </c>
      <c r="E14" s="57">
        <v>0</v>
      </c>
      <c r="F14" s="57">
        <v>0</v>
      </c>
      <c r="G14" s="57">
        <v>0</v>
      </c>
      <c r="H14" s="57">
        <v>0</v>
      </c>
      <c r="I14" s="58">
        <v>0</v>
      </c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x14ac:dyDescent="0.25">
      <c r="A15" s="197" t="s">
        <v>367</v>
      </c>
      <c r="B15" s="198"/>
      <c r="C15" s="57">
        <v>0</v>
      </c>
      <c r="D15" s="57">
        <v>0</v>
      </c>
      <c r="E15" s="57">
        <v>0</v>
      </c>
      <c r="F15" s="57">
        <v>0</v>
      </c>
      <c r="G15" s="57">
        <v>0</v>
      </c>
      <c r="H15" s="57">
        <v>0</v>
      </c>
      <c r="I15" s="58">
        <v>0</v>
      </c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x14ac:dyDescent="0.25">
      <c r="A16" s="208" t="s">
        <v>368</v>
      </c>
      <c r="B16" s="209"/>
      <c r="C16" s="55">
        <v>1248388536.5899999</v>
      </c>
      <c r="D16" s="55">
        <v>64957894631.459999</v>
      </c>
      <c r="E16" s="55">
        <v>64636948938.650002</v>
      </c>
      <c r="F16" s="55">
        <v>0</v>
      </c>
      <c r="G16" s="55">
        <v>1569334229.4000001</v>
      </c>
      <c r="H16" s="55">
        <v>0</v>
      </c>
      <c r="I16" s="56">
        <v>0</v>
      </c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x14ac:dyDescent="0.25">
      <c r="A17" s="210" t="s">
        <v>369</v>
      </c>
      <c r="B17" s="211"/>
      <c r="C17" s="41">
        <f>+C7+C16</f>
        <v>5665953981.4300013</v>
      </c>
      <c r="D17" s="41">
        <f t="shared" ref="D17:I17" si="3">+D7+D16</f>
        <v>69462514631.459991</v>
      </c>
      <c r="E17" s="41">
        <f t="shared" si="3"/>
        <v>64994167112.239998</v>
      </c>
      <c r="F17" s="41">
        <f t="shared" si="3"/>
        <v>-479.44</v>
      </c>
      <c r="G17" s="41">
        <f t="shared" si="3"/>
        <v>10134301021.210001</v>
      </c>
      <c r="H17" s="41">
        <f t="shared" si="3"/>
        <v>341285426.80999994</v>
      </c>
      <c r="I17" s="40">
        <f t="shared" si="3"/>
        <v>74168770.429999992</v>
      </c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x14ac:dyDescent="0.25">
      <c r="A18" s="210" t="s">
        <v>370</v>
      </c>
      <c r="B18" s="211"/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0">
        <v>0</v>
      </c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x14ac:dyDescent="0.25">
      <c r="A19" s="212" t="s">
        <v>371</v>
      </c>
      <c r="B19" s="213"/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38">
        <v>0</v>
      </c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x14ac:dyDescent="0.25">
      <c r="A20" s="212" t="s">
        <v>372</v>
      </c>
      <c r="B20" s="213"/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38">
        <v>0</v>
      </c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x14ac:dyDescent="0.25">
      <c r="A21" s="212" t="s">
        <v>373</v>
      </c>
      <c r="B21" s="213"/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38">
        <v>0</v>
      </c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x14ac:dyDescent="0.25">
      <c r="A22" s="208" t="s">
        <v>374</v>
      </c>
      <c r="B22" s="209"/>
      <c r="C22" s="55">
        <f>SUM(C23:C25)</f>
        <v>110524073.81</v>
      </c>
      <c r="D22" s="55">
        <f t="shared" ref="D22:I22" si="4">SUM(D23:D25)</f>
        <v>0</v>
      </c>
      <c r="E22" s="55">
        <f t="shared" si="4"/>
        <v>0</v>
      </c>
      <c r="F22" s="55">
        <f t="shared" si="4"/>
        <v>0</v>
      </c>
      <c r="G22" s="55">
        <f t="shared" si="4"/>
        <v>119270826.19</v>
      </c>
      <c r="H22" s="55">
        <f t="shared" si="4"/>
        <v>0</v>
      </c>
      <c r="I22" s="56">
        <f t="shared" si="4"/>
        <v>0</v>
      </c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x14ac:dyDescent="0.25">
      <c r="A23" s="197" t="s">
        <v>375</v>
      </c>
      <c r="B23" s="198"/>
      <c r="C23" s="57">
        <v>110524073.81</v>
      </c>
      <c r="D23" s="57">
        <v>0</v>
      </c>
      <c r="E23" s="57">
        <v>0</v>
      </c>
      <c r="F23" s="57">
        <v>0</v>
      </c>
      <c r="G23" s="57">
        <v>119270826.19</v>
      </c>
      <c r="H23" s="57">
        <v>0</v>
      </c>
      <c r="I23" s="58">
        <v>0</v>
      </c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x14ac:dyDescent="0.25">
      <c r="A24" s="197" t="s">
        <v>376</v>
      </c>
      <c r="B24" s="198"/>
      <c r="C24" s="57">
        <v>0</v>
      </c>
      <c r="D24" s="57">
        <v>0</v>
      </c>
      <c r="E24" s="57">
        <v>0</v>
      </c>
      <c r="F24" s="57">
        <v>0</v>
      </c>
      <c r="G24" s="57">
        <v>0</v>
      </c>
      <c r="H24" s="57">
        <v>0</v>
      </c>
      <c r="I24" s="58">
        <v>0</v>
      </c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x14ac:dyDescent="0.25">
      <c r="A25" s="212" t="s">
        <v>377</v>
      </c>
      <c r="B25" s="213"/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38">
        <v>0</v>
      </c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x14ac:dyDescent="0.25">
      <c r="A26" s="218" t="s">
        <v>378</v>
      </c>
      <c r="B26" s="218"/>
      <c r="C26" s="218"/>
      <c r="D26" s="218"/>
      <c r="E26" s="218"/>
      <c r="F26" s="218"/>
      <c r="G26" s="218"/>
      <c r="H26" s="218"/>
      <c r="I26" s="218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x14ac:dyDescent="0.25">
      <c r="A27" s="219" t="s">
        <v>379</v>
      </c>
      <c r="B27" s="219"/>
      <c r="C27" s="219"/>
      <c r="D27" s="219"/>
      <c r="E27" s="219"/>
      <c r="F27" s="219"/>
      <c r="G27" s="219"/>
      <c r="H27" s="219"/>
      <c r="I27" s="219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x14ac:dyDescent="0.25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x14ac:dyDescent="0.25">
      <c r="A29" s="200" t="s">
        <v>380</v>
      </c>
      <c r="B29" s="31" t="s">
        <v>381</v>
      </c>
      <c r="C29" s="31" t="s">
        <v>382</v>
      </c>
      <c r="D29" s="31" t="s">
        <v>383</v>
      </c>
      <c r="E29" s="201" t="s">
        <v>384</v>
      </c>
      <c r="F29" s="19" t="s">
        <v>385</v>
      </c>
      <c r="G29" s="16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x14ac:dyDescent="0.25">
      <c r="A30" s="214"/>
      <c r="B30" s="46" t="s">
        <v>386</v>
      </c>
      <c r="C30" s="46" t="s">
        <v>387</v>
      </c>
      <c r="D30" s="46" t="s">
        <v>388</v>
      </c>
      <c r="E30" s="216"/>
      <c r="F30" s="21" t="s">
        <v>389</v>
      </c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x14ac:dyDescent="0.25">
      <c r="A31" s="215"/>
      <c r="B31" s="33"/>
      <c r="C31" s="33" t="s">
        <v>390</v>
      </c>
      <c r="D31" s="33"/>
      <c r="E31" s="217"/>
      <c r="F31" s="49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x14ac:dyDescent="0.25">
      <c r="A32" s="44" t="s">
        <v>391</v>
      </c>
      <c r="B32" s="10">
        <f>SUM(B33:B43)</f>
        <v>2500000000</v>
      </c>
      <c r="C32" s="3"/>
      <c r="D32" s="3"/>
      <c r="E32" s="10"/>
      <c r="F32" s="43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x14ac:dyDescent="0.25">
      <c r="A33" s="48" t="s">
        <v>671</v>
      </c>
      <c r="B33" s="16">
        <v>200000000</v>
      </c>
      <c r="C33" s="61" t="s">
        <v>392</v>
      </c>
      <c r="D33" s="61" t="s">
        <v>393</v>
      </c>
      <c r="E33" s="16">
        <v>0</v>
      </c>
      <c r="F33" s="62">
        <v>7.5999999999999998E-2</v>
      </c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x14ac:dyDescent="0.25">
      <c r="A34" s="48" t="s">
        <v>394</v>
      </c>
      <c r="B34" s="16">
        <v>100000000</v>
      </c>
      <c r="C34" s="61" t="s">
        <v>392</v>
      </c>
      <c r="D34" s="61" t="s">
        <v>395</v>
      </c>
      <c r="E34" s="16">
        <v>0</v>
      </c>
      <c r="F34" s="62">
        <v>7.6899999999999996E-2</v>
      </c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x14ac:dyDescent="0.25">
      <c r="A35" s="48" t="s">
        <v>396</v>
      </c>
      <c r="B35" s="16">
        <v>100000000</v>
      </c>
      <c r="C35" s="61" t="s">
        <v>392</v>
      </c>
      <c r="D35" s="61" t="s">
        <v>397</v>
      </c>
      <c r="E35" s="16">
        <v>0</v>
      </c>
      <c r="F35" s="62">
        <v>5.9499999999999997E-2</v>
      </c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x14ac:dyDescent="0.25">
      <c r="A36" s="48" t="s">
        <v>398</v>
      </c>
      <c r="B36" s="16">
        <v>200000000</v>
      </c>
      <c r="C36" s="61" t="s">
        <v>392</v>
      </c>
      <c r="D36" s="61" t="s">
        <v>399</v>
      </c>
      <c r="E36" s="16">
        <v>0</v>
      </c>
      <c r="F36" s="62">
        <v>6.1600000000000002E-2</v>
      </c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x14ac:dyDescent="0.25">
      <c r="A37" s="48" t="s">
        <v>400</v>
      </c>
      <c r="B37" s="16">
        <v>300000000</v>
      </c>
      <c r="C37" s="61" t="s">
        <v>401</v>
      </c>
      <c r="D37" s="61" t="s">
        <v>402</v>
      </c>
      <c r="E37" s="16">
        <v>0</v>
      </c>
      <c r="F37" s="62">
        <v>6.2100000000000002E-2</v>
      </c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x14ac:dyDescent="0.25">
      <c r="A38" s="48" t="s">
        <v>403</v>
      </c>
      <c r="B38" s="16">
        <v>200000000</v>
      </c>
      <c r="C38" s="61" t="s">
        <v>392</v>
      </c>
      <c r="D38" s="61" t="s">
        <v>404</v>
      </c>
      <c r="E38" s="16">
        <v>0</v>
      </c>
      <c r="F38" s="62">
        <v>6.2600000000000003E-2</v>
      </c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x14ac:dyDescent="0.25">
      <c r="A39" s="48" t="s">
        <v>405</v>
      </c>
      <c r="B39" s="16">
        <v>400000000</v>
      </c>
      <c r="C39" s="61" t="s">
        <v>392</v>
      </c>
      <c r="D39" s="61" t="s">
        <v>406</v>
      </c>
      <c r="E39" s="16">
        <v>0</v>
      </c>
      <c r="F39" s="62">
        <v>5.5100000000000003E-2</v>
      </c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x14ac:dyDescent="0.25">
      <c r="A40" s="48" t="s">
        <v>407</v>
      </c>
      <c r="B40" s="16">
        <v>200000000</v>
      </c>
      <c r="C40" s="61" t="s">
        <v>392</v>
      </c>
      <c r="D40" s="61" t="s">
        <v>408</v>
      </c>
      <c r="E40" s="16">
        <v>0</v>
      </c>
      <c r="F40" s="62">
        <v>5.5599999999999997E-2</v>
      </c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x14ac:dyDescent="0.25">
      <c r="A41" s="48" t="s">
        <v>409</v>
      </c>
      <c r="B41" s="16">
        <v>350000000</v>
      </c>
      <c r="C41" s="61" t="s">
        <v>392</v>
      </c>
      <c r="D41" s="61" t="s">
        <v>410</v>
      </c>
      <c r="E41" s="16">
        <v>0</v>
      </c>
      <c r="F41" s="62">
        <v>5.62E-2</v>
      </c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x14ac:dyDescent="0.25">
      <c r="A42" s="48" t="s">
        <v>411</v>
      </c>
      <c r="B42" s="16">
        <v>300000000</v>
      </c>
      <c r="C42" s="61" t="s">
        <v>392</v>
      </c>
      <c r="D42" s="61" t="s">
        <v>412</v>
      </c>
      <c r="E42" s="16">
        <v>0</v>
      </c>
      <c r="F42" s="62">
        <v>5.8099999999999999E-2</v>
      </c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x14ac:dyDescent="0.25">
      <c r="A43" s="47" t="s">
        <v>413</v>
      </c>
      <c r="B43" s="15">
        <v>150000000</v>
      </c>
      <c r="C43" s="63" t="s">
        <v>414</v>
      </c>
      <c r="D43" s="63" t="s">
        <v>415</v>
      </c>
      <c r="E43" s="15">
        <v>0</v>
      </c>
      <c r="F43" s="64">
        <v>5.9900000000000002E-2</v>
      </c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x14ac:dyDescent="0.25">
      <c r="A44" s="35" t="s">
        <v>2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x14ac:dyDescent="0.25"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x14ac:dyDescent="0.25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x14ac:dyDescent="0.25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x14ac:dyDescent="0.25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x14ac:dyDescent="0.25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x14ac:dyDescent="0.25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x14ac:dyDescent="0.25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x14ac:dyDescent="0.25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x14ac:dyDescent="0.2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x14ac:dyDescent="0.25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x14ac:dyDescent="0.25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x14ac:dyDescent="0.25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x14ac:dyDescent="0.25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x14ac:dyDescent="0.25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x14ac:dyDescent="0.25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x14ac:dyDescent="0.25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x14ac:dyDescent="0.25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x14ac:dyDescent="0.25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x14ac:dyDescent="0.25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x14ac:dyDescent="0.25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x14ac:dyDescent="0.25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x14ac:dyDescent="0.25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x14ac:dyDescent="0.25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x14ac:dyDescent="0.25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x14ac:dyDescent="0.25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x14ac:dyDescent="0.2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x14ac:dyDescent="0.25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x14ac:dyDescent="0.25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x14ac:dyDescent="0.25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x14ac:dyDescent="0.25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x14ac:dyDescent="0.25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x14ac:dyDescent="0.25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x14ac:dyDescent="0.25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x14ac:dyDescent="0.25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x14ac:dyDescent="0.25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x14ac:dyDescent="0.25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x14ac:dyDescent="0.25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x14ac:dyDescent="0.25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x14ac:dyDescent="0.25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x14ac:dyDescent="0.25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x14ac:dyDescent="0.25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x14ac:dyDescent="0.25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x14ac:dyDescent="0.25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x14ac:dyDescent="0.25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x14ac:dyDescent="0.25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x14ac:dyDescent="0.25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x14ac:dyDescent="0.25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x14ac:dyDescent="0.25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x14ac:dyDescent="0.25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x14ac:dyDescent="0.25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x14ac:dyDescent="0.25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x14ac:dyDescent="0.25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x14ac:dyDescent="0.25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x14ac:dyDescent="0.25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x14ac:dyDescent="0.25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  <row r="101" spans="1:26" x14ac:dyDescent="0.25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</row>
    <row r="102" spans="1:26" x14ac:dyDescent="0.25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</row>
    <row r="103" spans="1:26" x14ac:dyDescent="0.25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</row>
  </sheetData>
  <mergeCells count="33">
    <mergeCell ref="A29:A31"/>
    <mergeCell ref="E29:E31"/>
    <mergeCell ref="A24:B24"/>
    <mergeCell ref="A25:B25"/>
    <mergeCell ref="A26:I26"/>
    <mergeCell ref="A27:I27"/>
    <mergeCell ref="A23:B23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11:B11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  <mergeCell ref="A7:B7"/>
    <mergeCell ref="A8:B8"/>
    <mergeCell ref="A9:B9"/>
    <mergeCell ref="A10:B10"/>
  </mergeCells>
  <pageMargins left="0.7" right="0.7" top="0.75" bottom="0.75" header="0.3" footer="0.3"/>
  <ignoredErrors>
    <ignoredError sqref="C12:E12 G12:I1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7"/>
  <sheetViews>
    <sheetView showGridLines="0" zoomScale="90" zoomScaleNormal="90" workbookViewId="0">
      <selection activeCell="O20" sqref="O20"/>
    </sheetView>
  </sheetViews>
  <sheetFormatPr baseColWidth="10" defaultRowHeight="15" x14ac:dyDescent="0.25"/>
  <cols>
    <col min="1" max="1" width="35.7109375" customWidth="1"/>
    <col min="2" max="4" width="13.7109375" customWidth="1"/>
    <col min="5" max="5" width="18.7109375" customWidth="1"/>
    <col min="6" max="6" width="12.7109375" customWidth="1"/>
    <col min="7" max="11" width="18.7109375" customWidth="1"/>
  </cols>
  <sheetData>
    <row r="1" spans="1:26" x14ac:dyDescent="0.25">
      <c r="A1" s="220" t="s">
        <v>1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x14ac:dyDescent="0.25">
      <c r="A2" s="220" t="s">
        <v>416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x14ac:dyDescent="0.25">
      <c r="A3" s="220" t="s">
        <v>0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x14ac:dyDescent="0.25">
      <c r="A4" s="220" t="s">
        <v>3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x14ac:dyDescent="0.25">
      <c r="A5" s="220"/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ht="80.099999999999994" customHeight="1" x14ac:dyDescent="0.25">
      <c r="A6" s="65" t="s">
        <v>673</v>
      </c>
      <c r="B6" s="66" t="s">
        <v>672</v>
      </c>
      <c r="C6" s="66" t="s">
        <v>417</v>
      </c>
      <c r="D6" s="66" t="s">
        <v>418</v>
      </c>
      <c r="E6" s="66" t="s">
        <v>419</v>
      </c>
      <c r="F6" s="66" t="s">
        <v>420</v>
      </c>
      <c r="G6" s="66" t="s">
        <v>421</v>
      </c>
      <c r="H6" s="66" t="s">
        <v>670</v>
      </c>
      <c r="I6" s="66" t="s">
        <v>674</v>
      </c>
      <c r="J6" s="66" t="s">
        <v>675</v>
      </c>
      <c r="K6" s="67" t="s">
        <v>676</v>
      </c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ht="27" x14ac:dyDescent="0.25">
      <c r="A7" s="44" t="s">
        <v>422</v>
      </c>
      <c r="B7" s="68"/>
      <c r="C7" s="68"/>
      <c r="D7" s="68"/>
      <c r="E7" s="69">
        <v>955743402</v>
      </c>
      <c r="F7" s="70">
        <v>0</v>
      </c>
      <c r="G7" s="69">
        <v>23334248.145000003</v>
      </c>
      <c r="H7" s="69">
        <v>0</v>
      </c>
      <c r="I7" s="69">
        <v>0</v>
      </c>
      <c r="J7" s="69">
        <v>0</v>
      </c>
      <c r="K7" s="71">
        <v>0</v>
      </c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x14ac:dyDescent="0.25">
      <c r="A8" s="39" t="s">
        <v>423</v>
      </c>
      <c r="B8" s="72">
        <v>40708</v>
      </c>
      <c r="C8" s="72">
        <v>41183</v>
      </c>
      <c r="D8" s="72">
        <v>48379</v>
      </c>
      <c r="E8" s="73">
        <v>955743402</v>
      </c>
      <c r="F8" s="74" t="s">
        <v>424</v>
      </c>
      <c r="G8" s="73">
        <v>23334248.145000003</v>
      </c>
      <c r="H8" s="73">
        <v>0</v>
      </c>
      <c r="I8" s="73">
        <v>0</v>
      </c>
      <c r="J8" s="73">
        <v>0</v>
      </c>
      <c r="K8" s="75">
        <v>0</v>
      </c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x14ac:dyDescent="0.25">
      <c r="A9" s="39" t="s">
        <v>425</v>
      </c>
      <c r="B9" s="34"/>
      <c r="C9" s="34"/>
      <c r="D9" s="34"/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76">
        <v>0</v>
      </c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x14ac:dyDescent="0.25">
      <c r="A10" s="39" t="s">
        <v>426</v>
      </c>
      <c r="B10" s="34"/>
      <c r="C10" s="34"/>
      <c r="D10" s="34"/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76">
        <v>0</v>
      </c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x14ac:dyDescent="0.25">
      <c r="A11" s="39" t="s">
        <v>427</v>
      </c>
      <c r="B11" s="34"/>
      <c r="C11" s="34"/>
      <c r="D11" s="34"/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76">
        <v>0</v>
      </c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x14ac:dyDescent="0.25">
      <c r="A12" s="42" t="s">
        <v>428</v>
      </c>
      <c r="B12" s="77"/>
      <c r="C12" s="77"/>
      <c r="D12" s="77"/>
      <c r="E12" s="77">
        <v>0</v>
      </c>
      <c r="F12" s="77">
        <v>0</v>
      </c>
      <c r="G12" s="77">
        <v>0</v>
      </c>
      <c r="H12" s="77">
        <v>0</v>
      </c>
      <c r="I12" s="77">
        <v>0</v>
      </c>
      <c r="J12" s="77">
        <v>0</v>
      </c>
      <c r="K12" s="78">
        <v>0</v>
      </c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x14ac:dyDescent="0.25">
      <c r="A13" s="39" t="s">
        <v>429</v>
      </c>
      <c r="B13" s="34"/>
      <c r="C13" s="34"/>
      <c r="D13" s="34"/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76">
        <v>0</v>
      </c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x14ac:dyDescent="0.25">
      <c r="A14" s="39" t="s">
        <v>430</v>
      </c>
      <c r="B14" s="34"/>
      <c r="C14" s="34"/>
      <c r="D14" s="34"/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76">
        <v>0</v>
      </c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x14ac:dyDescent="0.25">
      <c r="A15" s="39" t="s">
        <v>431</v>
      </c>
      <c r="B15" s="34"/>
      <c r="C15" s="34"/>
      <c r="D15" s="34"/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76">
        <v>0</v>
      </c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x14ac:dyDescent="0.25">
      <c r="A16" s="39" t="s">
        <v>432</v>
      </c>
      <c r="B16" s="34"/>
      <c r="C16" s="34"/>
      <c r="D16" s="34"/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76">
        <v>0</v>
      </c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ht="27" x14ac:dyDescent="0.25">
      <c r="A17" s="186" t="s">
        <v>433</v>
      </c>
      <c r="B17" s="187"/>
      <c r="C17" s="187"/>
      <c r="D17" s="187"/>
      <c r="E17" s="188">
        <f>+E7+E12</f>
        <v>955743402</v>
      </c>
      <c r="F17" s="188">
        <f t="shared" ref="F17:J17" si="0">+F7+F12</f>
        <v>0</v>
      </c>
      <c r="G17" s="188">
        <f t="shared" si="0"/>
        <v>23334248.145000003</v>
      </c>
      <c r="H17" s="188">
        <f t="shared" si="0"/>
        <v>0</v>
      </c>
      <c r="I17" s="188">
        <f t="shared" si="0"/>
        <v>0</v>
      </c>
      <c r="J17" s="188">
        <f t="shared" si="0"/>
        <v>0</v>
      </c>
      <c r="K17" s="189">
        <f>+K7+K12</f>
        <v>0</v>
      </c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x14ac:dyDescent="0.25">
      <c r="A18" s="35" t="s">
        <v>2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x14ac:dyDescent="0.25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x14ac:dyDescent="0.2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x14ac:dyDescent="0.25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x14ac:dyDescent="0.25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x14ac:dyDescent="0.25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x14ac:dyDescent="0.25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x14ac:dyDescent="0.25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x14ac:dyDescent="0.2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x14ac:dyDescent="0.25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x14ac:dyDescent="0.25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x14ac:dyDescent="0.25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x14ac:dyDescent="0.25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x14ac:dyDescent="0.25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x14ac:dyDescent="0.25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x14ac:dyDescent="0.25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x14ac:dyDescent="0.25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x14ac:dyDescent="0.25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x14ac:dyDescent="0.25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x14ac:dyDescent="0.25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x14ac:dyDescent="0.25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x14ac:dyDescent="0.25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x14ac:dyDescent="0.25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x14ac:dyDescent="0.2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x14ac:dyDescent="0.25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x14ac:dyDescent="0.25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x14ac:dyDescent="0.25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x14ac:dyDescent="0.25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x14ac:dyDescent="0.25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x14ac:dyDescent="0.25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x14ac:dyDescent="0.25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x14ac:dyDescent="0.25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x14ac:dyDescent="0.25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x14ac:dyDescent="0.25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x14ac:dyDescent="0.25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x14ac:dyDescent="0.25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x14ac:dyDescent="0.25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x14ac:dyDescent="0.25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x14ac:dyDescent="0.25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x14ac:dyDescent="0.25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x14ac:dyDescent="0.2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x14ac:dyDescent="0.25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x14ac:dyDescent="0.25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x14ac:dyDescent="0.25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x14ac:dyDescent="0.25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x14ac:dyDescent="0.25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x14ac:dyDescent="0.25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x14ac:dyDescent="0.25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x14ac:dyDescent="0.25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x14ac:dyDescent="0.25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x14ac:dyDescent="0.25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x14ac:dyDescent="0.25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x14ac:dyDescent="0.25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x14ac:dyDescent="0.25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x14ac:dyDescent="0.25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x14ac:dyDescent="0.25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x14ac:dyDescent="0.25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x14ac:dyDescent="0.25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x14ac:dyDescent="0.25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x14ac:dyDescent="0.25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x14ac:dyDescent="0.25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x14ac:dyDescent="0.25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x14ac:dyDescent="0.25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x14ac:dyDescent="0.25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x14ac:dyDescent="0.25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x14ac:dyDescent="0.25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x14ac:dyDescent="0.25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</sheetData>
  <mergeCells count="5">
    <mergeCell ref="A1:K1"/>
    <mergeCell ref="A2:K2"/>
    <mergeCell ref="A3:K3"/>
    <mergeCell ref="A4:K4"/>
    <mergeCell ref="A5:K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7"/>
  <sheetViews>
    <sheetView showGridLines="0" tabSelected="1" zoomScale="90" zoomScaleNormal="90" workbookViewId="0">
      <selection activeCell="G32" sqref="G32"/>
    </sheetView>
  </sheetViews>
  <sheetFormatPr baseColWidth="10" defaultRowHeight="15" x14ac:dyDescent="0.25"/>
  <cols>
    <col min="2" max="2" width="100.7109375" customWidth="1"/>
    <col min="3" max="5" width="20.7109375" customWidth="1"/>
    <col min="7" max="7" width="16.28515625" bestFit="1" customWidth="1"/>
    <col min="8" max="8" width="16" bestFit="1" customWidth="1"/>
  </cols>
  <sheetData>
    <row r="1" spans="1:26" x14ac:dyDescent="0.25">
      <c r="A1" s="196" t="s">
        <v>1</v>
      </c>
      <c r="B1" s="196"/>
      <c r="C1" s="196"/>
      <c r="D1" s="196"/>
      <c r="E1" s="196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x14ac:dyDescent="0.25">
      <c r="A2" s="196" t="s">
        <v>78</v>
      </c>
      <c r="B2" s="196"/>
      <c r="C2" s="196"/>
      <c r="D2" s="196"/>
      <c r="E2" s="196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x14ac:dyDescent="0.25">
      <c r="A3" s="196" t="s">
        <v>666</v>
      </c>
      <c r="B3" s="196"/>
      <c r="C3" s="196"/>
      <c r="D3" s="196"/>
      <c r="E3" s="196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x14ac:dyDescent="0.25">
      <c r="A4" s="196" t="s">
        <v>3</v>
      </c>
      <c r="B4" s="196"/>
      <c r="C4" s="196"/>
      <c r="D4" s="196"/>
      <c r="E4" s="196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x14ac:dyDescent="0.25">
      <c r="A5" s="30"/>
      <c r="B5" s="30"/>
      <c r="C5" s="171"/>
      <c r="D5" s="171"/>
      <c r="E5" s="171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ht="27" x14ac:dyDescent="0.25">
      <c r="A6" s="167" t="s">
        <v>79</v>
      </c>
      <c r="B6" s="24"/>
      <c r="C6" s="24" t="s">
        <v>80</v>
      </c>
      <c r="D6" s="24" t="s">
        <v>11</v>
      </c>
      <c r="E6" s="168" t="s">
        <v>82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x14ac:dyDescent="0.25">
      <c r="A7" s="22"/>
      <c r="B7" s="17"/>
      <c r="C7" s="17" t="s">
        <v>81</v>
      </c>
      <c r="D7" s="17"/>
      <c r="E7" s="23" t="s">
        <v>10</v>
      </c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x14ac:dyDescent="0.25">
      <c r="A8" s="169"/>
      <c r="B8" s="3" t="s">
        <v>84</v>
      </c>
      <c r="C8" s="10">
        <f>SUM(C9:C11)</f>
        <v>43783738973</v>
      </c>
      <c r="D8" s="10">
        <f t="shared" ref="D8:E8" si="0">SUM(D9:D11)</f>
        <v>42612914918.970001</v>
      </c>
      <c r="E8" s="43">
        <f t="shared" si="0"/>
        <v>42614147080.959999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x14ac:dyDescent="0.25">
      <c r="A9" s="48"/>
      <c r="B9" s="35" t="s">
        <v>85</v>
      </c>
      <c r="C9" s="16">
        <v>23480969578</v>
      </c>
      <c r="D9" s="16">
        <v>18735297830.93</v>
      </c>
      <c r="E9" s="38">
        <v>18735297830.93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x14ac:dyDescent="0.25">
      <c r="A10" s="48"/>
      <c r="B10" s="35" t="s">
        <v>86</v>
      </c>
      <c r="C10" s="16">
        <v>18610650000</v>
      </c>
      <c r="D10" s="16">
        <v>19730215261.630001</v>
      </c>
      <c r="E10" s="38">
        <v>19730215261.630001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x14ac:dyDescent="0.25">
      <c r="A11" s="48"/>
      <c r="B11" s="35" t="s">
        <v>87</v>
      </c>
      <c r="C11" s="16">
        <v>1692119395</v>
      </c>
      <c r="D11" s="16">
        <v>4147401826.4099998</v>
      </c>
      <c r="E11" s="38">
        <v>4148633988.4000001</v>
      </c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x14ac:dyDescent="0.25">
      <c r="A12" s="48"/>
      <c r="B12" s="81" t="s">
        <v>88</v>
      </c>
      <c r="C12" s="41">
        <f>SUM(C13:C14)</f>
        <v>43783738973</v>
      </c>
      <c r="D12" s="41">
        <f t="shared" ref="D12:E12" si="1">SUM(D13:D14)</f>
        <v>41126712957.209999</v>
      </c>
      <c r="E12" s="40">
        <f t="shared" si="1"/>
        <v>40096852811.979996</v>
      </c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x14ac:dyDescent="0.25">
      <c r="A13" s="48"/>
      <c r="B13" s="35" t="s">
        <v>89</v>
      </c>
      <c r="C13" s="16">
        <v>25301496317</v>
      </c>
      <c r="D13" s="16">
        <v>21741330582.27</v>
      </c>
      <c r="E13" s="38">
        <v>20715341937.07</v>
      </c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x14ac:dyDescent="0.25">
      <c r="A14" s="48"/>
      <c r="B14" s="35" t="s">
        <v>90</v>
      </c>
      <c r="C14" s="16">
        <v>18482242656</v>
      </c>
      <c r="D14" s="16">
        <v>19385382374.939999</v>
      </c>
      <c r="E14" s="38">
        <v>19381510874.91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x14ac:dyDescent="0.25">
      <c r="A15" s="48"/>
      <c r="B15" s="81" t="s">
        <v>91</v>
      </c>
      <c r="C15" s="41">
        <f>SUM(C16:C17)</f>
        <v>0</v>
      </c>
      <c r="D15" s="41">
        <f t="shared" ref="D15:E15" si="2">SUM(D16:D17)</f>
        <v>87600236.829999998</v>
      </c>
      <c r="E15" s="40">
        <f t="shared" si="2"/>
        <v>85460905.829999998</v>
      </c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x14ac:dyDescent="0.25">
      <c r="A16" s="48"/>
      <c r="B16" s="35" t="s">
        <v>92</v>
      </c>
      <c r="C16" s="16">
        <v>0</v>
      </c>
      <c r="D16" s="16">
        <v>44937509.809999995</v>
      </c>
      <c r="E16" s="38">
        <v>42798178.809999995</v>
      </c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x14ac:dyDescent="0.25">
      <c r="A17" s="48"/>
      <c r="B17" s="35" t="s">
        <v>93</v>
      </c>
      <c r="C17" s="16">
        <v>0</v>
      </c>
      <c r="D17" s="16">
        <v>42662727.020000003</v>
      </c>
      <c r="E17" s="38">
        <v>42662727.020000003</v>
      </c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x14ac:dyDescent="0.25">
      <c r="A18" s="48"/>
      <c r="B18" s="81" t="s">
        <v>94</v>
      </c>
      <c r="C18" s="41">
        <f>C8-C12+C15</f>
        <v>0</v>
      </c>
      <c r="D18" s="41">
        <f t="shared" ref="D18:E18" si="3">D8-D12+D15</f>
        <v>1573802198.5900021</v>
      </c>
      <c r="E18" s="40">
        <f t="shared" si="3"/>
        <v>2602755174.8100033</v>
      </c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x14ac:dyDescent="0.25">
      <c r="A19" s="48"/>
      <c r="B19" s="81" t="s">
        <v>95</v>
      </c>
      <c r="C19" s="41">
        <f>C18-C11</f>
        <v>-1692119395</v>
      </c>
      <c r="D19" s="41">
        <f t="shared" ref="D19:E19" si="4">D18-D11</f>
        <v>-2573599627.8199978</v>
      </c>
      <c r="E19" s="40">
        <f t="shared" si="4"/>
        <v>-1545878813.5899968</v>
      </c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x14ac:dyDescent="0.25">
      <c r="A20" s="48"/>
      <c r="B20" s="81" t="s">
        <v>96</v>
      </c>
      <c r="C20" s="41">
        <f>C19-C15</f>
        <v>-1692119395</v>
      </c>
      <c r="D20" s="41">
        <f>D19-D15</f>
        <v>-2661199864.6499977</v>
      </c>
      <c r="E20" s="40">
        <f t="shared" ref="E20" si="5">E19-E15</f>
        <v>-1631339719.4199967</v>
      </c>
      <c r="F20" s="35"/>
      <c r="G20" s="180"/>
      <c r="H20" s="16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x14ac:dyDescent="0.25">
      <c r="A21" s="47"/>
      <c r="B21" s="6"/>
      <c r="C21" s="15"/>
      <c r="D21" s="15"/>
      <c r="E21" s="36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x14ac:dyDescent="0.25">
      <c r="A22" s="7" t="s">
        <v>5</v>
      </c>
      <c r="B22" s="8"/>
      <c r="C22" s="8" t="s">
        <v>83</v>
      </c>
      <c r="D22" s="8" t="s">
        <v>11</v>
      </c>
      <c r="E22" s="9" t="s">
        <v>10</v>
      </c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x14ac:dyDescent="0.25">
      <c r="A23" s="169"/>
      <c r="B23" s="3" t="s">
        <v>97</v>
      </c>
      <c r="C23" s="41">
        <f>SUM(C24:C25)</f>
        <v>615217870</v>
      </c>
      <c r="D23" s="41">
        <f t="shared" ref="D23:E23" si="6">SUM(D24:D25)</f>
        <v>387573413.09000003</v>
      </c>
      <c r="E23" s="40">
        <f t="shared" si="6"/>
        <v>357755884.38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x14ac:dyDescent="0.25">
      <c r="A24" s="48"/>
      <c r="B24" s="35" t="s">
        <v>98</v>
      </c>
      <c r="C24" s="16">
        <v>90968333</v>
      </c>
      <c r="D24" s="16">
        <v>52527316.289999999</v>
      </c>
      <c r="E24" s="38">
        <v>24732093.489999998</v>
      </c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x14ac:dyDescent="0.25">
      <c r="A25" s="48"/>
      <c r="B25" s="35" t="s">
        <v>99</v>
      </c>
      <c r="C25" s="16">
        <v>524249537</v>
      </c>
      <c r="D25" s="16">
        <v>335046096.80000001</v>
      </c>
      <c r="E25" s="38">
        <v>333023790.88999999</v>
      </c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x14ac:dyDescent="0.25">
      <c r="A26" s="48"/>
      <c r="B26" s="81" t="s">
        <v>100</v>
      </c>
      <c r="C26" s="41">
        <f>C20+C23</f>
        <v>-1076901525</v>
      </c>
      <c r="D26" s="41">
        <f t="shared" ref="D26:E26" si="7">D20+D23</f>
        <v>-2273626451.5599976</v>
      </c>
      <c r="E26" s="40">
        <f t="shared" si="7"/>
        <v>-1273583835.0399966</v>
      </c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x14ac:dyDescent="0.25">
      <c r="A27" s="47"/>
      <c r="B27" s="6"/>
      <c r="C27" s="15"/>
      <c r="D27" s="15"/>
      <c r="E27" s="36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x14ac:dyDescent="0.25">
      <c r="A28" s="170" t="s">
        <v>5</v>
      </c>
      <c r="B28" s="24"/>
      <c r="C28" s="24" t="s">
        <v>80</v>
      </c>
      <c r="D28" s="24" t="s">
        <v>11</v>
      </c>
      <c r="E28" s="168" t="s">
        <v>10</v>
      </c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x14ac:dyDescent="0.25">
      <c r="A29" s="22"/>
      <c r="B29" s="17"/>
      <c r="C29" s="17" t="s">
        <v>83</v>
      </c>
      <c r="D29" s="17"/>
      <c r="E29" s="23" t="s">
        <v>82</v>
      </c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x14ac:dyDescent="0.25">
      <c r="A30" s="169"/>
      <c r="B30" s="3" t="s">
        <v>101</v>
      </c>
      <c r="C30" s="41">
        <f>SUM(C31:C32)</f>
        <v>2004620000</v>
      </c>
      <c r="D30" s="41">
        <f>SUM(D31:D32)</f>
        <v>4504620000</v>
      </c>
      <c r="E30" s="40">
        <f t="shared" ref="E30" si="8">SUM(E31:E32)</f>
        <v>4504620000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x14ac:dyDescent="0.25">
      <c r="A31" s="48"/>
      <c r="B31" s="35" t="s">
        <v>102</v>
      </c>
      <c r="C31" s="16">
        <v>2004620000</v>
      </c>
      <c r="D31" s="16">
        <v>4504620000</v>
      </c>
      <c r="E31" s="38">
        <v>4504620000</v>
      </c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x14ac:dyDescent="0.25">
      <c r="A32" s="48"/>
      <c r="B32" s="35" t="s">
        <v>103</v>
      </c>
      <c r="C32" s="16">
        <v>0</v>
      </c>
      <c r="D32" s="16">
        <v>0</v>
      </c>
      <c r="E32" s="38">
        <v>0</v>
      </c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x14ac:dyDescent="0.25">
      <c r="A33" s="48"/>
      <c r="B33" s="81" t="s">
        <v>104</v>
      </c>
      <c r="C33" s="41">
        <f>SUM(C34:C35)</f>
        <v>312500605</v>
      </c>
      <c r="D33" s="41">
        <f t="shared" ref="D33:E33" si="9">SUM(D34:D35)</f>
        <v>357218173.58999997</v>
      </c>
      <c r="E33" s="40">
        <f t="shared" si="9"/>
        <v>355986011.60000002</v>
      </c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x14ac:dyDescent="0.25">
      <c r="A34" s="48"/>
      <c r="B34" s="35" t="s">
        <v>105</v>
      </c>
      <c r="C34" s="16">
        <v>184093261</v>
      </c>
      <c r="D34" s="16">
        <v>0</v>
      </c>
      <c r="E34" s="38">
        <v>0</v>
      </c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x14ac:dyDescent="0.25">
      <c r="A35" s="48"/>
      <c r="B35" s="35" t="s">
        <v>106</v>
      </c>
      <c r="C35" s="16">
        <v>128407344</v>
      </c>
      <c r="D35" s="16">
        <v>357218173.58999997</v>
      </c>
      <c r="E35" s="38">
        <v>355986011.60000002</v>
      </c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x14ac:dyDescent="0.25">
      <c r="A36" s="48"/>
      <c r="B36" s="81" t="s">
        <v>107</v>
      </c>
      <c r="C36" s="41">
        <f>C30-C33</f>
        <v>1692119395</v>
      </c>
      <c r="D36" s="41">
        <f t="shared" ref="D36:E36" si="10">D30-D33</f>
        <v>4147401826.4099998</v>
      </c>
      <c r="E36" s="40">
        <f t="shared" si="10"/>
        <v>4148633988.4000001</v>
      </c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x14ac:dyDescent="0.25">
      <c r="A37" s="47"/>
      <c r="B37" s="6"/>
      <c r="C37" s="15"/>
      <c r="D37" s="15"/>
      <c r="E37" s="36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x14ac:dyDescent="0.25">
      <c r="A38" s="170" t="s">
        <v>5</v>
      </c>
      <c r="B38" s="24"/>
      <c r="C38" s="24" t="s">
        <v>80</v>
      </c>
      <c r="D38" s="24" t="s">
        <v>11</v>
      </c>
      <c r="E38" s="168" t="s">
        <v>82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x14ac:dyDescent="0.25">
      <c r="A39" s="22"/>
      <c r="B39" s="17"/>
      <c r="C39" s="17" t="s">
        <v>83</v>
      </c>
      <c r="D39" s="17"/>
      <c r="E39" s="23" t="s">
        <v>10</v>
      </c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x14ac:dyDescent="0.25">
      <c r="A40" s="169"/>
      <c r="B40" s="3" t="s">
        <v>108</v>
      </c>
      <c r="C40" s="41">
        <f>C9</f>
        <v>23480969578</v>
      </c>
      <c r="D40" s="41">
        <f t="shared" ref="D40:E40" si="11">D9</f>
        <v>18735297830.93</v>
      </c>
      <c r="E40" s="40">
        <f t="shared" si="11"/>
        <v>18735297830.93</v>
      </c>
      <c r="F40" s="35"/>
      <c r="G40" s="35"/>
      <c r="H40" s="185"/>
      <c r="I40" s="18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x14ac:dyDescent="0.25">
      <c r="A41" s="48"/>
      <c r="B41" s="81" t="s">
        <v>109</v>
      </c>
      <c r="C41" s="41">
        <f>C31-C34</f>
        <v>1820526739</v>
      </c>
      <c r="D41" s="41">
        <f t="shared" ref="D41:E41" si="12">D31-D34</f>
        <v>4504620000</v>
      </c>
      <c r="E41" s="40">
        <f t="shared" si="12"/>
        <v>4504620000</v>
      </c>
      <c r="F41" s="35"/>
      <c r="G41" s="35"/>
      <c r="H41" s="185"/>
      <c r="I41" s="18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x14ac:dyDescent="0.25">
      <c r="A42" s="48"/>
      <c r="B42" s="81" t="s">
        <v>102</v>
      </c>
      <c r="C42" s="41">
        <f>C31</f>
        <v>2004620000</v>
      </c>
      <c r="D42" s="41">
        <f t="shared" ref="D42:E42" si="13">D31</f>
        <v>4504620000</v>
      </c>
      <c r="E42" s="40">
        <f t="shared" si="13"/>
        <v>4504620000</v>
      </c>
      <c r="F42" s="35"/>
      <c r="G42" s="35"/>
      <c r="H42" s="185"/>
      <c r="I42" s="18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x14ac:dyDescent="0.25">
      <c r="A43" s="48"/>
      <c r="B43" s="81" t="s">
        <v>105</v>
      </c>
      <c r="C43" s="41">
        <f>C34</f>
        <v>184093261</v>
      </c>
      <c r="D43" s="41">
        <f t="shared" ref="D43:E43" si="14">D34</f>
        <v>0</v>
      </c>
      <c r="E43" s="40">
        <f t="shared" si="14"/>
        <v>0</v>
      </c>
      <c r="F43" s="41"/>
      <c r="G43" s="41"/>
      <c r="H43" s="13"/>
      <c r="I43" s="18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x14ac:dyDescent="0.25">
      <c r="A44" s="48"/>
      <c r="B44" s="81" t="s">
        <v>110</v>
      </c>
      <c r="C44" s="41">
        <f>C13</f>
        <v>25301496317</v>
      </c>
      <c r="D44" s="41">
        <f t="shared" ref="D44:E44" si="15">D13</f>
        <v>21741330582.27</v>
      </c>
      <c r="E44" s="40">
        <f t="shared" si="15"/>
        <v>20715341937.07</v>
      </c>
      <c r="F44" s="35"/>
      <c r="G44" s="35"/>
      <c r="H44" s="185"/>
      <c r="I44" s="18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x14ac:dyDescent="0.25">
      <c r="A45" s="48"/>
      <c r="B45" s="81" t="s">
        <v>111</v>
      </c>
      <c r="C45" s="41">
        <f>C16</f>
        <v>0</v>
      </c>
      <c r="D45" s="41">
        <f t="shared" ref="D45:E45" si="16">D16</f>
        <v>44937509.809999995</v>
      </c>
      <c r="E45" s="40">
        <f t="shared" si="16"/>
        <v>42798178.809999995</v>
      </c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x14ac:dyDescent="0.25">
      <c r="A46" s="48"/>
      <c r="B46" s="81" t="s">
        <v>112</v>
      </c>
      <c r="C46" s="41">
        <f>C40+C41-C44+C45</f>
        <v>0</v>
      </c>
      <c r="D46" s="41">
        <f t="shared" ref="D46:E46" si="17">D40+D41-D44+D45</f>
        <v>1543524758.4699998</v>
      </c>
      <c r="E46" s="40">
        <f t="shared" si="17"/>
        <v>2567374072.6700006</v>
      </c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x14ac:dyDescent="0.25">
      <c r="A47" s="48"/>
      <c r="B47" s="81" t="s">
        <v>113</v>
      </c>
      <c r="C47" s="41">
        <f>C46-C41</f>
        <v>-1820526739</v>
      </c>
      <c r="D47" s="41">
        <f t="shared" ref="D47:E47" si="18">D46-D41</f>
        <v>-2961095241.5300002</v>
      </c>
      <c r="E47" s="40">
        <f t="shared" si="18"/>
        <v>-1937245927.3299994</v>
      </c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x14ac:dyDescent="0.25">
      <c r="A48" s="47"/>
      <c r="B48" s="6"/>
      <c r="C48" s="15"/>
      <c r="D48" s="15"/>
      <c r="E48" s="36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x14ac:dyDescent="0.25">
      <c r="A49" s="170" t="s">
        <v>5</v>
      </c>
      <c r="B49" s="24"/>
      <c r="C49" s="24" t="s">
        <v>80</v>
      </c>
      <c r="D49" s="24" t="s">
        <v>11</v>
      </c>
      <c r="E49" s="168" t="s">
        <v>82</v>
      </c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x14ac:dyDescent="0.25">
      <c r="A50" s="22"/>
      <c r="B50" s="17"/>
      <c r="C50" s="17" t="s">
        <v>83</v>
      </c>
      <c r="D50" s="17"/>
      <c r="E50" s="23" t="s">
        <v>10</v>
      </c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x14ac:dyDescent="0.25">
      <c r="A51" s="169"/>
      <c r="B51" s="3" t="s">
        <v>114</v>
      </c>
      <c r="C51" s="41">
        <f>C10</f>
        <v>18610650000</v>
      </c>
      <c r="D51" s="41">
        <f t="shared" ref="D51:E51" si="19">D10</f>
        <v>19730215261.630001</v>
      </c>
      <c r="E51" s="40">
        <f t="shared" si="19"/>
        <v>19730215261.630001</v>
      </c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x14ac:dyDescent="0.25">
      <c r="A52" s="48"/>
      <c r="B52" s="81" t="s">
        <v>115</v>
      </c>
      <c r="C52" s="41">
        <f>C53-C54</f>
        <v>-128407344</v>
      </c>
      <c r="D52" s="41">
        <f t="shared" ref="D52:E52" si="20">D53-D54</f>
        <v>-357218173.58999997</v>
      </c>
      <c r="E52" s="40">
        <f t="shared" si="20"/>
        <v>-355986011.60000002</v>
      </c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x14ac:dyDescent="0.25">
      <c r="A53" s="48"/>
      <c r="B53" s="81" t="s">
        <v>103</v>
      </c>
      <c r="C53" s="41">
        <v>0</v>
      </c>
      <c r="D53" s="41">
        <v>0</v>
      </c>
      <c r="E53" s="40">
        <v>0</v>
      </c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x14ac:dyDescent="0.25">
      <c r="A54" s="48"/>
      <c r="B54" s="81" t="s">
        <v>106</v>
      </c>
      <c r="C54" s="41">
        <f>C35</f>
        <v>128407344</v>
      </c>
      <c r="D54" s="41">
        <f t="shared" ref="D54:E54" si="21">D35</f>
        <v>357218173.58999997</v>
      </c>
      <c r="E54" s="40">
        <f t="shared" si="21"/>
        <v>355986011.60000002</v>
      </c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x14ac:dyDescent="0.25">
      <c r="A55" s="48"/>
      <c r="B55" s="81" t="s">
        <v>116</v>
      </c>
      <c r="C55" s="41">
        <f>C14</f>
        <v>18482242656</v>
      </c>
      <c r="D55" s="41">
        <f t="shared" ref="D55:E55" si="22">D14</f>
        <v>19385382374.939999</v>
      </c>
      <c r="E55" s="40">
        <f t="shared" si="22"/>
        <v>19381510874.91</v>
      </c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x14ac:dyDescent="0.25">
      <c r="A56" s="48"/>
      <c r="B56" s="81" t="s">
        <v>117</v>
      </c>
      <c r="C56" s="41">
        <v>0</v>
      </c>
      <c r="D56" s="16">
        <v>42662727.020000003</v>
      </c>
      <c r="E56" s="38">
        <v>42662727.020000003</v>
      </c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x14ac:dyDescent="0.25">
      <c r="A57" s="48"/>
      <c r="B57" s="81" t="s">
        <v>118</v>
      </c>
      <c r="C57" s="41">
        <f>C51+C52-C55+C56</f>
        <v>0</v>
      </c>
      <c r="D57" s="41">
        <f t="shared" ref="D57:E57" si="23">D51+D52-D55+D56</f>
        <v>30277440.120002292</v>
      </c>
      <c r="E57" s="40">
        <f t="shared" si="23"/>
        <v>35381102.14000275</v>
      </c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x14ac:dyDescent="0.25">
      <c r="A58" s="59"/>
      <c r="B58" s="190" t="s">
        <v>119</v>
      </c>
      <c r="C58" s="191">
        <f>C57-C52</f>
        <v>128407344</v>
      </c>
      <c r="D58" s="191">
        <f t="shared" ref="D58:E58" si="24">D57-D52</f>
        <v>387495613.71000224</v>
      </c>
      <c r="E58" s="192">
        <f t="shared" si="24"/>
        <v>391367113.74000275</v>
      </c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x14ac:dyDescent="0.25">
      <c r="A59" s="35" t="s">
        <v>2</v>
      </c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x14ac:dyDescent="0.25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x14ac:dyDescent="0.25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x14ac:dyDescent="0.25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x14ac:dyDescent="0.25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x14ac:dyDescent="0.25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x14ac:dyDescent="0.25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x14ac:dyDescent="0.25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x14ac:dyDescent="0.25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x14ac:dyDescent="0.25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x14ac:dyDescent="0.25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x14ac:dyDescent="0.2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x14ac:dyDescent="0.25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x14ac:dyDescent="0.25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x14ac:dyDescent="0.25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x14ac:dyDescent="0.25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x14ac:dyDescent="0.25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x14ac:dyDescent="0.25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x14ac:dyDescent="0.25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x14ac:dyDescent="0.25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x14ac:dyDescent="0.25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x14ac:dyDescent="0.25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x14ac:dyDescent="0.25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x14ac:dyDescent="0.25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x14ac:dyDescent="0.25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x14ac:dyDescent="0.25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x14ac:dyDescent="0.25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x14ac:dyDescent="0.25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x14ac:dyDescent="0.25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x14ac:dyDescent="0.25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x14ac:dyDescent="0.25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x14ac:dyDescent="0.25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x14ac:dyDescent="0.25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x14ac:dyDescent="0.25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x14ac:dyDescent="0.25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x14ac:dyDescent="0.25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x14ac:dyDescent="0.25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x14ac:dyDescent="0.25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</sheetData>
  <mergeCells count="4">
    <mergeCell ref="A1:E1"/>
    <mergeCell ref="A2:E2"/>
    <mergeCell ref="A3:E3"/>
    <mergeCell ref="A4:E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"/>
  <sheetViews>
    <sheetView showGridLines="0" zoomScale="90" zoomScaleNormal="90" workbookViewId="0">
      <selection activeCell="A43" sqref="A43"/>
    </sheetView>
  </sheetViews>
  <sheetFormatPr baseColWidth="10" defaultRowHeight="15" x14ac:dyDescent="0.25"/>
  <cols>
    <col min="1" max="1" width="56.28515625" customWidth="1"/>
    <col min="2" max="5" width="20.7109375" customWidth="1"/>
    <col min="6" max="6" width="20.7109375" style="29" customWidth="1"/>
    <col min="7" max="7" width="20.7109375" customWidth="1"/>
  </cols>
  <sheetData>
    <row r="1" spans="1:26" x14ac:dyDescent="0.25">
      <c r="A1" s="220" t="s">
        <v>1</v>
      </c>
      <c r="B1" s="220"/>
      <c r="C1" s="220"/>
      <c r="D1" s="220"/>
      <c r="E1" s="220"/>
      <c r="F1" s="220"/>
      <c r="G1" s="22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220" t="s">
        <v>12</v>
      </c>
      <c r="B2" s="220"/>
      <c r="C2" s="220"/>
      <c r="D2" s="220"/>
      <c r="E2" s="220"/>
      <c r="F2" s="220"/>
      <c r="G2" s="220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220" t="s">
        <v>0</v>
      </c>
      <c r="B3" s="220"/>
      <c r="C3" s="220"/>
      <c r="D3" s="220"/>
      <c r="E3" s="220"/>
      <c r="F3" s="220"/>
      <c r="G3" s="220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220" t="s">
        <v>3</v>
      </c>
      <c r="B4" s="220"/>
      <c r="C4" s="220"/>
      <c r="D4" s="220"/>
      <c r="E4" s="220"/>
      <c r="F4" s="220"/>
      <c r="G4" s="220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96"/>
      <c r="B5" s="196"/>
      <c r="C5" s="196"/>
      <c r="D5" s="196"/>
      <c r="E5" s="196"/>
      <c r="F5" s="196"/>
      <c r="G5" s="196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8"/>
      <c r="B6" s="201" t="s">
        <v>77</v>
      </c>
      <c r="C6" s="201"/>
      <c r="D6" s="201"/>
      <c r="E6" s="201"/>
      <c r="F6" s="201"/>
      <c r="G6" s="19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20" t="s">
        <v>5</v>
      </c>
      <c r="B7" s="2" t="s">
        <v>13</v>
      </c>
      <c r="C7" s="2" t="s">
        <v>7</v>
      </c>
      <c r="D7" s="2" t="s">
        <v>9</v>
      </c>
      <c r="E7" s="2" t="s">
        <v>11</v>
      </c>
      <c r="F7" s="2" t="s">
        <v>14</v>
      </c>
      <c r="G7" s="21" t="s">
        <v>15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22" t="s">
        <v>6</v>
      </c>
      <c r="B8" s="17"/>
      <c r="C8" s="17" t="s">
        <v>8</v>
      </c>
      <c r="D8" s="17"/>
      <c r="E8" s="17"/>
      <c r="F8" s="17"/>
      <c r="G8" s="23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4" t="s">
        <v>16</v>
      </c>
      <c r="B9" s="13"/>
      <c r="C9" s="13"/>
      <c r="D9" s="13"/>
      <c r="E9" s="13"/>
      <c r="F9" s="25"/>
      <c r="G9" s="14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5" t="s">
        <v>17</v>
      </c>
      <c r="B10" s="11">
        <v>2282410704</v>
      </c>
      <c r="C10" s="11">
        <v>-429916517.67000002</v>
      </c>
      <c r="D10" s="11">
        <v>1852494186.3299999</v>
      </c>
      <c r="E10" s="11">
        <v>1852494186.3299999</v>
      </c>
      <c r="F10" s="26">
        <v>1852494186.3299999</v>
      </c>
      <c r="G10" s="12">
        <v>-429916517.67000002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5" t="s">
        <v>18</v>
      </c>
      <c r="B11" s="11">
        <v>1359594933</v>
      </c>
      <c r="C11" s="11">
        <v>-1359594933</v>
      </c>
      <c r="D11" s="11">
        <v>0</v>
      </c>
      <c r="E11" s="11">
        <v>0</v>
      </c>
      <c r="F11" s="26">
        <v>0</v>
      </c>
      <c r="G11" s="12">
        <v>-1359594933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5" t="s">
        <v>19</v>
      </c>
      <c r="B12" s="11">
        <v>0</v>
      </c>
      <c r="C12" s="11">
        <v>0</v>
      </c>
      <c r="D12" s="11">
        <v>0</v>
      </c>
      <c r="E12" s="11">
        <v>0</v>
      </c>
      <c r="F12" s="26">
        <v>0</v>
      </c>
      <c r="G12" s="12">
        <v>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5" t="s">
        <v>20</v>
      </c>
      <c r="B13" s="11">
        <v>2228753731</v>
      </c>
      <c r="C13" s="11">
        <v>-1382380269.8699999</v>
      </c>
      <c r="D13" s="11">
        <v>846373461.13</v>
      </c>
      <c r="E13" s="11">
        <v>846373461.13</v>
      </c>
      <c r="F13" s="26">
        <v>846373461.13</v>
      </c>
      <c r="G13" s="12">
        <v>-1382380269.8699999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5" t="s">
        <v>21</v>
      </c>
      <c r="B14" s="11">
        <v>68501099</v>
      </c>
      <c r="C14" s="11">
        <v>35180352.890000001</v>
      </c>
      <c r="D14" s="11">
        <v>103681451.89</v>
      </c>
      <c r="E14" s="11">
        <v>103681451.89</v>
      </c>
      <c r="F14" s="26">
        <v>103681451.89</v>
      </c>
      <c r="G14" s="12">
        <v>35180352.890000001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5" t="s">
        <v>22</v>
      </c>
      <c r="B15" s="11">
        <v>120502692</v>
      </c>
      <c r="C15" s="11">
        <v>-8232632.0800000001</v>
      </c>
      <c r="D15" s="11">
        <v>112270059.92</v>
      </c>
      <c r="E15" s="11">
        <v>112270059.92</v>
      </c>
      <c r="F15" s="26">
        <v>112270059.92</v>
      </c>
      <c r="G15" s="12">
        <v>-8232632.0800000001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5" t="s">
        <v>23</v>
      </c>
      <c r="B16" s="11">
        <v>1656488913</v>
      </c>
      <c r="C16" s="11">
        <v>-1656488913</v>
      </c>
      <c r="D16" s="11">
        <v>0</v>
      </c>
      <c r="E16" s="11">
        <v>0</v>
      </c>
      <c r="F16" s="26">
        <v>0</v>
      </c>
      <c r="G16" s="12">
        <v>-1656488913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4" t="s">
        <v>24</v>
      </c>
      <c r="B17" s="13">
        <v>15040632244</v>
      </c>
      <c r="C17" s="13">
        <v>336979531.13999999</v>
      </c>
      <c r="D17" s="13">
        <v>15377611775.139999</v>
      </c>
      <c r="E17" s="13">
        <v>15377611775.139999</v>
      </c>
      <c r="F17" s="25">
        <v>15377611775.139999</v>
      </c>
      <c r="G17" s="14">
        <v>336979531.13999999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5" t="s">
        <v>25</v>
      </c>
      <c r="B18" s="11">
        <v>10982927094</v>
      </c>
      <c r="C18" s="11">
        <v>-1001113154.86</v>
      </c>
      <c r="D18" s="11">
        <v>9981813939.1399994</v>
      </c>
      <c r="E18" s="11">
        <v>9981813939.1399994</v>
      </c>
      <c r="F18" s="26">
        <v>9981813939.1399994</v>
      </c>
      <c r="G18" s="12">
        <v>-1001113154.86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5" t="s">
        <v>26</v>
      </c>
      <c r="B19" s="11">
        <v>963679696</v>
      </c>
      <c r="C19" s="11">
        <v>-78448850</v>
      </c>
      <c r="D19" s="11">
        <v>885230846</v>
      </c>
      <c r="E19" s="11">
        <v>885230846</v>
      </c>
      <c r="F19" s="26">
        <v>885230846</v>
      </c>
      <c r="G19" s="12">
        <v>-78448850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5" t="s">
        <v>27</v>
      </c>
      <c r="B20" s="11">
        <v>1183049235</v>
      </c>
      <c r="C20" s="11">
        <v>-102612728</v>
      </c>
      <c r="D20" s="11">
        <v>1080436507</v>
      </c>
      <c r="E20" s="11">
        <v>1080436507</v>
      </c>
      <c r="F20" s="26">
        <v>1080436507</v>
      </c>
      <c r="G20" s="12">
        <v>-102612728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5">
      <c r="A21" s="5" t="s">
        <v>28</v>
      </c>
      <c r="B21" s="11">
        <v>0</v>
      </c>
      <c r="C21" s="11">
        <v>0</v>
      </c>
      <c r="D21" s="11">
        <v>0</v>
      </c>
      <c r="E21" s="11">
        <v>0</v>
      </c>
      <c r="F21" s="26">
        <v>0</v>
      </c>
      <c r="G21" s="12">
        <v>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5">
      <c r="A22" s="5" t="s">
        <v>29</v>
      </c>
      <c r="B22" s="11">
        <v>0</v>
      </c>
      <c r="C22" s="11">
        <v>0</v>
      </c>
      <c r="D22" s="11">
        <v>0</v>
      </c>
      <c r="E22" s="11">
        <v>0</v>
      </c>
      <c r="F22" s="26">
        <v>0</v>
      </c>
      <c r="G22" s="12">
        <v>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5">
      <c r="A23" s="5" t="s">
        <v>30</v>
      </c>
      <c r="B23" s="11">
        <v>262855486</v>
      </c>
      <c r="C23" s="11">
        <v>19451474</v>
      </c>
      <c r="D23" s="11">
        <v>282306960</v>
      </c>
      <c r="E23" s="11">
        <v>282306960</v>
      </c>
      <c r="F23" s="26">
        <v>282306960</v>
      </c>
      <c r="G23" s="12">
        <v>19451474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5">
      <c r="A24" s="5" t="s">
        <v>31</v>
      </c>
      <c r="B24" s="11">
        <v>0</v>
      </c>
      <c r="C24" s="11">
        <v>0</v>
      </c>
      <c r="D24" s="11">
        <v>0</v>
      </c>
      <c r="E24" s="11">
        <v>0</v>
      </c>
      <c r="F24" s="26">
        <v>0</v>
      </c>
      <c r="G24" s="12">
        <v>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5">
      <c r="A25" s="5" t="s">
        <v>32</v>
      </c>
      <c r="B25" s="11">
        <v>0</v>
      </c>
      <c r="C25" s="11">
        <v>0</v>
      </c>
      <c r="D25" s="11">
        <v>0</v>
      </c>
      <c r="E25" s="11">
        <v>0</v>
      </c>
      <c r="F25" s="26">
        <v>0</v>
      </c>
      <c r="G25" s="12">
        <v>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5">
      <c r="A26" s="5" t="s">
        <v>33</v>
      </c>
      <c r="B26" s="11">
        <v>467042670</v>
      </c>
      <c r="C26" s="11">
        <v>-31737102</v>
      </c>
      <c r="D26" s="11">
        <v>435305568</v>
      </c>
      <c r="E26" s="11">
        <v>435305568</v>
      </c>
      <c r="F26" s="26">
        <v>435305568</v>
      </c>
      <c r="G26" s="12">
        <v>-31737102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5">
      <c r="A27" s="5" t="s">
        <v>34</v>
      </c>
      <c r="B27" s="11">
        <v>1181078063</v>
      </c>
      <c r="C27" s="11">
        <v>215806049</v>
      </c>
      <c r="D27" s="11">
        <v>1396884112</v>
      </c>
      <c r="E27" s="11">
        <v>1396884112</v>
      </c>
      <c r="F27" s="26">
        <v>1396884112</v>
      </c>
      <c r="G27" s="12">
        <v>215806049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7" x14ac:dyDescent="0.25">
      <c r="A28" s="5" t="s">
        <v>35</v>
      </c>
      <c r="B28" s="11">
        <v>0</v>
      </c>
      <c r="C28" s="11">
        <v>1315633843</v>
      </c>
      <c r="D28" s="11">
        <v>1315633843</v>
      </c>
      <c r="E28" s="11">
        <v>1315633843</v>
      </c>
      <c r="F28" s="26">
        <v>1315633843</v>
      </c>
      <c r="G28" s="12">
        <v>1315633843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7" x14ac:dyDescent="0.25">
      <c r="A29" s="4" t="s">
        <v>36</v>
      </c>
      <c r="B29" s="13">
        <v>724085262</v>
      </c>
      <c r="C29" s="13">
        <v>-281218365.48000002</v>
      </c>
      <c r="D29" s="13">
        <v>442866896.51999998</v>
      </c>
      <c r="E29" s="13">
        <v>442866896.51999998</v>
      </c>
      <c r="F29" s="25">
        <v>442866896.51999998</v>
      </c>
      <c r="G29" s="14">
        <v>-281218365.48000002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5">
      <c r="A30" s="5" t="s">
        <v>37</v>
      </c>
      <c r="B30" s="11">
        <v>1</v>
      </c>
      <c r="C30" s="11">
        <v>-1</v>
      </c>
      <c r="D30" s="11">
        <v>0</v>
      </c>
      <c r="E30" s="11">
        <v>0</v>
      </c>
      <c r="F30" s="26">
        <v>0</v>
      </c>
      <c r="G30" s="12">
        <v>-1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5">
      <c r="A31" s="5" t="s">
        <v>38</v>
      </c>
      <c r="B31" s="11">
        <v>36094567</v>
      </c>
      <c r="C31" s="11">
        <v>5</v>
      </c>
      <c r="D31" s="11">
        <v>36094572</v>
      </c>
      <c r="E31" s="11">
        <v>36094572</v>
      </c>
      <c r="F31" s="26">
        <v>36094572</v>
      </c>
      <c r="G31" s="12">
        <v>5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5">
      <c r="A32" s="5" t="s">
        <v>39</v>
      </c>
      <c r="B32" s="11">
        <v>137142266</v>
      </c>
      <c r="C32" s="11">
        <v>-8875470</v>
      </c>
      <c r="D32" s="11">
        <v>128266796</v>
      </c>
      <c r="E32" s="11">
        <v>128266796</v>
      </c>
      <c r="F32" s="26">
        <v>128266796</v>
      </c>
      <c r="G32" s="12">
        <v>-8875470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5">
      <c r="A33" s="5" t="s">
        <v>40</v>
      </c>
      <c r="B33" s="11">
        <v>16402904</v>
      </c>
      <c r="C33" s="11">
        <v>1315522</v>
      </c>
      <c r="D33" s="11">
        <v>17718426</v>
      </c>
      <c r="E33" s="11">
        <v>17718426</v>
      </c>
      <c r="F33" s="26">
        <v>17718426</v>
      </c>
      <c r="G33" s="12">
        <v>1315522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5">
      <c r="A34" s="5" t="s">
        <v>41</v>
      </c>
      <c r="B34" s="11">
        <v>534445524</v>
      </c>
      <c r="C34" s="11">
        <v>-273658421.48000002</v>
      </c>
      <c r="D34" s="11">
        <v>260787102.52000001</v>
      </c>
      <c r="E34" s="11">
        <v>260787102.52000001</v>
      </c>
      <c r="F34" s="26">
        <v>260787102.52000001</v>
      </c>
      <c r="G34" s="12">
        <v>-273658421.48000002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5">
      <c r="A35" s="5" t="s">
        <v>42</v>
      </c>
      <c r="B35" s="11">
        <v>0</v>
      </c>
      <c r="C35" s="11">
        <v>0</v>
      </c>
      <c r="D35" s="11">
        <v>0</v>
      </c>
      <c r="E35" s="11">
        <v>0</v>
      </c>
      <c r="F35" s="26">
        <v>0</v>
      </c>
      <c r="G35" s="12">
        <v>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4" t="s">
        <v>43</v>
      </c>
      <c r="B36" s="13">
        <v>0</v>
      </c>
      <c r="C36" s="13">
        <v>0</v>
      </c>
      <c r="D36" s="13">
        <v>0</v>
      </c>
      <c r="E36" s="13">
        <v>0</v>
      </c>
      <c r="F36" s="25">
        <v>0</v>
      </c>
      <c r="G36" s="14">
        <v>0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5" t="s">
        <v>44</v>
      </c>
      <c r="B37" s="11">
        <v>0</v>
      </c>
      <c r="C37" s="11">
        <v>0</v>
      </c>
      <c r="D37" s="11">
        <v>0</v>
      </c>
      <c r="E37" s="11">
        <v>0</v>
      </c>
      <c r="F37" s="26">
        <v>0</v>
      </c>
      <c r="G37" s="12">
        <v>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4" t="s">
        <v>45</v>
      </c>
      <c r="B38" s="13">
        <v>0</v>
      </c>
      <c r="C38" s="13">
        <v>0</v>
      </c>
      <c r="D38" s="13">
        <v>0</v>
      </c>
      <c r="E38" s="13">
        <v>0</v>
      </c>
      <c r="F38" s="25">
        <v>0</v>
      </c>
      <c r="G38" s="14">
        <v>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5" t="s">
        <v>46</v>
      </c>
      <c r="B39" s="11">
        <v>0</v>
      </c>
      <c r="C39" s="11">
        <v>0</v>
      </c>
      <c r="D39" s="11">
        <v>0</v>
      </c>
      <c r="E39" s="11">
        <v>0</v>
      </c>
      <c r="F39" s="26">
        <v>0</v>
      </c>
      <c r="G39" s="12">
        <v>0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5" t="s">
        <v>47</v>
      </c>
      <c r="B40" s="11">
        <v>0</v>
      </c>
      <c r="C40" s="11">
        <v>0</v>
      </c>
      <c r="D40" s="11">
        <v>0</v>
      </c>
      <c r="E40" s="11">
        <v>0</v>
      </c>
      <c r="F40" s="26">
        <v>0</v>
      </c>
      <c r="G40" s="12">
        <v>0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7" x14ac:dyDescent="0.25">
      <c r="A41" s="4" t="s">
        <v>48</v>
      </c>
      <c r="B41" s="13">
        <v>23480969578</v>
      </c>
      <c r="C41" s="13">
        <v>-4745671747.0699997</v>
      </c>
      <c r="D41" s="13">
        <v>18735297830.93</v>
      </c>
      <c r="E41" s="13">
        <v>18735297830.93</v>
      </c>
      <c r="F41" s="25">
        <v>18735297830.93</v>
      </c>
      <c r="G41" s="14">
        <v>-4745671747.0699997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4" t="s">
        <v>49</v>
      </c>
      <c r="B42" s="13">
        <v>0</v>
      </c>
      <c r="C42" s="13">
        <v>0</v>
      </c>
      <c r="D42" s="13">
        <v>0</v>
      </c>
      <c r="E42" s="13">
        <v>0</v>
      </c>
      <c r="F42" s="25">
        <v>0</v>
      </c>
      <c r="G42" s="14">
        <v>0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4" t="s">
        <v>50</v>
      </c>
      <c r="B43" s="13"/>
      <c r="C43" s="13"/>
      <c r="D43" s="13"/>
      <c r="E43" s="13"/>
      <c r="F43" s="25"/>
      <c r="G43" s="1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4" t="s">
        <v>51</v>
      </c>
      <c r="B44" s="13">
        <v>13542171293</v>
      </c>
      <c r="C44" s="13">
        <v>433451551.33999997</v>
      </c>
      <c r="D44" s="13">
        <v>13975622844.34</v>
      </c>
      <c r="E44" s="13">
        <v>13975622844.34</v>
      </c>
      <c r="F44" s="25">
        <v>13975622844.34</v>
      </c>
      <c r="G44" s="14">
        <v>433451551.33999997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7" x14ac:dyDescent="0.25">
      <c r="A45" s="5" t="s">
        <v>52</v>
      </c>
      <c r="B45" s="11">
        <v>5964309172</v>
      </c>
      <c r="C45" s="11">
        <v>544842139.21000004</v>
      </c>
      <c r="D45" s="11">
        <v>6509151311.21</v>
      </c>
      <c r="E45" s="11">
        <v>6509151311.21</v>
      </c>
      <c r="F45" s="26">
        <v>6509151311.21</v>
      </c>
      <c r="G45" s="12">
        <v>544842139.21000004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5" t="s">
        <v>53</v>
      </c>
      <c r="B46" s="11">
        <v>2184448809</v>
      </c>
      <c r="C46" s="11">
        <v>16787590.48</v>
      </c>
      <c r="D46" s="11">
        <v>2201236399.48</v>
      </c>
      <c r="E46" s="11">
        <v>2201236399.48</v>
      </c>
      <c r="F46" s="26">
        <v>2201236399.48</v>
      </c>
      <c r="G46" s="12">
        <v>16787590.48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5" t="s">
        <v>54</v>
      </c>
      <c r="B47" s="11">
        <v>1877866073</v>
      </c>
      <c r="C47" s="11">
        <v>-30528753</v>
      </c>
      <c r="D47" s="11">
        <v>1847337320</v>
      </c>
      <c r="E47" s="11">
        <v>1847337320</v>
      </c>
      <c r="F47" s="26">
        <v>1847337320</v>
      </c>
      <c r="G47" s="12">
        <v>-30528753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40.5" x14ac:dyDescent="0.25">
      <c r="A48" s="5" t="s">
        <v>55</v>
      </c>
      <c r="B48" s="11">
        <v>1511457108</v>
      </c>
      <c r="C48" s="11">
        <v>2890738</v>
      </c>
      <c r="D48" s="11">
        <v>1514347846</v>
      </c>
      <c r="E48" s="11">
        <v>1514347846</v>
      </c>
      <c r="F48" s="26">
        <v>1514347846</v>
      </c>
      <c r="G48" s="12">
        <v>2890738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5" t="s">
        <v>56</v>
      </c>
      <c r="B49" s="11">
        <v>762295257</v>
      </c>
      <c r="C49" s="11">
        <v>-96720571</v>
      </c>
      <c r="D49" s="11">
        <v>665574686</v>
      </c>
      <c r="E49" s="11">
        <v>665574686</v>
      </c>
      <c r="F49" s="26">
        <v>665574686</v>
      </c>
      <c r="G49" s="12">
        <v>-96720571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7" x14ac:dyDescent="0.25">
      <c r="A50" s="5" t="s">
        <v>57</v>
      </c>
      <c r="B50" s="11">
        <v>197128479</v>
      </c>
      <c r="C50" s="11">
        <v>4011198.65</v>
      </c>
      <c r="D50" s="11">
        <v>201139677.65000001</v>
      </c>
      <c r="E50" s="11">
        <v>201139677.65000001</v>
      </c>
      <c r="F50" s="26">
        <v>201139677.65000001</v>
      </c>
      <c r="G50" s="12">
        <v>4011198.65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7" x14ac:dyDescent="0.25">
      <c r="A51" s="5" t="s">
        <v>58</v>
      </c>
      <c r="B51" s="11">
        <v>169057752</v>
      </c>
      <c r="C51" s="11">
        <v>-3640681</v>
      </c>
      <c r="D51" s="11">
        <v>165417071</v>
      </c>
      <c r="E51" s="11">
        <v>165417071</v>
      </c>
      <c r="F51" s="26">
        <v>165417071</v>
      </c>
      <c r="G51" s="12">
        <v>-3640681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7" x14ac:dyDescent="0.25">
      <c r="A52" s="5" t="s">
        <v>59</v>
      </c>
      <c r="B52" s="11">
        <v>875608643</v>
      </c>
      <c r="C52" s="11">
        <v>-4190110</v>
      </c>
      <c r="D52" s="11">
        <v>871418533</v>
      </c>
      <c r="E52" s="11">
        <v>871418533</v>
      </c>
      <c r="F52" s="26">
        <v>871418533</v>
      </c>
      <c r="G52" s="12">
        <v>-4190110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4" t="s">
        <v>60</v>
      </c>
      <c r="B53" s="13">
        <v>3002784122</v>
      </c>
      <c r="C53" s="13">
        <v>667710771.28999996</v>
      </c>
      <c r="D53" s="13">
        <v>3670494893.29</v>
      </c>
      <c r="E53" s="13">
        <v>3670494893.29</v>
      </c>
      <c r="F53" s="25">
        <v>3670494893.29</v>
      </c>
      <c r="G53" s="14">
        <v>667710771.28999996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5" t="s">
        <v>61</v>
      </c>
      <c r="B54" s="11">
        <v>965576573</v>
      </c>
      <c r="C54" s="11">
        <v>-209747685.30000001</v>
      </c>
      <c r="D54" s="11">
        <v>755828887.70000005</v>
      </c>
      <c r="E54" s="11">
        <v>755828887.70000005</v>
      </c>
      <c r="F54" s="26">
        <v>755828887.70000005</v>
      </c>
      <c r="G54" s="12">
        <v>-209747685.30000001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5" t="s">
        <v>62</v>
      </c>
      <c r="B55" s="11">
        <v>0</v>
      </c>
      <c r="C55" s="11">
        <v>0</v>
      </c>
      <c r="D55" s="11">
        <v>0</v>
      </c>
      <c r="E55" s="11">
        <v>0</v>
      </c>
      <c r="F55" s="26">
        <v>0</v>
      </c>
      <c r="G55" s="12">
        <v>0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5" t="s">
        <v>63</v>
      </c>
      <c r="B56" s="11">
        <v>0</v>
      </c>
      <c r="C56" s="11">
        <v>0</v>
      </c>
      <c r="D56" s="11">
        <v>0</v>
      </c>
      <c r="E56" s="11">
        <v>0</v>
      </c>
      <c r="F56" s="26">
        <v>0</v>
      </c>
      <c r="G56" s="12">
        <v>0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5" t="s">
        <v>64</v>
      </c>
      <c r="B57" s="11">
        <v>2037207549</v>
      </c>
      <c r="C57" s="11">
        <v>877458456.59000003</v>
      </c>
      <c r="D57" s="11">
        <v>2914666005.5900002</v>
      </c>
      <c r="E57" s="11">
        <v>2914666005.5900002</v>
      </c>
      <c r="F57" s="26">
        <v>2914666005.5900002</v>
      </c>
      <c r="G57" s="12">
        <v>877458456.59000003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4" t="s">
        <v>65</v>
      </c>
      <c r="B58" s="13">
        <v>0</v>
      </c>
      <c r="C58" s="13">
        <v>0</v>
      </c>
      <c r="D58" s="13">
        <v>0</v>
      </c>
      <c r="E58" s="13">
        <v>0</v>
      </c>
      <c r="F58" s="25">
        <v>0</v>
      </c>
      <c r="G58" s="14">
        <v>0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7" x14ac:dyDescent="0.25">
      <c r="A59" s="5" t="s">
        <v>66</v>
      </c>
      <c r="B59" s="11">
        <v>0</v>
      </c>
      <c r="C59" s="11">
        <v>0</v>
      </c>
      <c r="D59" s="11">
        <v>0</v>
      </c>
      <c r="E59" s="11">
        <v>0</v>
      </c>
      <c r="F59" s="26">
        <v>0</v>
      </c>
      <c r="G59" s="12">
        <v>0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5" t="s">
        <v>67</v>
      </c>
      <c r="B60" s="11">
        <v>0</v>
      </c>
      <c r="C60" s="11">
        <v>0</v>
      </c>
      <c r="D60" s="11">
        <v>0</v>
      </c>
      <c r="E60" s="11">
        <v>0</v>
      </c>
      <c r="F60" s="26">
        <v>0</v>
      </c>
      <c r="G60" s="12">
        <v>0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7" x14ac:dyDescent="0.25">
      <c r="A61" s="5" t="s">
        <v>68</v>
      </c>
      <c r="B61" s="11">
        <v>2065694585</v>
      </c>
      <c r="C61" s="11">
        <v>18402939</v>
      </c>
      <c r="D61" s="11">
        <v>2084097524</v>
      </c>
      <c r="E61" s="11">
        <v>2084097524</v>
      </c>
      <c r="F61" s="26">
        <v>2084097524</v>
      </c>
      <c r="G61" s="12">
        <v>18402939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5" t="s">
        <v>69</v>
      </c>
      <c r="B62" s="11">
        <v>0</v>
      </c>
      <c r="C62" s="11">
        <v>0</v>
      </c>
      <c r="D62" s="11">
        <v>0</v>
      </c>
      <c r="E62" s="11">
        <v>0</v>
      </c>
      <c r="F62" s="26">
        <v>0</v>
      </c>
      <c r="G62" s="12">
        <v>0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7" x14ac:dyDescent="0.25">
      <c r="A63" s="4" t="s">
        <v>70</v>
      </c>
      <c r="B63" s="13">
        <v>18610650000</v>
      </c>
      <c r="C63" s="13">
        <v>1119565261.6300001</v>
      </c>
      <c r="D63" s="13">
        <v>19730215261.630001</v>
      </c>
      <c r="E63" s="13">
        <v>19730215261.630001</v>
      </c>
      <c r="F63" s="25">
        <v>19730215261.630001</v>
      </c>
      <c r="G63" s="14">
        <v>1119565261.6300001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4" t="s">
        <v>71</v>
      </c>
      <c r="B64" s="13">
        <v>2004620000</v>
      </c>
      <c r="C64" s="13">
        <v>2500000000</v>
      </c>
      <c r="D64" s="13">
        <v>4504620000</v>
      </c>
      <c r="E64" s="13">
        <v>4504620000</v>
      </c>
      <c r="F64" s="25">
        <v>4504620000</v>
      </c>
      <c r="G64" s="14">
        <v>2500000000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5" t="s">
        <v>4</v>
      </c>
      <c r="B65" s="11">
        <v>2004620000</v>
      </c>
      <c r="C65" s="11">
        <v>2500000000</v>
      </c>
      <c r="D65" s="11">
        <v>4504620000</v>
      </c>
      <c r="E65" s="11">
        <v>4504620000</v>
      </c>
      <c r="F65" s="26">
        <v>4504620000</v>
      </c>
      <c r="G65" s="12">
        <v>2500000000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4" t="s">
        <v>72</v>
      </c>
      <c r="B66" s="13">
        <v>44096239578</v>
      </c>
      <c r="C66" s="13">
        <v>-1126106485.4400001</v>
      </c>
      <c r="D66" s="13">
        <v>42970133092.559998</v>
      </c>
      <c r="E66" s="13">
        <v>42970133092.559998</v>
      </c>
      <c r="F66" s="25">
        <v>42970133092.559998</v>
      </c>
      <c r="G66" s="14">
        <v>-1126106485.4400001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4" t="s">
        <v>73</v>
      </c>
      <c r="B67" s="13">
        <v>0</v>
      </c>
      <c r="C67" s="13">
        <v>0</v>
      </c>
      <c r="D67" s="13">
        <v>0</v>
      </c>
      <c r="E67" s="13">
        <v>0</v>
      </c>
      <c r="F67" s="25">
        <v>0</v>
      </c>
      <c r="G67" s="14">
        <v>0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7" x14ac:dyDescent="0.25">
      <c r="A68" s="5" t="s">
        <v>74</v>
      </c>
      <c r="B68" s="11">
        <v>0</v>
      </c>
      <c r="C68" s="11">
        <v>0</v>
      </c>
      <c r="D68" s="11">
        <v>0</v>
      </c>
      <c r="E68" s="11">
        <v>0</v>
      </c>
      <c r="F68" s="26">
        <v>0</v>
      </c>
      <c r="G68" s="12">
        <v>0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7" x14ac:dyDescent="0.25">
      <c r="A69" s="5" t="s">
        <v>75</v>
      </c>
      <c r="B69" s="11">
        <v>0</v>
      </c>
      <c r="C69" s="11">
        <v>0</v>
      </c>
      <c r="D69" s="11">
        <v>0</v>
      </c>
      <c r="E69" s="11">
        <v>0</v>
      </c>
      <c r="F69" s="26">
        <v>0</v>
      </c>
      <c r="G69" s="12">
        <v>0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86" t="s">
        <v>76</v>
      </c>
      <c r="B70" s="191">
        <v>0</v>
      </c>
      <c r="C70" s="191">
        <v>0</v>
      </c>
      <c r="D70" s="191">
        <v>0</v>
      </c>
      <c r="E70" s="191">
        <v>0</v>
      </c>
      <c r="F70" s="195">
        <v>0</v>
      </c>
      <c r="G70" s="192">
        <v>0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 t="s">
        <v>2</v>
      </c>
      <c r="B71" s="1"/>
      <c r="C71" s="1"/>
      <c r="D71" s="1"/>
      <c r="E71" s="1"/>
      <c r="F71" s="28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1"/>
      <c r="D72" s="1"/>
      <c r="E72" s="1"/>
      <c r="F72" s="28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1"/>
      <c r="D73" s="1"/>
      <c r="E73" s="1"/>
      <c r="F73" s="28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1"/>
      <c r="D74" s="1"/>
      <c r="E74" s="1"/>
      <c r="F74" s="28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1"/>
      <c r="D75" s="1"/>
      <c r="E75" s="1"/>
      <c r="F75" s="28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1"/>
      <c r="D76" s="1"/>
      <c r="E76" s="1"/>
      <c r="F76" s="28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1"/>
      <c r="D77" s="1"/>
      <c r="E77" s="1"/>
      <c r="F77" s="28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1"/>
      <c r="D78" s="1"/>
      <c r="E78" s="1"/>
      <c r="F78" s="28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1"/>
      <c r="D79" s="1"/>
      <c r="E79" s="1"/>
      <c r="F79" s="28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1"/>
      <c r="D80" s="1"/>
      <c r="E80" s="1"/>
      <c r="F80" s="28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1"/>
      <c r="D81" s="1"/>
      <c r="E81" s="1"/>
      <c r="F81" s="28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1"/>
      <c r="D82" s="1"/>
      <c r="E82" s="1"/>
      <c r="F82" s="28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1"/>
      <c r="D83" s="1"/>
      <c r="E83" s="1"/>
      <c r="F83" s="28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1"/>
      <c r="E84" s="1"/>
      <c r="F84" s="28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1"/>
      <c r="D85" s="1"/>
      <c r="E85" s="1"/>
      <c r="F85" s="28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1"/>
      <c r="E86" s="1"/>
      <c r="F86" s="28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1"/>
      <c r="D87" s="1"/>
      <c r="E87" s="1"/>
      <c r="F87" s="28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1"/>
      <c r="D88" s="1"/>
      <c r="E88" s="1"/>
      <c r="F88" s="28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1"/>
      <c r="D89" s="1"/>
      <c r="E89" s="1"/>
      <c r="F89" s="28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1"/>
      <c r="D90" s="1"/>
      <c r="E90" s="1"/>
      <c r="F90" s="28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1"/>
      <c r="D91" s="1"/>
      <c r="E91" s="1"/>
      <c r="F91" s="28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1"/>
      <c r="D92" s="1"/>
      <c r="E92" s="1"/>
      <c r="F92" s="28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1"/>
      <c r="D93" s="1"/>
      <c r="E93" s="1"/>
      <c r="F93" s="28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1"/>
      <c r="D94" s="1"/>
      <c r="E94" s="1"/>
      <c r="F94" s="28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1"/>
      <c r="D95" s="1"/>
      <c r="E95" s="1"/>
      <c r="F95" s="28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1"/>
      <c r="D96" s="1"/>
      <c r="E96" s="1"/>
      <c r="F96" s="28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1"/>
      <c r="D97" s="1"/>
      <c r="E97" s="1"/>
      <c r="F97" s="28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1"/>
      <c r="D98" s="1"/>
      <c r="E98" s="1"/>
      <c r="F98" s="28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</sheetData>
  <mergeCells count="6">
    <mergeCell ref="B6:F6"/>
    <mergeCell ref="A1:G1"/>
    <mergeCell ref="A2:G2"/>
    <mergeCell ref="A3:G3"/>
    <mergeCell ref="A4:G4"/>
    <mergeCell ref="A5:G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9"/>
  <sheetViews>
    <sheetView showGridLines="0" topLeftCell="A133" zoomScale="90" zoomScaleNormal="90" workbookViewId="0">
      <selection activeCell="K5" sqref="K5"/>
    </sheetView>
  </sheetViews>
  <sheetFormatPr baseColWidth="10" defaultRowHeight="15" x14ac:dyDescent="0.25"/>
  <cols>
    <col min="1" max="1" width="70.7109375" customWidth="1"/>
    <col min="2" max="7" width="20.7109375" customWidth="1"/>
  </cols>
  <sheetData>
    <row r="1" spans="1:26" x14ac:dyDescent="0.25">
      <c r="A1" s="220" t="s">
        <v>1</v>
      </c>
      <c r="B1" s="220"/>
      <c r="C1" s="220"/>
      <c r="D1" s="220"/>
      <c r="E1" s="220"/>
      <c r="F1" s="220"/>
      <c r="G1" s="220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x14ac:dyDescent="0.25">
      <c r="A2" s="220" t="s">
        <v>199</v>
      </c>
      <c r="B2" s="220"/>
      <c r="C2" s="220"/>
      <c r="D2" s="220"/>
      <c r="E2" s="220"/>
      <c r="F2" s="220"/>
      <c r="G2" s="220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x14ac:dyDescent="0.25">
      <c r="A3" s="220" t="s">
        <v>198</v>
      </c>
      <c r="B3" s="220"/>
      <c r="C3" s="220"/>
      <c r="D3" s="220"/>
      <c r="E3" s="220"/>
      <c r="F3" s="220"/>
      <c r="G3" s="220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x14ac:dyDescent="0.25">
      <c r="A4" s="220" t="s">
        <v>0</v>
      </c>
      <c r="B4" s="220"/>
      <c r="C4" s="220"/>
      <c r="D4" s="220"/>
      <c r="E4" s="220"/>
      <c r="F4" s="220"/>
      <c r="G4" s="220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x14ac:dyDescent="0.25">
      <c r="A5" s="220" t="s">
        <v>3</v>
      </c>
      <c r="B5" s="220"/>
      <c r="C5" s="220"/>
      <c r="D5" s="220"/>
      <c r="E5" s="220"/>
      <c r="F5" s="220"/>
      <c r="G5" s="220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x14ac:dyDescent="0.25">
      <c r="A6" s="32"/>
      <c r="B6" s="32"/>
      <c r="C6" s="32"/>
      <c r="D6" s="32"/>
      <c r="E6" s="32"/>
      <c r="F6" s="32"/>
      <c r="G6" s="32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x14ac:dyDescent="0.25">
      <c r="A7" s="18"/>
      <c r="B7" s="201" t="s">
        <v>197</v>
      </c>
      <c r="C7" s="201"/>
      <c r="D7" s="201"/>
      <c r="E7" s="201"/>
      <c r="F7" s="201"/>
      <c r="G7" s="204" t="s">
        <v>196</v>
      </c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x14ac:dyDescent="0.25">
      <c r="A8" s="20" t="s">
        <v>5</v>
      </c>
      <c r="B8" s="216" t="s">
        <v>195</v>
      </c>
      <c r="C8" s="46" t="s">
        <v>7</v>
      </c>
      <c r="D8" s="216" t="s">
        <v>9</v>
      </c>
      <c r="E8" s="216" t="s">
        <v>11</v>
      </c>
      <c r="F8" s="216" t="s">
        <v>10</v>
      </c>
      <c r="G8" s="221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x14ac:dyDescent="0.25">
      <c r="A9" s="45" t="s">
        <v>6</v>
      </c>
      <c r="B9" s="217"/>
      <c r="C9" s="33" t="s">
        <v>8</v>
      </c>
      <c r="D9" s="217"/>
      <c r="E9" s="217"/>
      <c r="F9" s="217"/>
      <c r="G9" s="222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x14ac:dyDescent="0.25">
      <c r="A10" s="44" t="s">
        <v>194</v>
      </c>
      <c r="B10" s="10">
        <v>25485589578</v>
      </c>
      <c r="C10" s="10">
        <v>-3720529256.52</v>
      </c>
      <c r="D10" s="10">
        <v>21765060321.48</v>
      </c>
      <c r="E10" s="10">
        <v>21741330582.27</v>
      </c>
      <c r="F10" s="10">
        <v>20715341937.07</v>
      </c>
      <c r="G10" s="43">
        <v>23729739.210000001</v>
      </c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x14ac:dyDescent="0.25">
      <c r="A11" s="42" t="s">
        <v>192</v>
      </c>
      <c r="B11" s="41">
        <v>5588162839</v>
      </c>
      <c r="C11" s="41">
        <v>-701349246.19000006</v>
      </c>
      <c r="D11" s="41">
        <v>4886813592.8100004</v>
      </c>
      <c r="E11" s="41">
        <v>4886813592.8100004</v>
      </c>
      <c r="F11" s="41">
        <v>4840705393.5500002</v>
      </c>
      <c r="G11" s="40">
        <v>0</v>
      </c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x14ac:dyDescent="0.25">
      <c r="A12" s="39" t="s">
        <v>191</v>
      </c>
      <c r="B12" s="16">
        <v>2866418850</v>
      </c>
      <c r="C12" s="16">
        <v>-452279910.89999998</v>
      </c>
      <c r="D12" s="16">
        <v>2414138939.0999999</v>
      </c>
      <c r="E12" s="16">
        <v>2414138939.0999999</v>
      </c>
      <c r="F12" s="16">
        <v>2414138939.0999999</v>
      </c>
      <c r="G12" s="38">
        <v>0</v>
      </c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x14ac:dyDescent="0.25">
      <c r="A13" s="39" t="s">
        <v>190</v>
      </c>
      <c r="B13" s="16">
        <v>763640020</v>
      </c>
      <c r="C13" s="16">
        <v>-47298950.75</v>
      </c>
      <c r="D13" s="16">
        <v>716341069.25</v>
      </c>
      <c r="E13" s="16">
        <v>716341069.25</v>
      </c>
      <c r="F13" s="16">
        <v>716296133.00999999</v>
      </c>
      <c r="G13" s="38">
        <v>0</v>
      </c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x14ac:dyDescent="0.25">
      <c r="A14" s="39" t="s">
        <v>189</v>
      </c>
      <c r="B14" s="16">
        <v>827001781</v>
      </c>
      <c r="C14" s="16">
        <v>735863.67</v>
      </c>
      <c r="D14" s="16">
        <v>827737644.66999996</v>
      </c>
      <c r="E14" s="16">
        <v>827737644.66999996</v>
      </c>
      <c r="F14" s="16">
        <v>827737644.66999996</v>
      </c>
      <c r="G14" s="38">
        <v>0</v>
      </c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x14ac:dyDescent="0.25">
      <c r="A15" s="39" t="s">
        <v>188</v>
      </c>
      <c r="B15" s="16">
        <v>543424463</v>
      </c>
      <c r="C15" s="16">
        <v>698853.32</v>
      </c>
      <c r="D15" s="16">
        <v>544123316.32000005</v>
      </c>
      <c r="E15" s="16">
        <v>544123316.32000005</v>
      </c>
      <c r="F15" s="16">
        <v>498060053.30000001</v>
      </c>
      <c r="G15" s="38">
        <v>0</v>
      </c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x14ac:dyDescent="0.25">
      <c r="A16" s="39" t="s">
        <v>187</v>
      </c>
      <c r="B16" s="16">
        <v>312684486</v>
      </c>
      <c r="C16" s="16">
        <v>-52181417.979999997</v>
      </c>
      <c r="D16" s="16">
        <v>260503068.02000001</v>
      </c>
      <c r="E16" s="16">
        <v>260503068.02000001</v>
      </c>
      <c r="F16" s="16">
        <v>260503068.02000001</v>
      </c>
      <c r="G16" s="38">
        <v>0</v>
      </c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x14ac:dyDescent="0.25">
      <c r="A17" s="39" t="s">
        <v>186</v>
      </c>
      <c r="B17" s="16">
        <v>27319718</v>
      </c>
      <c r="C17" s="16">
        <v>-27319718</v>
      </c>
      <c r="D17" s="16">
        <v>0</v>
      </c>
      <c r="E17" s="16">
        <v>0</v>
      </c>
      <c r="F17" s="16">
        <v>0</v>
      </c>
      <c r="G17" s="38">
        <v>0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x14ac:dyDescent="0.25">
      <c r="A18" s="39" t="s">
        <v>185</v>
      </c>
      <c r="B18" s="16">
        <v>247673521</v>
      </c>
      <c r="C18" s="16">
        <v>-123703965.55</v>
      </c>
      <c r="D18" s="16">
        <v>123969555.45</v>
      </c>
      <c r="E18" s="16">
        <v>123969555.45</v>
      </c>
      <c r="F18" s="16">
        <v>123969555.45</v>
      </c>
      <c r="G18" s="38">
        <v>0</v>
      </c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x14ac:dyDescent="0.25">
      <c r="A19" s="42" t="s">
        <v>184</v>
      </c>
      <c r="B19" s="41">
        <v>1039459295</v>
      </c>
      <c r="C19" s="41">
        <v>-158147726.75</v>
      </c>
      <c r="D19" s="41">
        <v>881311568.25</v>
      </c>
      <c r="E19" s="41">
        <v>880814112.65999997</v>
      </c>
      <c r="F19" s="41">
        <v>690908584.85000002</v>
      </c>
      <c r="G19" s="40">
        <v>497455.59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x14ac:dyDescent="0.25">
      <c r="A20" s="39" t="s">
        <v>183</v>
      </c>
      <c r="B20" s="16">
        <v>352306611</v>
      </c>
      <c r="C20" s="16">
        <v>-230452697.31</v>
      </c>
      <c r="D20" s="16">
        <v>121853913.69</v>
      </c>
      <c r="E20" s="16">
        <v>121824025.13</v>
      </c>
      <c r="F20" s="16">
        <v>84971024.230000004</v>
      </c>
      <c r="G20" s="38">
        <v>29888.560000000001</v>
      </c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x14ac:dyDescent="0.25">
      <c r="A21" s="39" t="s">
        <v>182</v>
      </c>
      <c r="B21" s="16">
        <v>168933683</v>
      </c>
      <c r="C21" s="16">
        <v>-25636370.399999999</v>
      </c>
      <c r="D21" s="16">
        <v>143297312.59999999</v>
      </c>
      <c r="E21" s="16">
        <v>143297312.59999999</v>
      </c>
      <c r="F21" s="16">
        <v>136482865.93000001</v>
      </c>
      <c r="G21" s="38">
        <v>0</v>
      </c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x14ac:dyDescent="0.25">
      <c r="A22" s="39" t="s">
        <v>181</v>
      </c>
      <c r="B22" s="16">
        <v>150250</v>
      </c>
      <c r="C22" s="16">
        <v>-144317.17000000001</v>
      </c>
      <c r="D22" s="16">
        <v>5932.83</v>
      </c>
      <c r="E22" s="16">
        <v>5932.83</v>
      </c>
      <c r="F22" s="16">
        <v>5932.83</v>
      </c>
      <c r="G22" s="38">
        <v>0</v>
      </c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x14ac:dyDescent="0.25">
      <c r="A23" s="39" t="s">
        <v>180</v>
      </c>
      <c r="B23" s="16">
        <v>17823403</v>
      </c>
      <c r="C23" s="16">
        <v>7571435.1200000001</v>
      </c>
      <c r="D23" s="16">
        <v>25394838.120000001</v>
      </c>
      <c r="E23" s="16">
        <v>25394838.120000001</v>
      </c>
      <c r="F23" s="16">
        <v>24932351.59</v>
      </c>
      <c r="G23" s="38">
        <v>0</v>
      </c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x14ac:dyDescent="0.25">
      <c r="A24" s="39" t="s">
        <v>179</v>
      </c>
      <c r="B24" s="16">
        <v>40377345</v>
      </c>
      <c r="C24" s="16">
        <v>9833319.8399999999</v>
      </c>
      <c r="D24" s="16">
        <v>50210664.840000004</v>
      </c>
      <c r="E24" s="16">
        <v>50175965.840000004</v>
      </c>
      <c r="F24" s="16">
        <v>40215018.200000003</v>
      </c>
      <c r="G24" s="38">
        <v>34699</v>
      </c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x14ac:dyDescent="0.25">
      <c r="A25" s="39" t="s">
        <v>178</v>
      </c>
      <c r="B25" s="16">
        <v>310878310</v>
      </c>
      <c r="C25" s="16">
        <v>122969407.51000001</v>
      </c>
      <c r="D25" s="16">
        <v>433847717.50999999</v>
      </c>
      <c r="E25" s="16">
        <v>433847717.50999999</v>
      </c>
      <c r="F25" s="16">
        <v>301865191.44999999</v>
      </c>
      <c r="G25" s="38">
        <v>0</v>
      </c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x14ac:dyDescent="0.25">
      <c r="A26" s="39" t="s">
        <v>177</v>
      </c>
      <c r="B26" s="16">
        <v>40352909</v>
      </c>
      <c r="C26" s="16">
        <v>3269617.27</v>
      </c>
      <c r="D26" s="16">
        <v>43622526.270000003</v>
      </c>
      <c r="E26" s="16">
        <v>43189658.240000002</v>
      </c>
      <c r="F26" s="16">
        <v>40301404.670000002</v>
      </c>
      <c r="G26" s="38">
        <v>432868.03</v>
      </c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x14ac:dyDescent="0.25">
      <c r="A27" s="39" t="s">
        <v>176</v>
      </c>
      <c r="B27" s="16">
        <v>10089958</v>
      </c>
      <c r="C27" s="16">
        <v>-9468762.4600000009</v>
      </c>
      <c r="D27" s="16">
        <v>621195.54</v>
      </c>
      <c r="E27" s="16">
        <v>621195.54</v>
      </c>
      <c r="F27" s="16">
        <v>521435.54</v>
      </c>
      <c r="G27" s="38">
        <v>0</v>
      </c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x14ac:dyDescent="0.25">
      <c r="A28" s="39" t="s">
        <v>175</v>
      </c>
      <c r="B28" s="16">
        <v>98546826</v>
      </c>
      <c r="C28" s="16">
        <v>-36089359.149999999</v>
      </c>
      <c r="D28" s="16">
        <v>62457466.850000001</v>
      </c>
      <c r="E28" s="16">
        <v>62457466.850000001</v>
      </c>
      <c r="F28" s="16">
        <v>61613360.409999996</v>
      </c>
      <c r="G28" s="38">
        <v>0</v>
      </c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x14ac:dyDescent="0.25">
      <c r="A29" s="42" t="s">
        <v>174</v>
      </c>
      <c r="B29" s="41">
        <v>2548169219</v>
      </c>
      <c r="C29" s="41">
        <v>-184651526.44</v>
      </c>
      <c r="D29" s="41">
        <v>2363517692.5599999</v>
      </c>
      <c r="E29" s="41">
        <v>2355968178.3099999</v>
      </c>
      <c r="F29" s="41">
        <v>2266855322.48</v>
      </c>
      <c r="G29" s="40">
        <v>7549514.25</v>
      </c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x14ac:dyDescent="0.25">
      <c r="A30" s="39" t="s">
        <v>173</v>
      </c>
      <c r="B30" s="16">
        <v>154541150</v>
      </c>
      <c r="C30" s="16">
        <v>6425319.4400000004</v>
      </c>
      <c r="D30" s="16">
        <v>160966469.44</v>
      </c>
      <c r="E30" s="16">
        <v>160966469.44</v>
      </c>
      <c r="F30" s="16">
        <v>160399416.28</v>
      </c>
      <c r="G30" s="38">
        <v>0</v>
      </c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x14ac:dyDescent="0.25">
      <c r="A31" s="39" t="s">
        <v>172</v>
      </c>
      <c r="B31" s="16">
        <v>702488524</v>
      </c>
      <c r="C31" s="16">
        <v>-29227113.199999999</v>
      </c>
      <c r="D31" s="16">
        <v>673261410.79999995</v>
      </c>
      <c r="E31" s="16">
        <v>673261410.79999995</v>
      </c>
      <c r="F31" s="16">
        <v>669815603.11000001</v>
      </c>
      <c r="G31" s="38">
        <v>0</v>
      </c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x14ac:dyDescent="0.25">
      <c r="A32" s="39" t="s">
        <v>171</v>
      </c>
      <c r="B32" s="16">
        <v>345478971</v>
      </c>
      <c r="C32" s="16">
        <v>-12253320.25</v>
      </c>
      <c r="D32" s="16">
        <v>333225650.75</v>
      </c>
      <c r="E32" s="16">
        <v>332963164.88</v>
      </c>
      <c r="F32" s="16">
        <v>283053114.39999998</v>
      </c>
      <c r="G32" s="38">
        <v>262485.87</v>
      </c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x14ac:dyDescent="0.25">
      <c r="A33" s="39" t="s">
        <v>170</v>
      </c>
      <c r="B33" s="16">
        <v>85228305</v>
      </c>
      <c r="C33" s="16">
        <v>31212162.57</v>
      </c>
      <c r="D33" s="16">
        <v>116440467.56999999</v>
      </c>
      <c r="E33" s="16">
        <v>116440467.56999999</v>
      </c>
      <c r="F33" s="16">
        <v>114186877.48</v>
      </c>
      <c r="G33" s="38">
        <v>0</v>
      </c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x14ac:dyDescent="0.25">
      <c r="A34" s="39" t="s">
        <v>169</v>
      </c>
      <c r="B34" s="16">
        <v>553286458</v>
      </c>
      <c r="C34" s="16">
        <v>-194573584.13</v>
      </c>
      <c r="D34" s="16">
        <v>358712873.87</v>
      </c>
      <c r="E34" s="16">
        <v>351425852.83999997</v>
      </c>
      <c r="F34" s="16">
        <v>335370128.39999998</v>
      </c>
      <c r="G34" s="38">
        <v>7287021.0300000003</v>
      </c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x14ac:dyDescent="0.25">
      <c r="A35" s="39" t="s">
        <v>168</v>
      </c>
      <c r="B35" s="16">
        <v>107676188</v>
      </c>
      <c r="C35" s="16">
        <v>128274292.70999999</v>
      </c>
      <c r="D35" s="16">
        <v>235950480.71000001</v>
      </c>
      <c r="E35" s="16">
        <v>235950480.71000001</v>
      </c>
      <c r="F35" s="16">
        <v>226749047.97</v>
      </c>
      <c r="G35" s="38">
        <v>0</v>
      </c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x14ac:dyDescent="0.25">
      <c r="A36" s="39" t="s">
        <v>167</v>
      </c>
      <c r="B36" s="16">
        <v>45298145</v>
      </c>
      <c r="C36" s="16">
        <v>-28807153.82</v>
      </c>
      <c r="D36" s="16">
        <v>16490991.18</v>
      </c>
      <c r="E36" s="16">
        <v>16490991.18</v>
      </c>
      <c r="F36" s="16">
        <v>16393190.25</v>
      </c>
      <c r="G36" s="38">
        <v>0</v>
      </c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x14ac:dyDescent="0.25">
      <c r="A37" s="39" t="s">
        <v>166</v>
      </c>
      <c r="B37" s="16">
        <v>76974027</v>
      </c>
      <c r="C37" s="16">
        <v>-45081176.18</v>
      </c>
      <c r="D37" s="16">
        <v>31892850.82</v>
      </c>
      <c r="E37" s="16">
        <v>31892850.82</v>
      </c>
      <c r="F37" s="16">
        <v>24564397.629999999</v>
      </c>
      <c r="G37" s="38">
        <v>0</v>
      </c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x14ac:dyDescent="0.25">
      <c r="A38" s="39" t="s">
        <v>165</v>
      </c>
      <c r="B38" s="16">
        <v>477197451</v>
      </c>
      <c r="C38" s="16">
        <v>-40620953.579999998</v>
      </c>
      <c r="D38" s="16">
        <v>436576497.42000002</v>
      </c>
      <c r="E38" s="16">
        <v>436576490.06999999</v>
      </c>
      <c r="F38" s="16">
        <v>436323546.95999998</v>
      </c>
      <c r="G38" s="38">
        <v>7.35</v>
      </c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ht="27" x14ac:dyDescent="0.25">
      <c r="A39" s="42" t="s">
        <v>164</v>
      </c>
      <c r="B39" s="41">
        <v>10326681747</v>
      </c>
      <c r="C39" s="41">
        <v>-1719420953.1700001</v>
      </c>
      <c r="D39" s="41">
        <v>8607260793.8299999</v>
      </c>
      <c r="E39" s="41">
        <v>8607260793.8299999</v>
      </c>
      <c r="F39" s="41">
        <v>8012942315.8400002</v>
      </c>
      <c r="G39" s="40">
        <v>0</v>
      </c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x14ac:dyDescent="0.25">
      <c r="A40" s="39" t="s">
        <v>163</v>
      </c>
      <c r="B40" s="16">
        <v>6746559157</v>
      </c>
      <c r="C40" s="16">
        <v>-552855803.03999996</v>
      </c>
      <c r="D40" s="16">
        <v>6193703353.96</v>
      </c>
      <c r="E40" s="16">
        <v>6193703353.96</v>
      </c>
      <c r="F40" s="16">
        <v>5712072056.8900003</v>
      </c>
      <c r="G40" s="38">
        <v>0</v>
      </c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x14ac:dyDescent="0.25">
      <c r="A41" s="39" t="s">
        <v>162</v>
      </c>
      <c r="B41" s="16">
        <v>11989000</v>
      </c>
      <c r="C41" s="16">
        <v>56548299</v>
      </c>
      <c r="D41" s="16">
        <v>68537299</v>
      </c>
      <c r="E41" s="16">
        <v>68537299</v>
      </c>
      <c r="F41" s="16">
        <v>68537299</v>
      </c>
      <c r="G41" s="38">
        <v>0</v>
      </c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x14ac:dyDescent="0.25">
      <c r="A42" s="39" t="s">
        <v>161</v>
      </c>
      <c r="B42" s="16">
        <v>870124533</v>
      </c>
      <c r="C42" s="16">
        <v>118986116.7</v>
      </c>
      <c r="D42" s="16">
        <v>989110649.70000005</v>
      </c>
      <c r="E42" s="16">
        <v>989110649.70000005</v>
      </c>
      <c r="F42" s="16">
        <v>893346581.71000004</v>
      </c>
      <c r="G42" s="38">
        <v>0</v>
      </c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x14ac:dyDescent="0.25">
      <c r="A43" s="39" t="s">
        <v>160</v>
      </c>
      <c r="B43" s="16">
        <v>349480466</v>
      </c>
      <c r="C43" s="16">
        <v>93665728.989999995</v>
      </c>
      <c r="D43" s="16">
        <v>443146194.99000001</v>
      </c>
      <c r="E43" s="16">
        <v>443146194.99000001</v>
      </c>
      <c r="F43" s="16">
        <v>439370539.38</v>
      </c>
      <c r="G43" s="38">
        <v>0</v>
      </c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x14ac:dyDescent="0.25">
      <c r="A44" s="39" t="s">
        <v>159</v>
      </c>
      <c r="B44" s="16">
        <v>1729716767</v>
      </c>
      <c r="C44" s="16">
        <v>-975966658.82000005</v>
      </c>
      <c r="D44" s="16">
        <v>753750108.17999995</v>
      </c>
      <c r="E44" s="16">
        <v>753750108.17999995</v>
      </c>
      <c r="F44" s="16">
        <v>750602650.86000001</v>
      </c>
      <c r="G44" s="38">
        <v>0</v>
      </c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x14ac:dyDescent="0.25">
      <c r="A45" s="39" t="s">
        <v>158</v>
      </c>
      <c r="B45" s="16">
        <v>6000000</v>
      </c>
      <c r="C45" s="16">
        <v>124000000</v>
      </c>
      <c r="D45" s="16">
        <v>130000000</v>
      </c>
      <c r="E45" s="16">
        <v>130000000</v>
      </c>
      <c r="F45" s="16">
        <v>130000000</v>
      </c>
      <c r="G45" s="38">
        <v>0</v>
      </c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x14ac:dyDescent="0.25">
      <c r="A46" s="39" t="s">
        <v>157</v>
      </c>
      <c r="B46" s="16">
        <v>592380800</v>
      </c>
      <c r="C46" s="16">
        <v>-592380800</v>
      </c>
      <c r="D46" s="16">
        <v>0</v>
      </c>
      <c r="E46" s="16">
        <v>0</v>
      </c>
      <c r="F46" s="16">
        <v>0</v>
      </c>
      <c r="G46" s="38">
        <v>0</v>
      </c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x14ac:dyDescent="0.25">
      <c r="A47" s="39" t="s">
        <v>156</v>
      </c>
      <c r="B47" s="16">
        <v>20431024</v>
      </c>
      <c r="C47" s="16">
        <v>8582164</v>
      </c>
      <c r="D47" s="16">
        <v>29013188</v>
      </c>
      <c r="E47" s="16">
        <v>29013188</v>
      </c>
      <c r="F47" s="16">
        <v>19013188</v>
      </c>
      <c r="G47" s="38">
        <v>0</v>
      </c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x14ac:dyDescent="0.25">
      <c r="A48" s="39" t="s">
        <v>155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38">
        <v>0</v>
      </c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x14ac:dyDescent="0.25">
      <c r="A49" s="42" t="s">
        <v>154</v>
      </c>
      <c r="B49" s="41">
        <v>172408650</v>
      </c>
      <c r="C49" s="41">
        <v>-33206693.190000001</v>
      </c>
      <c r="D49" s="41">
        <v>139201956.81</v>
      </c>
      <c r="E49" s="41">
        <v>123714238.01000001</v>
      </c>
      <c r="F49" s="41">
        <v>119523116.83</v>
      </c>
      <c r="G49" s="40">
        <v>15487718.800000001</v>
      </c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x14ac:dyDescent="0.25">
      <c r="A50" s="39" t="s">
        <v>153</v>
      </c>
      <c r="B50" s="16">
        <v>26363738</v>
      </c>
      <c r="C50" s="16">
        <v>-2253385.56</v>
      </c>
      <c r="D50" s="16">
        <v>24110352.440000001</v>
      </c>
      <c r="E50" s="16">
        <v>21384353.920000002</v>
      </c>
      <c r="F50" s="16">
        <v>20162710.359999999</v>
      </c>
      <c r="G50" s="38">
        <v>2725998.52</v>
      </c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x14ac:dyDescent="0.25">
      <c r="A51" s="39" t="s">
        <v>152</v>
      </c>
      <c r="B51" s="16">
        <v>1735683</v>
      </c>
      <c r="C51" s="16">
        <v>1067376.1000000001</v>
      </c>
      <c r="D51" s="16">
        <v>2803059.1</v>
      </c>
      <c r="E51" s="16">
        <v>2803059.1</v>
      </c>
      <c r="F51" s="16">
        <v>2629973.09</v>
      </c>
      <c r="G51" s="38">
        <v>0</v>
      </c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x14ac:dyDescent="0.25">
      <c r="A52" s="39" t="s">
        <v>151</v>
      </c>
      <c r="B52" s="16">
        <v>3509387</v>
      </c>
      <c r="C52" s="16">
        <v>4890445.34</v>
      </c>
      <c r="D52" s="16">
        <v>8399832.3399999999</v>
      </c>
      <c r="E52" s="16">
        <v>8399832.3399999999</v>
      </c>
      <c r="F52" s="16">
        <v>6787437.54</v>
      </c>
      <c r="G52" s="38">
        <v>0</v>
      </c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x14ac:dyDescent="0.25">
      <c r="A53" s="39" t="s">
        <v>150</v>
      </c>
      <c r="B53" s="16">
        <v>134000000</v>
      </c>
      <c r="C53" s="16">
        <v>-62227624.859999999</v>
      </c>
      <c r="D53" s="16">
        <v>71772375.140000001</v>
      </c>
      <c r="E53" s="16">
        <v>71772375.140000001</v>
      </c>
      <c r="F53" s="16">
        <v>71672375.140000001</v>
      </c>
      <c r="G53" s="38">
        <v>0</v>
      </c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x14ac:dyDescent="0.25">
      <c r="A54" s="39" t="s">
        <v>149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38">
        <v>0</v>
      </c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x14ac:dyDescent="0.25">
      <c r="A55" s="39" t="s">
        <v>148</v>
      </c>
      <c r="B55" s="16">
        <v>1722921</v>
      </c>
      <c r="C55" s="16">
        <v>7093656.79</v>
      </c>
      <c r="D55" s="16">
        <v>8816577.7899999991</v>
      </c>
      <c r="E55" s="16">
        <v>8816577.7899999991</v>
      </c>
      <c r="F55" s="16">
        <v>7732580.9800000004</v>
      </c>
      <c r="G55" s="38">
        <v>0</v>
      </c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x14ac:dyDescent="0.25">
      <c r="A56" s="39" t="s">
        <v>147</v>
      </c>
      <c r="B56" s="16">
        <v>0</v>
      </c>
      <c r="C56" s="16">
        <v>515040</v>
      </c>
      <c r="D56" s="16">
        <v>515040</v>
      </c>
      <c r="E56" s="16">
        <v>515040</v>
      </c>
      <c r="F56" s="16">
        <v>515040</v>
      </c>
      <c r="G56" s="38">
        <v>0</v>
      </c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x14ac:dyDescent="0.25">
      <c r="A57" s="39" t="s">
        <v>146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38">
        <v>0</v>
      </c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x14ac:dyDescent="0.25">
      <c r="A58" s="39" t="s">
        <v>145</v>
      </c>
      <c r="B58" s="16">
        <v>5076921</v>
      </c>
      <c r="C58" s="16">
        <v>17707799</v>
      </c>
      <c r="D58" s="16">
        <v>22784720</v>
      </c>
      <c r="E58" s="16">
        <v>10022999.720000001</v>
      </c>
      <c r="F58" s="16">
        <v>10022999.720000001</v>
      </c>
      <c r="G58" s="38">
        <v>12761720.279999999</v>
      </c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x14ac:dyDescent="0.25">
      <c r="A59" s="42" t="s">
        <v>144</v>
      </c>
      <c r="B59" s="41">
        <v>1820000000</v>
      </c>
      <c r="C59" s="41">
        <v>-788759393.39999998</v>
      </c>
      <c r="D59" s="41">
        <v>1031240606.6</v>
      </c>
      <c r="E59" s="41">
        <v>1031240606.6</v>
      </c>
      <c r="F59" s="41">
        <v>983683366.26999998</v>
      </c>
      <c r="G59" s="40">
        <v>0</v>
      </c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x14ac:dyDescent="0.25">
      <c r="A60" s="39" t="s">
        <v>143</v>
      </c>
      <c r="B60" s="16">
        <v>1820000000</v>
      </c>
      <c r="C60" s="16">
        <v>-788759393.39999998</v>
      </c>
      <c r="D60" s="16">
        <v>1031240606.6</v>
      </c>
      <c r="E60" s="16">
        <v>1031240606.6</v>
      </c>
      <c r="F60" s="16">
        <v>983683366.26999998</v>
      </c>
      <c r="G60" s="38">
        <v>0</v>
      </c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x14ac:dyDescent="0.25">
      <c r="A61" s="39" t="s">
        <v>142</v>
      </c>
      <c r="B61" s="16">
        <v>0</v>
      </c>
      <c r="C61" s="16">
        <v>0</v>
      </c>
      <c r="D61" s="16">
        <v>0</v>
      </c>
      <c r="E61" s="16">
        <v>0</v>
      </c>
      <c r="F61" s="16">
        <v>0</v>
      </c>
      <c r="G61" s="38">
        <v>0</v>
      </c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x14ac:dyDescent="0.25">
      <c r="A62" s="39" t="s">
        <v>141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38">
        <v>0</v>
      </c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x14ac:dyDescent="0.25">
      <c r="A63" s="42" t="s">
        <v>140</v>
      </c>
      <c r="B63" s="41">
        <v>17254646</v>
      </c>
      <c r="C63" s="41">
        <v>70156343.010000005</v>
      </c>
      <c r="D63" s="41">
        <v>87410989.010000005</v>
      </c>
      <c r="E63" s="41">
        <v>87410989.010000005</v>
      </c>
      <c r="F63" s="41">
        <v>60410989.009999998</v>
      </c>
      <c r="G63" s="40">
        <v>0</v>
      </c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x14ac:dyDescent="0.25">
      <c r="A64" s="39" t="s">
        <v>139</v>
      </c>
      <c r="B64" s="16">
        <v>9000000</v>
      </c>
      <c r="C64" s="16">
        <v>44774000</v>
      </c>
      <c r="D64" s="16">
        <v>53774000</v>
      </c>
      <c r="E64" s="16">
        <v>53774000</v>
      </c>
      <c r="F64" s="16">
        <v>53774000</v>
      </c>
      <c r="G64" s="38">
        <v>0</v>
      </c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x14ac:dyDescent="0.25">
      <c r="A65" s="39" t="s">
        <v>138</v>
      </c>
      <c r="B65" s="16">
        <v>1754646</v>
      </c>
      <c r="C65" s="16">
        <v>-142074</v>
      </c>
      <c r="D65" s="16">
        <v>1612572</v>
      </c>
      <c r="E65" s="16">
        <v>1612572</v>
      </c>
      <c r="F65" s="16">
        <v>1612572</v>
      </c>
      <c r="G65" s="38">
        <v>0</v>
      </c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x14ac:dyDescent="0.25">
      <c r="A66" s="39" t="s">
        <v>137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38">
        <v>0</v>
      </c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x14ac:dyDescent="0.25">
      <c r="A67" s="39" t="s">
        <v>136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38">
        <v>0</v>
      </c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ht="27" x14ac:dyDescent="0.25">
      <c r="A68" s="39" t="s">
        <v>135</v>
      </c>
      <c r="B68" s="16">
        <v>3500000</v>
      </c>
      <c r="C68" s="16">
        <v>25500000</v>
      </c>
      <c r="D68" s="16">
        <v>29000000</v>
      </c>
      <c r="E68" s="16">
        <v>29000000</v>
      </c>
      <c r="F68" s="16">
        <v>2000000</v>
      </c>
      <c r="G68" s="38">
        <v>0</v>
      </c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x14ac:dyDescent="0.25">
      <c r="A69" s="39" t="s">
        <v>134</v>
      </c>
      <c r="B69" s="16">
        <v>0</v>
      </c>
      <c r="C69" s="16">
        <v>0</v>
      </c>
      <c r="D69" s="16">
        <v>0</v>
      </c>
      <c r="E69" s="16">
        <v>0</v>
      </c>
      <c r="F69" s="16">
        <v>0</v>
      </c>
      <c r="G69" s="38">
        <v>0</v>
      </c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x14ac:dyDescent="0.25">
      <c r="A70" s="39" t="s">
        <v>133</v>
      </c>
      <c r="B70" s="16">
        <v>3000000</v>
      </c>
      <c r="C70" s="16">
        <v>24417.01</v>
      </c>
      <c r="D70" s="16">
        <v>3024417.01</v>
      </c>
      <c r="E70" s="16">
        <v>3024417.01</v>
      </c>
      <c r="F70" s="16">
        <v>3024417.01</v>
      </c>
      <c r="G70" s="38">
        <v>0</v>
      </c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x14ac:dyDescent="0.25">
      <c r="A71" s="42" t="s">
        <v>132</v>
      </c>
      <c r="B71" s="41">
        <v>3698391588</v>
      </c>
      <c r="C71" s="41">
        <v>17189167.73</v>
      </c>
      <c r="D71" s="41">
        <v>3715580755.73</v>
      </c>
      <c r="E71" s="41">
        <v>3715580754.75</v>
      </c>
      <c r="F71" s="41">
        <v>3715580754.75</v>
      </c>
      <c r="G71" s="40">
        <v>0.98</v>
      </c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x14ac:dyDescent="0.25">
      <c r="A72" s="39" t="s">
        <v>131</v>
      </c>
      <c r="B72" s="16">
        <v>3461781741</v>
      </c>
      <c r="C72" s="16">
        <v>37711713.329999998</v>
      </c>
      <c r="D72" s="16">
        <v>3499493454.3299999</v>
      </c>
      <c r="E72" s="16">
        <v>3499493453.3499999</v>
      </c>
      <c r="F72" s="16">
        <v>3499493453.3499999</v>
      </c>
      <c r="G72" s="38">
        <v>0.98</v>
      </c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x14ac:dyDescent="0.25">
      <c r="A73" s="39" t="s">
        <v>130</v>
      </c>
      <c r="B73" s="16">
        <v>0</v>
      </c>
      <c r="C73" s="16">
        <v>0</v>
      </c>
      <c r="D73" s="16">
        <v>0</v>
      </c>
      <c r="E73" s="16">
        <v>0</v>
      </c>
      <c r="F73" s="16">
        <v>0</v>
      </c>
      <c r="G73" s="38">
        <v>0</v>
      </c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x14ac:dyDescent="0.25">
      <c r="A74" s="39" t="s">
        <v>129</v>
      </c>
      <c r="B74" s="16">
        <v>236609847</v>
      </c>
      <c r="C74" s="16">
        <v>-20522545.600000001</v>
      </c>
      <c r="D74" s="16">
        <v>216087301.40000001</v>
      </c>
      <c r="E74" s="16">
        <v>216087301.40000001</v>
      </c>
      <c r="F74" s="16">
        <v>216087301.40000001</v>
      </c>
      <c r="G74" s="38">
        <v>0</v>
      </c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x14ac:dyDescent="0.25">
      <c r="A75" s="42" t="s">
        <v>128</v>
      </c>
      <c r="B75" s="41">
        <v>275061594</v>
      </c>
      <c r="C75" s="41">
        <v>-222339228.12</v>
      </c>
      <c r="D75" s="41">
        <v>52722365.880000003</v>
      </c>
      <c r="E75" s="41">
        <v>52527316.289999999</v>
      </c>
      <c r="F75" s="41">
        <v>24732093.489999998</v>
      </c>
      <c r="G75" s="40">
        <v>195049.59</v>
      </c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x14ac:dyDescent="0.25">
      <c r="A76" s="39" t="s">
        <v>127</v>
      </c>
      <c r="B76" s="16">
        <v>184093261</v>
      </c>
      <c r="C76" s="16">
        <v>-184093261</v>
      </c>
      <c r="D76" s="16">
        <v>0</v>
      </c>
      <c r="E76" s="16">
        <v>0</v>
      </c>
      <c r="F76" s="16">
        <v>0</v>
      </c>
      <c r="G76" s="38">
        <v>0</v>
      </c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x14ac:dyDescent="0.25">
      <c r="A77" s="39" t="s">
        <v>126</v>
      </c>
      <c r="B77" s="16">
        <v>29401423</v>
      </c>
      <c r="C77" s="16">
        <v>-29401423</v>
      </c>
      <c r="D77" s="16">
        <v>0</v>
      </c>
      <c r="E77" s="16">
        <v>0</v>
      </c>
      <c r="F77" s="16">
        <v>0</v>
      </c>
      <c r="G77" s="38">
        <v>0</v>
      </c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x14ac:dyDescent="0.25">
      <c r="A78" s="39" t="s">
        <v>125</v>
      </c>
      <c r="B78" s="16">
        <v>0</v>
      </c>
      <c r="C78" s="16">
        <v>0</v>
      </c>
      <c r="D78" s="16">
        <v>0</v>
      </c>
      <c r="E78" s="16">
        <v>0</v>
      </c>
      <c r="F78" s="16">
        <v>0</v>
      </c>
      <c r="G78" s="38">
        <v>0</v>
      </c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x14ac:dyDescent="0.25">
      <c r="A79" s="39" t="s">
        <v>124</v>
      </c>
      <c r="B79" s="16">
        <v>46358000</v>
      </c>
      <c r="C79" s="16">
        <v>3917180.09</v>
      </c>
      <c r="D79" s="16">
        <v>50275180.090000004</v>
      </c>
      <c r="E79" s="16">
        <v>50275180.090000004</v>
      </c>
      <c r="F79" s="16">
        <v>22479957.289999999</v>
      </c>
      <c r="G79" s="38">
        <v>0</v>
      </c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x14ac:dyDescent="0.25">
      <c r="A80" s="39" t="s">
        <v>123</v>
      </c>
      <c r="B80" s="16">
        <v>15208910</v>
      </c>
      <c r="C80" s="16">
        <v>-12761724.210000001</v>
      </c>
      <c r="D80" s="16">
        <v>2447185.79</v>
      </c>
      <c r="E80" s="16">
        <v>2252136.2000000002</v>
      </c>
      <c r="F80" s="16">
        <v>2252136.2000000002</v>
      </c>
      <c r="G80" s="38">
        <v>195049.59</v>
      </c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x14ac:dyDescent="0.25">
      <c r="A81" s="39" t="s">
        <v>122</v>
      </c>
      <c r="B81" s="16">
        <v>0</v>
      </c>
      <c r="C81" s="16">
        <v>0</v>
      </c>
      <c r="D81" s="16">
        <v>0</v>
      </c>
      <c r="E81" s="16">
        <v>0</v>
      </c>
      <c r="F81" s="16">
        <v>0</v>
      </c>
      <c r="G81" s="38">
        <v>0</v>
      </c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x14ac:dyDescent="0.25">
      <c r="A82" s="39" t="s">
        <v>121</v>
      </c>
      <c r="B82" s="16">
        <v>0</v>
      </c>
      <c r="C82" s="16">
        <v>0</v>
      </c>
      <c r="D82" s="16">
        <v>0</v>
      </c>
      <c r="E82" s="16">
        <v>0</v>
      </c>
      <c r="F82" s="16">
        <v>0</v>
      </c>
      <c r="G82" s="38">
        <v>0</v>
      </c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x14ac:dyDescent="0.25">
      <c r="A83" s="39"/>
      <c r="B83" s="16"/>
      <c r="C83" s="16"/>
      <c r="D83" s="16"/>
      <c r="E83" s="16"/>
      <c r="F83" s="16"/>
      <c r="G83" s="38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x14ac:dyDescent="0.25">
      <c r="A84" s="37"/>
      <c r="B84" s="15"/>
      <c r="C84" s="15"/>
      <c r="D84" s="15"/>
      <c r="E84" s="15"/>
      <c r="F84" s="15"/>
      <c r="G84" s="36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x14ac:dyDescent="0.25">
      <c r="A85" s="44" t="s">
        <v>193</v>
      </c>
      <c r="B85" s="10">
        <v>18610650000</v>
      </c>
      <c r="C85" s="10">
        <v>1134941160.5999999</v>
      </c>
      <c r="D85" s="10">
        <v>19745591160.599998</v>
      </c>
      <c r="E85" s="10">
        <v>19742600548.529999</v>
      </c>
      <c r="F85" s="10">
        <v>19737496886.509998</v>
      </c>
      <c r="G85" s="43">
        <v>2990612.07</v>
      </c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x14ac:dyDescent="0.25">
      <c r="A86" s="42" t="s">
        <v>192</v>
      </c>
      <c r="B86" s="41">
        <v>6904784747</v>
      </c>
      <c r="C86" s="41">
        <v>670262046.73000002</v>
      </c>
      <c r="D86" s="41">
        <v>7575046793.7299995</v>
      </c>
      <c r="E86" s="41">
        <v>7575046793.7299995</v>
      </c>
      <c r="F86" s="41">
        <v>7575046793.7299995</v>
      </c>
      <c r="G86" s="40">
        <v>0</v>
      </c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x14ac:dyDescent="0.25">
      <c r="A87" s="39" t="s">
        <v>191</v>
      </c>
      <c r="B87" s="16">
        <v>3643199153</v>
      </c>
      <c r="C87" s="16">
        <v>562838099.75999999</v>
      </c>
      <c r="D87" s="16">
        <v>4206037252.7600002</v>
      </c>
      <c r="E87" s="16">
        <v>4206037252.7600002</v>
      </c>
      <c r="F87" s="16">
        <v>4206037252.7600002</v>
      </c>
      <c r="G87" s="38">
        <v>0</v>
      </c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x14ac:dyDescent="0.25">
      <c r="A88" s="39" t="s">
        <v>190</v>
      </c>
      <c r="B88" s="16">
        <v>201969858</v>
      </c>
      <c r="C88" s="16">
        <v>-133967279.7</v>
      </c>
      <c r="D88" s="16">
        <v>68002578.299999997</v>
      </c>
      <c r="E88" s="16">
        <v>68002578.299999997</v>
      </c>
      <c r="F88" s="16">
        <v>68002578.299999997</v>
      </c>
      <c r="G88" s="38">
        <v>0</v>
      </c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x14ac:dyDescent="0.25">
      <c r="A89" s="39" t="s">
        <v>189</v>
      </c>
      <c r="B89" s="16">
        <v>867866163</v>
      </c>
      <c r="C89" s="16">
        <v>-6212111.9199999999</v>
      </c>
      <c r="D89" s="16">
        <v>861654051.08000004</v>
      </c>
      <c r="E89" s="16">
        <v>861654051.08000004</v>
      </c>
      <c r="F89" s="16">
        <v>861654051.08000004</v>
      </c>
      <c r="G89" s="38">
        <v>0</v>
      </c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x14ac:dyDescent="0.25">
      <c r="A90" s="39" t="s">
        <v>188</v>
      </c>
      <c r="B90" s="16">
        <v>551116158</v>
      </c>
      <c r="C90" s="16">
        <v>111570429.53</v>
      </c>
      <c r="D90" s="16">
        <v>662686587.52999997</v>
      </c>
      <c r="E90" s="16">
        <v>662686587.52999997</v>
      </c>
      <c r="F90" s="16">
        <v>662686587.52999997</v>
      </c>
      <c r="G90" s="38">
        <v>0</v>
      </c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x14ac:dyDescent="0.25">
      <c r="A91" s="39" t="s">
        <v>187</v>
      </c>
      <c r="B91" s="16">
        <v>640135500</v>
      </c>
      <c r="C91" s="16">
        <v>118518677</v>
      </c>
      <c r="D91" s="16">
        <v>758654177</v>
      </c>
      <c r="E91" s="16">
        <v>758654177</v>
      </c>
      <c r="F91" s="16">
        <v>758654177</v>
      </c>
      <c r="G91" s="38">
        <v>0</v>
      </c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x14ac:dyDescent="0.25">
      <c r="A92" s="39" t="s">
        <v>186</v>
      </c>
      <c r="B92" s="16">
        <v>145479895</v>
      </c>
      <c r="C92" s="16">
        <v>-145479895</v>
      </c>
      <c r="D92" s="16">
        <v>0</v>
      </c>
      <c r="E92" s="16">
        <v>0</v>
      </c>
      <c r="F92" s="16">
        <v>0</v>
      </c>
      <c r="G92" s="38">
        <v>0</v>
      </c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x14ac:dyDescent="0.25">
      <c r="A93" s="39" t="s">
        <v>185</v>
      </c>
      <c r="B93" s="16">
        <v>855018020</v>
      </c>
      <c r="C93" s="16">
        <v>162994127.06</v>
      </c>
      <c r="D93" s="16">
        <v>1018012147.0599999</v>
      </c>
      <c r="E93" s="16">
        <v>1018012147.0599999</v>
      </c>
      <c r="F93" s="16">
        <v>1018012147.0599999</v>
      </c>
      <c r="G93" s="38">
        <v>0</v>
      </c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x14ac:dyDescent="0.25">
      <c r="A94" s="42" t="s">
        <v>184</v>
      </c>
      <c r="B94" s="41">
        <v>83541433</v>
      </c>
      <c r="C94" s="41">
        <v>65458796.380000003</v>
      </c>
      <c r="D94" s="41">
        <v>149000229.38</v>
      </c>
      <c r="E94" s="41">
        <v>148302276.31</v>
      </c>
      <c r="F94" s="41">
        <v>148302276.31</v>
      </c>
      <c r="G94" s="40">
        <v>697953.07</v>
      </c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x14ac:dyDescent="0.25">
      <c r="A95" s="39" t="s">
        <v>183</v>
      </c>
      <c r="B95" s="16">
        <v>45222116</v>
      </c>
      <c r="C95" s="16">
        <v>57592772.579999998</v>
      </c>
      <c r="D95" s="16">
        <v>102814888.58</v>
      </c>
      <c r="E95" s="16">
        <v>102221080.90000001</v>
      </c>
      <c r="F95" s="16">
        <v>102221080.90000001</v>
      </c>
      <c r="G95" s="38">
        <v>593807.68000000005</v>
      </c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x14ac:dyDescent="0.25">
      <c r="A96" s="39" t="s">
        <v>182</v>
      </c>
      <c r="B96" s="16">
        <v>918552</v>
      </c>
      <c r="C96" s="16">
        <v>2471695.1</v>
      </c>
      <c r="D96" s="16">
        <v>3390247.1</v>
      </c>
      <c r="E96" s="16">
        <v>3390247.1</v>
      </c>
      <c r="F96" s="16">
        <v>3390247.1</v>
      </c>
      <c r="G96" s="38">
        <v>0</v>
      </c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x14ac:dyDescent="0.25">
      <c r="A97" s="39" t="s">
        <v>181</v>
      </c>
      <c r="B97" s="16">
        <v>0</v>
      </c>
      <c r="C97" s="16">
        <v>0</v>
      </c>
      <c r="D97" s="16">
        <v>0</v>
      </c>
      <c r="E97" s="16">
        <v>0</v>
      </c>
      <c r="F97" s="16">
        <v>0</v>
      </c>
      <c r="G97" s="38">
        <v>0</v>
      </c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x14ac:dyDescent="0.25">
      <c r="A98" s="39" t="s">
        <v>180</v>
      </c>
      <c r="B98" s="16">
        <v>890606</v>
      </c>
      <c r="C98" s="16">
        <v>657799.30000000005</v>
      </c>
      <c r="D98" s="16">
        <v>1548405.3</v>
      </c>
      <c r="E98" s="16">
        <v>1544259.91</v>
      </c>
      <c r="F98" s="16">
        <v>1544259.91</v>
      </c>
      <c r="G98" s="38">
        <v>4145.3900000000003</v>
      </c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x14ac:dyDescent="0.25">
      <c r="A99" s="39" t="s">
        <v>179</v>
      </c>
      <c r="B99" s="16">
        <v>267906</v>
      </c>
      <c r="C99" s="16">
        <v>2031659.48</v>
      </c>
      <c r="D99" s="16">
        <v>2299565.48</v>
      </c>
      <c r="E99" s="16">
        <v>2299565.48</v>
      </c>
      <c r="F99" s="16">
        <v>2299565.48</v>
      </c>
      <c r="G99" s="38">
        <v>0</v>
      </c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x14ac:dyDescent="0.25">
      <c r="A100" s="39" t="s">
        <v>178</v>
      </c>
      <c r="B100" s="16">
        <v>12321181</v>
      </c>
      <c r="C100" s="16">
        <v>-4372579.7</v>
      </c>
      <c r="D100" s="16">
        <v>7948601.2999999998</v>
      </c>
      <c r="E100" s="16">
        <v>7848601.2999999998</v>
      </c>
      <c r="F100" s="16">
        <v>7848601.2999999998</v>
      </c>
      <c r="G100" s="38">
        <v>100000</v>
      </c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  <row r="101" spans="1:26" x14ac:dyDescent="0.25">
      <c r="A101" s="39" t="s">
        <v>177</v>
      </c>
      <c r="B101" s="16">
        <v>21455052</v>
      </c>
      <c r="C101" s="16">
        <v>5380453.5800000001</v>
      </c>
      <c r="D101" s="16">
        <v>26835505.579999998</v>
      </c>
      <c r="E101" s="16">
        <v>26835505.579999998</v>
      </c>
      <c r="F101" s="16">
        <v>26835505.579999998</v>
      </c>
      <c r="G101" s="38">
        <v>0</v>
      </c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</row>
    <row r="102" spans="1:26" x14ac:dyDescent="0.25">
      <c r="A102" s="39" t="s">
        <v>176</v>
      </c>
      <c r="B102" s="16">
        <v>2420020</v>
      </c>
      <c r="C102" s="16">
        <v>945292.04</v>
      </c>
      <c r="D102" s="16">
        <v>3365312.04</v>
      </c>
      <c r="E102" s="16">
        <v>3365312.04</v>
      </c>
      <c r="F102" s="16">
        <v>3365312.04</v>
      </c>
      <c r="G102" s="38">
        <v>0</v>
      </c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</row>
    <row r="103" spans="1:26" x14ac:dyDescent="0.25">
      <c r="A103" s="39" t="s">
        <v>175</v>
      </c>
      <c r="B103" s="16">
        <v>46000</v>
      </c>
      <c r="C103" s="16">
        <v>751704</v>
      </c>
      <c r="D103" s="16">
        <v>797704</v>
      </c>
      <c r="E103" s="16">
        <v>797704</v>
      </c>
      <c r="F103" s="16">
        <v>797704</v>
      </c>
      <c r="G103" s="38">
        <v>0</v>
      </c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</row>
    <row r="104" spans="1:26" x14ac:dyDescent="0.25">
      <c r="A104" s="42" t="s">
        <v>174</v>
      </c>
      <c r="B104" s="41">
        <v>347395136</v>
      </c>
      <c r="C104" s="41">
        <v>-24714863.940000001</v>
      </c>
      <c r="D104" s="41">
        <v>322680272.06</v>
      </c>
      <c r="E104" s="41">
        <v>321424252.06</v>
      </c>
      <c r="F104" s="41">
        <v>321255057.94</v>
      </c>
      <c r="G104" s="40">
        <v>1256020</v>
      </c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</row>
    <row r="105" spans="1:26" x14ac:dyDescent="0.25">
      <c r="A105" s="39" t="s">
        <v>173</v>
      </c>
      <c r="B105" s="16">
        <v>126825757</v>
      </c>
      <c r="C105" s="16">
        <v>-47189849.469999999</v>
      </c>
      <c r="D105" s="16">
        <v>79635907.530000001</v>
      </c>
      <c r="E105" s="16">
        <v>79635907.530000001</v>
      </c>
      <c r="F105" s="16">
        <v>79635907.530000001</v>
      </c>
      <c r="G105" s="38">
        <v>0</v>
      </c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</row>
    <row r="106" spans="1:26" x14ac:dyDescent="0.25">
      <c r="A106" s="39" t="s">
        <v>172</v>
      </c>
      <c r="B106" s="16">
        <v>6030542</v>
      </c>
      <c r="C106" s="16">
        <v>-2017535</v>
      </c>
      <c r="D106" s="16">
        <v>4013007</v>
      </c>
      <c r="E106" s="16">
        <v>4013007</v>
      </c>
      <c r="F106" s="16">
        <v>4013007</v>
      </c>
      <c r="G106" s="38">
        <v>0</v>
      </c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</row>
    <row r="107" spans="1:26" x14ac:dyDescent="0.25">
      <c r="A107" s="39" t="s">
        <v>171</v>
      </c>
      <c r="B107" s="16">
        <v>47234875</v>
      </c>
      <c r="C107" s="16">
        <v>24812131.690000001</v>
      </c>
      <c r="D107" s="16">
        <v>72047006.689999998</v>
      </c>
      <c r="E107" s="16">
        <v>71455986.689999998</v>
      </c>
      <c r="F107" s="16">
        <v>71286792.569999993</v>
      </c>
      <c r="G107" s="38">
        <v>591020</v>
      </c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</row>
    <row r="108" spans="1:26" x14ac:dyDescent="0.25">
      <c r="A108" s="39" t="s">
        <v>170</v>
      </c>
      <c r="B108" s="16">
        <v>0</v>
      </c>
      <c r="C108" s="16">
        <v>12634909.220000001</v>
      </c>
      <c r="D108" s="16">
        <v>12634909.220000001</v>
      </c>
      <c r="E108" s="16">
        <v>12634909.220000001</v>
      </c>
      <c r="F108" s="16">
        <v>12634909.220000001</v>
      </c>
      <c r="G108" s="38">
        <v>0</v>
      </c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</row>
    <row r="109" spans="1:26" x14ac:dyDescent="0.25">
      <c r="A109" s="39" t="s">
        <v>169</v>
      </c>
      <c r="B109" s="16">
        <v>159709847</v>
      </c>
      <c r="C109" s="16">
        <v>-29954630.710000001</v>
      </c>
      <c r="D109" s="16">
        <v>129755216.29000001</v>
      </c>
      <c r="E109" s="16">
        <v>129755216.29000001</v>
      </c>
      <c r="F109" s="16">
        <v>129755216.29000001</v>
      </c>
      <c r="G109" s="38">
        <v>0</v>
      </c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</row>
    <row r="110" spans="1:26" x14ac:dyDescent="0.25">
      <c r="A110" s="39" t="s">
        <v>168</v>
      </c>
      <c r="B110" s="16">
        <v>687011</v>
      </c>
      <c r="C110" s="16">
        <v>-290748.11</v>
      </c>
      <c r="D110" s="16">
        <v>396262.89</v>
      </c>
      <c r="E110" s="16">
        <v>396262.89</v>
      </c>
      <c r="F110" s="16">
        <v>396262.89</v>
      </c>
      <c r="G110" s="38">
        <v>0</v>
      </c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</row>
    <row r="111" spans="1:26" x14ac:dyDescent="0.25">
      <c r="A111" s="39" t="s">
        <v>167</v>
      </c>
      <c r="B111" s="16">
        <v>2605504</v>
      </c>
      <c r="C111" s="16">
        <v>-1487003.9</v>
      </c>
      <c r="D111" s="16">
        <v>1118500.1000000001</v>
      </c>
      <c r="E111" s="16">
        <v>653500.1</v>
      </c>
      <c r="F111" s="16">
        <v>653500.1</v>
      </c>
      <c r="G111" s="38">
        <v>465000</v>
      </c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</row>
    <row r="112" spans="1:26" x14ac:dyDescent="0.25">
      <c r="A112" s="39" t="s">
        <v>166</v>
      </c>
      <c r="B112" s="16">
        <v>4147561</v>
      </c>
      <c r="C112" s="16">
        <v>-899741.86</v>
      </c>
      <c r="D112" s="16">
        <v>3247819.14</v>
      </c>
      <c r="E112" s="16">
        <v>3047819.14</v>
      </c>
      <c r="F112" s="16">
        <v>3047819.14</v>
      </c>
      <c r="G112" s="38">
        <v>200000</v>
      </c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</row>
    <row r="113" spans="1:26" x14ac:dyDescent="0.25">
      <c r="A113" s="39" t="s">
        <v>165</v>
      </c>
      <c r="B113" s="16">
        <v>154039</v>
      </c>
      <c r="C113" s="16">
        <v>19677604.199999999</v>
      </c>
      <c r="D113" s="16">
        <v>19831643.199999999</v>
      </c>
      <c r="E113" s="16">
        <v>19831643.199999999</v>
      </c>
      <c r="F113" s="16">
        <v>19831643.199999999</v>
      </c>
      <c r="G113" s="38">
        <v>0</v>
      </c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</row>
    <row r="114" spans="1:26" ht="27" x14ac:dyDescent="0.25">
      <c r="A114" s="42" t="s">
        <v>164</v>
      </c>
      <c r="B114" s="41">
        <v>7234656520</v>
      </c>
      <c r="C114" s="41">
        <v>612782361.32000005</v>
      </c>
      <c r="D114" s="41">
        <v>7847438881.3199997</v>
      </c>
      <c r="E114" s="41">
        <v>7846959492.3199997</v>
      </c>
      <c r="F114" s="41">
        <v>7845444492.3199997</v>
      </c>
      <c r="G114" s="40">
        <v>479389</v>
      </c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</row>
    <row r="115" spans="1:26" x14ac:dyDescent="0.25">
      <c r="A115" s="39" t="s">
        <v>163</v>
      </c>
      <c r="B115" s="16">
        <v>7012300192</v>
      </c>
      <c r="C115" s="16">
        <v>491820815.42000002</v>
      </c>
      <c r="D115" s="16">
        <v>7504121007.4200001</v>
      </c>
      <c r="E115" s="16">
        <v>7504121007.4200001</v>
      </c>
      <c r="F115" s="16">
        <v>7503521007.4200001</v>
      </c>
      <c r="G115" s="38">
        <v>0</v>
      </c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</row>
    <row r="116" spans="1:26" x14ac:dyDescent="0.25">
      <c r="A116" s="39" t="s">
        <v>162</v>
      </c>
      <c r="B116" s="16">
        <v>0</v>
      </c>
      <c r="C116" s="16">
        <v>0</v>
      </c>
      <c r="D116" s="16">
        <v>0</v>
      </c>
      <c r="E116" s="16">
        <v>0</v>
      </c>
      <c r="F116" s="16">
        <v>0</v>
      </c>
      <c r="G116" s="38">
        <v>0</v>
      </c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</row>
    <row r="117" spans="1:26" x14ac:dyDescent="0.25">
      <c r="A117" s="39" t="s">
        <v>161</v>
      </c>
      <c r="B117" s="16">
        <v>88214499</v>
      </c>
      <c r="C117" s="16">
        <v>137834002.63999999</v>
      </c>
      <c r="D117" s="16">
        <v>226048501.63999999</v>
      </c>
      <c r="E117" s="16">
        <v>226048501.63999999</v>
      </c>
      <c r="F117" s="16">
        <v>226048501.63999999</v>
      </c>
      <c r="G117" s="38">
        <v>0</v>
      </c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</row>
    <row r="118" spans="1:26" x14ac:dyDescent="0.25">
      <c r="A118" s="39" t="s">
        <v>160</v>
      </c>
      <c r="B118" s="16">
        <v>134141829</v>
      </c>
      <c r="C118" s="16">
        <v>-16872456.739999998</v>
      </c>
      <c r="D118" s="16">
        <v>117269372.26000001</v>
      </c>
      <c r="E118" s="16">
        <v>116789983.26000001</v>
      </c>
      <c r="F118" s="16">
        <v>115874983.26000001</v>
      </c>
      <c r="G118" s="38">
        <v>479389</v>
      </c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</row>
    <row r="119" spans="1:26" x14ac:dyDescent="0.25">
      <c r="A119" s="39" t="s">
        <v>159</v>
      </c>
      <c r="B119" s="16">
        <v>0</v>
      </c>
      <c r="C119" s="16">
        <v>0</v>
      </c>
      <c r="D119" s="16">
        <v>0</v>
      </c>
      <c r="E119" s="16">
        <v>0</v>
      </c>
      <c r="F119" s="16">
        <v>0</v>
      </c>
      <c r="G119" s="38">
        <v>0</v>
      </c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</row>
    <row r="120" spans="1:26" x14ac:dyDescent="0.25">
      <c r="A120" s="39" t="s">
        <v>158</v>
      </c>
      <c r="B120" s="16">
        <v>0</v>
      </c>
      <c r="C120" s="16">
        <v>0</v>
      </c>
      <c r="D120" s="16">
        <v>0</v>
      </c>
      <c r="E120" s="16">
        <v>0</v>
      </c>
      <c r="F120" s="16">
        <v>0</v>
      </c>
      <c r="G120" s="38">
        <v>0</v>
      </c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</row>
    <row r="121" spans="1:26" x14ac:dyDescent="0.25">
      <c r="A121" s="39" t="s">
        <v>157</v>
      </c>
      <c r="B121" s="16">
        <v>0</v>
      </c>
      <c r="C121" s="16">
        <v>0</v>
      </c>
      <c r="D121" s="16">
        <v>0</v>
      </c>
      <c r="E121" s="16">
        <v>0</v>
      </c>
      <c r="F121" s="16">
        <v>0</v>
      </c>
      <c r="G121" s="38">
        <v>0</v>
      </c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</row>
    <row r="122" spans="1:26" x14ac:dyDescent="0.25">
      <c r="A122" s="39" t="s">
        <v>156</v>
      </c>
      <c r="B122" s="16">
        <v>0</v>
      </c>
      <c r="C122" s="16">
        <v>0</v>
      </c>
      <c r="D122" s="16">
        <v>0</v>
      </c>
      <c r="E122" s="16">
        <v>0</v>
      </c>
      <c r="F122" s="16">
        <v>0</v>
      </c>
      <c r="G122" s="38">
        <v>0</v>
      </c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</row>
    <row r="123" spans="1:26" x14ac:dyDescent="0.25">
      <c r="A123" s="39" t="s">
        <v>155</v>
      </c>
      <c r="B123" s="16">
        <v>0</v>
      </c>
      <c r="C123" s="16">
        <v>0</v>
      </c>
      <c r="D123" s="16">
        <v>0</v>
      </c>
      <c r="E123" s="16">
        <v>0</v>
      </c>
      <c r="F123" s="16">
        <v>0</v>
      </c>
      <c r="G123" s="38">
        <v>0</v>
      </c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</row>
    <row r="124" spans="1:26" x14ac:dyDescent="0.25">
      <c r="A124" s="42" t="s">
        <v>154</v>
      </c>
      <c r="B124" s="41">
        <v>46391320</v>
      </c>
      <c r="C124" s="41">
        <v>-37645036.829999998</v>
      </c>
      <c r="D124" s="41">
        <v>8746283.1699999999</v>
      </c>
      <c r="E124" s="41">
        <v>8189033.1699999999</v>
      </c>
      <c r="F124" s="41">
        <v>8024033.1699999999</v>
      </c>
      <c r="G124" s="40">
        <v>557250</v>
      </c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</row>
    <row r="125" spans="1:26" x14ac:dyDescent="0.25">
      <c r="A125" s="39" t="s">
        <v>153</v>
      </c>
      <c r="B125" s="16">
        <v>594335</v>
      </c>
      <c r="C125" s="16">
        <v>3907388.16</v>
      </c>
      <c r="D125" s="16">
        <v>4501723.16</v>
      </c>
      <c r="E125" s="16">
        <v>4251723.16</v>
      </c>
      <c r="F125" s="16">
        <v>4086723.16</v>
      </c>
      <c r="G125" s="38">
        <v>250000</v>
      </c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</row>
    <row r="126" spans="1:26" x14ac:dyDescent="0.25">
      <c r="A126" s="39" t="s">
        <v>152</v>
      </c>
      <c r="B126" s="16">
        <v>35164718</v>
      </c>
      <c r="C126" s="16">
        <v>-34414348.280000001</v>
      </c>
      <c r="D126" s="16">
        <v>750369.72</v>
      </c>
      <c r="E126" s="16">
        <v>450369.72</v>
      </c>
      <c r="F126" s="16">
        <v>450369.72</v>
      </c>
      <c r="G126" s="38">
        <v>300000</v>
      </c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</row>
    <row r="127" spans="1:26" x14ac:dyDescent="0.25">
      <c r="A127" s="39" t="s">
        <v>151</v>
      </c>
      <c r="B127" s="16">
        <v>298304</v>
      </c>
      <c r="C127" s="16">
        <v>298460.78999999998</v>
      </c>
      <c r="D127" s="16">
        <v>596764.79</v>
      </c>
      <c r="E127" s="16">
        <v>596764.79</v>
      </c>
      <c r="F127" s="16">
        <v>596764.79</v>
      </c>
      <c r="G127" s="38">
        <v>0</v>
      </c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</row>
    <row r="128" spans="1:26" x14ac:dyDescent="0.25">
      <c r="A128" s="39" t="s">
        <v>150</v>
      </c>
      <c r="B128" s="16">
        <v>8250000</v>
      </c>
      <c r="C128" s="16">
        <v>-7750680</v>
      </c>
      <c r="D128" s="16">
        <v>499320</v>
      </c>
      <c r="E128" s="16">
        <v>499320</v>
      </c>
      <c r="F128" s="16">
        <v>499320</v>
      </c>
      <c r="G128" s="38">
        <v>0</v>
      </c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</row>
    <row r="129" spans="1:26" x14ac:dyDescent="0.25">
      <c r="A129" s="39" t="s">
        <v>149</v>
      </c>
      <c r="B129" s="16">
        <v>1010745</v>
      </c>
      <c r="C129" s="16">
        <v>568371.27</v>
      </c>
      <c r="D129" s="16">
        <v>1579116.27</v>
      </c>
      <c r="E129" s="16">
        <v>1579116.27</v>
      </c>
      <c r="F129" s="16">
        <v>1579116.27</v>
      </c>
      <c r="G129" s="38">
        <v>0</v>
      </c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</row>
    <row r="130" spans="1:26" x14ac:dyDescent="0.25">
      <c r="A130" s="39" t="s">
        <v>148</v>
      </c>
      <c r="B130" s="16">
        <v>1073218</v>
      </c>
      <c r="C130" s="16">
        <v>-276659.69</v>
      </c>
      <c r="D130" s="16">
        <v>796558.31</v>
      </c>
      <c r="E130" s="16">
        <v>789308.31</v>
      </c>
      <c r="F130" s="16">
        <v>789308.31</v>
      </c>
      <c r="G130" s="38">
        <v>7250</v>
      </c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</row>
    <row r="131" spans="1:26" x14ac:dyDescent="0.25">
      <c r="A131" s="39" t="s">
        <v>147</v>
      </c>
      <c r="B131" s="16">
        <v>0</v>
      </c>
      <c r="C131" s="16">
        <v>0</v>
      </c>
      <c r="D131" s="16">
        <v>0</v>
      </c>
      <c r="E131" s="16">
        <v>0</v>
      </c>
      <c r="F131" s="16">
        <v>0</v>
      </c>
      <c r="G131" s="38">
        <v>0</v>
      </c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</row>
    <row r="132" spans="1:26" x14ac:dyDescent="0.25">
      <c r="A132" s="39" t="s">
        <v>146</v>
      </c>
      <c r="B132" s="16">
        <v>0</v>
      </c>
      <c r="C132" s="16">
        <v>0</v>
      </c>
      <c r="D132" s="16">
        <v>0</v>
      </c>
      <c r="E132" s="16">
        <v>0</v>
      </c>
      <c r="F132" s="16">
        <v>0</v>
      </c>
      <c r="G132" s="38">
        <v>0</v>
      </c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</row>
    <row r="133" spans="1:26" x14ac:dyDescent="0.25">
      <c r="A133" s="39" t="s">
        <v>145</v>
      </c>
      <c r="B133" s="16">
        <v>0</v>
      </c>
      <c r="C133" s="16">
        <v>22430.92</v>
      </c>
      <c r="D133" s="16">
        <v>22430.92</v>
      </c>
      <c r="E133" s="16">
        <v>22430.92</v>
      </c>
      <c r="F133" s="16">
        <v>22430.92</v>
      </c>
      <c r="G133" s="38">
        <v>0</v>
      </c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</row>
    <row r="134" spans="1:26" x14ac:dyDescent="0.25">
      <c r="A134" s="42" t="s">
        <v>144</v>
      </c>
      <c r="B134" s="41">
        <v>179521505</v>
      </c>
      <c r="C134" s="41">
        <v>-169568851.75</v>
      </c>
      <c r="D134" s="41">
        <v>9952653.25</v>
      </c>
      <c r="E134" s="41">
        <v>9952653.25</v>
      </c>
      <c r="F134" s="41">
        <v>9952653.25</v>
      </c>
      <c r="G134" s="40">
        <v>0</v>
      </c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</row>
    <row r="135" spans="1:26" x14ac:dyDescent="0.25">
      <c r="A135" s="39" t="s">
        <v>143</v>
      </c>
      <c r="B135" s="16">
        <v>5500000</v>
      </c>
      <c r="C135" s="16">
        <v>-5500000</v>
      </c>
      <c r="D135" s="16">
        <v>0</v>
      </c>
      <c r="E135" s="16">
        <v>0</v>
      </c>
      <c r="F135" s="16">
        <v>0</v>
      </c>
      <c r="G135" s="38">
        <v>0</v>
      </c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</row>
    <row r="136" spans="1:26" x14ac:dyDescent="0.25">
      <c r="A136" s="39" t="s">
        <v>142</v>
      </c>
      <c r="B136" s="16">
        <v>174021505</v>
      </c>
      <c r="C136" s="16">
        <v>-164068851.75</v>
      </c>
      <c r="D136" s="16">
        <v>9952653.25</v>
      </c>
      <c r="E136" s="16">
        <v>9952653.25</v>
      </c>
      <c r="F136" s="16">
        <v>9952653.25</v>
      </c>
      <c r="G136" s="38">
        <v>0</v>
      </c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</row>
    <row r="137" spans="1:26" x14ac:dyDescent="0.25">
      <c r="A137" s="39" t="s">
        <v>141</v>
      </c>
      <c r="B137" s="16">
        <v>0</v>
      </c>
      <c r="C137" s="16">
        <v>0</v>
      </c>
      <c r="D137" s="16">
        <v>0</v>
      </c>
      <c r="E137" s="16">
        <v>0</v>
      </c>
      <c r="F137" s="16">
        <v>0</v>
      </c>
      <c r="G137" s="38">
        <v>0</v>
      </c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</row>
    <row r="138" spans="1:26" x14ac:dyDescent="0.25">
      <c r="A138" s="42" t="s">
        <v>140</v>
      </c>
      <c r="B138" s="41">
        <v>0</v>
      </c>
      <c r="C138" s="41">
        <v>0</v>
      </c>
      <c r="D138" s="41">
        <v>0</v>
      </c>
      <c r="E138" s="41">
        <v>0</v>
      </c>
      <c r="F138" s="41">
        <v>0</v>
      </c>
      <c r="G138" s="40">
        <v>0</v>
      </c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</row>
    <row r="139" spans="1:26" x14ac:dyDescent="0.25">
      <c r="A139" s="39" t="s">
        <v>139</v>
      </c>
      <c r="B139" s="16">
        <v>0</v>
      </c>
      <c r="C139" s="16">
        <v>0</v>
      </c>
      <c r="D139" s="16">
        <v>0</v>
      </c>
      <c r="E139" s="16">
        <v>0</v>
      </c>
      <c r="F139" s="16">
        <v>0</v>
      </c>
      <c r="G139" s="38">
        <v>0</v>
      </c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</row>
    <row r="140" spans="1:26" x14ac:dyDescent="0.25">
      <c r="A140" s="39" t="s">
        <v>138</v>
      </c>
      <c r="B140" s="16">
        <v>0</v>
      </c>
      <c r="C140" s="16">
        <v>0</v>
      </c>
      <c r="D140" s="16">
        <v>0</v>
      </c>
      <c r="E140" s="16">
        <v>0</v>
      </c>
      <c r="F140" s="16">
        <v>0</v>
      </c>
      <c r="G140" s="38">
        <v>0</v>
      </c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</row>
    <row r="141" spans="1:26" x14ac:dyDescent="0.25">
      <c r="A141" s="39" t="s">
        <v>137</v>
      </c>
      <c r="B141" s="16">
        <v>0</v>
      </c>
      <c r="C141" s="16">
        <v>0</v>
      </c>
      <c r="D141" s="16">
        <v>0</v>
      </c>
      <c r="E141" s="16">
        <v>0</v>
      </c>
      <c r="F141" s="16">
        <v>0</v>
      </c>
      <c r="G141" s="38">
        <v>0</v>
      </c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</row>
    <row r="142" spans="1:26" x14ac:dyDescent="0.25">
      <c r="A142" s="39" t="s">
        <v>136</v>
      </c>
      <c r="B142" s="16">
        <v>0</v>
      </c>
      <c r="C142" s="16">
        <v>0</v>
      </c>
      <c r="D142" s="16">
        <v>0</v>
      </c>
      <c r="E142" s="16">
        <v>0</v>
      </c>
      <c r="F142" s="16">
        <v>0</v>
      </c>
      <c r="G142" s="38">
        <v>0</v>
      </c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</row>
    <row r="143" spans="1:26" ht="27" x14ac:dyDescent="0.25">
      <c r="A143" s="39" t="s">
        <v>135</v>
      </c>
      <c r="B143" s="16">
        <v>0</v>
      </c>
      <c r="C143" s="16">
        <v>0</v>
      </c>
      <c r="D143" s="16">
        <v>0</v>
      </c>
      <c r="E143" s="16">
        <v>0</v>
      </c>
      <c r="F143" s="16">
        <v>0</v>
      </c>
      <c r="G143" s="38">
        <v>0</v>
      </c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</row>
    <row r="144" spans="1:26" x14ac:dyDescent="0.25">
      <c r="A144" s="39" t="s">
        <v>134</v>
      </c>
      <c r="B144" s="16">
        <v>0</v>
      </c>
      <c r="C144" s="16">
        <v>0</v>
      </c>
      <c r="D144" s="16">
        <v>0</v>
      </c>
      <c r="E144" s="16">
        <v>0</v>
      </c>
      <c r="F144" s="16">
        <v>0</v>
      </c>
      <c r="G144" s="38">
        <v>0</v>
      </c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</row>
    <row r="145" spans="1:26" x14ac:dyDescent="0.25">
      <c r="A145" s="39" t="s">
        <v>133</v>
      </c>
      <c r="B145" s="16">
        <v>0</v>
      </c>
      <c r="C145" s="16">
        <v>0</v>
      </c>
      <c r="D145" s="16">
        <v>0</v>
      </c>
      <c r="E145" s="16">
        <v>0</v>
      </c>
      <c r="F145" s="16">
        <v>0</v>
      </c>
      <c r="G145" s="38">
        <v>0</v>
      </c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</row>
    <row r="146" spans="1:26" x14ac:dyDescent="0.25">
      <c r="A146" s="42" t="s">
        <v>132</v>
      </c>
      <c r="B146" s="41">
        <v>3161702458</v>
      </c>
      <c r="C146" s="41">
        <v>-21240680.699999999</v>
      </c>
      <c r="D146" s="41">
        <v>3140461777.3000002</v>
      </c>
      <c r="E146" s="41">
        <v>3140461777.3000002</v>
      </c>
      <c r="F146" s="41">
        <v>3140461777.3000002</v>
      </c>
      <c r="G146" s="40">
        <v>0</v>
      </c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</row>
    <row r="147" spans="1:26" x14ac:dyDescent="0.25">
      <c r="A147" s="39" t="s">
        <v>131</v>
      </c>
      <c r="B147" s="16">
        <v>0</v>
      </c>
      <c r="C147" s="16">
        <v>0</v>
      </c>
      <c r="D147" s="16">
        <v>0</v>
      </c>
      <c r="E147" s="16">
        <v>0</v>
      </c>
      <c r="F147" s="16">
        <v>0</v>
      </c>
      <c r="G147" s="38">
        <v>0</v>
      </c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</row>
    <row r="148" spans="1:26" x14ac:dyDescent="0.25">
      <c r="A148" s="39" t="s">
        <v>130</v>
      </c>
      <c r="B148" s="16">
        <v>3161702458</v>
      </c>
      <c r="C148" s="16">
        <v>-21240680.699999999</v>
      </c>
      <c r="D148" s="16">
        <v>3140461777.3000002</v>
      </c>
      <c r="E148" s="16">
        <v>3140461777.3000002</v>
      </c>
      <c r="F148" s="16">
        <v>3140461777.3000002</v>
      </c>
      <c r="G148" s="38">
        <v>0</v>
      </c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</row>
    <row r="149" spans="1:26" x14ac:dyDescent="0.25">
      <c r="A149" s="39" t="s">
        <v>129</v>
      </c>
      <c r="B149" s="16">
        <v>0</v>
      </c>
      <c r="C149" s="16">
        <v>0</v>
      </c>
      <c r="D149" s="16">
        <v>0</v>
      </c>
      <c r="E149" s="16">
        <v>0</v>
      </c>
      <c r="F149" s="16">
        <v>0</v>
      </c>
      <c r="G149" s="38">
        <v>0</v>
      </c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</row>
    <row r="150" spans="1:26" x14ac:dyDescent="0.25">
      <c r="A150" s="42" t="s">
        <v>128</v>
      </c>
      <c r="B150" s="41">
        <v>652656881</v>
      </c>
      <c r="C150" s="41">
        <v>39607389.390000001</v>
      </c>
      <c r="D150" s="41">
        <v>692264270.38999999</v>
      </c>
      <c r="E150" s="41">
        <v>692264270.38999999</v>
      </c>
      <c r="F150" s="41">
        <v>689009802.49000001</v>
      </c>
      <c r="G150" s="40">
        <v>0</v>
      </c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</row>
    <row r="151" spans="1:26" x14ac:dyDescent="0.25">
      <c r="A151" s="39" t="s">
        <v>127</v>
      </c>
      <c r="B151" s="16">
        <v>128407344</v>
      </c>
      <c r="C151" s="16">
        <v>228810829.59</v>
      </c>
      <c r="D151" s="16">
        <v>357218173.58999997</v>
      </c>
      <c r="E151" s="16">
        <v>357218173.58999997</v>
      </c>
      <c r="F151" s="16">
        <v>355986011.60000002</v>
      </c>
      <c r="G151" s="38">
        <v>0</v>
      </c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</row>
    <row r="152" spans="1:26" x14ac:dyDescent="0.25">
      <c r="A152" s="39" t="s">
        <v>126</v>
      </c>
      <c r="B152" s="16">
        <v>515317250</v>
      </c>
      <c r="C152" s="16">
        <v>-201912607.34</v>
      </c>
      <c r="D152" s="16">
        <v>313404642.66000003</v>
      </c>
      <c r="E152" s="16">
        <v>313404642.66000003</v>
      </c>
      <c r="F152" s="16">
        <v>311382336.75</v>
      </c>
      <c r="G152" s="38">
        <v>0</v>
      </c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</row>
    <row r="153" spans="1:26" x14ac:dyDescent="0.25">
      <c r="A153" s="39" t="s">
        <v>125</v>
      </c>
      <c r="B153" s="16">
        <v>0</v>
      </c>
      <c r="C153" s="16">
        <v>0</v>
      </c>
      <c r="D153" s="16">
        <v>0</v>
      </c>
      <c r="E153" s="16">
        <v>0</v>
      </c>
      <c r="F153" s="16">
        <v>0</v>
      </c>
      <c r="G153" s="38">
        <v>0</v>
      </c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</row>
    <row r="154" spans="1:26" x14ac:dyDescent="0.25">
      <c r="A154" s="39" t="s">
        <v>124</v>
      </c>
      <c r="B154" s="16">
        <v>0</v>
      </c>
      <c r="C154" s="16">
        <v>0</v>
      </c>
      <c r="D154" s="16">
        <v>0</v>
      </c>
      <c r="E154" s="16">
        <v>0</v>
      </c>
      <c r="F154" s="16">
        <v>0</v>
      </c>
      <c r="G154" s="38">
        <v>0</v>
      </c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</row>
    <row r="155" spans="1:26" x14ac:dyDescent="0.25">
      <c r="A155" s="39" t="s">
        <v>123</v>
      </c>
      <c r="B155" s="16">
        <v>8932287</v>
      </c>
      <c r="C155" s="16">
        <v>12709167.140000001</v>
      </c>
      <c r="D155" s="16">
        <v>21641454.140000001</v>
      </c>
      <c r="E155" s="16">
        <v>21641454.140000001</v>
      </c>
      <c r="F155" s="16">
        <v>21641454.140000001</v>
      </c>
      <c r="G155" s="38">
        <v>0</v>
      </c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</row>
    <row r="156" spans="1:26" x14ac:dyDescent="0.25">
      <c r="A156" s="39" t="s">
        <v>122</v>
      </c>
      <c r="B156" s="16">
        <v>0</v>
      </c>
      <c r="C156" s="16">
        <v>0</v>
      </c>
      <c r="D156" s="16">
        <v>0</v>
      </c>
      <c r="E156" s="16">
        <v>0</v>
      </c>
      <c r="F156" s="16">
        <v>0</v>
      </c>
      <c r="G156" s="38">
        <v>0</v>
      </c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</row>
    <row r="157" spans="1:26" x14ac:dyDescent="0.25">
      <c r="A157" s="39" t="s">
        <v>121</v>
      </c>
      <c r="B157" s="16">
        <v>0</v>
      </c>
      <c r="C157" s="16">
        <v>0</v>
      </c>
      <c r="D157" s="16">
        <v>0</v>
      </c>
      <c r="E157" s="16">
        <v>0</v>
      </c>
      <c r="F157" s="16">
        <v>0</v>
      </c>
      <c r="G157" s="38">
        <v>0</v>
      </c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</row>
    <row r="158" spans="1:26" x14ac:dyDescent="0.25">
      <c r="A158" s="186" t="s">
        <v>120</v>
      </c>
      <c r="B158" s="191">
        <v>44096239578</v>
      </c>
      <c r="C158" s="191">
        <v>-2585588095.9200001</v>
      </c>
      <c r="D158" s="191">
        <v>41510651482.080002</v>
      </c>
      <c r="E158" s="191">
        <v>41483931130.800003</v>
      </c>
      <c r="F158" s="191">
        <v>40452838823.580002</v>
      </c>
      <c r="G158" s="192">
        <v>26720351.280000001</v>
      </c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</row>
    <row r="159" spans="1:26" x14ac:dyDescent="0.25">
      <c r="A159" s="35" t="s">
        <v>2</v>
      </c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</row>
    <row r="160" spans="1:26" x14ac:dyDescent="0.25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</row>
    <row r="161" spans="1:26" x14ac:dyDescent="0.25">
      <c r="A161" s="35"/>
      <c r="B161" s="35"/>
      <c r="C161" s="16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</row>
    <row r="162" spans="1:26" x14ac:dyDescent="0.25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</row>
    <row r="163" spans="1:26" x14ac:dyDescent="0.25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</row>
    <row r="164" spans="1:26" x14ac:dyDescent="0.25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</row>
    <row r="165" spans="1:26" x14ac:dyDescent="0.25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</row>
    <row r="166" spans="1:26" x14ac:dyDescent="0.25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</row>
    <row r="167" spans="1:26" x14ac:dyDescent="0.25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</row>
    <row r="168" spans="1:26" x14ac:dyDescent="0.25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</row>
    <row r="169" spans="1:26" x14ac:dyDescent="0.25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</row>
  </sheetData>
  <mergeCells count="11">
    <mergeCell ref="F8:F9"/>
    <mergeCell ref="A1:G1"/>
    <mergeCell ref="A2:G2"/>
    <mergeCell ref="A3:G3"/>
    <mergeCell ref="A4:G4"/>
    <mergeCell ref="A5:G5"/>
    <mergeCell ref="B7:F7"/>
    <mergeCell ref="G7:G9"/>
    <mergeCell ref="B8:B9"/>
    <mergeCell ref="D8:D9"/>
    <mergeCell ref="E8:E9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4"/>
  <sheetViews>
    <sheetView showGridLines="0" zoomScale="90" zoomScaleNormal="90" workbookViewId="0">
      <selection activeCell="C208" sqref="C208"/>
    </sheetView>
  </sheetViews>
  <sheetFormatPr baseColWidth="10" defaultRowHeight="15" x14ac:dyDescent="0.25"/>
  <cols>
    <col min="1" max="1" width="70.7109375" customWidth="1"/>
    <col min="2" max="7" width="20.7109375" customWidth="1"/>
  </cols>
  <sheetData>
    <row r="1" spans="1:26" x14ac:dyDescent="0.25">
      <c r="A1" s="220" t="s">
        <v>1</v>
      </c>
      <c r="B1" s="220"/>
      <c r="C1" s="220"/>
      <c r="D1" s="220"/>
      <c r="E1" s="220"/>
      <c r="F1" s="220"/>
      <c r="G1" s="220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x14ac:dyDescent="0.25">
      <c r="A2" s="220" t="s">
        <v>199</v>
      </c>
      <c r="B2" s="220"/>
      <c r="C2" s="220"/>
      <c r="D2" s="220"/>
      <c r="E2" s="220"/>
      <c r="F2" s="220"/>
      <c r="G2" s="220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x14ac:dyDescent="0.25">
      <c r="A3" s="220" t="s">
        <v>298</v>
      </c>
      <c r="B3" s="220"/>
      <c r="C3" s="220"/>
      <c r="D3" s="220"/>
      <c r="E3" s="220"/>
      <c r="F3" s="220"/>
      <c r="G3" s="220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x14ac:dyDescent="0.25">
      <c r="A4" s="220" t="s">
        <v>0</v>
      </c>
      <c r="B4" s="220"/>
      <c r="C4" s="220"/>
      <c r="D4" s="220"/>
      <c r="E4" s="220"/>
      <c r="F4" s="220"/>
      <c r="G4" s="220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x14ac:dyDescent="0.25">
      <c r="A5" s="220" t="s">
        <v>3</v>
      </c>
      <c r="B5" s="220"/>
      <c r="C5" s="220"/>
      <c r="D5" s="220"/>
      <c r="E5" s="220"/>
      <c r="F5" s="220"/>
      <c r="G5" s="220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x14ac:dyDescent="0.25">
      <c r="A6" s="30"/>
      <c r="B6" s="30"/>
      <c r="C6" s="30"/>
      <c r="D6" s="30"/>
      <c r="E6" s="30"/>
      <c r="F6" s="30"/>
      <c r="G6" s="30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x14ac:dyDescent="0.25">
      <c r="A7" s="18"/>
      <c r="B7" s="201" t="s">
        <v>197</v>
      </c>
      <c r="C7" s="201"/>
      <c r="D7" s="201"/>
      <c r="E7" s="201"/>
      <c r="F7" s="201"/>
      <c r="G7" s="204" t="s">
        <v>196</v>
      </c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x14ac:dyDescent="0.25">
      <c r="A8" s="20" t="s">
        <v>5</v>
      </c>
      <c r="B8" s="216" t="s">
        <v>195</v>
      </c>
      <c r="C8" s="46" t="s">
        <v>7</v>
      </c>
      <c r="D8" s="216" t="s">
        <v>9</v>
      </c>
      <c r="E8" s="216" t="s">
        <v>11</v>
      </c>
      <c r="F8" s="216" t="s">
        <v>10</v>
      </c>
      <c r="G8" s="221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x14ac:dyDescent="0.25">
      <c r="A9" s="45" t="s">
        <v>6</v>
      </c>
      <c r="B9" s="217"/>
      <c r="C9" s="33" t="s">
        <v>8</v>
      </c>
      <c r="D9" s="217"/>
      <c r="E9" s="217"/>
      <c r="F9" s="217"/>
      <c r="G9" s="49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x14ac:dyDescent="0.25">
      <c r="A10" s="44" t="s">
        <v>297</v>
      </c>
      <c r="B10" s="10">
        <v>25485589578</v>
      </c>
      <c r="C10" s="10">
        <v>-3720529256.52</v>
      </c>
      <c r="D10" s="10">
        <v>21765060321.48</v>
      </c>
      <c r="E10" s="10">
        <v>21741330582.27</v>
      </c>
      <c r="F10" s="10">
        <v>20715341937.07</v>
      </c>
      <c r="G10" s="43">
        <v>23729739.210000001</v>
      </c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x14ac:dyDescent="0.25">
      <c r="A11" s="42" t="s">
        <v>293</v>
      </c>
      <c r="B11" s="41">
        <v>16659824069</v>
      </c>
      <c r="C11" s="41">
        <v>-1885962601.6600001</v>
      </c>
      <c r="D11" s="41">
        <v>14773861467.34</v>
      </c>
      <c r="E11" s="41">
        <v>14750131728.129999</v>
      </c>
      <c r="F11" s="41">
        <v>14287774380</v>
      </c>
      <c r="G11" s="40">
        <v>23729739.210000001</v>
      </c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x14ac:dyDescent="0.25">
      <c r="A12" s="39" t="s">
        <v>292</v>
      </c>
      <c r="B12" s="16">
        <v>28442800</v>
      </c>
      <c r="C12" s="16">
        <v>2087244.67</v>
      </c>
      <c r="D12" s="16">
        <v>30530044.670000002</v>
      </c>
      <c r="E12" s="16">
        <v>30530044.620000001</v>
      </c>
      <c r="F12" s="16">
        <v>30354803.489999998</v>
      </c>
      <c r="G12" s="38">
        <v>0.05</v>
      </c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x14ac:dyDescent="0.25">
      <c r="A13" s="39" t="s">
        <v>291</v>
      </c>
      <c r="B13" s="16">
        <v>452169275</v>
      </c>
      <c r="C13" s="16">
        <v>-32309457.850000001</v>
      </c>
      <c r="D13" s="16">
        <v>419859817.14999998</v>
      </c>
      <c r="E13" s="16">
        <v>419859814.91000003</v>
      </c>
      <c r="F13" s="16">
        <v>416480333.00999999</v>
      </c>
      <c r="G13" s="38">
        <v>2.2400000000000002</v>
      </c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x14ac:dyDescent="0.25">
      <c r="A14" s="39" t="s">
        <v>290</v>
      </c>
      <c r="B14" s="16">
        <v>14737665</v>
      </c>
      <c r="C14" s="16">
        <v>-572598.76</v>
      </c>
      <c r="D14" s="16">
        <v>14165066.24</v>
      </c>
      <c r="E14" s="16">
        <v>14162746.26</v>
      </c>
      <c r="F14" s="16">
        <v>13946538</v>
      </c>
      <c r="G14" s="38">
        <v>2319.98</v>
      </c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x14ac:dyDescent="0.25">
      <c r="A15" s="39" t="s">
        <v>289</v>
      </c>
      <c r="B15" s="16">
        <v>4837938339</v>
      </c>
      <c r="C15" s="16">
        <v>-1007302284.01</v>
      </c>
      <c r="D15" s="16">
        <v>3830636054.9899998</v>
      </c>
      <c r="E15" s="16">
        <v>3807669676.9000001</v>
      </c>
      <c r="F15" s="16">
        <v>3557357349.8099999</v>
      </c>
      <c r="G15" s="38">
        <v>22966378.09</v>
      </c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x14ac:dyDescent="0.25">
      <c r="A16" s="39" t="s">
        <v>288</v>
      </c>
      <c r="B16" s="16">
        <v>2901554421</v>
      </c>
      <c r="C16" s="16">
        <v>-798798152.30999994</v>
      </c>
      <c r="D16" s="16">
        <v>2102756268.6900001</v>
      </c>
      <c r="E16" s="16">
        <v>2102756268.6900001</v>
      </c>
      <c r="F16" s="16">
        <v>2075646927.49</v>
      </c>
      <c r="G16" s="38">
        <v>0</v>
      </c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x14ac:dyDescent="0.25">
      <c r="A17" s="39" t="s">
        <v>287</v>
      </c>
      <c r="B17" s="16">
        <v>423013736</v>
      </c>
      <c r="C17" s="16">
        <v>-19644844.5</v>
      </c>
      <c r="D17" s="16">
        <v>403368891.5</v>
      </c>
      <c r="E17" s="16">
        <v>403292050.94</v>
      </c>
      <c r="F17" s="16">
        <v>394126988.81999999</v>
      </c>
      <c r="G17" s="38">
        <v>76840.56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x14ac:dyDescent="0.25">
      <c r="A18" s="39" t="s">
        <v>286</v>
      </c>
      <c r="B18" s="16">
        <v>257342821</v>
      </c>
      <c r="C18" s="16">
        <v>85753941.620000005</v>
      </c>
      <c r="D18" s="16">
        <v>343096762.62</v>
      </c>
      <c r="E18" s="16">
        <v>343096762.20999998</v>
      </c>
      <c r="F18" s="16">
        <v>337698752.52999997</v>
      </c>
      <c r="G18" s="38">
        <v>0.41</v>
      </c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x14ac:dyDescent="0.25">
      <c r="A19" s="39" t="s">
        <v>285</v>
      </c>
      <c r="B19" s="16">
        <v>399082255</v>
      </c>
      <c r="C19" s="16">
        <v>-46465336.520000003</v>
      </c>
      <c r="D19" s="16">
        <v>352616918.48000002</v>
      </c>
      <c r="E19" s="16">
        <v>352616917.08999997</v>
      </c>
      <c r="F19" s="16">
        <v>301527311.81999999</v>
      </c>
      <c r="G19" s="38">
        <v>1.39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x14ac:dyDescent="0.25">
      <c r="A20" s="39" t="s">
        <v>284</v>
      </c>
      <c r="B20" s="16">
        <v>123063288</v>
      </c>
      <c r="C20" s="16">
        <v>-43354614.719999999</v>
      </c>
      <c r="D20" s="16">
        <v>79708673.280000001</v>
      </c>
      <c r="E20" s="16">
        <v>79706876.590000004</v>
      </c>
      <c r="F20" s="16">
        <v>59497168.450000003</v>
      </c>
      <c r="G20" s="38">
        <v>1796.69</v>
      </c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x14ac:dyDescent="0.25">
      <c r="A21" s="39" t="s">
        <v>283</v>
      </c>
      <c r="B21" s="16">
        <v>53332011</v>
      </c>
      <c r="C21" s="16">
        <v>6807115.9199999999</v>
      </c>
      <c r="D21" s="16">
        <v>60139126.920000002</v>
      </c>
      <c r="E21" s="16">
        <v>60139126.890000001</v>
      </c>
      <c r="F21" s="16">
        <v>59730689.659999996</v>
      </c>
      <c r="G21" s="38">
        <v>0.03</v>
      </c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x14ac:dyDescent="0.25">
      <c r="A22" s="39" t="s">
        <v>282</v>
      </c>
      <c r="B22" s="16">
        <v>89757075</v>
      </c>
      <c r="C22" s="16">
        <v>8184131.8399999999</v>
      </c>
      <c r="D22" s="16">
        <v>97941206.840000004</v>
      </c>
      <c r="E22" s="16">
        <v>97941206.840000004</v>
      </c>
      <c r="F22" s="16">
        <v>97152133.269999996</v>
      </c>
      <c r="G22" s="38">
        <v>0</v>
      </c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x14ac:dyDescent="0.25">
      <c r="A23" s="39" t="s">
        <v>281</v>
      </c>
      <c r="B23" s="16">
        <v>467907625</v>
      </c>
      <c r="C23" s="16">
        <v>67110668.439999998</v>
      </c>
      <c r="D23" s="16">
        <v>535018293.44</v>
      </c>
      <c r="E23" s="16">
        <v>534550726.41000003</v>
      </c>
      <c r="F23" s="16">
        <v>512325653.06</v>
      </c>
      <c r="G23" s="38">
        <v>467567.03</v>
      </c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x14ac:dyDescent="0.25">
      <c r="A24" s="39" t="s">
        <v>280</v>
      </c>
      <c r="B24" s="16">
        <v>1350000</v>
      </c>
      <c r="C24" s="16">
        <v>-1350000</v>
      </c>
      <c r="D24" s="16">
        <v>0</v>
      </c>
      <c r="E24" s="16">
        <v>0</v>
      </c>
      <c r="F24" s="16">
        <v>0</v>
      </c>
      <c r="G24" s="38">
        <v>0</v>
      </c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x14ac:dyDescent="0.25">
      <c r="A25" s="39" t="s">
        <v>279</v>
      </c>
      <c r="B25" s="16">
        <v>831942010</v>
      </c>
      <c r="C25" s="16">
        <v>-73153132.510000005</v>
      </c>
      <c r="D25" s="16">
        <v>758788877.49000001</v>
      </c>
      <c r="E25" s="16">
        <v>758788877.49000001</v>
      </c>
      <c r="F25" s="16">
        <v>755641420.16999996</v>
      </c>
      <c r="G25" s="38">
        <v>0</v>
      </c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x14ac:dyDescent="0.25">
      <c r="A26" s="39" t="s">
        <v>278</v>
      </c>
      <c r="B26" s="16">
        <v>3698391588</v>
      </c>
      <c r="C26" s="16">
        <v>80711466.730000004</v>
      </c>
      <c r="D26" s="16">
        <v>3779103054.73</v>
      </c>
      <c r="E26" s="16">
        <v>3779103053.75</v>
      </c>
      <c r="F26" s="16">
        <v>3779103053.75</v>
      </c>
      <c r="G26" s="38">
        <v>0.98</v>
      </c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x14ac:dyDescent="0.25">
      <c r="A27" s="39" t="s">
        <v>277</v>
      </c>
      <c r="B27" s="16">
        <v>291033043</v>
      </c>
      <c r="C27" s="16">
        <v>-222837130.75</v>
      </c>
      <c r="D27" s="16">
        <v>68195912.25</v>
      </c>
      <c r="E27" s="16">
        <v>68000862.659999996</v>
      </c>
      <c r="F27" s="16">
        <v>39597192.920000002</v>
      </c>
      <c r="G27" s="38">
        <v>195049.59</v>
      </c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x14ac:dyDescent="0.25">
      <c r="A28" s="39" t="s">
        <v>276</v>
      </c>
      <c r="B28" s="16">
        <v>114926646</v>
      </c>
      <c r="C28" s="16">
        <v>-2856470.48</v>
      </c>
      <c r="D28" s="16">
        <v>112070175.52</v>
      </c>
      <c r="E28" s="16">
        <v>112070175.52</v>
      </c>
      <c r="F28" s="16">
        <v>110009847.34</v>
      </c>
      <c r="G28" s="38">
        <v>0</v>
      </c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x14ac:dyDescent="0.25">
      <c r="A29" s="39" t="s">
        <v>275</v>
      </c>
      <c r="B29" s="16">
        <v>426909569</v>
      </c>
      <c r="C29" s="16">
        <v>7468308.9900000002</v>
      </c>
      <c r="D29" s="16">
        <v>434377877.99000001</v>
      </c>
      <c r="E29" s="16">
        <v>434377877.99000001</v>
      </c>
      <c r="F29" s="16">
        <v>432516460.18000001</v>
      </c>
      <c r="G29" s="38">
        <v>0</v>
      </c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x14ac:dyDescent="0.25">
      <c r="A30" s="39" t="s">
        <v>274</v>
      </c>
      <c r="B30" s="16">
        <v>984897674</v>
      </c>
      <c r="C30" s="16">
        <v>120586448.18000001</v>
      </c>
      <c r="D30" s="16">
        <v>1105484122.1800001</v>
      </c>
      <c r="E30" s="16">
        <v>1105484120.47</v>
      </c>
      <c r="F30" s="16">
        <v>1075439852.79</v>
      </c>
      <c r="G30" s="38">
        <v>1.71</v>
      </c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x14ac:dyDescent="0.25">
      <c r="A31" s="39" t="s">
        <v>273</v>
      </c>
      <c r="B31" s="16">
        <v>92990756</v>
      </c>
      <c r="C31" s="16">
        <v>-34266630.640000001</v>
      </c>
      <c r="D31" s="16">
        <v>58724125.359999999</v>
      </c>
      <c r="E31" s="16">
        <v>58714683.18</v>
      </c>
      <c r="F31" s="16">
        <v>54778250.200000003</v>
      </c>
      <c r="G31" s="38">
        <v>9442.18</v>
      </c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x14ac:dyDescent="0.25">
      <c r="A32" s="39" t="s">
        <v>272</v>
      </c>
      <c r="B32" s="16">
        <v>66077040</v>
      </c>
      <c r="C32" s="16">
        <v>-12471071.93</v>
      </c>
      <c r="D32" s="16">
        <v>53605968.07</v>
      </c>
      <c r="E32" s="16">
        <v>53605968.07</v>
      </c>
      <c r="F32" s="16">
        <v>52622104.590000004</v>
      </c>
      <c r="G32" s="38">
        <v>0</v>
      </c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x14ac:dyDescent="0.25">
      <c r="A33" s="39" t="s">
        <v>271</v>
      </c>
      <c r="B33" s="16">
        <v>102964432</v>
      </c>
      <c r="C33" s="16">
        <v>30709796.93</v>
      </c>
      <c r="D33" s="16">
        <v>133674228.93000001</v>
      </c>
      <c r="E33" s="16">
        <v>133663890.65000001</v>
      </c>
      <c r="F33" s="16">
        <v>132221548.65000001</v>
      </c>
      <c r="G33" s="38">
        <v>10338.280000000001</v>
      </c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x14ac:dyDescent="0.25">
      <c r="A34" s="42" t="s">
        <v>270</v>
      </c>
      <c r="B34" s="41">
        <v>219358234</v>
      </c>
      <c r="C34" s="41">
        <v>14991500</v>
      </c>
      <c r="D34" s="41">
        <v>234349734</v>
      </c>
      <c r="E34" s="41">
        <v>234349734</v>
      </c>
      <c r="F34" s="41">
        <v>234349734</v>
      </c>
      <c r="G34" s="40">
        <v>0</v>
      </c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x14ac:dyDescent="0.25">
      <c r="A35" s="39" t="s">
        <v>269</v>
      </c>
      <c r="B35" s="16">
        <v>219358234</v>
      </c>
      <c r="C35" s="16">
        <v>14991500</v>
      </c>
      <c r="D35" s="16">
        <v>234349734</v>
      </c>
      <c r="E35" s="16">
        <v>234349734</v>
      </c>
      <c r="F35" s="16">
        <v>234349734</v>
      </c>
      <c r="G35" s="38">
        <v>0</v>
      </c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x14ac:dyDescent="0.25">
      <c r="A36" s="42" t="s">
        <v>268</v>
      </c>
      <c r="B36" s="41">
        <v>611036980</v>
      </c>
      <c r="C36" s="41">
        <v>7999956</v>
      </c>
      <c r="D36" s="41">
        <v>619036936</v>
      </c>
      <c r="E36" s="41">
        <v>619036936</v>
      </c>
      <c r="F36" s="41">
        <v>619036936</v>
      </c>
      <c r="G36" s="40">
        <v>0</v>
      </c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x14ac:dyDescent="0.25">
      <c r="A37" s="39" t="s">
        <v>267</v>
      </c>
      <c r="B37" s="16">
        <v>611036980</v>
      </c>
      <c r="C37" s="16">
        <v>7999956</v>
      </c>
      <c r="D37" s="16">
        <v>619036936</v>
      </c>
      <c r="E37" s="16">
        <v>619036936</v>
      </c>
      <c r="F37" s="16">
        <v>619036936</v>
      </c>
      <c r="G37" s="38">
        <v>0</v>
      </c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x14ac:dyDescent="0.25">
      <c r="A38" s="42" t="s">
        <v>266</v>
      </c>
      <c r="B38" s="41">
        <v>531682106</v>
      </c>
      <c r="C38" s="41">
        <v>36849966</v>
      </c>
      <c r="D38" s="41">
        <v>568532072</v>
      </c>
      <c r="E38" s="41">
        <v>568532072</v>
      </c>
      <c r="F38" s="41">
        <v>568532072</v>
      </c>
      <c r="G38" s="40">
        <v>0</v>
      </c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x14ac:dyDescent="0.25">
      <c r="A39" s="39" t="s">
        <v>265</v>
      </c>
      <c r="B39" s="16">
        <v>28525758</v>
      </c>
      <c r="C39" s="16">
        <v>0</v>
      </c>
      <c r="D39" s="16">
        <v>28525758</v>
      </c>
      <c r="E39" s="16">
        <v>28525758</v>
      </c>
      <c r="F39" s="16">
        <v>28525758</v>
      </c>
      <c r="G39" s="38">
        <v>0</v>
      </c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x14ac:dyDescent="0.25">
      <c r="A40" s="39" t="s">
        <v>264</v>
      </c>
      <c r="B40" s="16">
        <v>208235748</v>
      </c>
      <c r="C40" s="16">
        <v>0</v>
      </c>
      <c r="D40" s="16">
        <v>208235748</v>
      </c>
      <c r="E40" s="16">
        <v>208235748</v>
      </c>
      <c r="F40" s="16">
        <v>208235748</v>
      </c>
      <c r="G40" s="38">
        <v>0</v>
      </c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x14ac:dyDescent="0.25">
      <c r="A41" s="39" t="s">
        <v>263</v>
      </c>
      <c r="B41" s="16">
        <v>36796032</v>
      </c>
      <c r="C41" s="16">
        <v>200000</v>
      </c>
      <c r="D41" s="16">
        <v>36996032</v>
      </c>
      <c r="E41" s="16">
        <v>36996032</v>
      </c>
      <c r="F41" s="16">
        <v>36996032</v>
      </c>
      <c r="G41" s="38">
        <v>0</v>
      </c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x14ac:dyDescent="0.25">
      <c r="A42" s="39" t="s">
        <v>262</v>
      </c>
      <c r="B42" s="16">
        <v>27638025</v>
      </c>
      <c r="C42" s="16">
        <v>0</v>
      </c>
      <c r="D42" s="16">
        <v>27638025</v>
      </c>
      <c r="E42" s="16">
        <v>27638025</v>
      </c>
      <c r="F42" s="16">
        <v>27638025</v>
      </c>
      <c r="G42" s="38">
        <v>0</v>
      </c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x14ac:dyDescent="0.25">
      <c r="A43" s="39" t="s">
        <v>261</v>
      </c>
      <c r="B43" s="16">
        <v>201900416</v>
      </c>
      <c r="C43" s="16">
        <v>36649966</v>
      </c>
      <c r="D43" s="16">
        <v>238550382</v>
      </c>
      <c r="E43" s="16">
        <v>238550382</v>
      </c>
      <c r="F43" s="16">
        <v>238550382</v>
      </c>
      <c r="G43" s="38">
        <v>0</v>
      </c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x14ac:dyDescent="0.25">
      <c r="A44" s="39" t="s">
        <v>260</v>
      </c>
      <c r="B44" s="16">
        <v>28586127</v>
      </c>
      <c r="C44" s="16">
        <v>0</v>
      </c>
      <c r="D44" s="16">
        <v>28586127</v>
      </c>
      <c r="E44" s="16">
        <v>28586127</v>
      </c>
      <c r="F44" s="16">
        <v>28586127</v>
      </c>
      <c r="G44" s="38">
        <v>0</v>
      </c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ht="27" x14ac:dyDescent="0.25">
      <c r="A45" s="42" t="s">
        <v>259</v>
      </c>
      <c r="B45" s="41">
        <v>5513725729</v>
      </c>
      <c r="C45" s="41">
        <v>38525048.140000001</v>
      </c>
      <c r="D45" s="41">
        <v>5552250777.1400003</v>
      </c>
      <c r="E45" s="41">
        <v>5552250777.1400003</v>
      </c>
      <c r="F45" s="41">
        <v>4988619480.0699997</v>
      </c>
      <c r="G45" s="40">
        <v>0</v>
      </c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ht="27" x14ac:dyDescent="0.25">
      <c r="A46" s="39" t="s">
        <v>258</v>
      </c>
      <c r="B46" s="16">
        <v>14552068</v>
      </c>
      <c r="C46" s="16">
        <v>-857121</v>
      </c>
      <c r="D46" s="16">
        <v>13694947</v>
      </c>
      <c r="E46" s="16">
        <v>13694947</v>
      </c>
      <c r="F46" s="16">
        <v>13694947</v>
      </c>
      <c r="G46" s="38">
        <v>0</v>
      </c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x14ac:dyDescent="0.25">
      <c r="A47" s="39" t="s">
        <v>257</v>
      </c>
      <c r="B47" s="16">
        <v>7017913</v>
      </c>
      <c r="C47" s="16">
        <v>-4930210</v>
      </c>
      <c r="D47" s="16">
        <v>2087703</v>
      </c>
      <c r="E47" s="16">
        <v>2087703</v>
      </c>
      <c r="F47" s="16">
        <v>2087703</v>
      </c>
      <c r="G47" s="38">
        <v>0</v>
      </c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ht="27" x14ac:dyDescent="0.25">
      <c r="A48" s="39" t="s">
        <v>256</v>
      </c>
      <c r="B48" s="16">
        <v>42375283</v>
      </c>
      <c r="C48" s="16">
        <v>20913486.219999999</v>
      </c>
      <c r="D48" s="16">
        <v>63288769.219999999</v>
      </c>
      <c r="E48" s="16">
        <v>63288769.219999999</v>
      </c>
      <c r="F48" s="16">
        <v>61288769.219999999</v>
      </c>
      <c r="G48" s="38">
        <v>0</v>
      </c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x14ac:dyDescent="0.25">
      <c r="A49" s="39" t="s">
        <v>255</v>
      </c>
      <c r="B49" s="16">
        <v>240984231</v>
      </c>
      <c r="C49" s="16">
        <v>-29240251.66</v>
      </c>
      <c r="D49" s="16">
        <v>211743979.34</v>
      </c>
      <c r="E49" s="16">
        <v>211743979.34</v>
      </c>
      <c r="F49" s="16">
        <v>211743979.34</v>
      </c>
      <c r="G49" s="38">
        <v>0</v>
      </c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x14ac:dyDescent="0.25">
      <c r="A50" s="39" t="s">
        <v>254</v>
      </c>
      <c r="B50" s="16">
        <v>430014270</v>
      </c>
      <c r="C50" s="16">
        <v>-383345754.50999999</v>
      </c>
      <c r="D50" s="16">
        <v>46668515.490000002</v>
      </c>
      <c r="E50" s="16">
        <v>46668515.490000002</v>
      </c>
      <c r="F50" s="16">
        <v>40574629.490000002</v>
      </c>
      <c r="G50" s="38">
        <v>0</v>
      </c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27" x14ac:dyDescent="0.25">
      <c r="A51" s="39" t="s">
        <v>253</v>
      </c>
      <c r="B51" s="16">
        <v>221793781</v>
      </c>
      <c r="C51" s="16">
        <v>-110482800.39</v>
      </c>
      <c r="D51" s="16">
        <v>111310980.61</v>
      </c>
      <c r="E51" s="16">
        <v>111310980.61</v>
      </c>
      <c r="F51" s="16">
        <v>109810980.61</v>
      </c>
      <c r="G51" s="38">
        <v>0</v>
      </c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x14ac:dyDescent="0.25">
      <c r="A52" s="39" t="s">
        <v>252</v>
      </c>
      <c r="B52" s="16">
        <v>347611628</v>
      </c>
      <c r="C52" s="16">
        <v>-255859300</v>
      </c>
      <c r="D52" s="16">
        <v>91752328</v>
      </c>
      <c r="E52" s="16">
        <v>91752328</v>
      </c>
      <c r="F52" s="16">
        <v>19752328</v>
      </c>
      <c r="G52" s="38">
        <v>0</v>
      </c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x14ac:dyDescent="0.25">
      <c r="A53" s="39" t="s">
        <v>251</v>
      </c>
      <c r="B53" s="16">
        <v>233254386</v>
      </c>
      <c r="C53" s="16">
        <v>-44326858</v>
      </c>
      <c r="D53" s="16">
        <v>188927528</v>
      </c>
      <c r="E53" s="16">
        <v>188927528</v>
      </c>
      <c r="F53" s="16">
        <v>188160850</v>
      </c>
      <c r="G53" s="38">
        <v>0</v>
      </c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x14ac:dyDescent="0.25">
      <c r="A54" s="39" t="s">
        <v>250</v>
      </c>
      <c r="B54" s="16">
        <v>122414838</v>
      </c>
      <c r="C54" s="16">
        <v>575312.80000000005</v>
      </c>
      <c r="D54" s="16">
        <v>122990150.8</v>
      </c>
      <c r="E54" s="16">
        <v>122990150.8</v>
      </c>
      <c r="F54" s="16">
        <v>122045968.8</v>
      </c>
      <c r="G54" s="38">
        <v>0</v>
      </c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27" x14ac:dyDescent="0.25">
      <c r="A55" s="39" t="s">
        <v>249</v>
      </c>
      <c r="B55" s="16">
        <v>20273982</v>
      </c>
      <c r="C55" s="16">
        <v>-2656829.0499999998</v>
      </c>
      <c r="D55" s="16">
        <v>17617152.949999999</v>
      </c>
      <c r="E55" s="16">
        <v>17617152.949999999</v>
      </c>
      <c r="F55" s="16">
        <v>17617152.949999999</v>
      </c>
      <c r="G55" s="38">
        <v>0</v>
      </c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x14ac:dyDescent="0.25">
      <c r="A56" s="39" t="s">
        <v>248</v>
      </c>
      <c r="B56" s="16">
        <v>23286260</v>
      </c>
      <c r="C56" s="16">
        <v>-12000000</v>
      </c>
      <c r="D56" s="16">
        <v>11286260</v>
      </c>
      <c r="E56" s="16">
        <v>11286260</v>
      </c>
      <c r="F56" s="16">
        <v>11286260</v>
      </c>
      <c r="G56" s="38">
        <v>0</v>
      </c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x14ac:dyDescent="0.25">
      <c r="A57" s="39" t="s">
        <v>247</v>
      </c>
      <c r="B57" s="16">
        <v>3324943</v>
      </c>
      <c r="C57" s="16">
        <v>0</v>
      </c>
      <c r="D57" s="16">
        <v>3324943</v>
      </c>
      <c r="E57" s="16">
        <v>3324943</v>
      </c>
      <c r="F57" s="16">
        <v>3324943</v>
      </c>
      <c r="G57" s="38">
        <v>0</v>
      </c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x14ac:dyDescent="0.25">
      <c r="A58" s="39" t="s">
        <v>246</v>
      </c>
      <c r="B58" s="16">
        <v>62648613</v>
      </c>
      <c r="C58" s="16">
        <v>-4481924</v>
      </c>
      <c r="D58" s="16">
        <v>58166689</v>
      </c>
      <c r="E58" s="16">
        <v>58166689</v>
      </c>
      <c r="F58" s="16">
        <v>58166689</v>
      </c>
      <c r="G58" s="38">
        <v>0</v>
      </c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x14ac:dyDescent="0.25">
      <c r="A59" s="39" t="s">
        <v>245</v>
      </c>
      <c r="B59" s="16">
        <v>4730701</v>
      </c>
      <c r="C59" s="16">
        <v>-1918437</v>
      </c>
      <c r="D59" s="16">
        <v>2812264</v>
      </c>
      <c r="E59" s="16">
        <v>2812264</v>
      </c>
      <c r="F59" s="16">
        <v>2812264</v>
      </c>
      <c r="G59" s="38">
        <v>0</v>
      </c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x14ac:dyDescent="0.25">
      <c r="A60" s="39" t="s">
        <v>244</v>
      </c>
      <c r="B60" s="16">
        <v>40832218</v>
      </c>
      <c r="C60" s="16">
        <v>269679657.13999999</v>
      </c>
      <c r="D60" s="16">
        <v>310511875.13999999</v>
      </c>
      <c r="E60" s="16">
        <v>310511875.13999999</v>
      </c>
      <c r="F60" s="16">
        <v>310511875.13999999</v>
      </c>
      <c r="G60" s="38">
        <v>0</v>
      </c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x14ac:dyDescent="0.25">
      <c r="A61" s="39" t="s">
        <v>243</v>
      </c>
      <c r="B61" s="16">
        <v>19961128</v>
      </c>
      <c r="C61" s="16">
        <v>-14038918.48</v>
      </c>
      <c r="D61" s="16">
        <v>5922209.5199999996</v>
      </c>
      <c r="E61" s="16">
        <v>5922209.5199999996</v>
      </c>
      <c r="F61" s="16">
        <v>5922209.5199999996</v>
      </c>
      <c r="G61" s="38">
        <v>0</v>
      </c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x14ac:dyDescent="0.25">
      <c r="A62" s="39" t="s">
        <v>242</v>
      </c>
      <c r="B62" s="16">
        <v>76484997</v>
      </c>
      <c r="C62" s="16">
        <v>-68094875.579999998</v>
      </c>
      <c r="D62" s="16">
        <v>8390121.4199999999</v>
      </c>
      <c r="E62" s="16">
        <v>8390121.4199999999</v>
      </c>
      <c r="F62" s="16">
        <v>8390121.4199999999</v>
      </c>
      <c r="G62" s="38">
        <v>0</v>
      </c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x14ac:dyDescent="0.25">
      <c r="A63" s="39" t="s">
        <v>241</v>
      </c>
      <c r="B63" s="16">
        <v>107297972</v>
      </c>
      <c r="C63" s="16">
        <v>-78490887.400000006</v>
      </c>
      <c r="D63" s="16">
        <v>28807084.600000001</v>
      </c>
      <c r="E63" s="16">
        <v>28807084.600000001</v>
      </c>
      <c r="F63" s="16">
        <v>5692786.9800000004</v>
      </c>
      <c r="G63" s="38">
        <v>0</v>
      </c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ht="27" x14ac:dyDescent="0.25">
      <c r="A64" s="39" t="s">
        <v>240</v>
      </c>
      <c r="B64" s="16">
        <v>294704310</v>
      </c>
      <c r="C64" s="16">
        <v>-145090618.18000001</v>
      </c>
      <c r="D64" s="16">
        <v>149613691.81999999</v>
      </c>
      <c r="E64" s="16">
        <v>149613691.81999999</v>
      </c>
      <c r="F64" s="16">
        <v>142083264.81999999</v>
      </c>
      <c r="G64" s="38">
        <v>0</v>
      </c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x14ac:dyDescent="0.25">
      <c r="A65" s="39" t="s">
        <v>239</v>
      </c>
      <c r="B65" s="16">
        <v>281681312</v>
      </c>
      <c r="C65" s="16">
        <v>438393118</v>
      </c>
      <c r="D65" s="16">
        <v>720074430</v>
      </c>
      <c r="E65" s="16">
        <v>720074430</v>
      </c>
      <c r="F65" s="16">
        <v>697210560</v>
      </c>
      <c r="G65" s="38">
        <v>0</v>
      </c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x14ac:dyDescent="0.25">
      <c r="A66" s="39" t="s">
        <v>238</v>
      </c>
      <c r="B66" s="16">
        <v>5499863</v>
      </c>
      <c r="C66" s="16">
        <v>-1135836</v>
      </c>
      <c r="D66" s="16">
        <v>4364027</v>
      </c>
      <c r="E66" s="16">
        <v>4364027</v>
      </c>
      <c r="F66" s="16">
        <v>4364027</v>
      </c>
      <c r="G66" s="38">
        <v>0</v>
      </c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x14ac:dyDescent="0.25">
      <c r="A67" s="39" t="s">
        <v>237</v>
      </c>
      <c r="B67" s="16">
        <v>1824811159</v>
      </c>
      <c r="C67" s="16">
        <v>607864931</v>
      </c>
      <c r="D67" s="16">
        <v>2432676090</v>
      </c>
      <c r="E67" s="16">
        <v>2432676090</v>
      </c>
      <c r="F67" s="16">
        <v>2012176090</v>
      </c>
      <c r="G67" s="38">
        <v>0</v>
      </c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ht="27" x14ac:dyDescent="0.25">
      <c r="A68" s="39" t="s">
        <v>236</v>
      </c>
      <c r="B68" s="16">
        <v>2179096</v>
      </c>
      <c r="C68" s="16">
        <v>64963</v>
      </c>
      <c r="D68" s="16">
        <v>2244059</v>
      </c>
      <c r="E68" s="16">
        <v>2244059</v>
      </c>
      <c r="F68" s="16">
        <v>2244059</v>
      </c>
      <c r="G68" s="38">
        <v>0</v>
      </c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x14ac:dyDescent="0.25">
      <c r="A69" s="39" t="s">
        <v>235</v>
      </c>
      <c r="B69" s="16">
        <v>60792973</v>
      </c>
      <c r="C69" s="16">
        <v>-24155165</v>
      </c>
      <c r="D69" s="16">
        <v>36637808</v>
      </c>
      <c r="E69" s="16">
        <v>36637808</v>
      </c>
      <c r="F69" s="16">
        <v>36637808</v>
      </c>
      <c r="G69" s="38">
        <v>0</v>
      </c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x14ac:dyDescent="0.25">
      <c r="A70" s="39" t="s">
        <v>234</v>
      </c>
      <c r="B70" s="16">
        <v>7373662</v>
      </c>
      <c r="C70" s="16">
        <v>-172600</v>
      </c>
      <c r="D70" s="16">
        <v>7201062</v>
      </c>
      <c r="E70" s="16">
        <v>7201062</v>
      </c>
      <c r="F70" s="16">
        <v>7201062</v>
      </c>
      <c r="G70" s="38">
        <v>0</v>
      </c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x14ac:dyDescent="0.25">
      <c r="A71" s="39" t="s">
        <v>233</v>
      </c>
      <c r="B71" s="16">
        <v>36565062</v>
      </c>
      <c r="C71" s="16">
        <v>-31191501</v>
      </c>
      <c r="D71" s="16">
        <v>5373561</v>
      </c>
      <c r="E71" s="16">
        <v>5373561</v>
      </c>
      <c r="F71" s="16">
        <v>5373561</v>
      </c>
      <c r="G71" s="38">
        <v>0</v>
      </c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x14ac:dyDescent="0.25">
      <c r="A72" s="39" t="s">
        <v>232</v>
      </c>
      <c r="B72" s="16">
        <v>2523780</v>
      </c>
      <c r="C72" s="16">
        <v>0</v>
      </c>
      <c r="D72" s="16">
        <v>2523780</v>
      </c>
      <c r="E72" s="16">
        <v>2523780</v>
      </c>
      <c r="F72" s="16">
        <v>2523780</v>
      </c>
      <c r="G72" s="38">
        <v>0</v>
      </c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x14ac:dyDescent="0.25">
      <c r="A73" s="39" t="s">
        <v>231</v>
      </c>
      <c r="B73" s="16">
        <v>140302988</v>
      </c>
      <c r="C73" s="16">
        <v>-140302988</v>
      </c>
      <c r="D73" s="16">
        <v>0</v>
      </c>
      <c r="E73" s="16">
        <v>0</v>
      </c>
      <c r="F73" s="16">
        <v>0</v>
      </c>
      <c r="G73" s="38">
        <v>0</v>
      </c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x14ac:dyDescent="0.25">
      <c r="A74" s="39" t="s">
        <v>230</v>
      </c>
      <c r="B74" s="16">
        <v>65780000</v>
      </c>
      <c r="C74" s="16">
        <v>-1301291</v>
      </c>
      <c r="D74" s="16">
        <v>64478709</v>
      </c>
      <c r="E74" s="16">
        <v>64478709</v>
      </c>
      <c r="F74" s="16">
        <v>64478709</v>
      </c>
      <c r="G74" s="38">
        <v>0</v>
      </c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x14ac:dyDescent="0.25">
      <c r="A75" s="39" t="s">
        <v>229</v>
      </c>
      <c r="B75" s="16">
        <v>41363746</v>
      </c>
      <c r="C75" s="16">
        <v>-10300000</v>
      </c>
      <c r="D75" s="16">
        <v>31063746</v>
      </c>
      <c r="E75" s="16">
        <v>31063746</v>
      </c>
      <c r="F75" s="16">
        <v>28063746</v>
      </c>
      <c r="G75" s="38">
        <v>0</v>
      </c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x14ac:dyDescent="0.25">
      <c r="A76" s="39" t="s">
        <v>228</v>
      </c>
      <c r="B76" s="16">
        <v>25295169</v>
      </c>
      <c r="C76" s="16">
        <v>1974654</v>
      </c>
      <c r="D76" s="16">
        <v>27269823</v>
      </c>
      <c r="E76" s="16">
        <v>27269823</v>
      </c>
      <c r="F76" s="16">
        <v>27269823</v>
      </c>
      <c r="G76" s="38">
        <v>0</v>
      </c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x14ac:dyDescent="0.25">
      <c r="A77" s="39" t="s">
        <v>227</v>
      </c>
      <c r="B77" s="16">
        <v>31888591</v>
      </c>
      <c r="C77" s="16">
        <v>-3804875</v>
      </c>
      <c r="D77" s="16">
        <v>28083716</v>
      </c>
      <c r="E77" s="16">
        <v>28083716</v>
      </c>
      <c r="F77" s="16">
        <v>28083716</v>
      </c>
      <c r="G77" s="38">
        <v>0</v>
      </c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x14ac:dyDescent="0.25">
      <c r="A78" s="39" t="s">
        <v>226</v>
      </c>
      <c r="B78" s="16">
        <v>69714281</v>
      </c>
      <c r="C78" s="16">
        <v>-21038719.59</v>
      </c>
      <c r="D78" s="16">
        <v>48675561.409999996</v>
      </c>
      <c r="E78" s="16">
        <v>48675561.409999996</v>
      </c>
      <c r="F78" s="16">
        <v>48675561.409999996</v>
      </c>
      <c r="G78" s="38">
        <v>0</v>
      </c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x14ac:dyDescent="0.25">
      <c r="A79" s="39" t="s">
        <v>225</v>
      </c>
      <c r="B79" s="16">
        <v>12929010</v>
      </c>
      <c r="C79" s="16">
        <v>-6053295.2300000004</v>
      </c>
      <c r="D79" s="16">
        <v>6875714.7699999996</v>
      </c>
      <c r="E79" s="16">
        <v>6875714.7699999996</v>
      </c>
      <c r="F79" s="16">
        <v>6875714.7699999996</v>
      </c>
      <c r="G79" s="38">
        <v>0</v>
      </c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x14ac:dyDescent="0.25">
      <c r="A80" s="39" t="s">
        <v>224</v>
      </c>
      <c r="B80" s="16">
        <v>9171371</v>
      </c>
      <c r="C80" s="16">
        <v>-1891606.35</v>
      </c>
      <c r="D80" s="16">
        <v>7279764.6500000004</v>
      </c>
      <c r="E80" s="16">
        <v>7279764.6500000004</v>
      </c>
      <c r="F80" s="16">
        <v>7279764.6500000004</v>
      </c>
      <c r="G80" s="38">
        <v>0</v>
      </c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x14ac:dyDescent="0.25">
      <c r="A81" s="39" t="s">
        <v>223</v>
      </c>
      <c r="B81" s="16">
        <v>8577753</v>
      </c>
      <c r="C81" s="16">
        <v>-1367286.89</v>
      </c>
      <c r="D81" s="16">
        <v>7210466.1100000003</v>
      </c>
      <c r="E81" s="16">
        <v>7210466.1100000003</v>
      </c>
      <c r="F81" s="16">
        <v>7210466.1100000003</v>
      </c>
      <c r="G81" s="38">
        <v>0</v>
      </c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x14ac:dyDescent="0.25">
      <c r="A82" s="39" t="s">
        <v>222</v>
      </c>
      <c r="B82" s="16">
        <v>6225495</v>
      </c>
      <c r="C82" s="16">
        <v>-498604.59</v>
      </c>
      <c r="D82" s="16">
        <v>5726890.4100000001</v>
      </c>
      <c r="E82" s="16">
        <v>5726890.4100000001</v>
      </c>
      <c r="F82" s="16">
        <v>5726890.4100000001</v>
      </c>
      <c r="G82" s="38">
        <v>0</v>
      </c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x14ac:dyDescent="0.25">
      <c r="A83" s="39" t="s">
        <v>221</v>
      </c>
      <c r="B83" s="16">
        <v>9429588</v>
      </c>
      <c r="C83" s="16">
        <v>-3137020.82</v>
      </c>
      <c r="D83" s="16">
        <v>6292567.1799999997</v>
      </c>
      <c r="E83" s="16">
        <v>6292567.1799999997</v>
      </c>
      <c r="F83" s="16">
        <v>6292567.1799999997</v>
      </c>
      <c r="G83" s="38">
        <v>0</v>
      </c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x14ac:dyDescent="0.25">
      <c r="A84" s="39" t="s">
        <v>220</v>
      </c>
      <c r="B84" s="16">
        <v>13912948</v>
      </c>
      <c r="C84" s="16">
        <v>-3785877.24</v>
      </c>
      <c r="D84" s="16">
        <v>10127070.76</v>
      </c>
      <c r="E84" s="16">
        <v>10127070.76</v>
      </c>
      <c r="F84" s="16">
        <v>10127070.76</v>
      </c>
      <c r="G84" s="38">
        <v>0</v>
      </c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x14ac:dyDescent="0.25">
      <c r="A85" s="39" t="s">
        <v>219</v>
      </c>
      <c r="B85" s="16">
        <v>12103967</v>
      </c>
      <c r="C85" s="16">
        <v>-3898304.87</v>
      </c>
      <c r="D85" s="16">
        <v>8205662.1299999999</v>
      </c>
      <c r="E85" s="16">
        <v>8205662.1299999999</v>
      </c>
      <c r="F85" s="16">
        <v>8205662.1299999999</v>
      </c>
      <c r="G85" s="38">
        <v>0</v>
      </c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x14ac:dyDescent="0.25">
      <c r="A86" s="39" t="s">
        <v>218</v>
      </c>
      <c r="B86" s="16">
        <v>13348164</v>
      </c>
      <c r="C86" s="16">
        <v>-4354305</v>
      </c>
      <c r="D86" s="16">
        <v>8993859</v>
      </c>
      <c r="E86" s="16">
        <v>8993859</v>
      </c>
      <c r="F86" s="16">
        <v>8993859</v>
      </c>
      <c r="G86" s="38">
        <v>0</v>
      </c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x14ac:dyDescent="0.25">
      <c r="A87" s="39" t="s">
        <v>217</v>
      </c>
      <c r="B87" s="16">
        <v>13004038</v>
      </c>
      <c r="C87" s="16">
        <v>-2447949.0099999998</v>
      </c>
      <c r="D87" s="16">
        <v>10556088.99</v>
      </c>
      <c r="E87" s="16">
        <v>10556088.99</v>
      </c>
      <c r="F87" s="16">
        <v>10556088.99</v>
      </c>
      <c r="G87" s="38">
        <v>0</v>
      </c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x14ac:dyDescent="0.25">
      <c r="A88" s="39" t="s">
        <v>216</v>
      </c>
      <c r="B88" s="16">
        <v>12578902</v>
      </c>
      <c r="C88" s="16">
        <v>-1268553</v>
      </c>
      <c r="D88" s="16">
        <v>11310349</v>
      </c>
      <c r="E88" s="16">
        <v>11310349</v>
      </c>
      <c r="F88" s="16">
        <v>11310349</v>
      </c>
      <c r="G88" s="38">
        <v>0</v>
      </c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x14ac:dyDescent="0.25">
      <c r="A89" s="39" t="s">
        <v>215</v>
      </c>
      <c r="B89" s="16">
        <v>20665211</v>
      </c>
      <c r="C89" s="16">
        <v>-3465384</v>
      </c>
      <c r="D89" s="16">
        <v>17199827</v>
      </c>
      <c r="E89" s="16">
        <v>17199827</v>
      </c>
      <c r="F89" s="16">
        <v>17199827</v>
      </c>
      <c r="G89" s="38">
        <v>0</v>
      </c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x14ac:dyDescent="0.25">
      <c r="A90" s="39" t="s">
        <v>296</v>
      </c>
      <c r="B90" s="16">
        <v>6776783</v>
      </c>
      <c r="C90" s="16">
        <v>-733268</v>
      </c>
      <c r="D90" s="16">
        <v>6043515</v>
      </c>
      <c r="E90" s="16">
        <v>6043515</v>
      </c>
      <c r="F90" s="16">
        <v>6043515</v>
      </c>
      <c r="G90" s="38">
        <v>0</v>
      </c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ht="27" x14ac:dyDescent="0.25">
      <c r="A91" s="39" t="s">
        <v>213</v>
      </c>
      <c r="B91" s="16">
        <v>41706636</v>
      </c>
      <c r="C91" s="16">
        <v>-29119080.760000002</v>
      </c>
      <c r="D91" s="16">
        <v>12587555.24</v>
      </c>
      <c r="E91" s="16">
        <v>12587555.24</v>
      </c>
      <c r="F91" s="16">
        <v>9269598.7899999991</v>
      </c>
      <c r="G91" s="38">
        <v>0</v>
      </c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ht="27" x14ac:dyDescent="0.25">
      <c r="A92" s="39" t="s">
        <v>212</v>
      </c>
      <c r="B92" s="16">
        <v>4274667</v>
      </c>
      <c r="C92" s="16">
        <v>23442894.66</v>
      </c>
      <c r="D92" s="16">
        <v>27717561.66</v>
      </c>
      <c r="E92" s="16">
        <v>27717561.66</v>
      </c>
      <c r="F92" s="16">
        <v>27717561.66</v>
      </c>
      <c r="G92" s="38">
        <v>0</v>
      </c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x14ac:dyDescent="0.25">
      <c r="A93" s="39" t="s">
        <v>295</v>
      </c>
      <c r="B93" s="16">
        <v>17319667</v>
      </c>
      <c r="C93" s="16">
        <v>0</v>
      </c>
      <c r="D93" s="16">
        <v>17319667</v>
      </c>
      <c r="E93" s="16">
        <v>17319667</v>
      </c>
      <c r="F93" s="16">
        <v>17319667</v>
      </c>
      <c r="G93" s="38">
        <v>0</v>
      </c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ht="27" x14ac:dyDescent="0.25">
      <c r="A94" s="39" t="s">
        <v>210</v>
      </c>
      <c r="B94" s="16">
        <v>12710973</v>
      </c>
      <c r="C94" s="16">
        <v>-4458479</v>
      </c>
      <c r="D94" s="16">
        <v>8252494</v>
      </c>
      <c r="E94" s="16">
        <v>8252494</v>
      </c>
      <c r="F94" s="16">
        <v>8252494</v>
      </c>
      <c r="G94" s="38">
        <v>0</v>
      </c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x14ac:dyDescent="0.25">
      <c r="A95" s="39" t="s">
        <v>209</v>
      </c>
      <c r="B95" s="16">
        <v>372983758</v>
      </c>
      <c r="C95" s="16">
        <v>133457541.92</v>
      </c>
      <c r="D95" s="16">
        <v>506441299.92000002</v>
      </c>
      <c r="E95" s="16">
        <v>506441299.92000002</v>
      </c>
      <c r="F95" s="16">
        <v>506441299.92000002</v>
      </c>
      <c r="G95" s="38">
        <v>0</v>
      </c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ht="27" x14ac:dyDescent="0.25">
      <c r="A96" s="39" t="s">
        <v>208</v>
      </c>
      <c r="B96" s="16">
        <v>6891594</v>
      </c>
      <c r="C96" s="16">
        <v>-1346489</v>
      </c>
      <c r="D96" s="16">
        <v>5545105</v>
      </c>
      <c r="E96" s="16">
        <v>5545105</v>
      </c>
      <c r="F96" s="16">
        <v>5545105</v>
      </c>
      <c r="G96" s="38">
        <v>0</v>
      </c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x14ac:dyDescent="0.25">
      <c r="A97" s="39" t="s">
        <v>207</v>
      </c>
      <c r="B97" s="16">
        <v>9780000</v>
      </c>
      <c r="C97" s="16">
        <v>-798246</v>
      </c>
      <c r="D97" s="16">
        <v>8981754</v>
      </c>
      <c r="E97" s="16">
        <v>8981754</v>
      </c>
      <c r="F97" s="16">
        <v>8981754</v>
      </c>
      <c r="G97" s="38">
        <v>0</v>
      </c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x14ac:dyDescent="0.25">
      <c r="A98" s="42" t="s">
        <v>206</v>
      </c>
      <c r="B98" s="41">
        <v>1916801837</v>
      </c>
      <c r="C98" s="41">
        <v>-1916801837</v>
      </c>
      <c r="D98" s="41">
        <v>0</v>
      </c>
      <c r="E98" s="41">
        <v>0</v>
      </c>
      <c r="F98" s="41">
        <v>0</v>
      </c>
      <c r="G98" s="40">
        <v>0</v>
      </c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ht="27" x14ac:dyDescent="0.25">
      <c r="A99" s="39" t="s">
        <v>205</v>
      </c>
      <c r="B99" s="16">
        <v>1916801837</v>
      </c>
      <c r="C99" s="16">
        <v>-1916801837</v>
      </c>
      <c r="D99" s="16">
        <v>0</v>
      </c>
      <c r="E99" s="16">
        <v>0</v>
      </c>
      <c r="F99" s="16">
        <v>0</v>
      </c>
      <c r="G99" s="38">
        <v>0</v>
      </c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ht="27" x14ac:dyDescent="0.25">
      <c r="A100" s="42" t="s">
        <v>204</v>
      </c>
      <c r="B100" s="41">
        <v>33160623</v>
      </c>
      <c r="C100" s="41">
        <v>-16131288</v>
      </c>
      <c r="D100" s="41">
        <v>17029335</v>
      </c>
      <c r="E100" s="41">
        <v>17029335</v>
      </c>
      <c r="F100" s="41">
        <v>17029335</v>
      </c>
      <c r="G100" s="40">
        <v>0</v>
      </c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  <row r="101" spans="1:26" x14ac:dyDescent="0.25">
      <c r="A101" s="39" t="s">
        <v>203</v>
      </c>
      <c r="B101" s="16">
        <v>31405977</v>
      </c>
      <c r="C101" s="16">
        <v>-14376642</v>
      </c>
      <c r="D101" s="16">
        <v>17029335</v>
      </c>
      <c r="E101" s="16">
        <v>17029335</v>
      </c>
      <c r="F101" s="16">
        <v>17029335</v>
      </c>
      <c r="G101" s="38">
        <v>0</v>
      </c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</row>
    <row r="102" spans="1:26" x14ac:dyDescent="0.25">
      <c r="A102" s="39" t="s">
        <v>202</v>
      </c>
      <c r="B102" s="16">
        <v>1754646</v>
      </c>
      <c r="C102" s="16">
        <v>-1754646</v>
      </c>
      <c r="D102" s="16">
        <v>0</v>
      </c>
      <c r="E102" s="16">
        <v>0</v>
      </c>
      <c r="F102" s="16">
        <v>0</v>
      </c>
      <c r="G102" s="38">
        <v>0</v>
      </c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</row>
    <row r="103" spans="1:26" x14ac:dyDescent="0.25">
      <c r="A103" s="39" t="s">
        <v>201</v>
      </c>
      <c r="B103" s="16">
        <v>0</v>
      </c>
      <c r="C103" s="16">
        <v>0</v>
      </c>
      <c r="D103" s="16">
        <v>0</v>
      </c>
      <c r="E103" s="16">
        <v>0</v>
      </c>
      <c r="F103" s="16">
        <v>0</v>
      </c>
      <c r="G103" s="38">
        <v>0</v>
      </c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</row>
    <row r="104" spans="1:26" x14ac:dyDescent="0.25">
      <c r="A104" s="42" t="s">
        <v>294</v>
      </c>
      <c r="B104" s="41">
        <v>18610650000</v>
      </c>
      <c r="C104" s="41">
        <v>1134941160.5999999</v>
      </c>
      <c r="D104" s="41">
        <v>19745591160.599998</v>
      </c>
      <c r="E104" s="41">
        <v>19742600548.529999</v>
      </c>
      <c r="F104" s="41">
        <v>19737496886.509998</v>
      </c>
      <c r="G104" s="40">
        <v>2990612.07</v>
      </c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</row>
    <row r="105" spans="1:26" x14ac:dyDescent="0.25">
      <c r="A105" s="42" t="s">
        <v>293</v>
      </c>
      <c r="B105" s="41">
        <v>11742389958</v>
      </c>
      <c r="C105" s="41">
        <v>613290331.44000006</v>
      </c>
      <c r="D105" s="41">
        <v>12355680289.440001</v>
      </c>
      <c r="E105" s="41">
        <v>12352689677.370001</v>
      </c>
      <c r="F105" s="41">
        <v>12348186015.35</v>
      </c>
      <c r="G105" s="40">
        <v>2990612.07</v>
      </c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</row>
    <row r="106" spans="1:26" x14ac:dyDescent="0.25">
      <c r="A106" s="39" t="s">
        <v>292</v>
      </c>
      <c r="B106" s="16">
        <v>0</v>
      </c>
      <c r="C106" s="16">
        <v>0</v>
      </c>
      <c r="D106" s="16">
        <v>0</v>
      </c>
      <c r="E106" s="16">
        <v>0</v>
      </c>
      <c r="F106" s="16">
        <v>0</v>
      </c>
      <c r="G106" s="38">
        <v>0</v>
      </c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</row>
    <row r="107" spans="1:26" x14ac:dyDescent="0.25">
      <c r="A107" s="39" t="s">
        <v>291</v>
      </c>
      <c r="B107" s="16">
        <v>0</v>
      </c>
      <c r="C107" s="16">
        <v>0</v>
      </c>
      <c r="D107" s="16">
        <v>0</v>
      </c>
      <c r="E107" s="16">
        <v>0</v>
      </c>
      <c r="F107" s="16">
        <v>0</v>
      </c>
      <c r="G107" s="38">
        <v>0</v>
      </c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</row>
    <row r="108" spans="1:26" x14ac:dyDescent="0.25">
      <c r="A108" s="39" t="s">
        <v>290</v>
      </c>
      <c r="B108" s="16">
        <v>0</v>
      </c>
      <c r="C108" s="16">
        <v>0</v>
      </c>
      <c r="D108" s="16">
        <v>0</v>
      </c>
      <c r="E108" s="16">
        <v>0</v>
      </c>
      <c r="F108" s="16">
        <v>0</v>
      </c>
      <c r="G108" s="38">
        <v>0</v>
      </c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</row>
    <row r="109" spans="1:26" x14ac:dyDescent="0.25">
      <c r="A109" s="39" t="s">
        <v>289</v>
      </c>
      <c r="B109" s="16">
        <v>213653211</v>
      </c>
      <c r="C109" s="16">
        <v>-5226436.87</v>
      </c>
      <c r="D109" s="16">
        <v>208426774.13</v>
      </c>
      <c r="E109" s="16">
        <v>208426774.13</v>
      </c>
      <c r="F109" s="16">
        <v>208426774.13</v>
      </c>
      <c r="G109" s="38">
        <v>0</v>
      </c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</row>
    <row r="110" spans="1:26" x14ac:dyDescent="0.25">
      <c r="A110" s="39" t="s">
        <v>288</v>
      </c>
      <c r="B110" s="16">
        <v>7527971436</v>
      </c>
      <c r="C110" s="16">
        <v>450183051.44999999</v>
      </c>
      <c r="D110" s="16">
        <v>7978154487.4499998</v>
      </c>
      <c r="E110" s="16">
        <v>7978154487.4499998</v>
      </c>
      <c r="F110" s="16">
        <v>7978154487.4499998</v>
      </c>
      <c r="G110" s="38">
        <v>0</v>
      </c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</row>
    <row r="111" spans="1:26" x14ac:dyDescent="0.25">
      <c r="A111" s="39" t="s">
        <v>287</v>
      </c>
      <c r="B111" s="16">
        <v>0</v>
      </c>
      <c r="C111" s="16">
        <v>0</v>
      </c>
      <c r="D111" s="16">
        <v>0</v>
      </c>
      <c r="E111" s="16">
        <v>0</v>
      </c>
      <c r="F111" s="16">
        <v>0</v>
      </c>
      <c r="G111" s="38">
        <v>0</v>
      </c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</row>
    <row r="112" spans="1:26" x14ac:dyDescent="0.25">
      <c r="A112" s="39" t="s">
        <v>286</v>
      </c>
      <c r="B112" s="16">
        <v>20490284</v>
      </c>
      <c r="C112" s="16">
        <v>122920067.90000001</v>
      </c>
      <c r="D112" s="16">
        <v>143410351.90000001</v>
      </c>
      <c r="E112" s="16">
        <v>143410351.90000001</v>
      </c>
      <c r="F112" s="16">
        <v>143410351.90000001</v>
      </c>
      <c r="G112" s="38">
        <v>0</v>
      </c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</row>
    <row r="113" spans="1:26" x14ac:dyDescent="0.25">
      <c r="A113" s="39" t="s">
        <v>285</v>
      </c>
      <c r="B113" s="16">
        <v>35000000</v>
      </c>
      <c r="C113" s="16">
        <v>-35000000</v>
      </c>
      <c r="D113" s="16">
        <v>0</v>
      </c>
      <c r="E113" s="16">
        <v>0</v>
      </c>
      <c r="F113" s="16">
        <v>0</v>
      </c>
      <c r="G113" s="38">
        <v>0</v>
      </c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</row>
    <row r="114" spans="1:26" x14ac:dyDescent="0.25">
      <c r="A114" s="39" t="s">
        <v>284</v>
      </c>
      <c r="B114" s="16">
        <v>0</v>
      </c>
      <c r="C114" s="16">
        <v>0</v>
      </c>
      <c r="D114" s="16">
        <v>0</v>
      </c>
      <c r="E114" s="16">
        <v>0</v>
      </c>
      <c r="F114" s="16">
        <v>0</v>
      </c>
      <c r="G114" s="38">
        <v>0</v>
      </c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</row>
    <row r="115" spans="1:26" x14ac:dyDescent="0.25">
      <c r="A115" s="39" t="s">
        <v>283</v>
      </c>
      <c r="B115" s="16">
        <v>0</v>
      </c>
      <c r="C115" s="16">
        <v>0</v>
      </c>
      <c r="D115" s="16">
        <v>0</v>
      </c>
      <c r="E115" s="16">
        <v>0</v>
      </c>
      <c r="F115" s="16">
        <v>0</v>
      </c>
      <c r="G115" s="38">
        <v>0</v>
      </c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</row>
    <row r="116" spans="1:26" x14ac:dyDescent="0.25">
      <c r="A116" s="39" t="s">
        <v>282</v>
      </c>
      <c r="B116" s="16">
        <v>0</v>
      </c>
      <c r="C116" s="16">
        <v>0</v>
      </c>
      <c r="D116" s="16">
        <v>0</v>
      </c>
      <c r="E116" s="16">
        <v>0</v>
      </c>
      <c r="F116" s="16">
        <v>0</v>
      </c>
      <c r="G116" s="38">
        <v>0</v>
      </c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</row>
    <row r="117" spans="1:26" x14ac:dyDescent="0.25">
      <c r="A117" s="39" t="s">
        <v>281</v>
      </c>
      <c r="B117" s="16">
        <v>0</v>
      </c>
      <c r="C117" s="16">
        <v>0</v>
      </c>
      <c r="D117" s="16">
        <v>0</v>
      </c>
      <c r="E117" s="16">
        <v>0</v>
      </c>
      <c r="F117" s="16">
        <v>0</v>
      </c>
      <c r="G117" s="38">
        <v>0</v>
      </c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</row>
    <row r="118" spans="1:26" x14ac:dyDescent="0.25">
      <c r="A118" s="39" t="s">
        <v>280</v>
      </c>
      <c r="B118" s="16">
        <v>0</v>
      </c>
      <c r="C118" s="16">
        <v>0</v>
      </c>
      <c r="D118" s="16">
        <v>0</v>
      </c>
      <c r="E118" s="16">
        <v>0</v>
      </c>
      <c r="F118" s="16">
        <v>0</v>
      </c>
      <c r="G118" s="38">
        <v>0</v>
      </c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</row>
    <row r="119" spans="1:26" x14ac:dyDescent="0.25">
      <c r="A119" s="39" t="s">
        <v>279</v>
      </c>
      <c r="B119" s="16">
        <v>0</v>
      </c>
      <c r="C119" s="16">
        <v>0</v>
      </c>
      <c r="D119" s="16">
        <v>0</v>
      </c>
      <c r="E119" s="16">
        <v>0</v>
      </c>
      <c r="F119" s="16">
        <v>0</v>
      </c>
      <c r="G119" s="38">
        <v>0</v>
      </c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</row>
    <row r="120" spans="1:26" x14ac:dyDescent="0.25">
      <c r="A120" s="39" t="s">
        <v>278</v>
      </c>
      <c r="B120" s="16">
        <v>3192648817</v>
      </c>
      <c r="C120" s="16">
        <v>-6781298.7000000002</v>
      </c>
      <c r="D120" s="16">
        <v>3185867518.3000002</v>
      </c>
      <c r="E120" s="16">
        <v>3185867518.3000002</v>
      </c>
      <c r="F120" s="16">
        <v>3185867518.3000002</v>
      </c>
      <c r="G120" s="38">
        <v>0</v>
      </c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</row>
    <row r="121" spans="1:26" x14ac:dyDescent="0.25">
      <c r="A121" s="39" t="s">
        <v>277</v>
      </c>
      <c r="B121" s="16">
        <v>652656881</v>
      </c>
      <c r="C121" s="16">
        <v>52014627.170000002</v>
      </c>
      <c r="D121" s="16">
        <v>704671508.16999996</v>
      </c>
      <c r="E121" s="16">
        <v>704671508.16999996</v>
      </c>
      <c r="F121" s="16">
        <v>701417040.26999998</v>
      </c>
      <c r="G121" s="38">
        <v>0</v>
      </c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</row>
    <row r="122" spans="1:26" x14ac:dyDescent="0.25">
      <c r="A122" s="39" t="s">
        <v>276</v>
      </c>
      <c r="B122" s="16">
        <v>1629480</v>
      </c>
      <c r="C122" s="16">
        <v>-1629480</v>
      </c>
      <c r="D122" s="16">
        <v>0</v>
      </c>
      <c r="E122" s="16">
        <v>0</v>
      </c>
      <c r="F122" s="16">
        <v>0</v>
      </c>
      <c r="G122" s="38">
        <v>0</v>
      </c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</row>
    <row r="123" spans="1:26" x14ac:dyDescent="0.25">
      <c r="A123" s="39" t="s">
        <v>275</v>
      </c>
      <c r="B123" s="16">
        <v>4404436</v>
      </c>
      <c r="C123" s="16">
        <v>8433524.7699999996</v>
      </c>
      <c r="D123" s="16">
        <v>12837960.77</v>
      </c>
      <c r="E123" s="16">
        <v>12837960.77</v>
      </c>
      <c r="F123" s="16">
        <v>11922960.77</v>
      </c>
      <c r="G123" s="38">
        <v>0</v>
      </c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</row>
    <row r="124" spans="1:26" x14ac:dyDescent="0.25">
      <c r="A124" s="39" t="s">
        <v>274</v>
      </c>
      <c r="B124" s="16">
        <v>0</v>
      </c>
      <c r="C124" s="16">
        <v>14021019.609999999</v>
      </c>
      <c r="D124" s="16">
        <v>14021019.609999999</v>
      </c>
      <c r="E124" s="16">
        <v>14021019.609999999</v>
      </c>
      <c r="F124" s="16">
        <v>14021019.609999999</v>
      </c>
      <c r="G124" s="38">
        <v>0</v>
      </c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</row>
    <row r="125" spans="1:26" x14ac:dyDescent="0.25">
      <c r="A125" s="39" t="s">
        <v>273</v>
      </c>
      <c r="B125" s="16">
        <v>74478199</v>
      </c>
      <c r="C125" s="16">
        <v>14307949.49</v>
      </c>
      <c r="D125" s="16">
        <v>88786148.489999995</v>
      </c>
      <c r="E125" s="16">
        <v>85795536.420000002</v>
      </c>
      <c r="F125" s="16">
        <v>85795536.420000002</v>
      </c>
      <c r="G125" s="38">
        <v>2990612.07</v>
      </c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</row>
    <row r="126" spans="1:26" x14ac:dyDescent="0.25">
      <c r="A126" s="39" t="s">
        <v>272</v>
      </c>
      <c r="B126" s="16">
        <v>19457214</v>
      </c>
      <c r="C126" s="16">
        <v>47306.62</v>
      </c>
      <c r="D126" s="16">
        <v>19504520.620000001</v>
      </c>
      <c r="E126" s="16">
        <v>19504520.620000001</v>
      </c>
      <c r="F126" s="16">
        <v>19170326.5</v>
      </c>
      <c r="G126" s="38">
        <v>0</v>
      </c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</row>
    <row r="127" spans="1:26" x14ac:dyDescent="0.25">
      <c r="A127" s="39" t="s">
        <v>271</v>
      </c>
      <c r="B127" s="16">
        <v>0</v>
      </c>
      <c r="C127" s="16">
        <v>0</v>
      </c>
      <c r="D127" s="16">
        <v>0</v>
      </c>
      <c r="E127" s="16">
        <v>0</v>
      </c>
      <c r="F127" s="16">
        <v>0</v>
      </c>
      <c r="G127" s="38">
        <v>0</v>
      </c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</row>
    <row r="128" spans="1:26" x14ac:dyDescent="0.25">
      <c r="A128" s="42" t="s">
        <v>270</v>
      </c>
      <c r="B128" s="41">
        <v>0</v>
      </c>
      <c r="C128" s="41">
        <v>755760</v>
      </c>
      <c r="D128" s="41">
        <v>755760</v>
      </c>
      <c r="E128" s="41">
        <v>755760</v>
      </c>
      <c r="F128" s="41">
        <v>755760</v>
      </c>
      <c r="G128" s="40">
        <v>0</v>
      </c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</row>
    <row r="129" spans="1:26" x14ac:dyDescent="0.25">
      <c r="A129" s="39" t="s">
        <v>269</v>
      </c>
      <c r="B129" s="16">
        <v>0</v>
      </c>
      <c r="C129" s="16">
        <v>755760</v>
      </c>
      <c r="D129" s="16">
        <v>755760</v>
      </c>
      <c r="E129" s="16">
        <v>755760</v>
      </c>
      <c r="F129" s="16">
        <v>755760</v>
      </c>
      <c r="G129" s="38">
        <v>0</v>
      </c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</row>
    <row r="130" spans="1:26" x14ac:dyDescent="0.25">
      <c r="A130" s="42" t="s">
        <v>268</v>
      </c>
      <c r="B130" s="41">
        <v>0</v>
      </c>
      <c r="C130" s="41">
        <v>0</v>
      </c>
      <c r="D130" s="41">
        <v>0</v>
      </c>
      <c r="E130" s="41">
        <v>0</v>
      </c>
      <c r="F130" s="41">
        <v>0</v>
      </c>
      <c r="G130" s="40">
        <v>0</v>
      </c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</row>
    <row r="131" spans="1:26" x14ac:dyDescent="0.25">
      <c r="A131" s="39" t="s">
        <v>267</v>
      </c>
      <c r="B131" s="16">
        <v>0</v>
      </c>
      <c r="C131" s="16">
        <v>0</v>
      </c>
      <c r="D131" s="16">
        <v>0</v>
      </c>
      <c r="E131" s="16">
        <v>0</v>
      </c>
      <c r="F131" s="16">
        <v>0</v>
      </c>
      <c r="G131" s="38">
        <v>0</v>
      </c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</row>
    <row r="132" spans="1:26" x14ac:dyDescent="0.25">
      <c r="A132" s="42" t="s">
        <v>266</v>
      </c>
      <c r="B132" s="41">
        <v>2139224495</v>
      </c>
      <c r="C132" s="41">
        <v>-13124111.810000001</v>
      </c>
      <c r="D132" s="41">
        <v>2126100383.1900001</v>
      </c>
      <c r="E132" s="41">
        <v>2126100383.1900001</v>
      </c>
      <c r="F132" s="41">
        <v>2126100383.1900001</v>
      </c>
      <c r="G132" s="40">
        <v>0</v>
      </c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</row>
    <row r="133" spans="1:26" x14ac:dyDescent="0.25">
      <c r="A133" s="39" t="s">
        <v>265</v>
      </c>
      <c r="B133" s="16">
        <v>0</v>
      </c>
      <c r="C133" s="16">
        <v>0</v>
      </c>
      <c r="D133" s="16">
        <v>0</v>
      </c>
      <c r="E133" s="16">
        <v>0</v>
      </c>
      <c r="F133" s="16">
        <v>0</v>
      </c>
      <c r="G133" s="38">
        <v>0</v>
      </c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</row>
    <row r="134" spans="1:26" x14ac:dyDescent="0.25">
      <c r="A134" s="39" t="s">
        <v>264</v>
      </c>
      <c r="B134" s="16">
        <v>0</v>
      </c>
      <c r="C134" s="16">
        <v>0</v>
      </c>
      <c r="D134" s="16">
        <v>0</v>
      </c>
      <c r="E134" s="16">
        <v>0</v>
      </c>
      <c r="F134" s="16">
        <v>0</v>
      </c>
      <c r="G134" s="38">
        <v>0</v>
      </c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</row>
    <row r="135" spans="1:26" x14ac:dyDescent="0.25">
      <c r="A135" s="39" t="s">
        <v>263</v>
      </c>
      <c r="B135" s="16">
        <v>0</v>
      </c>
      <c r="C135" s="16">
        <v>0</v>
      </c>
      <c r="D135" s="16">
        <v>0</v>
      </c>
      <c r="E135" s="16">
        <v>0</v>
      </c>
      <c r="F135" s="16">
        <v>0</v>
      </c>
      <c r="G135" s="38">
        <v>0</v>
      </c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</row>
    <row r="136" spans="1:26" x14ac:dyDescent="0.25">
      <c r="A136" s="39" t="s">
        <v>262</v>
      </c>
      <c r="B136" s="16">
        <v>0</v>
      </c>
      <c r="C136" s="16">
        <v>0</v>
      </c>
      <c r="D136" s="16">
        <v>0</v>
      </c>
      <c r="E136" s="16">
        <v>0</v>
      </c>
      <c r="F136" s="16">
        <v>0</v>
      </c>
      <c r="G136" s="38">
        <v>0</v>
      </c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</row>
    <row r="137" spans="1:26" x14ac:dyDescent="0.25">
      <c r="A137" s="39" t="s">
        <v>261</v>
      </c>
      <c r="B137" s="16">
        <v>2139224495</v>
      </c>
      <c r="C137" s="16">
        <v>-13124111.810000001</v>
      </c>
      <c r="D137" s="16">
        <v>2126100383.1900001</v>
      </c>
      <c r="E137" s="16">
        <v>2126100383.1900001</v>
      </c>
      <c r="F137" s="16">
        <v>2126100383.1900001</v>
      </c>
      <c r="G137" s="38">
        <v>0</v>
      </c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</row>
    <row r="138" spans="1:26" x14ac:dyDescent="0.25">
      <c r="A138" s="39" t="s">
        <v>260</v>
      </c>
      <c r="B138" s="16">
        <v>0</v>
      </c>
      <c r="C138" s="16">
        <v>0</v>
      </c>
      <c r="D138" s="16">
        <v>0</v>
      </c>
      <c r="E138" s="16">
        <v>0</v>
      </c>
      <c r="F138" s="16">
        <v>0</v>
      </c>
      <c r="G138" s="38">
        <v>0</v>
      </c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</row>
    <row r="139" spans="1:26" ht="27" x14ac:dyDescent="0.25">
      <c r="A139" s="42" t="s">
        <v>259</v>
      </c>
      <c r="B139" s="41">
        <v>4729035547</v>
      </c>
      <c r="C139" s="41">
        <v>534019180.97000003</v>
      </c>
      <c r="D139" s="41">
        <v>5263054727.9700003</v>
      </c>
      <c r="E139" s="41">
        <v>5263054727.9700003</v>
      </c>
      <c r="F139" s="41">
        <v>5262454727.9700003</v>
      </c>
      <c r="G139" s="40">
        <v>0</v>
      </c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</row>
    <row r="140" spans="1:26" ht="27" x14ac:dyDescent="0.25">
      <c r="A140" s="39" t="s">
        <v>258</v>
      </c>
      <c r="B140" s="16">
        <v>0</v>
      </c>
      <c r="C140" s="16">
        <v>0</v>
      </c>
      <c r="D140" s="16">
        <v>0</v>
      </c>
      <c r="E140" s="16">
        <v>0</v>
      </c>
      <c r="F140" s="16">
        <v>0</v>
      </c>
      <c r="G140" s="38">
        <v>0</v>
      </c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</row>
    <row r="141" spans="1:26" x14ac:dyDescent="0.25">
      <c r="A141" s="39" t="s">
        <v>257</v>
      </c>
      <c r="B141" s="16">
        <v>0</v>
      </c>
      <c r="C141" s="16">
        <v>0</v>
      </c>
      <c r="D141" s="16">
        <v>0</v>
      </c>
      <c r="E141" s="16">
        <v>0</v>
      </c>
      <c r="F141" s="16">
        <v>0</v>
      </c>
      <c r="G141" s="38">
        <v>0</v>
      </c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</row>
    <row r="142" spans="1:26" ht="27" x14ac:dyDescent="0.25">
      <c r="A142" s="39" t="s">
        <v>256</v>
      </c>
      <c r="B142" s="16">
        <v>6739002</v>
      </c>
      <c r="C142" s="16">
        <v>244245648.34</v>
      </c>
      <c r="D142" s="16">
        <v>250984650.34</v>
      </c>
      <c r="E142" s="16">
        <v>250984650.34</v>
      </c>
      <c r="F142" s="16">
        <v>250984650.34</v>
      </c>
      <c r="G142" s="38">
        <v>0</v>
      </c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</row>
    <row r="143" spans="1:26" x14ac:dyDescent="0.25">
      <c r="A143" s="39" t="s">
        <v>255</v>
      </c>
      <c r="B143" s="16">
        <v>114348255</v>
      </c>
      <c r="C143" s="16">
        <v>197240955.87</v>
      </c>
      <c r="D143" s="16">
        <v>311589210.87</v>
      </c>
      <c r="E143" s="16">
        <v>311589210.87</v>
      </c>
      <c r="F143" s="16">
        <v>311589210.87</v>
      </c>
      <c r="G143" s="38">
        <v>0</v>
      </c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</row>
    <row r="144" spans="1:26" x14ac:dyDescent="0.25">
      <c r="A144" s="39" t="s">
        <v>254</v>
      </c>
      <c r="B144" s="16">
        <v>108251148</v>
      </c>
      <c r="C144" s="16">
        <v>2628873.46</v>
      </c>
      <c r="D144" s="16">
        <v>110880021.45999999</v>
      </c>
      <c r="E144" s="16">
        <v>110880021.45999999</v>
      </c>
      <c r="F144" s="16">
        <v>110880021.45999999</v>
      </c>
      <c r="G144" s="38">
        <v>0</v>
      </c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</row>
    <row r="145" spans="1:26" ht="27" x14ac:dyDescent="0.25">
      <c r="A145" s="39" t="s">
        <v>253</v>
      </c>
      <c r="B145" s="16">
        <v>137368917</v>
      </c>
      <c r="C145" s="16">
        <v>239774247.13</v>
      </c>
      <c r="D145" s="16">
        <v>377143164.13</v>
      </c>
      <c r="E145" s="16">
        <v>377143164.13</v>
      </c>
      <c r="F145" s="16">
        <v>377143164.13</v>
      </c>
      <c r="G145" s="38">
        <v>0</v>
      </c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</row>
    <row r="146" spans="1:26" x14ac:dyDescent="0.25">
      <c r="A146" s="39" t="s">
        <v>252</v>
      </c>
      <c r="B146" s="16">
        <v>138699446</v>
      </c>
      <c r="C146" s="16">
        <v>63285048</v>
      </c>
      <c r="D146" s="16">
        <v>201984494</v>
      </c>
      <c r="E146" s="16">
        <v>201984494</v>
      </c>
      <c r="F146" s="16">
        <v>201984494</v>
      </c>
      <c r="G146" s="38">
        <v>0</v>
      </c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</row>
    <row r="147" spans="1:26" x14ac:dyDescent="0.25">
      <c r="A147" s="39" t="s">
        <v>251</v>
      </c>
      <c r="B147" s="16">
        <v>31050</v>
      </c>
      <c r="C147" s="16">
        <v>12767730</v>
      </c>
      <c r="D147" s="16">
        <v>12798780</v>
      </c>
      <c r="E147" s="16">
        <v>12798780</v>
      </c>
      <c r="F147" s="16">
        <v>12798780</v>
      </c>
      <c r="G147" s="38">
        <v>0</v>
      </c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</row>
    <row r="148" spans="1:26" x14ac:dyDescent="0.25">
      <c r="A148" s="39" t="s">
        <v>250</v>
      </c>
      <c r="B148" s="16">
        <v>294862406</v>
      </c>
      <c r="C148" s="16">
        <v>52076638.670000002</v>
      </c>
      <c r="D148" s="16">
        <v>346939044.67000002</v>
      </c>
      <c r="E148" s="16">
        <v>346939044.67000002</v>
      </c>
      <c r="F148" s="16">
        <v>346939044.67000002</v>
      </c>
      <c r="G148" s="38">
        <v>0</v>
      </c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</row>
    <row r="149" spans="1:26" ht="27" x14ac:dyDescent="0.25">
      <c r="A149" s="39" t="s">
        <v>249</v>
      </c>
      <c r="B149" s="16">
        <v>65971097</v>
      </c>
      <c r="C149" s="16">
        <v>8642299</v>
      </c>
      <c r="D149" s="16">
        <v>74613396</v>
      </c>
      <c r="E149" s="16">
        <v>74613396</v>
      </c>
      <c r="F149" s="16">
        <v>74613396</v>
      </c>
      <c r="G149" s="38">
        <v>0</v>
      </c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</row>
    <row r="150" spans="1:26" x14ac:dyDescent="0.25">
      <c r="A150" s="39" t="s">
        <v>248</v>
      </c>
      <c r="B150" s="16">
        <v>115084851</v>
      </c>
      <c r="C150" s="16">
        <v>2307531.7599999998</v>
      </c>
      <c r="D150" s="16">
        <v>117392382.76000001</v>
      </c>
      <c r="E150" s="16">
        <v>117392382.76000001</v>
      </c>
      <c r="F150" s="16">
        <v>117392382.76000001</v>
      </c>
      <c r="G150" s="38">
        <v>0</v>
      </c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</row>
    <row r="151" spans="1:26" x14ac:dyDescent="0.25">
      <c r="A151" s="39" t="s">
        <v>247</v>
      </c>
      <c r="B151" s="16">
        <v>96958171</v>
      </c>
      <c r="C151" s="16">
        <v>-795543.21</v>
      </c>
      <c r="D151" s="16">
        <v>96162627.790000007</v>
      </c>
      <c r="E151" s="16">
        <v>96162627.790000007</v>
      </c>
      <c r="F151" s="16">
        <v>96162627.790000007</v>
      </c>
      <c r="G151" s="38">
        <v>0</v>
      </c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</row>
    <row r="152" spans="1:26" x14ac:dyDescent="0.25">
      <c r="A152" s="39" t="s">
        <v>246</v>
      </c>
      <c r="B152" s="16">
        <v>1735275</v>
      </c>
      <c r="C152" s="16">
        <v>195692.61</v>
      </c>
      <c r="D152" s="16">
        <v>1930967.61</v>
      </c>
      <c r="E152" s="16">
        <v>1930967.61</v>
      </c>
      <c r="F152" s="16">
        <v>1930967.61</v>
      </c>
      <c r="G152" s="38">
        <v>0</v>
      </c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</row>
    <row r="153" spans="1:26" x14ac:dyDescent="0.25">
      <c r="A153" s="39" t="s">
        <v>245</v>
      </c>
      <c r="B153" s="16">
        <v>5128620</v>
      </c>
      <c r="C153" s="16">
        <v>729801.5</v>
      </c>
      <c r="D153" s="16">
        <v>5858421.5</v>
      </c>
      <c r="E153" s="16">
        <v>5858421.5</v>
      </c>
      <c r="F153" s="16">
        <v>5858421.5</v>
      </c>
      <c r="G153" s="38">
        <v>0</v>
      </c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</row>
    <row r="154" spans="1:26" x14ac:dyDescent="0.25">
      <c r="A154" s="39" t="s">
        <v>244</v>
      </c>
      <c r="B154" s="16">
        <v>0</v>
      </c>
      <c r="C154" s="16">
        <v>0</v>
      </c>
      <c r="D154" s="16">
        <v>0</v>
      </c>
      <c r="E154" s="16">
        <v>0</v>
      </c>
      <c r="F154" s="16">
        <v>0</v>
      </c>
      <c r="G154" s="38">
        <v>0</v>
      </c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</row>
    <row r="155" spans="1:26" x14ac:dyDescent="0.25">
      <c r="A155" s="39" t="s">
        <v>243</v>
      </c>
      <c r="B155" s="16">
        <v>0</v>
      </c>
      <c r="C155" s="16">
        <v>0</v>
      </c>
      <c r="D155" s="16">
        <v>0</v>
      </c>
      <c r="E155" s="16">
        <v>0</v>
      </c>
      <c r="F155" s="16">
        <v>0</v>
      </c>
      <c r="G155" s="38">
        <v>0</v>
      </c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</row>
    <row r="156" spans="1:26" x14ac:dyDescent="0.25">
      <c r="A156" s="39" t="s">
        <v>242</v>
      </c>
      <c r="B156" s="16">
        <v>0</v>
      </c>
      <c r="C156" s="16">
        <v>0</v>
      </c>
      <c r="D156" s="16">
        <v>0</v>
      </c>
      <c r="E156" s="16">
        <v>0</v>
      </c>
      <c r="F156" s="16">
        <v>0</v>
      </c>
      <c r="G156" s="38">
        <v>0</v>
      </c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</row>
    <row r="157" spans="1:26" x14ac:dyDescent="0.25">
      <c r="A157" s="39" t="s">
        <v>241</v>
      </c>
      <c r="B157" s="16">
        <v>0</v>
      </c>
      <c r="C157" s="16">
        <v>0</v>
      </c>
      <c r="D157" s="16">
        <v>0</v>
      </c>
      <c r="E157" s="16">
        <v>0</v>
      </c>
      <c r="F157" s="16">
        <v>0</v>
      </c>
      <c r="G157" s="38">
        <v>0</v>
      </c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</row>
    <row r="158" spans="1:26" ht="27" x14ac:dyDescent="0.25">
      <c r="A158" s="39" t="s">
        <v>240</v>
      </c>
      <c r="B158" s="16">
        <v>0</v>
      </c>
      <c r="C158" s="16">
        <v>0</v>
      </c>
      <c r="D158" s="16">
        <v>0</v>
      </c>
      <c r="E158" s="16">
        <v>0</v>
      </c>
      <c r="F158" s="16">
        <v>0</v>
      </c>
      <c r="G158" s="38">
        <v>0</v>
      </c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</row>
    <row r="159" spans="1:26" x14ac:dyDescent="0.25">
      <c r="A159" s="39" t="s">
        <v>239</v>
      </c>
      <c r="B159" s="16">
        <v>283723807</v>
      </c>
      <c r="C159" s="16">
        <v>-4611486.3899999997</v>
      </c>
      <c r="D159" s="16">
        <v>279112320.61000001</v>
      </c>
      <c r="E159" s="16">
        <v>279112320.61000001</v>
      </c>
      <c r="F159" s="16">
        <v>279112320.61000001</v>
      </c>
      <c r="G159" s="38">
        <v>0</v>
      </c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</row>
    <row r="160" spans="1:26" x14ac:dyDescent="0.25">
      <c r="A160" s="39" t="s">
        <v>238</v>
      </c>
      <c r="B160" s="16">
        <v>0</v>
      </c>
      <c r="C160" s="16">
        <v>0</v>
      </c>
      <c r="D160" s="16">
        <v>0</v>
      </c>
      <c r="E160" s="16">
        <v>0</v>
      </c>
      <c r="F160" s="16">
        <v>0</v>
      </c>
      <c r="G160" s="38">
        <v>0</v>
      </c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</row>
    <row r="161" spans="1:26" x14ac:dyDescent="0.25">
      <c r="A161" s="39" t="s">
        <v>237</v>
      </c>
      <c r="B161" s="16">
        <v>2996235502</v>
      </c>
      <c r="C161" s="16">
        <v>-57256705.780000001</v>
      </c>
      <c r="D161" s="16">
        <v>2938978796.2199998</v>
      </c>
      <c r="E161" s="16">
        <v>2938978796.2199998</v>
      </c>
      <c r="F161" s="16">
        <v>2938978796.2199998</v>
      </c>
      <c r="G161" s="38">
        <v>0</v>
      </c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</row>
    <row r="162" spans="1:26" ht="27" x14ac:dyDescent="0.25">
      <c r="A162" s="39" t="s">
        <v>236</v>
      </c>
      <c r="B162" s="16">
        <v>0</v>
      </c>
      <c r="C162" s="16">
        <v>0</v>
      </c>
      <c r="D162" s="16">
        <v>0</v>
      </c>
      <c r="E162" s="16">
        <v>0</v>
      </c>
      <c r="F162" s="16">
        <v>0</v>
      </c>
      <c r="G162" s="38">
        <v>0</v>
      </c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</row>
    <row r="163" spans="1:26" x14ac:dyDescent="0.25">
      <c r="A163" s="39" t="s">
        <v>235</v>
      </c>
      <c r="B163" s="16">
        <v>26400000</v>
      </c>
      <c r="C163" s="16">
        <v>-26400000</v>
      </c>
      <c r="D163" s="16">
        <v>0</v>
      </c>
      <c r="E163" s="16">
        <v>0</v>
      </c>
      <c r="F163" s="16">
        <v>0</v>
      </c>
      <c r="G163" s="38">
        <v>0</v>
      </c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</row>
    <row r="164" spans="1:26" x14ac:dyDescent="0.25">
      <c r="A164" s="39" t="s">
        <v>234</v>
      </c>
      <c r="B164" s="16">
        <v>35432306</v>
      </c>
      <c r="C164" s="16">
        <v>-35432306</v>
      </c>
      <c r="D164" s="16">
        <v>0</v>
      </c>
      <c r="E164" s="16">
        <v>0</v>
      </c>
      <c r="F164" s="16">
        <v>0</v>
      </c>
      <c r="G164" s="38">
        <v>0</v>
      </c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</row>
    <row r="165" spans="1:26" x14ac:dyDescent="0.25">
      <c r="A165" s="39" t="s">
        <v>233</v>
      </c>
      <c r="B165" s="16">
        <v>33600000</v>
      </c>
      <c r="C165" s="16">
        <v>-33600000</v>
      </c>
      <c r="D165" s="16">
        <v>0</v>
      </c>
      <c r="E165" s="16">
        <v>0</v>
      </c>
      <c r="F165" s="16">
        <v>0</v>
      </c>
      <c r="G165" s="38">
        <v>0</v>
      </c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</row>
    <row r="166" spans="1:26" x14ac:dyDescent="0.25">
      <c r="A166" s="39" t="s">
        <v>232</v>
      </c>
      <c r="B166" s="16">
        <v>0</v>
      </c>
      <c r="C166" s="16">
        <v>0</v>
      </c>
      <c r="D166" s="16">
        <v>0</v>
      </c>
      <c r="E166" s="16">
        <v>0</v>
      </c>
      <c r="F166" s="16">
        <v>0</v>
      </c>
      <c r="G166" s="38">
        <v>0</v>
      </c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</row>
    <row r="167" spans="1:26" x14ac:dyDescent="0.25">
      <c r="A167" s="39" t="s">
        <v>231</v>
      </c>
      <c r="B167" s="16">
        <v>38050860</v>
      </c>
      <c r="C167" s="16">
        <v>-38050860</v>
      </c>
      <c r="D167" s="16">
        <v>0</v>
      </c>
      <c r="E167" s="16">
        <v>0</v>
      </c>
      <c r="F167" s="16">
        <v>0</v>
      </c>
      <c r="G167" s="38">
        <v>0</v>
      </c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</row>
    <row r="168" spans="1:26" x14ac:dyDescent="0.25">
      <c r="A168" s="39" t="s">
        <v>230</v>
      </c>
      <c r="B168" s="16">
        <v>2328749</v>
      </c>
      <c r="C168" s="16">
        <v>-2328749</v>
      </c>
      <c r="D168" s="16">
        <v>0</v>
      </c>
      <c r="E168" s="16">
        <v>0</v>
      </c>
      <c r="F168" s="16">
        <v>0</v>
      </c>
      <c r="G168" s="38">
        <v>0</v>
      </c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</row>
    <row r="169" spans="1:26" x14ac:dyDescent="0.25">
      <c r="A169" s="39" t="s">
        <v>229</v>
      </c>
      <c r="B169" s="16">
        <v>0</v>
      </c>
      <c r="C169" s="16">
        <v>0</v>
      </c>
      <c r="D169" s="16">
        <v>0</v>
      </c>
      <c r="E169" s="16">
        <v>0</v>
      </c>
      <c r="F169" s="16">
        <v>0</v>
      </c>
      <c r="G169" s="38">
        <v>0</v>
      </c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</row>
    <row r="170" spans="1:26" x14ac:dyDescent="0.25">
      <c r="A170" s="39" t="s">
        <v>228</v>
      </c>
      <c r="B170" s="16">
        <v>0</v>
      </c>
      <c r="C170" s="16">
        <v>0</v>
      </c>
      <c r="D170" s="16">
        <v>0</v>
      </c>
      <c r="E170" s="16">
        <v>0</v>
      </c>
      <c r="F170" s="16">
        <v>0</v>
      </c>
      <c r="G170" s="38">
        <v>0</v>
      </c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</row>
    <row r="171" spans="1:26" x14ac:dyDescent="0.25">
      <c r="A171" s="39" t="s">
        <v>227</v>
      </c>
      <c r="B171" s="16">
        <v>0</v>
      </c>
      <c r="C171" s="16">
        <v>0</v>
      </c>
      <c r="D171" s="16">
        <v>0</v>
      </c>
      <c r="E171" s="16">
        <v>0</v>
      </c>
      <c r="F171" s="16">
        <v>0</v>
      </c>
      <c r="G171" s="38">
        <v>0</v>
      </c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</row>
    <row r="172" spans="1:26" x14ac:dyDescent="0.25">
      <c r="A172" s="39" t="s">
        <v>226</v>
      </c>
      <c r="B172" s="16">
        <v>54265212</v>
      </c>
      <c r="C172" s="16">
        <v>1978701.15</v>
      </c>
      <c r="D172" s="16">
        <v>56243913.149999999</v>
      </c>
      <c r="E172" s="16">
        <v>56243913.149999999</v>
      </c>
      <c r="F172" s="16">
        <v>55643913.149999999</v>
      </c>
      <c r="G172" s="38">
        <v>0</v>
      </c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</row>
    <row r="173" spans="1:26" x14ac:dyDescent="0.25">
      <c r="A173" s="39" t="s">
        <v>225</v>
      </c>
      <c r="B173" s="16">
        <v>0</v>
      </c>
      <c r="C173" s="16">
        <v>0</v>
      </c>
      <c r="D173" s="16">
        <v>0</v>
      </c>
      <c r="E173" s="16">
        <v>0</v>
      </c>
      <c r="F173" s="16">
        <v>0</v>
      </c>
      <c r="G173" s="38">
        <v>0</v>
      </c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</row>
    <row r="174" spans="1:26" x14ac:dyDescent="0.25">
      <c r="A174" s="39" t="s">
        <v>224</v>
      </c>
      <c r="B174" s="16">
        <v>10930598</v>
      </c>
      <c r="C174" s="16">
        <v>188251.3</v>
      </c>
      <c r="D174" s="16">
        <v>11118849.300000001</v>
      </c>
      <c r="E174" s="16">
        <v>11118849.300000001</v>
      </c>
      <c r="F174" s="16">
        <v>11118849.300000001</v>
      </c>
      <c r="G174" s="38">
        <v>0</v>
      </c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</row>
    <row r="175" spans="1:26" x14ac:dyDescent="0.25">
      <c r="A175" s="39" t="s">
        <v>223</v>
      </c>
      <c r="B175" s="16">
        <v>40007002</v>
      </c>
      <c r="C175" s="16">
        <v>-27978611.859999999</v>
      </c>
      <c r="D175" s="16">
        <v>12028390.140000001</v>
      </c>
      <c r="E175" s="16">
        <v>12028390.140000001</v>
      </c>
      <c r="F175" s="16">
        <v>12028390.140000001</v>
      </c>
      <c r="G175" s="38">
        <v>0</v>
      </c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</row>
    <row r="176" spans="1:26" x14ac:dyDescent="0.25">
      <c r="A176" s="39" t="s">
        <v>222</v>
      </c>
      <c r="B176" s="16">
        <v>30650969</v>
      </c>
      <c r="C176" s="16">
        <v>-18818724.890000001</v>
      </c>
      <c r="D176" s="16">
        <v>11832244.109999999</v>
      </c>
      <c r="E176" s="16">
        <v>11832244.109999999</v>
      </c>
      <c r="F176" s="16">
        <v>11832244.109999999</v>
      </c>
      <c r="G176" s="38">
        <v>0</v>
      </c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</row>
    <row r="177" spans="1:26" x14ac:dyDescent="0.25">
      <c r="A177" s="39" t="s">
        <v>221</v>
      </c>
      <c r="B177" s="16">
        <v>0</v>
      </c>
      <c r="C177" s="16">
        <v>0</v>
      </c>
      <c r="D177" s="16">
        <v>0</v>
      </c>
      <c r="E177" s="16">
        <v>0</v>
      </c>
      <c r="F177" s="16">
        <v>0</v>
      </c>
      <c r="G177" s="38">
        <v>0</v>
      </c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</row>
    <row r="178" spans="1:26" x14ac:dyDescent="0.25">
      <c r="A178" s="39" t="s">
        <v>220</v>
      </c>
      <c r="B178" s="16">
        <v>0</v>
      </c>
      <c r="C178" s="16">
        <v>0</v>
      </c>
      <c r="D178" s="16">
        <v>0</v>
      </c>
      <c r="E178" s="16">
        <v>0</v>
      </c>
      <c r="F178" s="16">
        <v>0</v>
      </c>
      <c r="G178" s="38">
        <v>0</v>
      </c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</row>
    <row r="179" spans="1:26" x14ac:dyDescent="0.25">
      <c r="A179" s="39" t="s">
        <v>219</v>
      </c>
      <c r="B179" s="16">
        <v>0</v>
      </c>
      <c r="C179" s="16">
        <v>0</v>
      </c>
      <c r="D179" s="16">
        <v>0</v>
      </c>
      <c r="E179" s="16">
        <v>0</v>
      </c>
      <c r="F179" s="16">
        <v>0</v>
      </c>
      <c r="G179" s="38">
        <v>0</v>
      </c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</row>
    <row r="180" spans="1:26" x14ac:dyDescent="0.25">
      <c r="A180" s="39" t="s">
        <v>218</v>
      </c>
      <c r="B180" s="16">
        <v>50098292</v>
      </c>
      <c r="C180" s="16">
        <v>-34441122</v>
      </c>
      <c r="D180" s="16">
        <v>15657170</v>
      </c>
      <c r="E180" s="16">
        <v>15657170</v>
      </c>
      <c r="F180" s="16">
        <v>15657170</v>
      </c>
      <c r="G180" s="38">
        <v>0</v>
      </c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</row>
    <row r="181" spans="1:26" x14ac:dyDescent="0.25">
      <c r="A181" s="39" t="s">
        <v>217</v>
      </c>
      <c r="B181" s="16">
        <v>17842298</v>
      </c>
      <c r="C181" s="16">
        <v>514609.91</v>
      </c>
      <c r="D181" s="16">
        <v>18356907.91</v>
      </c>
      <c r="E181" s="16">
        <v>18356907.91</v>
      </c>
      <c r="F181" s="16">
        <v>18356907.91</v>
      </c>
      <c r="G181" s="38">
        <v>0</v>
      </c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</row>
    <row r="182" spans="1:26" x14ac:dyDescent="0.25">
      <c r="A182" s="39" t="s">
        <v>216</v>
      </c>
      <c r="B182" s="16">
        <v>16478216</v>
      </c>
      <c r="C182" s="16">
        <v>-11857105</v>
      </c>
      <c r="D182" s="16">
        <v>4621111</v>
      </c>
      <c r="E182" s="16">
        <v>4621111</v>
      </c>
      <c r="F182" s="16">
        <v>4621111</v>
      </c>
      <c r="G182" s="38">
        <v>0</v>
      </c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</row>
    <row r="183" spans="1:26" x14ac:dyDescent="0.25">
      <c r="A183" s="39" t="s">
        <v>215</v>
      </c>
      <c r="B183" s="16">
        <v>0</v>
      </c>
      <c r="C183" s="16">
        <v>0</v>
      </c>
      <c r="D183" s="16">
        <v>0</v>
      </c>
      <c r="E183" s="16">
        <v>0</v>
      </c>
      <c r="F183" s="16">
        <v>0</v>
      </c>
      <c r="G183" s="38">
        <v>0</v>
      </c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</row>
    <row r="184" spans="1:26" x14ac:dyDescent="0.25">
      <c r="A184" s="39" t="s">
        <v>214</v>
      </c>
      <c r="B184" s="16">
        <v>0</v>
      </c>
      <c r="C184" s="16">
        <v>0</v>
      </c>
      <c r="D184" s="16">
        <v>0</v>
      </c>
      <c r="E184" s="16">
        <v>0</v>
      </c>
      <c r="F184" s="16">
        <v>0</v>
      </c>
      <c r="G184" s="38">
        <v>0</v>
      </c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</row>
    <row r="185" spans="1:26" ht="27" x14ac:dyDescent="0.25">
      <c r="A185" s="39" t="s">
        <v>213</v>
      </c>
      <c r="B185" s="16">
        <v>0</v>
      </c>
      <c r="C185" s="16">
        <v>0</v>
      </c>
      <c r="D185" s="16">
        <v>0</v>
      </c>
      <c r="E185" s="16">
        <v>0</v>
      </c>
      <c r="F185" s="16">
        <v>0</v>
      </c>
      <c r="G185" s="38">
        <v>0</v>
      </c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</row>
    <row r="186" spans="1:26" ht="27" x14ac:dyDescent="0.25">
      <c r="A186" s="39" t="s">
        <v>212</v>
      </c>
      <c r="B186" s="16">
        <v>0</v>
      </c>
      <c r="C186" s="16">
        <v>0</v>
      </c>
      <c r="D186" s="16">
        <v>0</v>
      </c>
      <c r="E186" s="16">
        <v>0</v>
      </c>
      <c r="F186" s="16">
        <v>0</v>
      </c>
      <c r="G186" s="38">
        <v>0</v>
      </c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</row>
    <row r="187" spans="1:26" x14ac:dyDescent="0.25">
      <c r="A187" s="39" t="s">
        <v>211</v>
      </c>
      <c r="B187" s="16">
        <v>0</v>
      </c>
      <c r="C187" s="16">
        <v>0</v>
      </c>
      <c r="D187" s="16">
        <v>0</v>
      </c>
      <c r="E187" s="16">
        <v>0</v>
      </c>
      <c r="F187" s="16">
        <v>0</v>
      </c>
      <c r="G187" s="38">
        <v>0</v>
      </c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</row>
    <row r="188" spans="1:26" ht="27" x14ac:dyDescent="0.25">
      <c r="A188" s="39" t="s">
        <v>210</v>
      </c>
      <c r="B188" s="16">
        <v>0</v>
      </c>
      <c r="C188" s="16">
        <v>0</v>
      </c>
      <c r="D188" s="16">
        <v>0</v>
      </c>
      <c r="E188" s="16">
        <v>0</v>
      </c>
      <c r="F188" s="16">
        <v>0</v>
      </c>
      <c r="G188" s="38">
        <v>0</v>
      </c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</row>
    <row r="189" spans="1:26" x14ac:dyDescent="0.25">
      <c r="A189" s="39" t="s">
        <v>209</v>
      </c>
      <c r="B189" s="16">
        <v>7813498</v>
      </c>
      <c r="C189" s="16">
        <v>-985633.6</v>
      </c>
      <c r="D189" s="16">
        <v>6827864.4000000004</v>
      </c>
      <c r="E189" s="16">
        <v>6827864.4000000004</v>
      </c>
      <c r="F189" s="16">
        <v>6827864.4000000004</v>
      </c>
      <c r="G189" s="38">
        <v>0</v>
      </c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</row>
    <row r="190" spans="1:26" ht="27" x14ac:dyDescent="0.25">
      <c r="A190" s="39" t="s">
        <v>208</v>
      </c>
      <c r="B190" s="16">
        <v>0</v>
      </c>
      <c r="C190" s="16">
        <v>0</v>
      </c>
      <c r="D190" s="16">
        <v>0</v>
      </c>
      <c r="E190" s="16">
        <v>0</v>
      </c>
      <c r="F190" s="16">
        <v>0</v>
      </c>
      <c r="G190" s="38">
        <v>0</v>
      </c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</row>
    <row r="191" spans="1:26" x14ac:dyDescent="0.25">
      <c r="A191" s="39" t="s">
        <v>207</v>
      </c>
      <c r="B191" s="16">
        <v>0</v>
      </c>
      <c r="C191" s="16">
        <v>0</v>
      </c>
      <c r="D191" s="16">
        <v>0</v>
      </c>
      <c r="E191" s="16">
        <v>0</v>
      </c>
      <c r="F191" s="16">
        <v>0</v>
      </c>
      <c r="G191" s="38">
        <v>0</v>
      </c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</row>
    <row r="192" spans="1:26" x14ac:dyDescent="0.25">
      <c r="A192" s="42" t="s">
        <v>206</v>
      </c>
      <c r="B192" s="41">
        <v>0</v>
      </c>
      <c r="C192" s="41">
        <v>0</v>
      </c>
      <c r="D192" s="41">
        <v>0</v>
      </c>
      <c r="E192" s="41">
        <v>0</v>
      </c>
      <c r="F192" s="41">
        <v>0</v>
      </c>
      <c r="G192" s="40">
        <v>0</v>
      </c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</row>
    <row r="193" spans="1:26" ht="27" x14ac:dyDescent="0.25">
      <c r="A193" s="39" t="s">
        <v>205</v>
      </c>
      <c r="B193" s="16">
        <v>0</v>
      </c>
      <c r="C193" s="16">
        <v>0</v>
      </c>
      <c r="D193" s="16">
        <v>0</v>
      </c>
      <c r="E193" s="16">
        <v>0</v>
      </c>
      <c r="F193" s="16">
        <v>0</v>
      </c>
      <c r="G193" s="38">
        <v>0</v>
      </c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</row>
    <row r="194" spans="1:26" ht="27" x14ac:dyDescent="0.25">
      <c r="A194" s="42" t="s">
        <v>204</v>
      </c>
      <c r="B194" s="41">
        <v>0</v>
      </c>
      <c r="C194" s="41">
        <v>0</v>
      </c>
      <c r="D194" s="41">
        <v>0</v>
      </c>
      <c r="E194" s="41">
        <v>0</v>
      </c>
      <c r="F194" s="41">
        <v>0</v>
      </c>
      <c r="G194" s="40">
        <v>0</v>
      </c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</row>
    <row r="195" spans="1:26" x14ac:dyDescent="0.25">
      <c r="A195" s="39" t="s">
        <v>203</v>
      </c>
      <c r="B195" s="16">
        <v>0</v>
      </c>
      <c r="C195" s="16">
        <v>0</v>
      </c>
      <c r="D195" s="16">
        <v>0</v>
      </c>
      <c r="E195" s="16">
        <v>0</v>
      </c>
      <c r="F195" s="16">
        <v>0</v>
      </c>
      <c r="G195" s="38">
        <v>0</v>
      </c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</row>
    <row r="196" spans="1:26" x14ac:dyDescent="0.25">
      <c r="A196" s="39" t="s">
        <v>202</v>
      </c>
      <c r="B196" s="16">
        <v>0</v>
      </c>
      <c r="C196" s="16">
        <v>0</v>
      </c>
      <c r="D196" s="16">
        <v>0</v>
      </c>
      <c r="E196" s="16">
        <v>0</v>
      </c>
      <c r="F196" s="16">
        <v>0</v>
      </c>
      <c r="G196" s="38">
        <v>0</v>
      </c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</row>
    <row r="197" spans="1:26" x14ac:dyDescent="0.25">
      <c r="A197" s="39" t="s">
        <v>201</v>
      </c>
      <c r="B197" s="16">
        <v>0</v>
      </c>
      <c r="C197" s="16">
        <v>0</v>
      </c>
      <c r="D197" s="16">
        <v>0</v>
      </c>
      <c r="E197" s="16">
        <v>0</v>
      </c>
      <c r="F197" s="16">
        <v>0</v>
      </c>
      <c r="G197" s="38">
        <v>0</v>
      </c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</row>
    <row r="198" spans="1:26" x14ac:dyDescent="0.25">
      <c r="A198" s="186" t="s">
        <v>200</v>
      </c>
      <c r="B198" s="191">
        <v>44096239578</v>
      </c>
      <c r="C198" s="191">
        <v>-2585588095.9200001</v>
      </c>
      <c r="D198" s="191">
        <v>41510651482.080002</v>
      </c>
      <c r="E198" s="191">
        <v>41483931130.800003</v>
      </c>
      <c r="F198" s="191">
        <v>40452838823.580002</v>
      </c>
      <c r="G198" s="192">
        <v>26720351.280000001</v>
      </c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</row>
    <row r="199" spans="1:26" x14ac:dyDescent="0.25">
      <c r="A199" s="35" t="s">
        <v>2</v>
      </c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</row>
    <row r="200" spans="1:26" x14ac:dyDescent="0.25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</row>
    <row r="201" spans="1:26" x14ac:dyDescent="0.25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</row>
    <row r="202" spans="1:26" x14ac:dyDescent="0.25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</row>
    <row r="203" spans="1:26" x14ac:dyDescent="0.25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</row>
    <row r="204" spans="1:26" x14ac:dyDescent="0.25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</row>
  </sheetData>
  <mergeCells count="11">
    <mergeCell ref="F8:F9"/>
    <mergeCell ref="A1:G1"/>
    <mergeCell ref="A2:G2"/>
    <mergeCell ref="A3:G3"/>
    <mergeCell ref="A4:G4"/>
    <mergeCell ref="A5:G5"/>
    <mergeCell ref="B7:F7"/>
    <mergeCell ref="G7:G8"/>
    <mergeCell ref="B8:B9"/>
    <mergeCell ref="D8:D9"/>
    <mergeCell ref="E8:E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"/>
  <sheetViews>
    <sheetView showGridLines="0" zoomScale="90" zoomScaleNormal="90" workbookViewId="0">
      <selection activeCell="H38" sqref="H38"/>
    </sheetView>
  </sheetViews>
  <sheetFormatPr baseColWidth="10" defaultRowHeight="15" x14ac:dyDescent="0.25"/>
  <cols>
    <col min="1" max="1" width="70.7109375" customWidth="1"/>
    <col min="2" max="7" width="20.7109375" customWidth="1"/>
  </cols>
  <sheetData>
    <row r="1" spans="1:26" x14ac:dyDescent="0.25">
      <c r="A1" s="220" t="s">
        <v>1</v>
      </c>
      <c r="B1" s="220"/>
      <c r="C1" s="220"/>
      <c r="D1" s="220"/>
      <c r="E1" s="220"/>
      <c r="F1" s="220"/>
      <c r="G1" s="220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x14ac:dyDescent="0.25">
      <c r="A2" s="220" t="s">
        <v>199</v>
      </c>
      <c r="B2" s="220"/>
      <c r="C2" s="220"/>
      <c r="D2" s="220"/>
      <c r="E2" s="220"/>
      <c r="F2" s="220"/>
      <c r="G2" s="220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x14ac:dyDescent="0.25">
      <c r="A3" s="220" t="s">
        <v>333</v>
      </c>
      <c r="B3" s="220"/>
      <c r="C3" s="220"/>
      <c r="D3" s="220"/>
      <c r="E3" s="220"/>
      <c r="F3" s="220"/>
      <c r="G3" s="220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x14ac:dyDescent="0.25">
      <c r="A4" s="220" t="s">
        <v>0</v>
      </c>
      <c r="B4" s="220"/>
      <c r="C4" s="220"/>
      <c r="D4" s="220"/>
      <c r="E4" s="220"/>
      <c r="F4" s="220"/>
      <c r="G4" s="220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x14ac:dyDescent="0.25">
      <c r="A5" s="220" t="s">
        <v>3</v>
      </c>
      <c r="B5" s="220"/>
      <c r="C5" s="220"/>
      <c r="D5" s="220"/>
      <c r="E5" s="220"/>
      <c r="F5" s="220"/>
      <c r="G5" s="220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x14ac:dyDescent="0.25">
      <c r="A6" s="32"/>
      <c r="B6" s="32"/>
      <c r="C6" s="32"/>
      <c r="D6" s="32"/>
      <c r="E6" s="32"/>
      <c r="F6" s="32"/>
      <c r="G6" s="32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x14ac:dyDescent="0.25">
      <c r="A7" s="18"/>
      <c r="B7" s="201" t="s">
        <v>197</v>
      </c>
      <c r="C7" s="201"/>
      <c r="D7" s="201"/>
      <c r="E7" s="201"/>
      <c r="F7" s="201"/>
      <c r="G7" s="204" t="s">
        <v>196</v>
      </c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x14ac:dyDescent="0.25">
      <c r="A8" s="20" t="s">
        <v>5</v>
      </c>
      <c r="B8" s="216" t="s">
        <v>195</v>
      </c>
      <c r="C8" s="46" t="s">
        <v>7</v>
      </c>
      <c r="D8" s="216" t="s">
        <v>9</v>
      </c>
      <c r="E8" s="216" t="s">
        <v>11</v>
      </c>
      <c r="F8" s="216" t="s">
        <v>10</v>
      </c>
      <c r="G8" s="221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x14ac:dyDescent="0.25">
      <c r="A9" s="45" t="s">
        <v>6</v>
      </c>
      <c r="B9" s="217"/>
      <c r="C9" s="33" t="s">
        <v>8</v>
      </c>
      <c r="D9" s="217"/>
      <c r="E9" s="217"/>
      <c r="F9" s="217"/>
      <c r="G9" s="222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x14ac:dyDescent="0.25">
      <c r="A10" s="44" t="s">
        <v>332</v>
      </c>
      <c r="B10" s="10">
        <v>25485589578</v>
      </c>
      <c r="C10" s="10">
        <v>-3720529256.52</v>
      </c>
      <c r="D10" s="10">
        <v>21765060321.48</v>
      </c>
      <c r="E10" s="10">
        <v>21741330582.27</v>
      </c>
      <c r="F10" s="10">
        <v>20715341937.07</v>
      </c>
      <c r="G10" s="43">
        <v>23729739.210000001</v>
      </c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x14ac:dyDescent="0.25">
      <c r="A11" s="42" t="s">
        <v>330</v>
      </c>
      <c r="B11" s="41">
        <v>8241803269</v>
      </c>
      <c r="C11" s="41">
        <v>-1061515052.53</v>
      </c>
      <c r="D11" s="41">
        <v>7180288216.4700003</v>
      </c>
      <c r="E11" s="41">
        <v>7157244993.8199997</v>
      </c>
      <c r="F11" s="41">
        <v>6882349036.8400002</v>
      </c>
      <c r="G11" s="40">
        <v>23043222.649999999</v>
      </c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x14ac:dyDescent="0.25">
      <c r="A12" s="39" t="s">
        <v>329</v>
      </c>
      <c r="B12" s="16">
        <v>164559360</v>
      </c>
      <c r="C12" s="16">
        <v>14991500</v>
      </c>
      <c r="D12" s="16">
        <v>179550860</v>
      </c>
      <c r="E12" s="16">
        <v>179550860</v>
      </c>
      <c r="F12" s="16">
        <v>179550860</v>
      </c>
      <c r="G12" s="38">
        <v>0</v>
      </c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x14ac:dyDescent="0.25">
      <c r="A13" s="39" t="s">
        <v>328</v>
      </c>
      <c r="B13" s="16">
        <v>1463062957</v>
      </c>
      <c r="C13" s="16">
        <v>-8872072.8399999999</v>
      </c>
      <c r="D13" s="16">
        <v>1454190884.1600001</v>
      </c>
      <c r="E13" s="16">
        <v>1431690884.1600001</v>
      </c>
      <c r="F13" s="16">
        <v>1413939012.6400001</v>
      </c>
      <c r="G13" s="38">
        <v>22500000</v>
      </c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x14ac:dyDescent="0.25">
      <c r="A14" s="39" t="s">
        <v>327</v>
      </c>
      <c r="B14" s="16">
        <v>1088092729</v>
      </c>
      <c r="C14" s="16">
        <v>-115719476.47</v>
      </c>
      <c r="D14" s="16">
        <v>972373252.52999997</v>
      </c>
      <c r="E14" s="16">
        <v>972373250.82000005</v>
      </c>
      <c r="F14" s="16">
        <v>963426890.78999996</v>
      </c>
      <c r="G14" s="38">
        <v>1.71</v>
      </c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x14ac:dyDescent="0.25">
      <c r="A15" s="39" t="s">
        <v>326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38">
        <v>0</v>
      </c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x14ac:dyDescent="0.25">
      <c r="A16" s="39" t="s">
        <v>325</v>
      </c>
      <c r="B16" s="16">
        <v>312383009</v>
      </c>
      <c r="C16" s="16">
        <v>1194306.71</v>
      </c>
      <c r="D16" s="16">
        <v>313577315.70999998</v>
      </c>
      <c r="E16" s="16">
        <v>313577315.70999998</v>
      </c>
      <c r="F16" s="16">
        <v>311088164.69999999</v>
      </c>
      <c r="G16" s="38">
        <v>0</v>
      </c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x14ac:dyDescent="0.25">
      <c r="A17" s="39" t="s">
        <v>324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38">
        <v>0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x14ac:dyDescent="0.25">
      <c r="A18" s="39" t="s">
        <v>323</v>
      </c>
      <c r="B18" s="16">
        <v>4842894842</v>
      </c>
      <c r="C18" s="16">
        <v>-1030943972.52</v>
      </c>
      <c r="D18" s="16">
        <v>3811950869.48</v>
      </c>
      <c r="E18" s="16">
        <v>3811407648.54</v>
      </c>
      <c r="F18" s="16">
        <v>3567898940.79</v>
      </c>
      <c r="G18" s="38">
        <v>543220.93999999994</v>
      </c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x14ac:dyDescent="0.25">
      <c r="A19" s="39" t="s">
        <v>322</v>
      </c>
      <c r="B19" s="16">
        <v>370810372</v>
      </c>
      <c r="C19" s="16">
        <v>77834662.590000004</v>
      </c>
      <c r="D19" s="16">
        <v>448645034.58999997</v>
      </c>
      <c r="E19" s="16">
        <v>448645034.58999997</v>
      </c>
      <c r="F19" s="16">
        <v>446445167.92000002</v>
      </c>
      <c r="G19" s="38">
        <v>0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x14ac:dyDescent="0.25">
      <c r="A20" s="42" t="s">
        <v>321</v>
      </c>
      <c r="B20" s="41">
        <v>11047234151</v>
      </c>
      <c r="C20" s="41">
        <v>-2591171833.1999998</v>
      </c>
      <c r="D20" s="41">
        <v>8456062317.8000002</v>
      </c>
      <c r="E20" s="41">
        <v>8455585308.5600004</v>
      </c>
      <c r="F20" s="41">
        <v>7868375227</v>
      </c>
      <c r="G20" s="40">
        <v>477009.24</v>
      </c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x14ac:dyDescent="0.25">
      <c r="A21" s="39" t="s">
        <v>320</v>
      </c>
      <c r="B21" s="16">
        <v>175576069</v>
      </c>
      <c r="C21" s="16">
        <v>-83830936.099999994</v>
      </c>
      <c r="D21" s="16">
        <v>91745132.900000006</v>
      </c>
      <c r="E21" s="16">
        <v>91745132.870000005</v>
      </c>
      <c r="F21" s="16">
        <v>91310305.099999994</v>
      </c>
      <c r="G21" s="38">
        <v>0.03</v>
      </c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x14ac:dyDescent="0.25">
      <c r="A22" s="39" t="s">
        <v>319</v>
      </c>
      <c r="B22" s="16">
        <v>577534799</v>
      </c>
      <c r="C22" s="16">
        <v>-415229214.00999999</v>
      </c>
      <c r="D22" s="16">
        <v>162305584.99000001</v>
      </c>
      <c r="E22" s="16">
        <v>162305584.99000001</v>
      </c>
      <c r="F22" s="16">
        <v>156089745.43000001</v>
      </c>
      <c r="G22" s="38">
        <v>0</v>
      </c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x14ac:dyDescent="0.25">
      <c r="A23" s="39" t="s">
        <v>318</v>
      </c>
      <c r="B23" s="16">
        <v>2113648114</v>
      </c>
      <c r="C23" s="16">
        <v>504033791.31999999</v>
      </c>
      <c r="D23" s="16">
        <v>2617681905.3200002</v>
      </c>
      <c r="E23" s="16">
        <v>2617214338.29</v>
      </c>
      <c r="F23" s="16">
        <v>2182953697.9499998</v>
      </c>
      <c r="G23" s="38">
        <v>467567.03</v>
      </c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x14ac:dyDescent="0.25">
      <c r="A24" s="39" t="s">
        <v>317</v>
      </c>
      <c r="B24" s="16">
        <v>821427684</v>
      </c>
      <c r="C24" s="16">
        <v>-102051254.68000001</v>
      </c>
      <c r="D24" s="16">
        <v>719376429.32000005</v>
      </c>
      <c r="E24" s="16">
        <v>719376429.32000005</v>
      </c>
      <c r="F24" s="16">
        <v>713197446.70000005</v>
      </c>
      <c r="G24" s="38">
        <v>0</v>
      </c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x14ac:dyDescent="0.25">
      <c r="A25" s="39" t="s">
        <v>316</v>
      </c>
      <c r="B25" s="16">
        <v>3097749194</v>
      </c>
      <c r="C25" s="16">
        <v>-537240993.47000003</v>
      </c>
      <c r="D25" s="16">
        <v>2560508200.5300002</v>
      </c>
      <c r="E25" s="16">
        <v>2560498758.3499999</v>
      </c>
      <c r="F25" s="16">
        <v>2529142275.79</v>
      </c>
      <c r="G25" s="38">
        <v>9442.18</v>
      </c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x14ac:dyDescent="0.25">
      <c r="A26" s="39" t="s">
        <v>315</v>
      </c>
      <c r="B26" s="16">
        <v>4077587347</v>
      </c>
      <c r="C26" s="16">
        <v>-1873411037.6099999</v>
      </c>
      <c r="D26" s="16">
        <v>2204176309.3899999</v>
      </c>
      <c r="E26" s="16">
        <v>2204176309.3899999</v>
      </c>
      <c r="F26" s="16">
        <v>2096497388.52</v>
      </c>
      <c r="G26" s="38">
        <v>0</v>
      </c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x14ac:dyDescent="0.25">
      <c r="A27" s="39" t="s">
        <v>314</v>
      </c>
      <c r="B27" s="16">
        <v>183710944</v>
      </c>
      <c r="C27" s="16">
        <v>-83442188.650000006</v>
      </c>
      <c r="D27" s="16">
        <v>100268755.34999999</v>
      </c>
      <c r="E27" s="16">
        <v>100268755.34999999</v>
      </c>
      <c r="F27" s="16">
        <v>99184367.510000005</v>
      </c>
      <c r="G27" s="38">
        <v>0</v>
      </c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x14ac:dyDescent="0.25">
      <c r="A28" s="42" t="s">
        <v>313</v>
      </c>
      <c r="B28" s="41">
        <v>2207127527</v>
      </c>
      <c r="C28" s="41">
        <v>74283293.230000004</v>
      </c>
      <c r="D28" s="41">
        <v>2281410820.23</v>
      </c>
      <c r="E28" s="41">
        <v>2281396363.48</v>
      </c>
      <c r="F28" s="41">
        <v>2145917426.5599999</v>
      </c>
      <c r="G28" s="40">
        <v>14456.75</v>
      </c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x14ac:dyDescent="0.25">
      <c r="A29" s="39" t="s">
        <v>312</v>
      </c>
      <c r="B29" s="16">
        <v>503986379</v>
      </c>
      <c r="C29" s="16">
        <v>101581617.17</v>
      </c>
      <c r="D29" s="16">
        <v>605567996.16999996</v>
      </c>
      <c r="E29" s="16">
        <v>605567996.16999996</v>
      </c>
      <c r="F29" s="16">
        <v>555345791.17999995</v>
      </c>
      <c r="G29" s="38">
        <v>0</v>
      </c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x14ac:dyDescent="0.25">
      <c r="A30" s="39" t="s">
        <v>311</v>
      </c>
      <c r="B30" s="16">
        <v>300586566</v>
      </c>
      <c r="C30" s="16">
        <v>114271578.17</v>
      </c>
      <c r="D30" s="16">
        <v>414858144.17000002</v>
      </c>
      <c r="E30" s="16">
        <v>414858144.17000002</v>
      </c>
      <c r="F30" s="16">
        <v>412757710.07999998</v>
      </c>
      <c r="G30" s="38">
        <v>0</v>
      </c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x14ac:dyDescent="0.25">
      <c r="A31" s="39" t="s">
        <v>310</v>
      </c>
      <c r="B31" s="16">
        <v>3472922</v>
      </c>
      <c r="C31" s="16">
        <v>-450640.22</v>
      </c>
      <c r="D31" s="16">
        <v>3022281.78</v>
      </c>
      <c r="E31" s="16">
        <v>3022281.78</v>
      </c>
      <c r="F31" s="16">
        <v>3008186.98</v>
      </c>
      <c r="G31" s="38">
        <v>0</v>
      </c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x14ac:dyDescent="0.25">
      <c r="A32" s="39" t="s">
        <v>309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38">
        <v>0</v>
      </c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x14ac:dyDescent="0.25">
      <c r="A33" s="39" t="s">
        <v>308</v>
      </c>
      <c r="B33" s="16">
        <v>462110950</v>
      </c>
      <c r="C33" s="16">
        <v>125745916.29000001</v>
      </c>
      <c r="D33" s="16">
        <v>587856866.28999996</v>
      </c>
      <c r="E33" s="16">
        <v>587856866.28999996</v>
      </c>
      <c r="F33" s="16">
        <v>587856866.28999996</v>
      </c>
      <c r="G33" s="38">
        <v>0</v>
      </c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x14ac:dyDescent="0.25">
      <c r="A34" s="39" t="s">
        <v>307</v>
      </c>
      <c r="B34" s="16">
        <v>60592407</v>
      </c>
      <c r="C34" s="16">
        <v>102585106.34999999</v>
      </c>
      <c r="D34" s="16">
        <v>163177513.34999999</v>
      </c>
      <c r="E34" s="16">
        <v>163177513.34999999</v>
      </c>
      <c r="F34" s="16">
        <v>142923691.03999999</v>
      </c>
      <c r="G34" s="38">
        <v>0</v>
      </c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x14ac:dyDescent="0.25">
      <c r="A35" s="39" t="s">
        <v>306</v>
      </c>
      <c r="B35" s="16">
        <v>500285629</v>
      </c>
      <c r="C35" s="16">
        <v>-286337900.13999999</v>
      </c>
      <c r="D35" s="16">
        <v>213947728.86000001</v>
      </c>
      <c r="E35" s="16">
        <v>213947728.86000001</v>
      </c>
      <c r="F35" s="16">
        <v>168839261.43000001</v>
      </c>
      <c r="G35" s="38">
        <v>0</v>
      </c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x14ac:dyDescent="0.25">
      <c r="A36" s="39" t="s">
        <v>305</v>
      </c>
      <c r="B36" s="16">
        <v>59200669</v>
      </c>
      <c r="C36" s="16">
        <v>-20128610.02</v>
      </c>
      <c r="D36" s="16">
        <v>39072058.979999997</v>
      </c>
      <c r="E36" s="16">
        <v>39072058.979999997</v>
      </c>
      <c r="F36" s="16">
        <v>36100763.859999999</v>
      </c>
      <c r="G36" s="38">
        <v>0</v>
      </c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x14ac:dyDescent="0.25">
      <c r="A37" s="39" t="s">
        <v>304</v>
      </c>
      <c r="B37" s="16">
        <v>316892005</v>
      </c>
      <c r="C37" s="16">
        <v>-62983774.369999997</v>
      </c>
      <c r="D37" s="16">
        <v>253908230.63</v>
      </c>
      <c r="E37" s="16">
        <v>253893773.88</v>
      </c>
      <c r="F37" s="16">
        <v>239085155.69999999</v>
      </c>
      <c r="G37" s="38">
        <v>14456.75</v>
      </c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x14ac:dyDescent="0.25">
      <c r="A38" s="42" t="s">
        <v>303</v>
      </c>
      <c r="B38" s="41">
        <v>3989424631</v>
      </c>
      <c r="C38" s="41">
        <v>-142125664.02000001</v>
      </c>
      <c r="D38" s="41">
        <v>3847298966.98</v>
      </c>
      <c r="E38" s="41">
        <v>3847103916.4099998</v>
      </c>
      <c r="F38" s="41">
        <v>3818700246.6700001</v>
      </c>
      <c r="G38" s="40">
        <v>195050.57</v>
      </c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x14ac:dyDescent="0.25">
      <c r="A39" s="39" t="s">
        <v>302</v>
      </c>
      <c r="B39" s="16">
        <v>291033043</v>
      </c>
      <c r="C39" s="16">
        <v>-222837130.75</v>
      </c>
      <c r="D39" s="16">
        <v>68195912.25</v>
      </c>
      <c r="E39" s="16">
        <v>68000862.659999996</v>
      </c>
      <c r="F39" s="16">
        <v>39597192.920000002</v>
      </c>
      <c r="G39" s="38">
        <v>195049.59</v>
      </c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ht="27" x14ac:dyDescent="0.25">
      <c r="A40" s="39" t="s">
        <v>301</v>
      </c>
      <c r="B40" s="16">
        <v>3698391588</v>
      </c>
      <c r="C40" s="16">
        <v>80711466.730000004</v>
      </c>
      <c r="D40" s="16">
        <v>3779103054.73</v>
      </c>
      <c r="E40" s="16">
        <v>3779103053.75</v>
      </c>
      <c r="F40" s="16">
        <v>3779103053.75</v>
      </c>
      <c r="G40" s="38">
        <v>0.98</v>
      </c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x14ac:dyDescent="0.25">
      <c r="A41" s="39" t="s">
        <v>300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38">
        <v>0</v>
      </c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x14ac:dyDescent="0.25">
      <c r="A42" s="39" t="s">
        <v>299</v>
      </c>
      <c r="B42" s="16">
        <v>0</v>
      </c>
      <c r="C42" s="16">
        <v>0</v>
      </c>
      <c r="D42" s="16">
        <v>0</v>
      </c>
      <c r="E42" s="16">
        <v>0</v>
      </c>
      <c r="F42" s="16">
        <v>0</v>
      </c>
      <c r="G42" s="38">
        <v>0</v>
      </c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x14ac:dyDescent="0.25">
      <c r="A43" s="39"/>
      <c r="B43" s="16"/>
      <c r="C43" s="16"/>
      <c r="D43" s="16"/>
      <c r="E43" s="16"/>
      <c r="F43" s="16"/>
      <c r="G43" s="38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x14ac:dyDescent="0.25">
      <c r="A44" s="52"/>
      <c r="B44" s="51"/>
      <c r="C44" s="51"/>
      <c r="D44" s="51"/>
      <c r="E44" s="51"/>
      <c r="F44" s="51"/>
      <c r="G44" s="50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x14ac:dyDescent="0.25">
      <c r="A45" s="42" t="s">
        <v>331</v>
      </c>
      <c r="B45" s="41">
        <v>18610650000</v>
      </c>
      <c r="C45" s="41">
        <v>1134941160.5999999</v>
      </c>
      <c r="D45" s="41">
        <v>19745591160.599998</v>
      </c>
      <c r="E45" s="41">
        <v>19742600548.529999</v>
      </c>
      <c r="F45" s="41">
        <v>19737496886.509998</v>
      </c>
      <c r="G45" s="40">
        <v>2990612.07</v>
      </c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x14ac:dyDescent="0.25">
      <c r="A46" s="42" t="s">
        <v>330</v>
      </c>
      <c r="B46" s="41">
        <v>384828964</v>
      </c>
      <c r="C46" s="41">
        <v>-159680416.33000001</v>
      </c>
      <c r="D46" s="41">
        <v>225148547.66999999</v>
      </c>
      <c r="E46" s="41">
        <v>225148547.66999999</v>
      </c>
      <c r="F46" s="41">
        <v>225148547.66999999</v>
      </c>
      <c r="G46" s="40">
        <v>0</v>
      </c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x14ac:dyDescent="0.25">
      <c r="A47" s="39" t="s">
        <v>329</v>
      </c>
      <c r="B47" s="16">
        <v>0</v>
      </c>
      <c r="C47" s="16">
        <v>755760</v>
      </c>
      <c r="D47" s="16">
        <v>755760</v>
      </c>
      <c r="E47" s="16">
        <v>755760</v>
      </c>
      <c r="F47" s="16">
        <v>755760</v>
      </c>
      <c r="G47" s="38">
        <v>0</v>
      </c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x14ac:dyDescent="0.25">
      <c r="A48" s="39" t="s">
        <v>328</v>
      </c>
      <c r="B48" s="16">
        <v>7000000</v>
      </c>
      <c r="C48" s="16">
        <v>-7000000</v>
      </c>
      <c r="D48" s="16">
        <v>0</v>
      </c>
      <c r="E48" s="16">
        <v>0</v>
      </c>
      <c r="F48" s="16">
        <v>0</v>
      </c>
      <c r="G48" s="38">
        <v>0</v>
      </c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x14ac:dyDescent="0.25">
      <c r="A49" s="39" t="s">
        <v>327</v>
      </c>
      <c r="B49" s="16">
        <v>157849441</v>
      </c>
      <c r="C49" s="16">
        <v>-157849441</v>
      </c>
      <c r="D49" s="16">
        <v>0</v>
      </c>
      <c r="E49" s="16">
        <v>0</v>
      </c>
      <c r="F49" s="16">
        <v>0</v>
      </c>
      <c r="G49" s="38">
        <v>0</v>
      </c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x14ac:dyDescent="0.25">
      <c r="A50" s="39" t="s">
        <v>326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38">
        <v>0</v>
      </c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x14ac:dyDescent="0.25">
      <c r="A51" s="39" t="s">
        <v>325</v>
      </c>
      <c r="B51" s="16">
        <v>0</v>
      </c>
      <c r="C51" s="16">
        <v>14021019.609999999</v>
      </c>
      <c r="D51" s="16">
        <v>14021019.609999999</v>
      </c>
      <c r="E51" s="16">
        <v>14021019.609999999</v>
      </c>
      <c r="F51" s="16">
        <v>14021019.609999999</v>
      </c>
      <c r="G51" s="38">
        <v>0</v>
      </c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x14ac:dyDescent="0.25">
      <c r="A52" s="39" t="s">
        <v>324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38">
        <v>0</v>
      </c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x14ac:dyDescent="0.25">
      <c r="A53" s="39" t="s">
        <v>323</v>
      </c>
      <c r="B53" s="16">
        <v>216021294</v>
      </c>
      <c r="C53" s="16">
        <v>-5649525.9400000004</v>
      </c>
      <c r="D53" s="16">
        <v>210371768.06</v>
      </c>
      <c r="E53" s="16">
        <v>210371768.06</v>
      </c>
      <c r="F53" s="16">
        <v>210371768.06</v>
      </c>
      <c r="G53" s="38">
        <v>0</v>
      </c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x14ac:dyDescent="0.25">
      <c r="A54" s="39" t="s">
        <v>322</v>
      </c>
      <c r="B54" s="16">
        <v>3958229</v>
      </c>
      <c r="C54" s="16">
        <v>-3958229</v>
      </c>
      <c r="D54" s="16">
        <v>0</v>
      </c>
      <c r="E54" s="16">
        <v>0</v>
      </c>
      <c r="F54" s="16">
        <v>0</v>
      </c>
      <c r="G54" s="38">
        <v>0</v>
      </c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x14ac:dyDescent="0.25">
      <c r="A55" s="42" t="s">
        <v>321</v>
      </c>
      <c r="B55" s="41">
        <v>14109035489</v>
      </c>
      <c r="C55" s="41">
        <v>1026304746.77</v>
      </c>
      <c r="D55" s="41">
        <v>15135340235.77</v>
      </c>
      <c r="E55" s="41">
        <v>15132349623.700001</v>
      </c>
      <c r="F55" s="41">
        <v>15130500429.58</v>
      </c>
      <c r="G55" s="40">
        <v>2990612.07</v>
      </c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x14ac:dyDescent="0.25">
      <c r="A56" s="39" t="s">
        <v>320</v>
      </c>
      <c r="B56" s="16">
        <v>0</v>
      </c>
      <c r="C56" s="16">
        <v>0</v>
      </c>
      <c r="D56" s="16">
        <v>0</v>
      </c>
      <c r="E56" s="16">
        <v>0</v>
      </c>
      <c r="F56" s="16">
        <v>0</v>
      </c>
      <c r="G56" s="38">
        <v>0</v>
      </c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x14ac:dyDescent="0.25">
      <c r="A57" s="39" t="s">
        <v>319</v>
      </c>
      <c r="B57" s="16">
        <v>205572629</v>
      </c>
      <c r="C57" s="16">
        <v>320111989.87</v>
      </c>
      <c r="D57" s="16">
        <v>525684618.87</v>
      </c>
      <c r="E57" s="16">
        <v>525684618.87</v>
      </c>
      <c r="F57" s="16">
        <v>525684618.87</v>
      </c>
      <c r="G57" s="38">
        <v>0</v>
      </c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x14ac:dyDescent="0.25">
      <c r="A58" s="39" t="s">
        <v>318</v>
      </c>
      <c r="B58" s="16">
        <v>3033044436</v>
      </c>
      <c r="C58" s="16">
        <v>-170731162.58000001</v>
      </c>
      <c r="D58" s="16">
        <v>2862313273.4200001</v>
      </c>
      <c r="E58" s="16">
        <v>2862313273.4200001</v>
      </c>
      <c r="F58" s="16">
        <v>2862313273.4200001</v>
      </c>
      <c r="G58" s="38">
        <v>0</v>
      </c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x14ac:dyDescent="0.25">
      <c r="A59" s="39" t="s">
        <v>317</v>
      </c>
      <c r="B59" s="16">
        <v>8219798</v>
      </c>
      <c r="C59" s="16">
        <v>17416942.77</v>
      </c>
      <c r="D59" s="16">
        <v>25636740.77</v>
      </c>
      <c r="E59" s="16">
        <v>25636740.77</v>
      </c>
      <c r="F59" s="16">
        <v>24721740.77</v>
      </c>
      <c r="G59" s="38">
        <v>0</v>
      </c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x14ac:dyDescent="0.25">
      <c r="A60" s="39" t="s">
        <v>316</v>
      </c>
      <c r="B60" s="16">
        <v>9364076533</v>
      </c>
      <c r="C60" s="16">
        <v>368172260.33999997</v>
      </c>
      <c r="D60" s="16">
        <v>9732248793.3400002</v>
      </c>
      <c r="E60" s="16">
        <v>9729258181.2700005</v>
      </c>
      <c r="F60" s="16">
        <v>9728658181.2700005</v>
      </c>
      <c r="G60" s="38">
        <v>2990612.07</v>
      </c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x14ac:dyDescent="0.25">
      <c r="A61" s="39" t="s">
        <v>315</v>
      </c>
      <c r="B61" s="16">
        <v>1474584106</v>
      </c>
      <c r="C61" s="16">
        <v>493835680.94999999</v>
      </c>
      <c r="D61" s="16">
        <v>1968419786.95</v>
      </c>
      <c r="E61" s="16">
        <v>1968419786.95</v>
      </c>
      <c r="F61" s="16">
        <v>1968419786.95</v>
      </c>
      <c r="G61" s="38">
        <v>0</v>
      </c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x14ac:dyDescent="0.25">
      <c r="A62" s="39" t="s">
        <v>314</v>
      </c>
      <c r="B62" s="16">
        <v>23537987</v>
      </c>
      <c r="C62" s="16">
        <v>-2500964.58</v>
      </c>
      <c r="D62" s="16">
        <v>21037022.420000002</v>
      </c>
      <c r="E62" s="16">
        <v>21037022.420000002</v>
      </c>
      <c r="F62" s="16">
        <v>20702828.300000001</v>
      </c>
      <c r="G62" s="38">
        <v>0</v>
      </c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x14ac:dyDescent="0.25">
      <c r="A63" s="42" t="s">
        <v>313</v>
      </c>
      <c r="B63" s="41">
        <v>271479849</v>
      </c>
      <c r="C63" s="41">
        <v>223083501.69</v>
      </c>
      <c r="D63" s="41">
        <v>494563350.69</v>
      </c>
      <c r="E63" s="41">
        <v>494563350.69</v>
      </c>
      <c r="F63" s="41">
        <v>494563350.69</v>
      </c>
      <c r="G63" s="40">
        <v>0</v>
      </c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x14ac:dyDescent="0.25">
      <c r="A64" s="39" t="s">
        <v>312</v>
      </c>
      <c r="B64" s="16">
        <v>35000000</v>
      </c>
      <c r="C64" s="16">
        <v>-31244759.280000001</v>
      </c>
      <c r="D64" s="16">
        <v>3755240.72</v>
      </c>
      <c r="E64" s="16">
        <v>3755240.72</v>
      </c>
      <c r="F64" s="16">
        <v>3755240.72</v>
      </c>
      <c r="G64" s="38">
        <v>0</v>
      </c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x14ac:dyDescent="0.25">
      <c r="A65" s="39" t="s">
        <v>311</v>
      </c>
      <c r="B65" s="16">
        <v>78577541</v>
      </c>
      <c r="C65" s="16">
        <v>84832810.900000006</v>
      </c>
      <c r="D65" s="16">
        <v>163410351.90000001</v>
      </c>
      <c r="E65" s="16">
        <v>163410351.90000001</v>
      </c>
      <c r="F65" s="16">
        <v>163410351.90000001</v>
      </c>
      <c r="G65" s="38">
        <v>0</v>
      </c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x14ac:dyDescent="0.25">
      <c r="A66" s="39" t="s">
        <v>310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38">
        <v>0</v>
      </c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x14ac:dyDescent="0.25">
      <c r="A67" s="39" t="s">
        <v>309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38">
        <v>0</v>
      </c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x14ac:dyDescent="0.25">
      <c r="A68" s="39" t="s">
        <v>308</v>
      </c>
      <c r="B68" s="16">
        <v>70813498</v>
      </c>
      <c r="C68" s="16">
        <v>247603577.27000001</v>
      </c>
      <c r="D68" s="16">
        <v>318417075.26999998</v>
      </c>
      <c r="E68" s="16">
        <v>318417075.26999998</v>
      </c>
      <c r="F68" s="16">
        <v>318417075.26999998</v>
      </c>
      <c r="G68" s="38">
        <v>0</v>
      </c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x14ac:dyDescent="0.25">
      <c r="A69" s="39" t="s">
        <v>307</v>
      </c>
      <c r="B69" s="16">
        <v>1821667</v>
      </c>
      <c r="C69" s="16">
        <v>0</v>
      </c>
      <c r="D69" s="16">
        <v>1821667</v>
      </c>
      <c r="E69" s="16">
        <v>1821667</v>
      </c>
      <c r="F69" s="16">
        <v>1821667</v>
      </c>
      <c r="G69" s="38">
        <v>0</v>
      </c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x14ac:dyDescent="0.25">
      <c r="A70" s="39" t="s">
        <v>306</v>
      </c>
      <c r="B70" s="16">
        <v>77033523</v>
      </c>
      <c r="C70" s="16">
        <v>-77033523</v>
      </c>
      <c r="D70" s="16">
        <v>0</v>
      </c>
      <c r="E70" s="16">
        <v>0</v>
      </c>
      <c r="F70" s="16">
        <v>0</v>
      </c>
      <c r="G70" s="38">
        <v>0</v>
      </c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x14ac:dyDescent="0.25">
      <c r="A71" s="39" t="s">
        <v>305</v>
      </c>
      <c r="B71" s="16">
        <v>3105000</v>
      </c>
      <c r="C71" s="16">
        <v>-1804405.7</v>
      </c>
      <c r="D71" s="16">
        <v>1300594.3</v>
      </c>
      <c r="E71" s="16">
        <v>1300594.3</v>
      </c>
      <c r="F71" s="16">
        <v>1300594.3</v>
      </c>
      <c r="G71" s="38">
        <v>0</v>
      </c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x14ac:dyDescent="0.25">
      <c r="A72" s="39" t="s">
        <v>304</v>
      </c>
      <c r="B72" s="16">
        <v>5128620</v>
      </c>
      <c r="C72" s="16">
        <v>729801.5</v>
      </c>
      <c r="D72" s="16">
        <v>5858421.5</v>
      </c>
      <c r="E72" s="16">
        <v>5858421.5</v>
      </c>
      <c r="F72" s="16">
        <v>5858421.5</v>
      </c>
      <c r="G72" s="38">
        <v>0</v>
      </c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x14ac:dyDescent="0.25">
      <c r="A73" s="42" t="s">
        <v>303</v>
      </c>
      <c r="B73" s="41">
        <v>3845305698</v>
      </c>
      <c r="C73" s="41">
        <v>45233328.469999999</v>
      </c>
      <c r="D73" s="41">
        <v>3890539026.4699998</v>
      </c>
      <c r="E73" s="41">
        <v>3890539026.4699998</v>
      </c>
      <c r="F73" s="41">
        <v>3887284558.5700002</v>
      </c>
      <c r="G73" s="40">
        <v>0</v>
      </c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x14ac:dyDescent="0.25">
      <c r="A74" s="39" t="s">
        <v>302</v>
      </c>
      <c r="B74" s="16">
        <v>652656881</v>
      </c>
      <c r="C74" s="16">
        <v>52014627.170000002</v>
      </c>
      <c r="D74" s="16">
        <v>704671508.16999996</v>
      </c>
      <c r="E74" s="16">
        <v>704671508.16999996</v>
      </c>
      <c r="F74" s="16">
        <v>701417040.26999998</v>
      </c>
      <c r="G74" s="38">
        <v>0</v>
      </c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ht="27" x14ac:dyDescent="0.25">
      <c r="A75" s="39" t="s">
        <v>301</v>
      </c>
      <c r="B75" s="16">
        <v>3192648817</v>
      </c>
      <c r="C75" s="16">
        <v>-6781298.7000000002</v>
      </c>
      <c r="D75" s="16">
        <v>3185867518.3000002</v>
      </c>
      <c r="E75" s="16">
        <v>3185867518.3000002</v>
      </c>
      <c r="F75" s="16">
        <v>3185867518.3000002</v>
      </c>
      <c r="G75" s="38">
        <v>0</v>
      </c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x14ac:dyDescent="0.25">
      <c r="A76" s="39" t="s">
        <v>300</v>
      </c>
      <c r="B76" s="16">
        <v>0</v>
      </c>
      <c r="C76" s="16">
        <v>0</v>
      </c>
      <c r="D76" s="16">
        <v>0</v>
      </c>
      <c r="E76" s="16">
        <v>0</v>
      </c>
      <c r="F76" s="16">
        <v>0</v>
      </c>
      <c r="G76" s="38">
        <v>0</v>
      </c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x14ac:dyDescent="0.25">
      <c r="A77" s="39" t="s">
        <v>299</v>
      </c>
      <c r="B77" s="16">
        <v>0</v>
      </c>
      <c r="C77" s="16">
        <v>0</v>
      </c>
      <c r="D77" s="16">
        <v>0</v>
      </c>
      <c r="E77" s="16">
        <v>0</v>
      </c>
      <c r="F77" s="16">
        <v>0</v>
      </c>
      <c r="G77" s="38">
        <v>0</v>
      </c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x14ac:dyDescent="0.25">
      <c r="A78" s="42" t="s">
        <v>120</v>
      </c>
      <c r="B78" s="41">
        <v>44096239578</v>
      </c>
      <c r="C78" s="41">
        <v>-2585588095.9200001</v>
      </c>
      <c r="D78" s="41">
        <v>41510651482.080002</v>
      </c>
      <c r="E78" s="41">
        <v>41483931130.800003</v>
      </c>
      <c r="F78" s="41">
        <v>40452838823.580002</v>
      </c>
      <c r="G78" s="40">
        <v>26720351.280000001</v>
      </c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x14ac:dyDescent="0.25">
      <c r="A79" s="39"/>
      <c r="B79" s="16"/>
      <c r="C79" s="16"/>
      <c r="D79" s="16"/>
      <c r="E79" s="16"/>
      <c r="F79" s="16"/>
      <c r="G79" s="38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x14ac:dyDescent="0.25">
      <c r="A80" s="37"/>
      <c r="B80" s="15"/>
      <c r="C80" s="15"/>
      <c r="D80" s="15"/>
      <c r="E80" s="15"/>
      <c r="F80" s="15"/>
      <c r="G80" s="36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x14ac:dyDescent="0.25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x14ac:dyDescent="0.25">
      <c r="A82" s="35" t="s">
        <v>2</v>
      </c>
      <c r="B82" s="35"/>
      <c r="C82" s="35"/>
      <c r="D82" s="35"/>
      <c r="E82" s="35"/>
      <c r="F82" s="35"/>
      <c r="G82" s="16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x14ac:dyDescent="0.25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x14ac:dyDescent="0.25">
      <c r="A84" s="35"/>
      <c r="B84" s="41"/>
      <c r="C84" s="41"/>
      <c r="D84" s="41"/>
      <c r="E84" s="41"/>
      <c r="F84" s="41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x14ac:dyDescent="0.25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x14ac:dyDescent="0.25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x14ac:dyDescent="0.25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x14ac:dyDescent="0.25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x14ac:dyDescent="0.25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x14ac:dyDescent="0.25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x14ac:dyDescent="0.25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x14ac:dyDescent="0.25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x14ac:dyDescent="0.25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x14ac:dyDescent="0.25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x14ac:dyDescent="0.25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x14ac:dyDescent="0.25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x14ac:dyDescent="0.25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x14ac:dyDescent="0.25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x14ac:dyDescent="0.25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x14ac:dyDescent="0.25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</sheetData>
  <mergeCells count="11">
    <mergeCell ref="F8:F9"/>
    <mergeCell ref="A1:G1"/>
    <mergeCell ref="A2:G2"/>
    <mergeCell ref="A3:G3"/>
    <mergeCell ref="A4:G4"/>
    <mergeCell ref="A5:G5"/>
    <mergeCell ref="B7:F7"/>
    <mergeCell ref="G7:G9"/>
    <mergeCell ref="B8:B9"/>
    <mergeCell ref="D8:D9"/>
    <mergeCell ref="E8:E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5"/>
  <sheetViews>
    <sheetView showGridLines="0" zoomScale="90" zoomScaleNormal="90" workbookViewId="0">
      <selection activeCell="G36" sqref="G36"/>
    </sheetView>
  </sheetViews>
  <sheetFormatPr baseColWidth="10" defaultRowHeight="15" x14ac:dyDescent="0.25"/>
  <cols>
    <col min="1" max="1" width="70.7109375" customWidth="1"/>
    <col min="2" max="4" width="20.7109375" customWidth="1"/>
    <col min="5" max="7" width="19" customWidth="1"/>
  </cols>
  <sheetData>
    <row r="1" spans="1:26" x14ac:dyDescent="0.25">
      <c r="A1" s="220" t="s">
        <v>668</v>
      </c>
      <c r="B1" s="220"/>
      <c r="C1" s="220"/>
      <c r="D1" s="220"/>
      <c r="E1" s="220"/>
      <c r="F1" s="220"/>
      <c r="G1" s="220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x14ac:dyDescent="0.25">
      <c r="A2" s="220" t="s">
        <v>199</v>
      </c>
      <c r="B2" s="220"/>
      <c r="C2" s="220"/>
      <c r="D2" s="220"/>
      <c r="E2" s="220"/>
      <c r="F2" s="220"/>
      <c r="G2" s="220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x14ac:dyDescent="0.25">
      <c r="A3" s="220" t="s">
        <v>334</v>
      </c>
      <c r="B3" s="220"/>
      <c r="C3" s="220"/>
      <c r="D3" s="220"/>
      <c r="E3" s="220"/>
      <c r="F3" s="220"/>
      <c r="G3" s="220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x14ac:dyDescent="0.25">
      <c r="A4" s="220" t="s">
        <v>0</v>
      </c>
      <c r="B4" s="220"/>
      <c r="C4" s="220"/>
      <c r="D4" s="220"/>
      <c r="E4" s="220"/>
      <c r="F4" s="220"/>
      <c r="G4" s="220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x14ac:dyDescent="0.25">
      <c r="A5" s="220" t="s">
        <v>3</v>
      </c>
      <c r="B5" s="220"/>
      <c r="C5" s="220"/>
      <c r="D5" s="220"/>
      <c r="E5" s="220"/>
      <c r="F5" s="220"/>
      <c r="G5" s="220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x14ac:dyDescent="0.25">
      <c r="A6" s="32"/>
      <c r="B6" s="32"/>
      <c r="C6" s="32"/>
      <c r="D6" s="32"/>
      <c r="E6" s="32"/>
      <c r="F6" s="32"/>
      <c r="G6" s="32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x14ac:dyDescent="0.25">
      <c r="A7" s="18"/>
      <c r="B7" s="201" t="s">
        <v>197</v>
      </c>
      <c r="C7" s="201"/>
      <c r="D7" s="201"/>
      <c r="E7" s="31"/>
      <c r="F7" s="31"/>
      <c r="G7" s="204" t="s">
        <v>196</v>
      </c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x14ac:dyDescent="0.25">
      <c r="A8" s="20" t="s">
        <v>5</v>
      </c>
      <c r="B8" s="216" t="s">
        <v>195</v>
      </c>
      <c r="C8" s="46" t="s">
        <v>7</v>
      </c>
      <c r="D8" s="216" t="s">
        <v>9</v>
      </c>
      <c r="E8" s="216" t="s">
        <v>11</v>
      </c>
      <c r="F8" s="216" t="s">
        <v>10</v>
      </c>
      <c r="G8" s="221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x14ac:dyDescent="0.25">
      <c r="A9" s="20" t="s">
        <v>6</v>
      </c>
      <c r="B9" s="216"/>
      <c r="C9" s="46" t="s">
        <v>8</v>
      </c>
      <c r="D9" s="216"/>
      <c r="E9" s="216"/>
      <c r="F9" s="216"/>
      <c r="G9" s="221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x14ac:dyDescent="0.25">
      <c r="A10" s="172" t="s">
        <v>335</v>
      </c>
      <c r="B10" s="173">
        <f>B11+B12+B13+B16+B17+B20</f>
        <v>5588162839</v>
      </c>
      <c r="C10" s="173">
        <f t="shared" ref="C10:G10" si="0">C11+C12+C13+C16+C17+C20</f>
        <v>-701349246.19000006</v>
      </c>
      <c r="D10" s="173">
        <f t="shared" si="0"/>
        <v>4886813592.8099995</v>
      </c>
      <c r="E10" s="173">
        <f t="shared" si="0"/>
        <v>4886813592.8100014</v>
      </c>
      <c r="F10" s="173">
        <f t="shared" si="0"/>
        <v>4840705393.5500021</v>
      </c>
      <c r="G10" s="174">
        <f t="shared" si="0"/>
        <v>0</v>
      </c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x14ac:dyDescent="0.25">
      <c r="A11" s="175" t="s">
        <v>336</v>
      </c>
      <c r="B11" s="16">
        <v>1851164641</v>
      </c>
      <c r="C11" s="16">
        <v>-127864082.49000007</v>
      </c>
      <c r="D11" s="16">
        <v>1723300558.51</v>
      </c>
      <c r="E11" s="16">
        <v>1723300558.5100007</v>
      </c>
      <c r="F11" s="16">
        <v>1712604820.8400006</v>
      </c>
      <c r="G11" s="176">
        <f>+E11-D11</f>
        <v>0</v>
      </c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x14ac:dyDescent="0.25">
      <c r="A12" s="175" t="s">
        <v>337</v>
      </c>
      <c r="B12" s="16">
        <v>2201169654</v>
      </c>
      <c r="C12" s="16">
        <v>-465071823.69999999</v>
      </c>
      <c r="D12" s="16">
        <v>1736097830.3</v>
      </c>
      <c r="E12" s="16">
        <v>1736097830.3000007</v>
      </c>
      <c r="F12" s="16">
        <v>1709029857.3200016</v>
      </c>
      <c r="G12" s="176">
        <f>+E12-D12</f>
        <v>0</v>
      </c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x14ac:dyDescent="0.25">
      <c r="A13" s="177" t="s">
        <v>338</v>
      </c>
      <c r="B13" s="41">
        <f>B14+B15</f>
        <v>1190879</v>
      </c>
      <c r="C13" s="41">
        <f t="shared" ref="C13:G13" si="1">C14+C15</f>
        <v>-1190879</v>
      </c>
      <c r="D13" s="41">
        <f t="shared" si="1"/>
        <v>0</v>
      </c>
      <c r="E13" s="41">
        <f t="shared" si="1"/>
        <v>0</v>
      </c>
      <c r="F13" s="41">
        <v>0</v>
      </c>
      <c r="G13" s="178">
        <f t="shared" si="1"/>
        <v>0</v>
      </c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x14ac:dyDescent="0.25">
      <c r="A14" s="175" t="s">
        <v>339</v>
      </c>
      <c r="B14" s="16">
        <v>1190879</v>
      </c>
      <c r="C14" s="16">
        <v>-1190879</v>
      </c>
      <c r="D14" s="16">
        <v>0</v>
      </c>
      <c r="E14" s="16">
        <v>0</v>
      </c>
      <c r="F14" s="16">
        <v>0</v>
      </c>
      <c r="G14" s="176">
        <f>+E14-D14</f>
        <v>0</v>
      </c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x14ac:dyDescent="0.25">
      <c r="A15" s="175" t="s">
        <v>340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76">
        <f>+E15-D15</f>
        <v>0</v>
      </c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x14ac:dyDescent="0.25">
      <c r="A16" s="175" t="s">
        <v>341</v>
      </c>
      <c r="B16" s="16">
        <v>1534637665</v>
      </c>
      <c r="C16" s="16">
        <v>-107222461</v>
      </c>
      <c r="D16" s="16">
        <v>1427415204</v>
      </c>
      <c r="E16" s="16">
        <v>1427415204</v>
      </c>
      <c r="F16" s="16">
        <v>1419070715.3899999</v>
      </c>
      <c r="G16" s="176">
        <f>+E16-D16</f>
        <v>0</v>
      </c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ht="27" x14ac:dyDescent="0.25">
      <c r="A17" s="177" t="s">
        <v>342</v>
      </c>
      <c r="B17" s="41">
        <f>B18+B19</f>
        <v>0</v>
      </c>
      <c r="C17" s="41">
        <f t="shared" ref="C17:G17" si="2">C18+C19</f>
        <v>0</v>
      </c>
      <c r="D17" s="41">
        <f t="shared" si="2"/>
        <v>0</v>
      </c>
      <c r="E17" s="41">
        <f t="shared" si="2"/>
        <v>0</v>
      </c>
      <c r="F17" s="41">
        <f t="shared" si="2"/>
        <v>0</v>
      </c>
      <c r="G17" s="178">
        <f t="shared" si="2"/>
        <v>0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x14ac:dyDescent="0.25">
      <c r="A18" s="175" t="s">
        <v>343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76">
        <f>+E18-D18</f>
        <v>0</v>
      </c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x14ac:dyDescent="0.25">
      <c r="A19" s="175" t="s">
        <v>344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76">
        <f>+E19-D19</f>
        <v>0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x14ac:dyDescent="0.25">
      <c r="A20" s="175" t="s">
        <v>345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76">
        <f>+E20-D20</f>
        <v>0</v>
      </c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x14ac:dyDescent="0.25">
      <c r="A21" s="177" t="s">
        <v>346</v>
      </c>
      <c r="B21" s="41">
        <f>B22+B23+B24+B27+B28+B31</f>
        <v>6904784747</v>
      </c>
      <c r="C21" s="41">
        <f t="shared" ref="C21:G21" si="3">C22+C23+C24+C27+C28+C31</f>
        <v>670262046.73000026</v>
      </c>
      <c r="D21" s="41">
        <f t="shared" si="3"/>
        <v>7575046793.7300005</v>
      </c>
      <c r="E21" s="41">
        <f t="shared" si="3"/>
        <v>7575046793.7300014</v>
      </c>
      <c r="F21" s="41">
        <f t="shared" si="3"/>
        <v>7575046793.7300014</v>
      </c>
      <c r="G21" s="178">
        <f t="shared" si="3"/>
        <v>0</v>
      </c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x14ac:dyDescent="0.25">
      <c r="A22" s="175" t="s">
        <v>336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76">
        <f>+E22-D22</f>
        <v>0</v>
      </c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x14ac:dyDescent="0.25">
      <c r="A23" s="175" t="s">
        <v>337</v>
      </c>
      <c r="B23" s="16">
        <v>6904784747</v>
      </c>
      <c r="C23" s="16">
        <v>670262046.73000026</v>
      </c>
      <c r="D23" s="16">
        <v>7575046793.7300005</v>
      </c>
      <c r="E23" s="16">
        <v>7575046793.7300014</v>
      </c>
      <c r="F23" s="16">
        <v>7575046793.7300014</v>
      </c>
      <c r="G23" s="176">
        <f>+E23-D23</f>
        <v>0</v>
      </c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x14ac:dyDescent="0.25">
      <c r="A24" s="177" t="s">
        <v>338</v>
      </c>
      <c r="B24" s="41">
        <f>B25+B26</f>
        <v>0</v>
      </c>
      <c r="C24" s="41">
        <f t="shared" ref="C24:G24" si="4">C25+C26</f>
        <v>0</v>
      </c>
      <c r="D24" s="41">
        <f t="shared" si="4"/>
        <v>0</v>
      </c>
      <c r="E24" s="41">
        <f t="shared" si="4"/>
        <v>0</v>
      </c>
      <c r="F24" s="41">
        <f t="shared" si="4"/>
        <v>0</v>
      </c>
      <c r="G24" s="178">
        <f t="shared" si="4"/>
        <v>0</v>
      </c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x14ac:dyDescent="0.25">
      <c r="A25" s="175" t="s">
        <v>339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76">
        <v>0</v>
      </c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x14ac:dyDescent="0.25">
      <c r="A26" s="175" t="s">
        <v>340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76">
        <v>0</v>
      </c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x14ac:dyDescent="0.25">
      <c r="A27" s="175" t="s">
        <v>341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76">
        <v>0</v>
      </c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ht="27" x14ac:dyDescent="0.25">
      <c r="A28" s="177" t="s">
        <v>342</v>
      </c>
      <c r="B28" s="41">
        <f>B29+B30</f>
        <v>0</v>
      </c>
      <c r="C28" s="41">
        <f t="shared" ref="C28:G28" si="5">C29+C30</f>
        <v>0</v>
      </c>
      <c r="D28" s="41">
        <f t="shared" si="5"/>
        <v>0</v>
      </c>
      <c r="E28" s="41">
        <f t="shared" si="5"/>
        <v>0</v>
      </c>
      <c r="F28" s="41">
        <v>0</v>
      </c>
      <c r="G28" s="178">
        <f t="shared" si="5"/>
        <v>0</v>
      </c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x14ac:dyDescent="0.25">
      <c r="A29" s="175" t="s">
        <v>343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76">
        <v>0</v>
      </c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x14ac:dyDescent="0.25">
      <c r="A30" s="175" t="s">
        <v>344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76">
        <v>0</v>
      </c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x14ac:dyDescent="0.25">
      <c r="A31" s="175" t="s">
        <v>345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76">
        <v>0</v>
      </c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x14ac:dyDescent="0.25">
      <c r="A32" s="193" t="s">
        <v>347</v>
      </c>
      <c r="B32" s="191">
        <f>B10+B21</f>
        <v>12492947586</v>
      </c>
      <c r="C32" s="191">
        <f t="shared" ref="C32:G32" si="6">C10+C21</f>
        <v>-31087199.4599998</v>
      </c>
      <c r="D32" s="191">
        <f t="shared" si="6"/>
        <v>12461860386.540001</v>
      </c>
      <c r="E32" s="191">
        <f t="shared" si="6"/>
        <v>12461860386.540003</v>
      </c>
      <c r="F32" s="191">
        <f t="shared" si="6"/>
        <v>12415752187.280003</v>
      </c>
      <c r="G32" s="194">
        <f t="shared" si="6"/>
        <v>0</v>
      </c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x14ac:dyDescent="0.25">
      <c r="A33" s="35" t="s">
        <v>2</v>
      </c>
      <c r="B33" s="35"/>
      <c r="C33" s="35"/>
      <c r="D33" s="35"/>
      <c r="E33" s="179"/>
      <c r="F33" s="179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x14ac:dyDescent="0.25">
      <c r="A34" s="35"/>
      <c r="B34" s="179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x14ac:dyDescent="0.25">
      <c r="A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x14ac:dyDescent="0.25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x14ac:dyDescent="0.25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x14ac:dyDescent="0.25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x14ac:dyDescent="0.25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x14ac:dyDescent="0.25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x14ac:dyDescent="0.25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x14ac:dyDescent="0.25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x14ac:dyDescent="0.25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x14ac:dyDescent="0.25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x14ac:dyDescent="0.25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x14ac:dyDescent="0.25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x14ac:dyDescent="0.25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x14ac:dyDescent="0.25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x14ac:dyDescent="0.25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x14ac:dyDescent="0.2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x14ac:dyDescent="0.25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x14ac:dyDescent="0.25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x14ac:dyDescent="0.25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x14ac:dyDescent="0.25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x14ac:dyDescent="0.25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x14ac:dyDescent="0.25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x14ac:dyDescent="0.25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x14ac:dyDescent="0.25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x14ac:dyDescent="0.25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x14ac:dyDescent="0.25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x14ac:dyDescent="0.25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x14ac:dyDescent="0.25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x14ac:dyDescent="0.25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x14ac:dyDescent="0.25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x14ac:dyDescent="0.25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x14ac:dyDescent="0.25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x14ac:dyDescent="0.2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x14ac:dyDescent="0.25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x14ac:dyDescent="0.25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x14ac:dyDescent="0.25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x14ac:dyDescent="0.25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x14ac:dyDescent="0.25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x14ac:dyDescent="0.25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x14ac:dyDescent="0.25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x14ac:dyDescent="0.25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x14ac:dyDescent="0.25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x14ac:dyDescent="0.25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x14ac:dyDescent="0.25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x14ac:dyDescent="0.25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x14ac:dyDescent="0.25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x14ac:dyDescent="0.25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x14ac:dyDescent="0.25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x14ac:dyDescent="0.25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x14ac:dyDescent="0.25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x14ac:dyDescent="0.25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x14ac:dyDescent="0.25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x14ac:dyDescent="0.25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x14ac:dyDescent="0.25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x14ac:dyDescent="0.25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x14ac:dyDescent="0.25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x14ac:dyDescent="0.25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</sheetData>
  <mergeCells count="11">
    <mergeCell ref="F8:F9"/>
    <mergeCell ref="A1:G1"/>
    <mergeCell ref="A2:G2"/>
    <mergeCell ref="A3:G3"/>
    <mergeCell ref="A4:G4"/>
    <mergeCell ref="A5:G5"/>
    <mergeCell ref="B7:D7"/>
    <mergeCell ref="G7:G9"/>
    <mergeCell ref="B8:B9"/>
    <mergeCell ref="D8:D9"/>
    <mergeCell ref="E8:E9"/>
  </mergeCells>
  <printOptions horizontalCentered="1"/>
  <pageMargins left="0.78740157480314965" right="0.78740157480314965" top="1.9685039370078741" bottom="1.1811023622047245" header="0.39370078740157483" footer="0.39370078740157483"/>
  <pageSetup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</vt:i4>
      </vt:variant>
    </vt:vector>
  </HeadingPairs>
  <TitlesOfParts>
    <vt:vector size="12" baseType="lpstr">
      <vt:lpstr>1. SITUACIÓN FINANCIERA</vt:lpstr>
      <vt:lpstr>2. ANALITICO DE DEUDA</vt:lpstr>
      <vt:lpstr>3. ANALITICO DEUDA OBLIGACIONES</vt:lpstr>
      <vt:lpstr>4. BALANCE PRESUPUESTARIO </vt:lpstr>
      <vt:lpstr>5. ANÁLITICO DE INGRESOS</vt:lpstr>
      <vt:lpstr>6a. OBJETO DE GASTO</vt:lpstr>
      <vt:lpstr>6b.CLASIFICACIÓN ADMINISTRATIVA</vt:lpstr>
      <vt:lpstr>6c. CLASIFICACIÓN FUNCIONAL</vt:lpstr>
      <vt:lpstr>6d. SERVICIOS PERSONALES</vt:lpstr>
      <vt:lpstr>GUIA DE CUMPLIMIENTO 2020</vt:lpstr>
      <vt:lpstr>'6d. SERVICIOS PERSONALES'!Títulos_a_imprimir</vt:lpstr>
      <vt:lpstr>'GUIA DE CUMPLIMIENTO 2020'!Títulos_a_imprimir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V. Pacheco Cardeña</dc:creator>
  <cp:lastModifiedBy>Rita Aurora Hernandez Cruz</cp:lastModifiedBy>
  <cp:lastPrinted>2021-04-23T21:35:37Z</cp:lastPrinted>
  <dcterms:created xsi:type="dcterms:W3CDTF">2021-04-23T21:31:25Z</dcterms:created>
  <dcterms:modified xsi:type="dcterms:W3CDTF">2021-04-30T15:59:25Z</dcterms:modified>
</cp:coreProperties>
</file>