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320" firstSheet="1" activeTab="7"/>
  </bookViews>
  <sheets>
    <sheet name="Análitico Ingresos" sheetId="8" r:id="rId1"/>
    <sheet name="Clasif Adm Dependencias" sheetId="9" r:id="rId2"/>
    <sheet name="Clasif Adm Poderes y Aut" sheetId="12" r:id="rId3"/>
    <sheet name="Clasif Adm Entidades" sheetId="13" r:id="rId4"/>
    <sheet name="Clasificación Económica" sheetId="6" r:id="rId5"/>
    <sheet name="Objeto del Gasto" sheetId="5" r:id="rId6"/>
    <sheet name="Clasificación Funcional" sheetId="4" r:id="rId7"/>
    <sheet name="Postura Fiscal" sheetId="14" r:id="rId8"/>
  </sheets>
  <definedNames>
    <definedName name="_xlnm.Print_Area" localSheetId="5">'Objeto del Gasto'!$A$1:$G$84</definedName>
    <definedName name="_xlnm.Print_Titles" localSheetId="0">'Análitico Ingresos'!$1:$6</definedName>
    <definedName name="_xlnm.Print_Titles" localSheetId="3">'Clasif Adm Entidades'!$1:$9</definedName>
    <definedName name="_xlnm.Print_Titles" localSheetId="2">'Clasif Adm Poderes y Aut'!$1:$9</definedName>
    <definedName name="_xlnm.Print_Titles" localSheetId="6">'Clasificación Funcional'!$1:$9</definedName>
    <definedName name="_xlnm.Print_Titles" localSheetId="5">'Objeto del Gasto'!$1:$9</definedName>
  </definedNames>
  <calcPr calcId="144525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2" l="1"/>
  <c r="D50" i="12"/>
  <c r="E50" i="12"/>
  <c r="F50" i="12"/>
  <c r="G50" i="12"/>
  <c r="C45" i="12"/>
  <c r="D45" i="12"/>
  <c r="E45" i="12"/>
  <c r="F45" i="12"/>
  <c r="G45" i="12"/>
  <c r="C36" i="12"/>
  <c r="D36" i="12"/>
  <c r="E36" i="12"/>
  <c r="F36" i="12"/>
  <c r="G36" i="12"/>
  <c r="C33" i="12"/>
  <c r="D33" i="12"/>
  <c r="E33" i="12"/>
  <c r="F33" i="12"/>
  <c r="G33" i="12"/>
  <c r="C31" i="12"/>
  <c r="C10" i="12" s="1"/>
  <c r="D31" i="12"/>
  <c r="E31" i="12"/>
  <c r="F31" i="12"/>
  <c r="G31" i="12"/>
  <c r="G10" i="12" s="1"/>
  <c r="F10" i="12" l="1"/>
  <c r="D10" i="12"/>
  <c r="E10" i="12"/>
  <c r="B10" i="9"/>
  <c r="B36" i="9" s="1"/>
  <c r="K84" i="5" l="1"/>
  <c r="E105" i="13" l="1"/>
  <c r="F105" i="13"/>
  <c r="G105" i="13"/>
  <c r="C105" i="13"/>
  <c r="D105" i="13"/>
  <c r="B105" i="13"/>
  <c r="C102" i="13"/>
  <c r="D102" i="13"/>
  <c r="E102" i="13"/>
  <c r="F102" i="13"/>
  <c r="G102" i="13"/>
  <c r="B102" i="13"/>
  <c r="C97" i="13"/>
  <c r="C96" i="13" s="1"/>
  <c r="C117" i="13" s="1"/>
  <c r="D97" i="13"/>
  <c r="D96" i="13" s="1"/>
  <c r="D117" i="13" s="1"/>
  <c r="E97" i="13"/>
  <c r="E96" i="13" s="1"/>
  <c r="E117" i="13" s="1"/>
  <c r="F97" i="13"/>
  <c r="F96" i="13" s="1"/>
  <c r="F117" i="13" s="1"/>
  <c r="G97" i="13"/>
  <c r="G96" i="13" s="1"/>
  <c r="G117" i="13" s="1"/>
  <c r="B97" i="13"/>
  <c r="B96" i="13" s="1"/>
  <c r="B117" i="13" s="1"/>
  <c r="F88" i="13"/>
  <c r="G88" i="13"/>
  <c r="C88" i="13"/>
  <c r="D88" i="13"/>
  <c r="E88" i="13"/>
  <c r="B88" i="13"/>
  <c r="F72" i="13"/>
  <c r="G72" i="13"/>
  <c r="E72" i="13"/>
  <c r="D72" i="13"/>
  <c r="C72" i="13"/>
  <c r="B72" i="13"/>
  <c r="C68" i="13"/>
  <c r="D68" i="13"/>
  <c r="E68" i="13"/>
  <c r="F68" i="13"/>
  <c r="G68" i="13"/>
  <c r="B68" i="13"/>
  <c r="C64" i="13"/>
  <c r="D64" i="13"/>
  <c r="E64" i="13"/>
  <c r="F64" i="13"/>
  <c r="G64" i="13"/>
  <c r="B64" i="13"/>
  <c r="C61" i="13"/>
  <c r="D61" i="13"/>
  <c r="E61" i="13"/>
  <c r="F61" i="13"/>
  <c r="G61" i="13"/>
  <c r="B61" i="13"/>
  <c r="C51" i="13"/>
  <c r="D51" i="13"/>
  <c r="E51" i="13"/>
  <c r="F51" i="13"/>
  <c r="G51" i="13"/>
  <c r="B51" i="13"/>
  <c r="C46" i="13"/>
  <c r="D46" i="13"/>
  <c r="E46" i="13"/>
  <c r="F46" i="13"/>
  <c r="G46" i="13"/>
  <c r="B46" i="13"/>
  <c r="C43" i="13"/>
  <c r="D43" i="13"/>
  <c r="E43" i="13"/>
  <c r="F43" i="13"/>
  <c r="G43" i="13"/>
  <c r="B43" i="13"/>
  <c r="C38" i="13"/>
  <c r="D38" i="13"/>
  <c r="E38" i="13"/>
  <c r="F38" i="13"/>
  <c r="G38" i="13"/>
  <c r="B38" i="13"/>
  <c r="C33" i="13"/>
  <c r="D33" i="13"/>
  <c r="E33" i="13"/>
  <c r="F33" i="13"/>
  <c r="G33" i="13"/>
  <c r="B33" i="13"/>
  <c r="C25" i="13"/>
  <c r="D25" i="13"/>
  <c r="E25" i="13"/>
  <c r="F25" i="13"/>
  <c r="G25" i="13"/>
  <c r="B25" i="13"/>
  <c r="C17" i="13"/>
  <c r="D17" i="13"/>
  <c r="E17" i="13"/>
  <c r="F17" i="13"/>
  <c r="G17" i="13"/>
  <c r="B17" i="13"/>
  <c r="C13" i="13"/>
  <c r="D13" i="13"/>
  <c r="E13" i="13"/>
  <c r="F13" i="13"/>
  <c r="G13" i="13"/>
  <c r="B13" i="13"/>
  <c r="C58" i="12"/>
  <c r="D58" i="12"/>
  <c r="E58" i="12"/>
  <c r="F58" i="12"/>
  <c r="G58" i="12"/>
  <c r="B50" i="12"/>
  <c r="B45" i="12"/>
  <c r="B36" i="12"/>
  <c r="B33" i="12"/>
  <c r="B31" i="12"/>
  <c r="B10" i="12" s="1"/>
  <c r="E10" i="9"/>
  <c r="E36" i="9" s="1"/>
  <c r="F10" i="9"/>
  <c r="G10" i="9"/>
  <c r="G36" i="9" s="1"/>
  <c r="D10" i="9"/>
  <c r="D36" i="9" s="1"/>
  <c r="C10" i="9"/>
  <c r="C36" i="9" s="1"/>
  <c r="B58" i="12" l="1"/>
  <c r="F36" i="9"/>
</calcChain>
</file>

<file path=xl/sharedStrings.xml><?xml version="1.0" encoding="utf-8"?>
<sst xmlns="http://schemas.openxmlformats.org/spreadsheetml/2006/main" count="457" uniqueCount="291">
  <si>
    <t>Cuenta Pública 2019</t>
  </si>
  <si>
    <t>Estado Analítico del Ejercicio del Presupuesto de Egresos</t>
  </si>
  <si>
    <t>Indicadores de Postura Fiscal</t>
  </si>
  <si>
    <t>Del  1o. de Enero al 31 de Diciembre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</si>
  <si>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</si>
  <si>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</si>
  <si>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</si>
  <si>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</si>
  <si>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</si>
  <si>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</si>
  <si>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</si>
  <si>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</si>
  <si>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</si>
  <si>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</si>
  <si>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</si>
  <si>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</si>
  <si>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</si>
  <si>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</si>
  <si>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</si>
  <si>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</si>
  <si>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</si>
  <si>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</si>
  <si>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</si>
  <si>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</si>
  <si>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</si>
  <si>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</si>
  <si>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</si>
  <si>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</si>
  <si>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</si>
  <si>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</si>
  <si>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              Pensiones y Jubilaciones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</si>
  <si>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</si>
  <si>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</si>
  <si>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</si>
  <si>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</si>
  <si>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</si>
  <si>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</si>
  <si>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</si>
  <si>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</si>
  <si>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</si>
  <si>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</si>
  <si>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</si>
  <si>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</si>
  <si>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</si>
  <si>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</si>
  <si>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</si>
  <si>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</si>
  <si>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</si>
  <si>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</si>
  <si>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</si>
  <si>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</si>
  <si>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</si>
  <si>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</si>
  <si>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</si>
  <si>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</si>
  <si>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</si>
  <si>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</si>
  <si>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</si>
  <si>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</si>
  <si>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</si>
  <si>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</si>
  <si>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</si>
  <si>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</si>
  <si>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</si>
  <si>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</si>
  <si>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</si>
  <si>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</si>
  <si>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</si>
  <si>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</si>
  <si>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</si>
  <si>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</si>
  <si>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</si>
  <si>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</si>
  <si>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</si>
  <si>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</si>
  <si>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</si>
  <si>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</si>
  <si>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</si>
  <si>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</si>
  <si>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</si>
  <si>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</si>
  <si>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</si>
  <si>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</si>
  <si>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</si>
  <si>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</si>
  <si>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</si>
  <si>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</si>
  <si>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</si>
  <si>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</si>
  <si>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</si>
  <si>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</si>
  <si>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</si>
  <si>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</si>
  <si>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</si>
  <si>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</si>
  <si>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</si>
  <si>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</si>
  <si>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</si>
  <si>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</si>
  <si>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</si>
  <si>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</si>
  <si>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</si>
  <si>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</si>
  <si>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</si>
  <si>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</si>
  <si>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</si>
  <si>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</si>
  <si>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</si>
  <si>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</si>
  <si>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</si>
  <si>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</si>
  <si>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</si>
  <si>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</si>
  <si>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</si>
  <si>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</si>
  <si>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</si>
  <si>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</si>
  <si>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</si>
  <si>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</si>
  <si>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</si>
  <si>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</si>
  <si>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</si>
  <si>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</si>
  <si>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</si>
  <si>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</si>
  <si>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</si>
  <si>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</si>
  <si>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</si>
  <si>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</si>
  <si>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</si>
  <si>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</si>
  <si>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</si>
  <si>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</si>
  <si>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</si>
  <si>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</si>
  <si>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</si>
  <si>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</si>
  <si>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</si>
  <si>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</si>
  <si>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</si>
  <si>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</si>
  <si>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</si>
  <si>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</si>
  <si>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</si>
  <si>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</si>
  <si>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</si>
  <si>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</si>
  <si>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</si>
  <si>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</si>
  <si>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</si>
  <si>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</si>
  <si>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</si>
  <si>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</si>
  <si>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</si>
  <si>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</si>
  <si>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</si>
  <si>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</si>
  <si>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</si>
  <si>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</si>
  <si>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</si>
  <si>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</si>
  <si>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>Estado Analítico de Ingresos Por Fuente de Financiamiento</t>
  </si>
  <si>
    <t xml:space="preserve">    Ingresos del Poder Ejecutivo Federal o Estatal y de Los Municipios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</si>
  <si>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</si>
  <si>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</si>
  <si>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</si>
  <si>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</si>
  <si>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</si>
  <si>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</si>
  <si>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</si>
  <si>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</si>
  <si>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Los Entes Públicos de Los Poderes Legislativo y Judicial, de Los órganos Autónomos y del Sector Paraestatal o Paramunicipal, Así Como de Las Empresas Productivas del Estado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</si>
  <si>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</si>
  <si>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</si>
  <si>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</si>
  <si>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Egresos</t>
  </si>
  <si>
    <t>PODER EJECUTIVO</t>
  </si>
  <si>
    <t>DESPACHO DEL GOBERNADOR</t>
  </si>
  <si>
    <t>SECRETARÍA GENERAL DE GOBIERNO</t>
  </si>
  <si>
    <t>SECRETARÍA DE OBRAS PÚBLICAS</t>
  </si>
  <si>
    <t>SECRETARÍA DE SEGURIDAD PÚBLICA</t>
  </si>
  <si>
    <t>SECRETARÍA DE EDUCACIÓN</t>
  </si>
  <si>
    <t>FISCALÍA GENERAL DEL ESTADO</t>
  </si>
  <si>
    <t>SECRETARÍA DE DESARROLLO RURAL</t>
  </si>
  <si>
    <t>SECRETARÍA DE FOMENTO ECONÓMICO Y TRABAJO</t>
  </si>
  <si>
    <t>SECRETARÍA DE FOMENTO TURÍSTICO</t>
  </si>
  <si>
    <t>SECRETARÍA DE DESARROLLO SUSTENTABLE</t>
  </si>
  <si>
    <t>SECRETARÍA DE LA CONTRALORÍA GENERAL</t>
  </si>
  <si>
    <t>SECRETARÍA DE DESARROLLO SOCIAL</t>
  </si>
  <si>
    <t>SECRETARÍA DE SALUD</t>
  </si>
  <si>
    <t>JUBILACIONES Y PENSIONES</t>
  </si>
  <si>
    <t>CONSEJERÍA JURÍDICA</t>
  </si>
  <si>
    <t>SECRETARÍA DE LA CULTURA Y LAS ARTES</t>
  </si>
  <si>
    <t>SECRETARÍA DE ADMINISTRACIÓN Y FINANZAS</t>
  </si>
  <si>
    <t>SECRETARIA DE INVESTIGACIÓN, INNOVACIÓN Y EDUCACIÓN SUPERIOR</t>
  </si>
  <si>
    <t>SECRETARÍA DE LAS MUJERES</t>
  </si>
  <si>
    <t>SECRETARÍA DE PESCA Y ACUACULTURA SUSTENTABLES</t>
  </si>
  <si>
    <t>PARTICIPACIONES,  APORTACIONES  Y TRANSFERENCIAS A MUNICIPIOS</t>
  </si>
  <si>
    <t>DEUDA PÚBLICA</t>
  </si>
  <si>
    <t>TOTAL DEL GASTO</t>
  </si>
  <si>
    <t>PODER LEGISLATIVO</t>
  </si>
  <si>
    <t>CONGRESO DEL ESTADO</t>
  </si>
  <si>
    <t>JUNTA DE GOBIERNO Y COORDINACIÓN POLÍTICA</t>
  </si>
  <si>
    <t>SECRETARÍA GENERAL DEL PODER LEGISLATIVO</t>
  </si>
  <si>
    <t>DIRECCIÓN GENERAL DE ADMINISTRACIÓN Y FINANZAS</t>
  </si>
  <si>
    <t>INSTITUTO DE INVESTIGACIÓN LEGISLATIVA</t>
  </si>
  <si>
    <t>AUDITORÍA SUPERIOR DEL ESTADO DE YUCATÁN</t>
  </si>
  <si>
    <t>UNIDAD DE VIGILANCIA Y EVALUACIÓN DE LA AUDITORÍA SUPERIOR DEL ESTADO DE YUCATAN</t>
  </si>
  <si>
    <t>PODER JUDICIAL</t>
  </si>
  <si>
    <t>TRIBUNAL SUPERIOR DE JUSTICIA</t>
  </si>
  <si>
    <t>CONSEJO DE LA JUDICATURA DEL ESTADO DE YUCATÁN</t>
  </si>
  <si>
    <t>TRIBUNAL DE LOS TRABAJADORES AL SERVICIO DEL ESTADO  Y MPIOS</t>
  </si>
  <si>
    <t>ORGANISMOS  AUTÓNOMOS</t>
  </si>
  <si>
    <t>TRIBUNAL ELECTORAL DEL ESTADO DE YUCATÁN</t>
  </si>
  <si>
    <t>INSTITUTO ELECTORAL Y DE PARTICIPACION CIUDADANA DE YUCATÁN</t>
  </si>
  <si>
    <t>COMISIÓN DE LOS DERECHOS HUMANOS DEL ESTADO DE YUCATÁN</t>
  </si>
  <si>
    <t>INSTITUTO ESTATAL DE TRANSPARENCIA, ACCESO A LA INFORMACIÓN PÚBLICA Y PROTECCIÓN DE DATOS PERSONALES</t>
  </si>
  <si>
    <t>UNIVERSIDAD AUTÓNOMA DE YUCATÁN</t>
  </si>
  <si>
    <t>TRIBUNAL DE JUSTICIA  ADMINISTRATIVA DEL ESTADO DE YUCATÁN</t>
  </si>
  <si>
    <t>ENTIDADES PARAESTATALES Y FIDEICOMISOS NO EMPRESARIALES Y NO FINANCIEROS</t>
  </si>
  <si>
    <t>INSTITUTO PARA EL DESARROLLO DE LA CULTURA MAYA DEL ESTADO DE YUCATÁN</t>
  </si>
  <si>
    <t>COMISIÓN EJECUTIVA ESTATAL DE ATENCIÓN A VÍCTIMAS</t>
  </si>
  <si>
    <t>LA JUNTA DE ELECTRIFICACIÓN DEL ESTADO DE YUCATÁN</t>
  </si>
  <si>
    <t>INSTITUTO PARA EL DESARROLLO Y CERTIFICACIÓN DE LA INFRAESTRUCTURA FÍSICA EDUCATIVA DE YUCATÁN</t>
  </si>
  <si>
    <t>INSTITUTO DE INFRAESTRUCTURA CARRETERA DE YUCATÁN</t>
  </si>
  <si>
    <t>JUNTA DE AGUA POTABLE Y ALCANTARILLADO DE YUCATÁN</t>
  </si>
  <si>
    <t>INSTITUTO PARA LA CONSTRUCCIÓN Y CONSERVACIÓN DE OBRA PÚBLICA EN YUCATÁN</t>
  </si>
  <si>
    <t>INSTITUTO DE VIVIENDA DEL ESTADO DE YUCATÁN</t>
  </si>
  <si>
    <t>INSTITUTO DEL DEPORTE DEL ESTADO DE YUCATÁN</t>
  </si>
  <si>
    <t>COLEGIO DE BACHILLERES DEL ESTADO DE YUCATÁN</t>
  </si>
  <si>
    <t>COLEGIO DE ESTUDIOS CIENTÍFICOS Y TECNOLÓGICOS DEL ESTADO DE YUCATÁN</t>
  </si>
  <si>
    <t>COLEGIO DE EDUCACIÓN PROFESIONAL TÉCNICA DEL ESTADO DE YUCATÁN</t>
  </si>
  <si>
    <t>INSTITUTO DE EDUCACIÓN PARA ADULTOS DEL ESTADO DE YUCATÁN</t>
  </si>
  <si>
    <t>INSTITUTO DE BECAS  Y CRÉDITO EDUCATIVO DEL ESTADO DE YUCATÁN</t>
  </si>
  <si>
    <t>INSTITUTO YUCATECO DE EMPRENDEDORES</t>
  </si>
  <si>
    <t>CASA DE LAS ARTESANÍAS DEL ESTADO DE YUCATÁN</t>
  </si>
  <si>
    <t>INSTITUTO PROMOTOR DE FERIAS DE YUCATÁN</t>
  </si>
  <si>
    <t>FIDEICOMISO PARA LA PROMOCIÓN TURÍSTICA DEL ESTADO DE YUCATÁN</t>
  </si>
  <si>
    <t>PATRONATO DE LAS UNIDADES DE SERVICIOS CULTURALES Y TURÍSTICOS DEL ESTADO DE YUCATÁN</t>
  </si>
  <si>
    <t>FIDEICOMISO PARA EL DESARROLLO DEL TURISMO DE REUNIONES EN YUCATÁN</t>
  </si>
  <si>
    <t>INSTITUTO DE MOVILIDAD Y DESARROLLO URBANO TERRITORIAL</t>
  </si>
  <si>
    <t>SISTEMA PARA EL DESARROLLO INTEGRAL DE LA FAMILIA EN YUCATÁN</t>
  </si>
  <si>
    <t>JUNTA DE  ASISTENCIA PRIVADA DEL ESTADO DE YUCATÁN</t>
  </si>
  <si>
    <t>INSTITUTO PARA LA INCLUSIÓN DE LAS PERSONAS CON DISCAPACIDAD DEL ESTADO DE YUCATÁN</t>
  </si>
  <si>
    <t>OPD SERVICIOS DE SALUD DE YUCATÁN</t>
  </si>
  <si>
    <t>ADMINISTRACIÓN DEL PATRIMONIO DE LA BENEFICENCIA PÚBLICA DEL ESTADO DE YUCATÁN</t>
  </si>
  <si>
    <t>HOSPITAL DE LA AMISTAD</t>
  </si>
  <si>
    <t>HOSPITAL COMUNITARIO DE TICUL YUCATÁN</t>
  </si>
  <si>
    <t>HOSPITAL COMUNITARIO DE PETO YUCATAN</t>
  </si>
  <si>
    <t>CENTRO ESTATAL DE TRASPLANTES DE YUCATÁN</t>
  </si>
  <si>
    <t>RÉGIMEN ESTATAL DE PROTECCIÓN SOCIAL EN SALUD YUCATÁN</t>
  </si>
  <si>
    <t>HOSPITAL GENERAL DE TEKAX</t>
  </si>
  <si>
    <t>INSTITUTO DE SEGURIDAD JURÍDICA PATRIMONIAL DE YUCATÁN</t>
  </si>
  <si>
    <t>FIDEICOMISO GARANTE DE LA ORQUESTA SINFÓNICA DE YUCATÁN</t>
  </si>
  <si>
    <t>FIDEICOMISO PÚBLICO PARA LA ADMINISTRACIÓN DEL PALACIO DE LA MÚSICA</t>
  </si>
  <si>
    <t>SECRETARIA TÉCNICA DE PLANEACIÓN Y EVALUACIÓN.</t>
  </si>
  <si>
    <t>FIDEICOMISO PÚBLICO PARA LA ADMINISTRACIÓN DE LA RESERVA TERRITORIAL DE UCÚ</t>
  </si>
  <si>
    <t>ESCUELA SUPERIOR DE ARTES DE YUCATÁN</t>
  </si>
  <si>
    <t>UNIVERSIDAD TECNOLÓGICA METROPOLITANA</t>
  </si>
  <si>
    <t>INSTITUTO TECNOLÓGICO SUPERIOR DE VALLADOLID</t>
  </si>
  <si>
    <t>UNIVERSIDAD TECNOLÓGICA DEL CENTRO</t>
  </si>
  <si>
    <t>UNIVERSIDAD TECNOLÓGICA DEL MAYAB</t>
  </si>
  <si>
    <t>UNIVERSIDAD TECNOLÓGICA DEL PONIENTE</t>
  </si>
  <si>
    <t>INSTITUTO TECNOLÓGICO SUPERIOR DEL SUR DEL ESTADO DE YUCATÁN</t>
  </si>
  <si>
    <t>INSTITUTO TECNOLÓGICO SUPERIOR DE MOTUL</t>
  </si>
  <si>
    <t>INSTITUTO TECNOLÓGICO SUPERIOR PROGRESO</t>
  </si>
  <si>
    <t>UNIVERSIDAD DE ORIENTE</t>
  </si>
  <si>
    <t>UNIVERSIDAD TECNOLÓGICA REGIONAL DEL SUR</t>
  </si>
  <si>
    <t>UNIVERSIDAD POLITÉCNICA DE YUCATÁN</t>
  </si>
  <si>
    <t>AGENCIA PARA EL DESARROLLO  DE YUCATÁN</t>
  </si>
  <si>
    <t>INSTITUTO DE CAPACITACIÓN PARA EL TRABAJO DEL ESTADO DE YUCATÁN</t>
  </si>
  <si>
    <t>SECRETARÍA EJECUTIVA DEL SISTEMA ESTATAL ANTICORRUPCIÓN</t>
  </si>
  <si>
    <t>SECRETARÍA EJECUTIVA</t>
  </si>
  <si>
    <t>DIRECCIÓN DE ADMINISTRACIÓN Y FINANZAS</t>
  </si>
  <si>
    <t>DIRECCIÓN JURÍDICA</t>
  </si>
  <si>
    <t>DIRECCIÓN DE ANÁLISIS, PREVENCIÓN Y POLÍTICAS PÚBLICAS</t>
  </si>
  <si>
    <t>DIRECCIÓN DE VINCULACIÓN INTERINSTITUCIONAL</t>
  </si>
  <si>
    <t>DIRECCION DE TECNOLOGIA Y PLATAFORMA DIGITAL</t>
  </si>
  <si>
    <t>INSTITUCIONES PÚBLICAS DE SEGURIDAD SOCIAL</t>
  </si>
  <si>
    <t>INSTITUTO DE SEGURIDAD SOCIAL DE LOS TRABAJADORES DEL ESTADO DE YUCATÁN</t>
  </si>
  <si>
    <t>ENTIDADES PARAESTATALES EMPRESARIALES NO FINANCIERAS CON PARTICIPACIÓN ESTATAL MAYORITARIA</t>
  </si>
  <si>
    <t>SISTEMA TELE YUCATÁN SA DE CV</t>
  </si>
  <si>
    <t>AEROPUERTO  DE CHICHÉN ITZÁ DEL ESTADO DE YUCATÁN SA DE CV</t>
  </si>
  <si>
    <t>EMPRESA PORTUARIA YUCATECA SA DE CV</t>
  </si>
  <si>
    <t>FIDEICOMISOS EMPRESARIALES NO FINANCIEROS CON PARTICIPACIÓN ESTATAL MAYORITARIA</t>
  </si>
  <si>
    <t>ENTIDADES PARAESTATALES EMPRESARIALES FINANCIERAS MONETARIAS CON PARTICIPACION ESTATAL MAYORITARIA</t>
  </si>
  <si>
    <t>ENTIDADES PARAESTATALES EMPRESARIALES FINANCIERAS NO MONETARIAS CON PARTICIPACION ESTATAL MAYORITARIA</t>
  </si>
  <si>
    <t>FIDEICOMISOS FINANCIEROS PÚBLICOS CON PARTICIPACIÓN ESTATAL  MAYORITARIA</t>
  </si>
  <si>
    <t>Ingresos</t>
  </si>
  <si>
    <t>Ente Público:  PODER EJECUTIVO</t>
  </si>
  <si>
    <t>Del 1o.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</si>
</sst>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  <font>
      <sz val="11"/>
      <color theme="1"/>
      <name val="Calibri"/>
      <family val="2"/>
      <scheme val="minor"/>
    </font>
    <font>
      <b/>
      <sz val="10"/>
      <color indexed="8"/>
      <name val="Barlow"/>
    </font>
    <font>
      <sz val="10"/>
      <color indexed="8"/>
      <name val="Barlow"/>
    </font>
    <font>
      <sz val="11"/>
      <color rgb="FF92D050"/>
      <name val="Calibri"/>
      <family val="2"/>
      <scheme val="minor"/>
    </font>
    <font>
      <b/>
      <u/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3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0" fontId="4" fillId="0" borderId="3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0" fontId="4" fillId="0" borderId="0" xfId="0" applyFont="1"/>
    <xf numFmtId="0" fontId="4" fillId="0" borderId="2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1" xfId="0" applyFont="1" applyBorder="1"/>
    <xf numFmtId="0" fontId="2" fillId="0" borderId="1" xfId="0" applyFont="1" applyBorder="1" applyAlignment="1">
      <alignment horizontal="right"/>
    </xf>
    <xf numFmtId="164" fontId="0" fillId="0" borderId="0" xfId="0" applyNumberFormat="1"/>
    <xf numFmtId="43" fontId="0" fillId="0" borderId="0" xfId="1" applyFont="1"/>
    <xf numFmtId="43" fontId="1" fillId="0" borderId="0" xfId="1" applyFont="1"/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4" fontId="6" fillId="0" borderId="6" xfId="0" applyNumberFormat="1" applyFont="1" applyBorder="1" applyAlignment="1">
      <alignment vertical="top"/>
    </xf>
    <xf numFmtId="4" fontId="7" fillId="0" borderId="10" xfId="0" applyNumberFormat="1" applyFont="1" applyBorder="1" applyAlignment="1">
      <alignment vertical="top"/>
    </xf>
    <xf numFmtId="4" fontId="6" fillId="0" borderId="10" xfId="0" applyNumberFormat="1" applyFont="1" applyBorder="1" applyAlignment="1">
      <alignment vertical="top"/>
    </xf>
    <xf numFmtId="4" fontId="7" fillId="0" borderId="12" xfId="0" applyNumberFormat="1" applyFont="1" applyBorder="1" applyAlignment="1">
      <alignment vertical="top"/>
    </xf>
    <xf numFmtId="0" fontId="6" fillId="0" borderId="11" xfId="0" applyFont="1" applyBorder="1" applyAlignment="1">
      <alignment vertical="top"/>
    </xf>
    <xf numFmtId="4" fontId="6" fillId="0" borderId="11" xfId="0" applyNumberFormat="1" applyFont="1" applyBorder="1" applyAlignment="1">
      <alignment vertical="top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vertical="top"/>
    </xf>
    <xf numFmtId="164" fontId="4" fillId="0" borderId="0" xfId="0" applyNumberFormat="1" applyFont="1"/>
    <xf numFmtId="164" fontId="1" fillId="0" borderId="0" xfId="0" applyNumberFormat="1" applyFont="1"/>
    <xf numFmtId="164" fontId="8" fillId="0" borderId="0" xfId="0" applyNumberFormat="1" applyFont="1"/>
    <xf numFmtId="164" fontId="4" fillId="0" borderId="5" xfId="0" applyNumberFormat="1" applyFont="1" applyFill="1" applyBorder="1" applyAlignment="1">
      <alignment horizontal="right"/>
    </xf>
    <xf numFmtId="4" fontId="4" fillId="0" borderId="0" xfId="0" applyNumberFormat="1" applyFont="1"/>
    <xf numFmtId="0" fontId="7" fillId="0" borderId="10" xfId="0" applyFont="1" applyFill="1" applyBorder="1" applyAlignment="1">
      <alignment vertical="top"/>
    </xf>
    <xf numFmtId="0" fontId="6" fillId="0" borderId="10" xfId="0" applyFont="1" applyFill="1" applyBorder="1" applyAlignment="1">
      <alignment vertical="top"/>
    </xf>
    <xf numFmtId="43" fontId="4" fillId="0" borderId="0" xfId="1" applyFont="1"/>
    <xf numFmtId="4" fontId="6" fillId="0" borderId="4" xfId="0" applyNumberFormat="1" applyFont="1" applyBorder="1" applyAlignment="1">
      <alignment vertical="top"/>
    </xf>
    <xf numFmtId="4" fontId="7" fillId="0" borderId="5" xfId="0" applyNumberFormat="1" applyFont="1" applyBorder="1" applyAlignment="1">
      <alignment vertical="top"/>
    </xf>
    <xf numFmtId="4" fontId="6" fillId="0" borderId="5" xfId="0" applyNumberFormat="1" applyFont="1" applyBorder="1" applyAlignment="1">
      <alignment vertical="top"/>
    </xf>
    <xf numFmtId="164" fontId="2" fillId="0" borderId="10" xfId="0" applyNumberFormat="1" applyFont="1" applyBorder="1" applyAlignment="1">
      <alignment horizontal="right"/>
    </xf>
    <xf numFmtId="164" fontId="2" fillId="0" borderId="12" xfId="0" applyNumberFormat="1" applyFont="1" applyBorder="1" applyAlignment="1">
      <alignment horizontal="right"/>
    </xf>
    <xf numFmtId="0" fontId="2" fillId="0" borderId="11" xfId="0" applyFont="1" applyBorder="1"/>
    <xf numFmtId="164" fontId="2" fillId="0" borderId="11" xfId="0" applyNumberFormat="1" applyFont="1" applyBorder="1" applyAlignment="1">
      <alignment horizontal="right"/>
    </xf>
    <xf numFmtId="4" fontId="7" fillId="0" borderId="6" xfId="0" applyNumberFormat="1" applyFont="1" applyBorder="1" applyAlignment="1">
      <alignment vertical="top"/>
    </xf>
    <xf numFmtId="0" fontId="9" fillId="0" borderId="10" xfId="0" applyFont="1" applyFill="1" applyBorder="1" applyAlignment="1">
      <alignment vertical="top" wrapText="1"/>
    </xf>
    <xf numFmtId="4" fontId="2" fillId="0" borderId="11" xfId="0" applyNumberFormat="1" applyFont="1" applyBorder="1"/>
    <xf numFmtId="4" fontId="6" fillId="0" borderId="0" xfId="0" applyNumberFormat="1" applyFont="1" applyBorder="1" applyAlignment="1">
      <alignment vertical="top"/>
    </xf>
    <xf numFmtId="4" fontId="0" fillId="0" borderId="0" xfId="0" applyNumberFormat="1"/>
    <xf numFmtId="43" fontId="0" fillId="0" borderId="0" xfId="0" applyNumberFormat="1"/>
    <xf numFmtId="4" fontId="0" fillId="0" borderId="0" xfId="0" applyNumberFormat="1" applyFill="1"/>
    <xf numFmtId="43" fontId="0" fillId="0" borderId="0" xfId="1" applyFont="1" applyFill="1" applyBorder="1"/>
    <xf numFmtId="4" fontId="6" fillId="0" borderId="10" xfId="0" applyNumberFormat="1" applyFont="1" applyFill="1" applyBorder="1" applyAlignment="1">
      <alignment vertical="top"/>
    </xf>
    <xf numFmtId="4" fontId="7" fillId="0" borderId="10" xfId="0" applyNumberFormat="1" applyFont="1" applyFill="1" applyBorder="1" applyAlignment="1">
      <alignment vertical="top"/>
    </xf>
    <xf numFmtId="0" fontId="4" fillId="0" borderId="10" xfId="0" applyFont="1" applyFill="1" applyBorder="1"/>
    <xf numFmtId="164" fontId="2" fillId="0" borderId="10" xfId="0" applyNumberFormat="1" applyFont="1" applyFill="1" applyBorder="1" applyAlignment="1">
      <alignment horizontal="right"/>
    </xf>
    <xf numFmtId="0" fontId="4" fillId="0" borderId="12" xfId="0" applyFont="1" applyFill="1" applyBorder="1"/>
    <xf numFmtId="43" fontId="4" fillId="0" borderId="0" xfId="0" applyNumberFormat="1" applyFont="1"/>
    <xf numFmtId="0" fontId="6" fillId="0" borderId="6" xfId="0" applyFont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164" fontId="2" fillId="0" borderId="11" xfId="0" applyNumberFormat="1" applyFont="1" applyFill="1" applyBorder="1" applyAlignment="1">
      <alignment horizontal="right"/>
    </xf>
    <xf numFmtId="0" fontId="4" fillId="0" borderId="10" xfId="0" applyFont="1" applyBorder="1" applyAlignment="1">
      <alignment wrapText="1"/>
    </xf>
    <xf numFmtId="0" fontId="4" fillId="0" borderId="12" xfId="0" applyFont="1" applyBorder="1" applyAlignment="1">
      <alignment wrapText="1"/>
    </xf>
    <xf numFmtId="164" fontId="4" fillId="0" borderId="6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2" fillId="0" borderId="6" xfId="0" applyFont="1" applyBorder="1"/>
    <xf numFmtId="0" fontId="2" fillId="0" borderId="10" xfId="0" applyFont="1" applyBorder="1" applyAlignment="1">
      <alignment wrapText="1"/>
    </xf>
    <xf numFmtId="0" fontId="2" fillId="0" borderId="10" xfId="0" applyFont="1" applyBorder="1"/>
    <xf numFmtId="164" fontId="2" fillId="0" borderId="6" xfId="0" applyNumberFormat="1" applyFont="1" applyBorder="1" applyAlignment="1">
      <alignment horizontal="right"/>
    </xf>
    <xf numFmtId="0" fontId="2" fillId="0" borderId="6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10" xfId="0" applyFont="1" applyBorder="1" applyAlignment="1">
      <alignment horizontal="left" wrapText="1"/>
    </xf>
    <xf numFmtId="0" fontId="4" fillId="0" borderId="10" xfId="0" applyFont="1" applyBorder="1" applyAlignment="1"/>
    <xf numFmtId="164" fontId="4" fillId="0" borderId="10" xfId="0" applyNumberFormat="1" applyFont="1" applyFill="1" applyBorder="1" applyAlignment="1">
      <alignment horizontal="right"/>
    </xf>
    <xf numFmtId="0" fontId="4" fillId="0" borderId="6" xfId="0" applyFont="1" applyBorder="1" applyAlignment="1"/>
    <xf numFmtId="0" fontId="2" fillId="0" borderId="12" xfId="0" applyFont="1" applyBorder="1" applyAlignment="1"/>
    <xf numFmtId="0" fontId="2" fillId="0" borderId="11" xfId="0" applyFont="1" applyBorder="1" applyAlignment="1">
      <alignment wrapText="1"/>
    </xf>
    <xf numFmtId="0" fontId="2" fillId="0" borderId="11" xfId="0" applyFont="1" applyBorder="1" applyAlignment="1"/>
    <xf numFmtId="0" fontId="7" fillId="0" borderId="6" xfId="0" applyFont="1" applyBorder="1" applyAlignment="1">
      <alignment vertical="top" wrapText="1"/>
    </xf>
    <xf numFmtId="0" fontId="4" fillId="0" borderId="10" xfId="0" applyFont="1" applyFill="1" applyBorder="1" applyAlignment="1">
      <alignment wrapText="1"/>
    </xf>
    <xf numFmtId="0" fontId="4" fillId="0" borderId="12" xfId="0" applyFont="1" applyFill="1" applyBorder="1" applyAlignment="1">
      <alignment wrapText="1"/>
    </xf>
    <xf numFmtId="0" fontId="2" fillId="0" borderId="10" xfId="0" applyFont="1" applyFill="1" applyBorder="1" applyAlignment="1"/>
    <xf numFmtId="0" fontId="2" fillId="0" borderId="0" xfId="0" applyFont="1" applyAlignment="1"/>
    <xf numFmtId="0" fontId="4" fillId="0" borderId="11" xfId="0" applyFont="1" applyBorder="1"/>
    <xf numFmtId="164" fontId="4" fillId="0" borderId="11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showGridLines="0" workbookViewId="0">
      <selection activeCell="A6" sqref="A6:G6"/>
    </sheetView>
  </sheetViews>
  <sheetFormatPr baseColWidth="10" defaultRowHeight="15" x14ac:dyDescent="0.25"/>
  <cols>
    <col min="1" max="1" width="65.140625" customWidth="1"/>
    <col min="2" max="2" width="17.42578125" customWidth="1"/>
    <col min="3" max="3" width="16.140625" bestFit="1" customWidth="1"/>
    <col min="4" max="5" width="17" bestFit="1" customWidth="1"/>
    <col min="6" max="6" width="21.85546875" bestFit="1" customWidth="1"/>
    <col min="7" max="7" width="16.140625" bestFit="1" customWidth="1"/>
    <col min="8" max="8" width="17.85546875" bestFit="1" customWidth="1"/>
    <col min="9" max="9" width="5.5703125" bestFit="1" customWidth="1"/>
    <col min="10" max="10" width="16.85546875" bestFit="1" customWidth="1"/>
    <col min="11" max="12" width="16.85546875" customWidth="1"/>
    <col min="13" max="13" width="17.85546875" bestFit="1" customWidth="1"/>
    <col min="14" max="14" width="17.85546875" customWidth="1"/>
    <col min="15" max="15" width="17.140625" bestFit="1" customWidth="1"/>
    <col min="16" max="16" width="17.140625" customWidth="1"/>
  </cols>
  <sheetData>
    <row r="1" spans="1:16" x14ac:dyDescent="0.25">
      <c r="A1" s="100" t="s">
        <v>0</v>
      </c>
      <c r="B1" s="100"/>
      <c r="C1" s="100"/>
      <c r="D1" s="100"/>
      <c r="E1" s="100"/>
      <c r="F1" s="100"/>
      <c r="G1" s="100"/>
    </row>
    <row r="2" spans="1:16" x14ac:dyDescent="0.25">
      <c r="A2" s="96" t="s">
        <v>289</v>
      </c>
      <c r="B2" s="96"/>
      <c r="C2" s="96"/>
      <c r="D2" s="96"/>
      <c r="E2" s="96"/>
      <c r="F2" s="96"/>
      <c r="G2" s="96"/>
    </row>
    <row r="3" spans="1:16" x14ac:dyDescent="0.25">
      <c r="A3" s="101" t="s">
        <v>143</v>
      </c>
      <c r="B3" s="101"/>
      <c r="C3" s="101"/>
      <c r="D3" s="101"/>
      <c r="E3" s="101"/>
      <c r="F3" s="101"/>
      <c r="G3" s="101"/>
    </row>
    <row r="4" spans="1:16" x14ac:dyDescent="0.25">
      <c r="A4" s="101" t="s">
        <v>290</v>
      </c>
      <c r="B4" s="101"/>
      <c r="C4" s="101"/>
      <c r="D4" s="101"/>
      <c r="E4" s="101"/>
      <c r="F4" s="101"/>
      <c r="G4" s="101"/>
    </row>
    <row r="5" spans="1:16" x14ac:dyDescent="0.25">
      <c r="A5" s="101" t="s">
        <v>4</v>
      </c>
      <c r="B5" s="101"/>
      <c r="C5" s="101"/>
      <c r="D5" s="101"/>
      <c r="E5" s="101"/>
      <c r="F5" s="101"/>
      <c r="G5" s="101"/>
    </row>
    <row r="6" spans="1:16" x14ac:dyDescent="0.25">
      <c r="A6" s="96"/>
      <c r="B6" s="96"/>
      <c r="C6" s="96"/>
      <c r="D6" s="96"/>
      <c r="E6" s="96"/>
      <c r="F6" s="96"/>
      <c r="G6" s="96"/>
    </row>
    <row r="7" spans="1:16" x14ac:dyDescent="0.25">
      <c r="A7" s="66"/>
      <c r="B7" s="102" t="s">
        <v>288</v>
      </c>
      <c r="C7" s="102"/>
      <c r="D7" s="102"/>
      <c r="E7" s="102"/>
      <c r="F7" s="102"/>
      <c r="G7" s="102"/>
    </row>
    <row r="8" spans="1:16" ht="27" x14ac:dyDescent="0.25">
      <c r="A8" s="65" t="s">
        <v>148</v>
      </c>
      <c r="B8" s="18" t="s">
        <v>5</v>
      </c>
      <c r="C8" s="18" t="s">
        <v>144</v>
      </c>
      <c r="D8" s="18" t="s">
        <v>26</v>
      </c>
      <c r="E8" s="18" t="s">
        <v>6</v>
      </c>
      <c r="F8" s="18" t="s">
        <v>145</v>
      </c>
      <c r="G8" s="18" t="s">
        <v>146</v>
      </c>
    </row>
    <row r="9" spans="1:16" x14ac:dyDescent="0.25">
      <c r="A9" s="19"/>
      <c r="B9" s="20">
        <v>1</v>
      </c>
      <c r="C9" s="20">
        <v>2</v>
      </c>
      <c r="D9" s="20" t="s">
        <v>28</v>
      </c>
      <c r="E9" s="20">
        <v>4</v>
      </c>
      <c r="F9" s="20">
        <v>5</v>
      </c>
      <c r="G9" s="74" t="s">
        <v>147</v>
      </c>
    </row>
    <row r="10" spans="1:16" x14ac:dyDescent="0.25">
      <c r="A10" s="81" t="s">
        <v>149</v>
      </c>
      <c r="B10" s="70">
        <v>2080244219</v>
      </c>
      <c r="C10" s="70">
        <v>60930461.600000001</v>
      </c>
      <c r="D10" s="70">
        <v>2141174680.5999999</v>
      </c>
      <c r="E10" s="70">
        <v>2141174680.5999999</v>
      </c>
      <c r="F10" s="71">
        <v>2141174680.5999999</v>
      </c>
      <c r="G10" s="8">
        <v>60930461.600000001</v>
      </c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6.5" customHeight="1" x14ac:dyDescent="0.25">
      <c r="A11" s="68" t="s">
        <v>150</v>
      </c>
      <c r="B11" s="71">
        <v>1026632941.01</v>
      </c>
      <c r="C11" s="71">
        <v>-1026632941.01</v>
      </c>
      <c r="D11" s="71">
        <v>0</v>
      </c>
      <c r="E11" s="71">
        <v>0</v>
      </c>
      <c r="F11" s="71">
        <v>0</v>
      </c>
      <c r="G11" s="8">
        <v>-1026632941.01</v>
      </c>
      <c r="H11" s="15"/>
      <c r="I11" s="15"/>
      <c r="J11" s="15"/>
      <c r="K11" s="15"/>
      <c r="L11" s="15"/>
      <c r="M11" s="15"/>
      <c r="N11" s="15"/>
      <c r="O11" s="15"/>
      <c r="P11" s="15"/>
    </row>
    <row r="12" spans="1:16" x14ac:dyDescent="0.25">
      <c r="A12" s="68" t="s">
        <v>151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8">
        <v>0</v>
      </c>
      <c r="H12" s="15"/>
      <c r="I12" s="15"/>
      <c r="J12" s="15"/>
      <c r="K12" s="15"/>
      <c r="L12" s="15"/>
      <c r="M12" s="15"/>
      <c r="N12" s="15"/>
      <c r="O12" s="15"/>
      <c r="P12" s="15"/>
    </row>
    <row r="13" spans="1:16" x14ac:dyDescent="0.25">
      <c r="A13" s="68" t="s">
        <v>152</v>
      </c>
      <c r="B13" s="71">
        <v>1353895149</v>
      </c>
      <c r="C13" s="71">
        <v>-5999157.9800000004</v>
      </c>
      <c r="D13" s="71">
        <v>1347895991.02</v>
      </c>
      <c r="E13" s="71">
        <v>1347895991.02</v>
      </c>
      <c r="F13" s="71">
        <v>1347895991.02</v>
      </c>
      <c r="G13" s="8">
        <v>-5999157.9800000004</v>
      </c>
      <c r="H13" s="15"/>
      <c r="I13" s="15"/>
      <c r="J13" s="15"/>
      <c r="K13" s="15"/>
      <c r="L13" s="15"/>
      <c r="M13" s="15"/>
      <c r="N13" s="15"/>
      <c r="O13" s="15"/>
      <c r="P13" s="15"/>
    </row>
    <row r="14" spans="1:16" x14ac:dyDescent="0.25">
      <c r="A14" s="68" t="s">
        <v>153</v>
      </c>
      <c r="B14" s="71">
        <v>259434828</v>
      </c>
      <c r="C14" s="71">
        <v>-114550565.47</v>
      </c>
      <c r="D14" s="71">
        <v>144884262.53</v>
      </c>
      <c r="E14" s="71">
        <v>144884262.53</v>
      </c>
      <c r="F14" s="71">
        <v>144884262.53</v>
      </c>
      <c r="G14" s="8">
        <v>-114550565.47</v>
      </c>
      <c r="H14" s="15"/>
      <c r="I14" s="15"/>
      <c r="J14" s="15"/>
      <c r="K14" s="15"/>
      <c r="L14" s="15"/>
      <c r="M14" s="15"/>
      <c r="N14" s="15"/>
      <c r="O14" s="15"/>
      <c r="P14" s="15"/>
    </row>
    <row r="15" spans="1:16" x14ac:dyDescent="0.25">
      <c r="A15" s="68" t="s">
        <v>154</v>
      </c>
      <c r="B15" s="71">
        <v>86935965</v>
      </c>
      <c r="C15" s="71">
        <v>85067275.370000005</v>
      </c>
      <c r="D15" s="71">
        <v>172003240.37</v>
      </c>
      <c r="E15" s="71">
        <v>172003240.37</v>
      </c>
      <c r="F15" s="71">
        <v>172003240.37</v>
      </c>
      <c r="G15" s="8">
        <v>85067275.370000005</v>
      </c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5" customHeight="1" x14ac:dyDescent="0.25">
      <c r="A16" s="68" t="s">
        <v>155</v>
      </c>
      <c r="B16" s="71">
        <v>2099926716</v>
      </c>
      <c r="C16" s="71">
        <v>-2099926716</v>
      </c>
      <c r="D16" s="71">
        <v>0</v>
      </c>
      <c r="E16" s="71">
        <v>0</v>
      </c>
      <c r="F16" s="71">
        <v>0</v>
      </c>
      <c r="G16" s="8">
        <v>-2099926716</v>
      </c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24.75" customHeight="1" x14ac:dyDescent="0.25">
      <c r="A17" s="68" t="s">
        <v>156</v>
      </c>
      <c r="B17" s="71">
        <v>31773897239.830002</v>
      </c>
      <c r="C17" s="71">
        <v>478606312.99000001</v>
      </c>
      <c r="D17" s="71">
        <v>32252503552.82</v>
      </c>
      <c r="E17" s="71">
        <v>32252503552.82</v>
      </c>
      <c r="F17" s="71">
        <v>32252503552.82</v>
      </c>
      <c r="G17" s="8">
        <v>478606312.99000001</v>
      </c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26.25" customHeight="1" x14ac:dyDescent="0.25">
      <c r="A18" s="68" t="s">
        <v>157</v>
      </c>
      <c r="B18" s="71">
        <v>1905583881</v>
      </c>
      <c r="C18" s="71">
        <v>99590623.5</v>
      </c>
      <c r="D18" s="71">
        <v>2005174504.5</v>
      </c>
      <c r="E18" s="71">
        <v>2005174504.5</v>
      </c>
      <c r="F18" s="71">
        <v>2005174504.5</v>
      </c>
      <c r="G18" s="8">
        <v>99590623.5</v>
      </c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5" customHeight="1" x14ac:dyDescent="0.25">
      <c r="A19" s="69" t="s">
        <v>158</v>
      </c>
      <c r="B19" s="72">
        <v>0</v>
      </c>
      <c r="C19" s="72">
        <v>784088270.44000006</v>
      </c>
      <c r="D19" s="71">
        <v>784088270.44000006</v>
      </c>
      <c r="E19" s="71">
        <v>784088270.44000006</v>
      </c>
      <c r="F19" s="72">
        <v>784088270.44000006</v>
      </c>
      <c r="G19" s="8">
        <v>784088270.44000006</v>
      </c>
      <c r="H19" s="15"/>
      <c r="I19" s="15"/>
      <c r="J19" s="15"/>
      <c r="K19" s="15"/>
      <c r="L19" s="15"/>
      <c r="M19" s="15"/>
      <c r="N19" s="15"/>
      <c r="O19" s="15"/>
      <c r="P19" s="15"/>
    </row>
    <row r="20" spans="1:16" x14ac:dyDescent="0.25">
      <c r="A20" s="42" t="s">
        <v>159</v>
      </c>
      <c r="B20" s="67">
        <v>40586550938.839996</v>
      </c>
      <c r="C20" s="43">
        <v>-1738826436.5599999</v>
      </c>
      <c r="D20" s="43">
        <v>38847724502.279999</v>
      </c>
      <c r="E20" s="43">
        <v>38847724502.279999</v>
      </c>
      <c r="F20" s="73">
        <v>38847724502.279999</v>
      </c>
      <c r="G20" s="99">
        <v>-1738826436.5599999</v>
      </c>
      <c r="H20" s="17"/>
      <c r="I20" s="15"/>
      <c r="J20" s="16"/>
      <c r="K20" s="16"/>
      <c r="L20" s="16"/>
      <c r="M20" s="16"/>
      <c r="N20" s="16"/>
      <c r="O20" s="15"/>
      <c r="P20" s="15"/>
    </row>
    <row r="21" spans="1:16" x14ac:dyDescent="0.25">
      <c r="A21" s="6"/>
      <c r="B21" s="11"/>
      <c r="C21" s="11"/>
      <c r="D21" s="11"/>
      <c r="E21" s="11"/>
      <c r="F21" s="12" t="s">
        <v>160</v>
      </c>
      <c r="G21" s="98"/>
      <c r="H21" s="15"/>
      <c r="I21" s="15"/>
      <c r="J21" s="16"/>
      <c r="K21" s="16"/>
      <c r="L21" s="16"/>
      <c r="M21" s="15"/>
      <c r="N21" s="15"/>
    </row>
    <row r="22" spans="1:16" x14ac:dyDescent="0.25">
      <c r="A22" s="66"/>
      <c r="B22" s="103" t="s">
        <v>288</v>
      </c>
      <c r="C22" s="102"/>
      <c r="D22" s="102"/>
      <c r="E22" s="102"/>
      <c r="F22" s="102"/>
      <c r="G22" s="102"/>
      <c r="H22" s="15"/>
      <c r="I22" s="15"/>
      <c r="J22" s="16"/>
      <c r="K22" s="16"/>
      <c r="L22" s="16"/>
      <c r="M22" s="15"/>
      <c r="N22" s="15"/>
    </row>
    <row r="23" spans="1:16" ht="27" x14ac:dyDescent="0.25">
      <c r="A23" s="75" t="s">
        <v>161</v>
      </c>
      <c r="B23" s="20" t="s">
        <v>5</v>
      </c>
      <c r="C23" s="20" t="s">
        <v>144</v>
      </c>
      <c r="D23" s="20" t="s">
        <v>26</v>
      </c>
      <c r="E23" s="20" t="s">
        <v>6</v>
      </c>
      <c r="F23" s="20" t="s">
        <v>145</v>
      </c>
      <c r="G23" s="20" t="s">
        <v>146</v>
      </c>
      <c r="I23" s="15"/>
    </row>
    <row r="24" spans="1:16" x14ac:dyDescent="0.25">
      <c r="A24" s="19"/>
      <c r="B24" s="20">
        <v>1</v>
      </c>
      <c r="C24" s="20">
        <v>2</v>
      </c>
      <c r="D24" s="20" t="s">
        <v>28</v>
      </c>
      <c r="E24" s="20">
        <v>4</v>
      </c>
      <c r="F24" s="20">
        <v>5</v>
      </c>
      <c r="G24" s="20" t="s">
        <v>147</v>
      </c>
      <c r="H24" s="1"/>
      <c r="I24" s="15"/>
    </row>
    <row r="25" spans="1:16" x14ac:dyDescent="0.25">
      <c r="A25" s="80" t="s">
        <v>162</v>
      </c>
      <c r="B25" s="79">
        <v>37459991281.830002</v>
      </c>
      <c r="C25" s="79">
        <v>603644950.00999999</v>
      </c>
      <c r="D25" s="79">
        <v>38063636231.839996</v>
      </c>
      <c r="E25" s="79">
        <v>38063636231.839996</v>
      </c>
      <c r="F25" s="79">
        <v>38063636231.839996</v>
      </c>
      <c r="G25" s="5">
        <v>603644950.00999999</v>
      </c>
      <c r="I25" s="15"/>
      <c r="K25" s="15"/>
    </row>
    <row r="26" spans="1:16" x14ac:dyDescent="0.25">
      <c r="A26" s="68" t="s">
        <v>163</v>
      </c>
      <c r="B26" s="71">
        <v>2080244219</v>
      </c>
      <c r="C26" s="71">
        <v>60930461.600000001</v>
      </c>
      <c r="D26" s="71">
        <v>2141174680.5999999</v>
      </c>
      <c r="E26" s="71">
        <v>2141174680.5999999</v>
      </c>
      <c r="F26" s="71">
        <v>2141174680.5999999</v>
      </c>
      <c r="G26" s="8">
        <v>60930461.600000001</v>
      </c>
      <c r="I26" s="15"/>
    </row>
    <row r="27" spans="1:16" ht="15" customHeight="1" x14ac:dyDescent="0.25">
      <c r="A27" s="68" t="s">
        <v>164</v>
      </c>
      <c r="B27" s="71">
        <v>0</v>
      </c>
      <c r="C27" s="71">
        <v>0</v>
      </c>
      <c r="D27" s="71">
        <v>0</v>
      </c>
      <c r="E27" s="71">
        <v>0</v>
      </c>
      <c r="F27" s="71">
        <v>0</v>
      </c>
      <c r="G27" s="8">
        <v>0</v>
      </c>
      <c r="I27" s="15"/>
    </row>
    <row r="28" spans="1:16" ht="17.25" customHeight="1" x14ac:dyDescent="0.25">
      <c r="A28" s="68" t="s">
        <v>165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8">
        <v>0</v>
      </c>
      <c r="I28" s="15"/>
    </row>
    <row r="29" spans="1:16" x14ac:dyDescent="0.25">
      <c r="A29" s="68" t="s">
        <v>166</v>
      </c>
      <c r="B29" s="71">
        <v>1353895149</v>
      </c>
      <c r="C29" s="71">
        <v>-5999157.9800000004</v>
      </c>
      <c r="D29" s="71">
        <v>1347895991.02</v>
      </c>
      <c r="E29" s="71">
        <v>1347895991.02</v>
      </c>
      <c r="F29" s="71">
        <v>1347895991.02</v>
      </c>
      <c r="G29" s="8">
        <v>-5999157.9800000004</v>
      </c>
      <c r="I29" s="15"/>
    </row>
    <row r="30" spans="1:16" x14ac:dyDescent="0.25">
      <c r="A30" s="68" t="s">
        <v>167</v>
      </c>
      <c r="B30" s="71">
        <v>259434828</v>
      </c>
      <c r="C30" s="71">
        <v>-114550565.47</v>
      </c>
      <c r="D30" s="71">
        <v>144884262.53</v>
      </c>
      <c r="E30" s="71">
        <v>144884262.53</v>
      </c>
      <c r="F30" s="71">
        <v>144884262.53</v>
      </c>
      <c r="G30" s="8">
        <v>-114550565.47</v>
      </c>
      <c r="I30" s="15"/>
    </row>
    <row r="31" spans="1:16" x14ac:dyDescent="0.25">
      <c r="A31" s="68" t="s">
        <v>168</v>
      </c>
      <c r="B31" s="71">
        <v>86935965</v>
      </c>
      <c r="C31" s="71">
        <v>85067275.370000005</v>
      </c>
      <c r="D31" s="71">
        <v>172003240.37</v>
      </c>
      <c r="E31" s="71">
        <v>172003240.37</v>
      </c>
      <c r="F31" s="71">
        <v>172003240.37</v>
      </c>
      <c r="G31" s="8">
        <v>85067275.370000005</v>
      </c>
      <c r="I31" s="15"/>
    </row>
    <row r="32" spans="1:16" ht="28.5" customHeight="1" x14ac:dyDescent="0.25">
      <c r="A32" s="68" t="s">
        <v>169</v>
      </c>
      <c r="B32" s="71">
        <v>31773897239.830002</v>
      </c>
      <c r="C32" s="71">
        <v>478606312.99000001</v>
      </c>
      <c r="D32" s="71">
        <v>32252503552.82</v>
      </c>
      <c r="E32" s="71">
        <v>32252503552.82</v>
      </c>
      <c r="F32" s="71">
        <v>32252503552.82</v>
      </c>
      <c r="G32" s="8">
        <v>478606312.99000001</v>
      </c>
      <c r="I32" s="15"/>
    </row>
    <row r="33" spans="1:12" ht="27.75" customHeight="1" x14ac:dyDescent="0.25">
      <c r="A33" s="68" t="s">
        <v>170</v>
      </c>
      <c r="B33" s="71">
        <v>1905583881</v>
      </c>
      <c r="C33" s="71">
        <v>99590623.5</v>
      </c>
      <c r="D33" s="71">
        <v>2005174504.5</v>
      </c>
      <c r="E33" s="71">
        <v>2005174504.5</v>
      </c>
      <c r="F33" s="71">
        <v>2005174504.5</v>
      </c>
      <c r="G33" s="8">
        <v>99590623.5</v>
      </c>
      <c r="H33" s="1"/>
      <c r="I33" s="15"/>
    </row>
    <row r="34" spans="1:12" ht="40.5" x14ac:dyDescent="0.25">
      <c r="A34" s="77" t="s">
        <v>171</v>
      </c>
      <c r="B34" s="40">
        <v>3126559657.0100002</v>
      </c>
      <c r="C34" s="40">
        <v>-3126559657.0100002</v>
      </c>
      <c r="D34" s="40">
        <v>0</v>
      </c>
      <c r="E34" s="40">
        <v>0</v>
      </c>
      <c r="F34" s="40">
        <v>0</v>
      </c>
      <c r="G34" s="5">
        <v>-3126559657.0100002</v>
      </c>
      <c r="I34" s="15"/>
    </row>
    <row r="35" spans="1:12" x14ac:dyDescent="0.25">
      <c r="A35" s="68" t="s">
        <v>164</v>
      </c>
      <c r="B35" s="71">
        <v>1026632941.01</v>
      </c>
      <c r="C35" s="71">
        <v>-1026632941.01</v>
      </c>
      <c r="D35" s="71">
        <v>0</v>
      </c>
      <c r="E35" s="71">
        <v>0</v>
      </c>
      <c r="F35" s="71">
        <v>0</v>
      </c>
      <c r="G35" s="8">
        <v>-1026632941.01</v>
      </c>
      <c r="I35" s="15"/>
    </row>
    <row r="36" spans="1:12" x14ac:dyDescent="0.25">
      <c r="A36" s="68" t="s">
        <v>167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8">
        <v>0</v>
      </c>
      <c r="I36" s="15"/>
    </row>
    <row r="37" spans="1:12" ht="18" customHeight="1" x14ac:dyDescent="0.25">
      <c r="A37" s="68" t="s">
        <v>172</v>
      </c>
      <c r="B37" s="71">
        <v>2099926716</v>
      </c>
      <c r="C37" s="71">
        <v>-2099926716</v>
      </c>
      <c r="D37" s="71">
        <v>0</v>
      </c>
      <c r="E37" s="71">
        <v>0</v>
      </c>
      <c r="F37" s="71">
        <v>0</v>
      </c>
      <c r="G37" s="8">
        <v>-2099926716</v>
      </c>
      <c r="I37" s="15"/>
    </row>
    <row r="38" spans="1:12" ht="27.75" customHeight="1" x14ac:dyDescent="0.25">
      <c r="A38" s="68" t="s">
        <v>170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8">
        <v>0</v>
      </c>
      <c r="H38" s="1"/>
      <c r="I38" s="15"/>
    </row>
    <row r="39" spans="1:12" x14ac:dyDescent="0.25">
      <c r="A39" s="77" t="s">
        <v>173</v>
      </c>
      <c r="B39" s="40">
        <v>0</v>
      </c>
      <c r="C39" s="40">
        <v>784088270.44000006</v>
      </c>
      <c r="D39" s="40">
        <v>784088270.44000006</v>
      </c>
      <c r="E39" s="40">
        <v>784088270.44000006</v>
      </c>
      <c r="F39" s="40">
        <v>784088270.44000006</v>
      </c>
      <c r="G39" s="5">
        <v>784088270.44000006</v>
      </c>
      <c r="I39" s="15"/>
    </row>
    <row r="40" spans="1:12" ht="13.5" customHeight="1" x14ac:dyDescent="0.25">
      <c r="A40" s="69" t="s">
        <v>174</v>
      </c>
      <c r="B40" s="72">
        <v>0</v>
      </c>
      <c r="C40" s="72">
        <v>784088270.44000006</v>
      </c>
      <c r="D40" s="72">
        <v>784088270.44000006</v>
      </c>
      <c r="E40" s="71">
        <v>784088270.44000006</v>
      </c>
      <c r="F40" s="71">
        <v>784088270.44000006</v>
      </c>
      <c r="G40" s="8">
        <v>784088270.44000006</v>
      </c>
      <c r="H40" s="1"/>
      <c r="I40" s="15"/>
    </row>
    <row r="41" spans="1:12" x14ac:dyDescent="0.25">
      <c r="A41" s="42" t="s">
        <v>159</v>
      </c>
      <c r="B41" s="43">
        <v>40586550938.839996</v>
      </c>
      <c r="C41" s="43">
        <v>-1738826436.5599999</v>
      </c>
      <c r="D41" s="43">
        <v>38847724502.279999</v>
      </c>
      <c r="E41" s="43">
        <v>38847724502.279999</v>
      </c>
      <c r="F41" s="43">
        <v>38847724502.279999</v>
      </c>
      <c r="G41" s="97">
        <v>-1738826436.5599999</v>
      </c>
      <c r="I41" s="15"/>
      <c r="J41" s="15"/>
    </row>
    <row r="42" spans="1:12" x14ac:dyDescent="0.25">
      <c r="A42" s="10"/>
      <c r="B42" s="13"/>
      <c r="C42" s="13"/>
      <c r="D42" s="13"/>
      <c r="E42" s="13"/>
      <c r="F42" s="14" t="s">
        <v>160</v>
      </c>
      <c r="G42" s="98"/>
      <c r="I42" s="15"/>
      <c r="K42" s="15"/>
      <c r="L42" s="15"/>
    </row>
    <row r="43" spans="1:12" x14ac:dyDescent="0.25">
      <c r="A43" s="9"/>
      <c r="B43" s="9"/>
      <c r="C43" s="9"/>
      <c r="D43" s="9"/>
      <c r="E43" s="9"/>
      <c r="F43" s="9"/>
      <c r="G43" s="9"/>
    </row>
    <row r="44" spans="1:12" x14ac:dyDescent="0.25">
      <c r="A44" s="9" t="s">
        <v>23</v>
      </c>
      <c r="B44" s="9"/>
      <c r="C44" s="9"/>
      <c r="D44" s="9"/>
      <c r="E44" s="9"/>
      <c r="F44" s="9"/>
      <c r="G44" s="9"/>
    </row>
    <row r="45" spans="1:12" x14ac:dyDescent="0.25">
      <c r="A45" s="9"/>
      <c r="B45" s="9"/>
      <c r="C45" s="9"/>
      <c r="D45" s="9"/>
      <c r="E45" s="9"/>
      <c r="F45" s="9"/>
      <c r="G45" s="9"/>
    </row>
    <row r="46" spans="1:12" x14ac:dyDescent="0.25">
      <c r="A46" s="9"/>
      <c r="B46" s="9"/>
      <c r="C46" s="9"/>
      <c r="D46" s="9"/>
      <c r="E46" s="9"/>
      <c r="F46" s="9"/>
      <c r="G46" s="9"/>
    </row>
    <row r="47" spans="1:12" x14ac:dyDescent="0.25">
      <c r="A47" s="9"/>
      <c r="B47" s="9"/>
      <c r="C47" s="9"/>
      <c r="D47" s="9"/>
      <c r="E47" s="9"/>
      <c r="F47" s="9"/>
      <c r="G47" s="9"/>
    </row>
    <row r="48" spans="1:12" x14ac:dyDescent="0.25">
      <c r="A48" s="9"/>
      <c r="B48" s="9"/>
      <c r="C48" s="9"/>
      <c r="D48" s="9"/>
      <c r="E48" s="9"/>
      <c r="F48" s="9"/>
      <c r="G48" s="9"/>
    </row>
    <row r="49" spans="1:7" x14ac:dyDescent="0.25">
      <c r="A49" s="9"/>
      <c r="B49" s="9"/>
      <c r="C49" s="9"/>
      <c r="D49" s="9"/>
      <c r="E49" s="9"/>
      <c r="F49" s="9"/>
      <c r="G49" s="9"/>
    </row>
    <row r="50" spans="1:7" x14ac:dyDescent="0.25">
      <c r="A50" s="9"/>
      <c r="B50" s="9"/>
      <c r="C50" s="9"/>
      <c r="D50" s="9"/>
      <c r="E50" s="9"/>
      <c r="F50" s="9"/>
      <c r="G50" s="9"/>
    </row>
    <row r="51" spans="1:7" x14ac:dyDescent="0.25">
      <c r="A51" s="9"/>
      <c r="B51" s="9"/>
      <c r="C51" s="9"/>
      <c r="D51" s="9"/>
      <c r="E51" s="9"/>
      <c r="F51" s="9"/>
      <c r="G51" s="9"/>
    </row>
  </sheetData>
  <mergeCells count="10">
    <mergeCell ref="A6:G6"/>
    <mergeCell ref="G41:G42"/>
    <mergeCell ref="G20:G21"/>
    <mergeCell ref="A1:G1"/>
    <mergeCell ref="A2:G2"/>
    <mergeCell ref="A3:G3"/>
    <mergeCell ref="A4:G4"/>
    <mergeCell ref="A5:G5"/>
    <mergeCell ref="B7:G7"/>
    <mergeCell ref="B22:G22"/>
  </mergeCells>
  <printOptions horizontalCentered="1"/>
  <pageMargins left="0.78740157480314965" right="0.78740157480314965" top="1.9685039370078741" bottom="1.1811023622047245" header="0.39370078740157483" footer="0.39370078740157483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showGridLines="0" workbookViewId="0">
      <selection activeCell="A4" sqref="A4:G4"/>
    </sheetView>
  </sheetViews>
  <sheetFormatPr baseColWidth="10" defaultRowHeight="15" x14ac:dyDescent="0.25"/>
  <cols>
    <col min="1" max="1" width="53" customWidth="1"/>
    <col min="2" max="2" width="17.85546875" customWidth="1"/>
    <col min="3" max="3" width="18" customWidth="1"/>
    <col min="4" max="4" width="18.42578125" customWidth="1"/>
    <col min="5" max="5" width="19.5703125" customWidth="1"/>
    <col min="6" max="6" width="16.85546875" customWidth="1"/>
    <col min="7" max="7" width="15.7109375" customWidth="1"/>
  </cols>
  <sheetData>
    <row r="1" spans="1:7" x14ac:dyDescent="0.25">
      <c r="A1" s="101" t="s">
        <v>0</v>
      </c>
      <c r="B1" s="101"/>
      <c r="C1" s="101"/>
      <c r="D1" s="101"/>
      <c r="E1" s="101"/>
      <c r="F1" s="101"/>
      <c r="G1" s="101"/>
    </row>
    <row r="2" spans="1:7" x14ac:dyDescent="0.25">
      <c r="A2" s="101" t="s">
        <v>289</v>
      </c>
      <c r="B2" s="101"/>
      <c r="C2" s="101"/>
      <c r="D2" s="101"/>
      <c r="E2" s="101"/>
      <c r="F2" s="101"/>
      <c r="G2" s="101"/>
    </row>
    <row r="3" spans="1:7" x14ac:dyDescent="0.25">
      <c r="A3" s="101" t="s">
        <v>1</v>
      </c>
      <c r="B3" s="101"/>
      <c r="C3" s="101"/>
      <c r="D3" s="101"/>
      <c r="E3" s="101"/>
      <c r="F3" s="101"/>
      <c r="G3" s="101"/>
    </row>
    <row r="4" spans="1:7" x14ac:dyDescent="0.25">
      <c r="A4" s="101" t="s">
        <v>142</v>
      </c>
      <c r="B4" s="101"/>
      <c r="C4" s="101"/>
      <c r="D4" s="101"/>
      <c r="E4" s="101"/>
      <c r="F4" s="101"/>
      <c r="G4" s="101"/>
    </row>
    <row r="5" spans="1:7" x14ac:dyDescent="0.25">
      <c r="A5" s="101" t="s">
        <v>3</v>
      </c>
      <c r="B5" s="101"/>
      <c r="C5" s="101"/>
      <c r="D5" s="101"/>
      <c r="E5" s="101"/>
      <c r="F5" s="101"/>
      <c r="G5" s="101"/>
    </row>
    <row r="6" spans="1:7" x14ac:dyDescent="0.25">
      <c r="A6" s="101" t="s">
        <v>4</v>
      </c>
      <c r="B6" s="101"/>
      <c r="C6" s="101"/>
      <c r="D6" s="101"/>
      <c r="E6" s="101"/>
      <c r="F6" s="101"/>
      <c r="G6" s="101"/>
    </row>
    <row r="7" spans="1:7" x14ac:dyDescent="0.25">
      <c r="A7" s="64"/>
      <c r="B7" s="104" t="s">
        <v>175</v>
      </c>
      <c r="C7" s="105"/>
      <c r="D7" s="105"/>
      <c r="E7" s="105"/>
      <c r="F7" s="105"/>
      <c r="G7" s="103"/>
    </row>
    <row r="8" spans="1:7" ht="27" x14ac:dyDescent="0.25">
      <c r="A8" s="65" t="s">
        <v>8</v>
      </c>
      <c r="B8" s="18" t="s">
        <v>24</v>
      </c>
      <c r="C8" s="18" t="s">
        <v>25</v>
      </c>
      <c r="D8" s="18" t="s">
        <v>26</v>
      </c>
      <c r="E8" s="18" t="s">
        <v>6</v>
      </c>
      <c r="F8" s="18" t="s">
        <v>7</v>
      </c>
      <c r="G8" s="18" t="s">
        <v>27</v>
      </c>
    </row>
    <row r="9" spans="1:7" x14ac:dyDescent="0.25">
      <c r="A9" s="19"/>
      <c r="B9" s="20">
        <v>1</v>
      </c>
      <c r="C9" s="20">
        <v>2</v>
      </c>
      <c r="D9" s="20" t="s">
        <v>28</v>
      </c>
      <c r="E9" s="20">
        <v>4</v>
      </c>
      <c r="F9" s="20">
        <v>5</v>
      </c>
      <c r="G9" s="20" t="s">
        <v>29</v>
      </c>
    </row>
    <row r="10" spans="1:7" x14ac:dyDescent="0.25">
      <c r="A10" s="58" t="s">
        <v>176</v>
      </c>
      <c r="B10" s="21">
        <f>+B11+B12+B13+B14+B15+B16+B17+B18+B19+B20+B21+B22+B23+B24+B25+B26+B27+B28+B29+B30+B32+B34</f>
        <v>24786363611</v>
      </c>
      <c r="C10" s="21">
        <f>+C11+C12+C13+C14+C15+C16+C17+C18+C19+C20+C21+C22+C23+C24+C25+C26+C27+C28+C29+C30+C32+C34</f>
        <v>832506797.33999991</v>
      </c>
      <c r="D10" s="21">
        <f>+D11+D12+D13+D14+D15+D16+D17+D18+D19+D20+D21+D22+D23+D24+D25+D26+D27+D28+D29+D30+D32+D34</f>
        <v>25618870408.34</v>
      </c>
      <c r="E10" s="21">
        <f t="shared" ref="E10:G10" si="0">+E11+E12+E13+E14+E15+E16+E17+E18+E19+E20+E21+E22+E23+E24+E25+E26+E27+E28+E29+E30+E32+E34</f>
        <v>25035640484.629997</v>
      </c>
      <c r="F10" s="21">
        <f t="shared" si="0"/>
        <v>24519937231.16</v>
      </c>
      <c r="G10" s="21">
        <f t="shared" si="0"/>
        <v>583229923.70999992</v>
      </c>
    </row>
    <row r="11" spans="1:7" x14ac:dyDescent="0.25">
      <c r="A11" s="59" t="s">
        <v>177</v>
      </c>
      <c r="B11" s="22">
        <v>31603112</v>
      </c>
      <c r="C11" s="22">
        <v>-937932.3</v>
      </c>
      <c r="D11" s="22">
        <v>30665179.699999999</v>
      </c>
      <c r="E11" s="22">
        <v>30665179.240000002</v>
      </c>
      <c r="F11" s="22">
        <v>30298235.719999999</v>
      </c>
      <c r="G11" s="22">
        <v>0.46</v>
      </c>
    </row>
    <row r="12" spans="1:7" x14ac:dyDescent="0.25">
      <c r="A12" s="59" t="s">
        <v>178</v>
      </c>
      <c r="B12" s="22">
        <v>483362854</v>
      </c>
      <c r="C12" s="22">
        <v>-60594170.009999998</v>
      </c>
      <c r="D12" s="22">
        <v>422768683.99000001</v>
      </c>
      <c r="E12" s="22">
        <v>422757296.63999999</v>
      </c>
      <c r="F12" s="22">
        <v>410061427.65000004</v>
      </c>
      <c r="G12" s="22">
        <v>11387.35</v>
      </c>
    </row>
    <row r="13" spans="1:7" x14ac:dyDescent="0.25">
      <c r="A13" s="59" t="s">
        <v>179</v>
      </c>
      <c r="B13" s="22">
        <v>16375184</v>
      </c>
      <c r="C13" s="22">
        <v>-516560.26</v>
      </c>
      <c r="D13" s="22">
        <v>15858623.74</v>
      </c>
      <c r="E13" s="22">
        <v>15858623.710000001</v>
      </c>
      <c r="F13" s="22">
        <v>15547758.02</v>
      </c>
      <c r="G13" s="22">
        <v>0.03</v>
      </c>
    </row>
    <row r="14" spans="1:7" x14ac:dyDescent="0.25">
      <c r="A14" s="59" t="s">
        <v>180</v>
      </c>
      <c r="B14" s="22">
        <v>2573346128</v>
      </c>
      <c r="C14" s="22">
        <v>464961073.96999991</v>
      </c>
      <c r="D14" s="22">
        <v>3038307201.9700003</v>
      </c>
      <c r="E14" s="22">
        <v>2470565657.5799999</v>
      </c>
      <c r="F14" s="22">
        <v>2312003642.6500001</v>
      </c>
      <c r="G14" s="22">
        <v>567741544.38999999</v>
      </c>
    </row>
    <row r="15" spans="1:7" x14ac:dyDescent="0.25">
      <c r="A15" s="59" t="s">
        <v>181</v>
      </c>
      <c r="B15" s="22">
        <v>9828444271</v>
      </c>
      <c r="C15" s="22">
        <v>305322721.65000004</v>
      </c>
      <c r="D15" s="22">
        <v>10133766992.65</v>
      </c>
      <c r="E15" s="22">
        <v>10133763698.940001</v>
      </c>
      <c r="F15" s="22">
        <v>10053783945.1</v>
      </c>
      <c r="G15" s="22">
        <v>3293.71</v>
      </c>
    </row>
    <row r="16" spans="1:7" x14ac:dyDescent="0.25">
      <c r="A16" s="59" t="s">
        <v>182</v>
      </c>
      <c r="B16" s="22">
        <v>445034889</v>
      </c>
      <c r="C16" s="22">
        <v>5275308</v>
      </c>
      <c r="D16" s="22">
        <v>450310197</v>
      </c>
      <c r="E16" s="22">
        <v>450210722.80000001</v>
      </c>
      <c r="F16" s="22">
        <v>427530124.50999999</v>
      </c>
      <c r="G16" s="22">
        <v>99474.2</v>
      </c>
    </row>
    <row r="17" spans="1:7" x14ac:dyDescent="0.25">
      <c r="A17" s="59" t="s">
        <v>183</v>
      </c>
      <c r="B17" s="22">
        <v>486719242</v>
      </c>
      <c r="C17" s="22">
        <v>-191288280.28</v>
      </c>
      <c r="D17" s="22">
        <v>295430961.72000003</v>
      </c>
      <c r="E17" s="22">
        <v>294845281.32999998</v>
      </c>
      <c r="F17" s="22">
        <v>288655542.93000001</v>
      </c>
      <c r="G17" s="22">
        <v>585680.39</v>
      </c>
    </row>
    <row r="18" spans="1:7" x14ac:dyDescent="0.25">
      <c r="A18" s="59" t="s">
        <v>184</v>
      </c>
      <c r="B18" s="22">
        <v>457037243</v>
      </c>
      <c r="C18" s="22">
        <v>-268513839.60000002</v>
      </c>
      <c r="D18" s="22">
        <v>188523403.40000001</v>
      </c>
      <c r="E18" s="22">
        <v>188523403.37</v>
      </c>
      <c r="F18" s="22">
        <v>161879328.25</v>
      </c>
      <c r="G18" s="22">
        <v>0.03</v>
      </c>
    </row>
    <row r="19" spans="1:7" x14ac:dyDescent="0.25">
      <c r="A19" s="59" t="s">
        <v>185</v>
      </c>
      <c r="B19" s="22">
        <v>195861987</v>
      </c>
      <c r="C19" s="22">
        <v>-56835018.630000003</v>
      </c>
      <c r="D19" s="22">
        <v>139026968.37</v>
      </c>
      <c r="E19" s="22">
        <v>139022290.49000001</v>
      </c>
      <c r="F19" s="22">
        <v>119001657.44</v>
      </c>
      <c r="G19" s="22">
        <v>4677.88</v>
      </c>
    </row>
    <row r="20" spans="1:7" x14ac:dyDescent="0.25">
      <c r="A20" s="59" t="s">
        <v>186</v>
      </c>
      <c r="B20" s="22">
        <v>109353577</v>
      </c>
      <c r="C20" s="22">
        <v>-49611489</v>
      </c>
      <c r="D20" s="22">
        <v>59742088</v>
      </c>
      <c r="E20" s="22">
        <v>59742087.960000001</v>
      </c>
      <c r="F20" s="22">
        <v>57822102.550000004</v>
      </c>
      <c r="G20" s="22">
        <v>0.04</v>
      </c>
    </row>
    <row r="21" spans="1:7" x14ac:dyDescent="0.25">
      <c r="A21" s="59" t="s">
        <v>187</v>
      </c>
      <c r="B21" s="22">
        <v>90285285</v>
      </c>
      <c r="C21" s="22">
        <v>627142.5</v>
      </c>
      <c r="D21" s="22">
        <v>90912427.5</v>
      </c>
      <c r="E21" s="22">
        <v>90911085.700000003</v>
      </c>
      <c r="F21" s="22">
        <v>89118048.159999996</v>
      </c>
      <c r="G21" s="22">
        <v>1341.8</v>
      </c>
    </row>
    <row r="22" spans="1:7" x14ac:dyDescent="0.25">
      <c r="A22" s="59" t="s">
        <v>188</v>
      </c>
      <c r="B22" s="22">
        <v>335125532</v>
      </c>
      <c r="C22" s="22">
        <v>17781442.210000001</v>
      </c>
      <c r="D22" s="22">
        <v>352906974.20999998</v>
      </c>
      <c r="E22" s="22">
        <v>352482816.86000001</v>
      </c>
      <c r="F22" s="22">
        <v>314712226.49000001</v>
      </c>
      <c r="G22" s="22">
        <v>424157.35000000003</v>
      </c>
    </row>
    <row r="23" spans="1:7" x14ac:dyDescent="0.25">
      <c r="A23" s="59" t="s">
        <v>189</v>
      </c>
      <c r="B23" s="22">
        <v>1500000</v>
      </c>
      <c r="C23" s="22">
        <v>-1500000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59" t="s">
        <v>190</v>
      </c>
      <c r="B24" s="22">
        <v>641182171</v>
      </c>
      <c r="C24" s="22">
        <v>122957779.92</v>
      </c>
      <c r="D24" s="22">
        <v>764139950.91999996</v>
      </c>
      <c r="E24" s="22">
        <v>764139950.91999996</v>
      </c>
      <c r="F24" s="22">
        <v>753606454.01999998</v>
      </c>
      <c r="G24" s="22">
        <v>0</v>
      </c>
    </row>
    <row r="25" spans="1:7" x14ac:dyDescent="0.25">
      <c r="A25" s="59" t="s">
        <v>191</v>
      </c>
      <c r="B25" s="22">
        <v>125313392</v>
      </c>
      <c r="C25" s="22">
        <v>-1184292.05</v>
      </c>
      <c r="D25" s="22">
        <v>124129099.95</v>
      </c>
      <c r="E25" s="22">
        <v>124105481.49000001</v>
      </c>
      <c r="F25" s="22">
        <v>119431183.69</v>
      </c>
      <c r="G25" s="22">
        <v>23618.46</v>
      </c>
    </row>
    <row r="26" spans="1:7" x14ac:dyDescent="0.25">
      <c r="A26" s="59" t="s">
        <v>192</v>
      </c>
      <c r="B26" s="22">
        <v>467840657</v>
      </c>
      <c r="C26" s="22">
        <v>35509209.200000003</v>
      </c>
      <c r="D26" s="22">
        <v>503349866.19999999</v>
      </c>
      <c r="E26" s="22">
        <v>503349866.16000003</v>
      </c>
      <c r="F26" s="22">
        <v>494979235.60000002</v>
      </c>
      <c r="G26" s="22">
        <v>0.04</v>
      </c>
    </row>
    <row r="27" spans="1:7" x14ac:dyDescent="0.25">
      <c r="A27" s="59" t="s">
        <v>193</v>
      </c>
      <c r="B27" s="22">
        <v>941200171</v>
      </c>
      <c r="C27" s="22">
        <v>294254597.62</v>
      </c>
      <c r="D27" s="22">
        <v>1235454768.6200001</v>
      </c>
      <c r="E27" s="22">
        <v>1231798914.74</v>
      </c>
      <c r="F27" s="22">
        <v>1128993561.9300001</v>
      </c>
      <c r="G27" s="22">
        <v>3655853.88</v>
      </c>
    </row>
    <row r="28" spans="1:7" ht="27" x14ac:dyDescent="0.25">
      <c r="A28" s="59" t="s">
        <v>194</v>
      </c>
      <c r="B28" s="22">
        <v>146580923</v>
      </c>
      <c r="C28" s="22">
        <v>1096644.6400000001</v>
      </c>
      <c r="D28" s="22">
        <v>147677567.64000002</v>
      </c>
      <c r="E28" s="22">
        <v>144612557.00999999</v>
      </c>
      <c r="F28" s="22">
        <v>139896770.55000001</v>
      </c>
      <c r="G28" s="22">
        <v>3065010.63</v>
      </c>
    </row>
    <row r="29" spans="1:7" x14ac:dyDescent="0.25">
      <c r="A29" s="59" t="s">
        <v>195</v>
      </c>
      <c r="B29" s="22">
        <v>77798839</v>
      </c>
      <c r="C29" s="22">
        <v>-8800111.9799999986</v>
      </c>
      <c r="D29" s="22">
        <v>68998727.019999996</v>
      </c>
      <c r="E29" s="22">
        <v>68922906.890000001</v>
      </c>
      <c r="F29" s="22">
        <v>67496842.939999998</v>
      </c>
      <c r="G29" s="22">
        <v>75820.13</v>
      </c>
    </row>
    <row r="30" spans="1:7" x14ac:dyDescent="0.25">
      <c r="A30" s="59" t="s">
        <v>196</v>
      </c>
      <c r="B30" s="22">
        <v>114459907</v>
      </c>
      <c r="C30" s="22">
        <v>-12548566.390000001</v>
      </c>
      <c r="D30" s="22">
        <v>101911340.61</v>
      </c>
      <c r="E30" s="22">
        <v>101754681.93000001</v>
      </c>
      <c r="F30" s="22">
        <v>99418325.090000004</v>
      </c>
      <c r="G30" s="22">
        <v>156658.68</v>
      </c>
    </row>
    <row r="31" spans="1:7" ht="27" x14ac:dyDescent="0.25">
      <c r="A31" s="60" t="s">
        <v>197</v>
      </c>
      <c r="B31" s="23">
        <v>6667628987</v>
      </c>
      <c r="C31" s="23">
        <v>124895470.98</v>
      </c>
      <c r="D31" s="23">
        <v>6792524457.9800005</v>
      </c>
      <c r="E31" s="23">
        <v>6792524456.9800005</v>
      </c>
      <c r="F31" s="23">
        <v>6792493320.2300005</v>
      </c>
      <c r="G31" s="23">
        <v>1</v>
      </c>
    </row>
    <row r="32" spans="1:7" x14ac:dyDescent="0.25">
      <c r="A32" s="61" t="s">
        <v>193</v>
      </c>
      <c r="B32" s="22">
        <v>6667628987</v>
      </c>
      <c r="C32" s="22">
        <v>124895470.98</v>
      </c>
      <c r="D32" s="22">
        <v>6792524457.9800005</v>
      </c>
      <c r="E32" s="22">
        <v>6792524456.9800005</v>
      </c>
      <c r="F32" s="22">
        <v>6792493320.2300005</v>
      </c>
      <c r="G32" s="22">
        <v>1</v>
      </c>
    </row>
    <row r="33" spans="1:7" x14ac:dyDescent="0.25">
      <c r="A33" s="62" t="s">
        <v>198</v>
      </c>
      <c r="B33" s="23">
        <v>550309260</v>
      </c>
      <c r="C33" s="23">
        <v>112155667.15000001</v>
      </c>
      <c r="D33" s="23">
        <v>662464927.14999998</v>
      </c>
      <c r="E33" s="23">
        <v>655083523.88999999</v>
      </c>
      <c r="F33" s="23">
        <v>643207497.63999999</v>
      </c>
      <c r="G33" s="23">
        <v>7381403.2599999998</v>
      </c>
    </row>
    <row r="34" spans="1:7" x14ac:dyDescent="0.25">
      <c r="A34" s="61" t="s">
        <v>193</v>
      </c>
      <c r="B34" s="22">
        <v>550309260</v>
      </c>
      <c r="C34" s="22">
        <v>112155667.15000001</v>
      </c>
      <c r="D34" s="22">
        <v>662464927.14999998</v>
      </c>
      <c r="E34" s="22">
        <v>655083523.88999999</v>
      </c>
      <c r="F34" s="22">
        <v>643207497.63999999</v>
      </c>
      <c r="G34" s="22">
        <v>7381403.2599999998</v>
      </c>
    </row>
    <row r="35" spans="1:7" x14ac:dyDescent="0.25">
      <c r="A35" s="61"/>
      <c r="B35" s="24"/>
      <c r="C35" s="24"/>
      <c r="D35" s="24"/>
      <c r="E35" s="24"/>
      <c r="F35" s="24"/>
      <c r="G35" s="24"/>
    </row>
    <row r="36" spans="1:7" x14ac:dyDescent="0.25">
      <c r="A36" s="25" t="s">
        <v>199</v>
      </c>
      <c r="B36" s="26">
        <f>B10</f>
        <v>24786363611</v>
      </c>
      <c r="C36" s="26">
        <f>C10</f>
        <v>832506797.33999991</v>
      </c>
      <c r="D36" s="26">
        <f t="shared" ref="D36:G36" si="1">D10</f>
        <v>25618870408.34</v>
      </c>
      <c r="E36" s="26">
        <f t="shared" si="1"/>
        <v>25035640484.629997</v>
      </c>
      <c r="F36" s="26">
        <f t="shared" si="1"/>
        <v>24519937231.16</v>
      </c>
      <c r="G36" s="26">
        <f t="shared" si="1"/>
        <v>583229923.70999992</v>
      </c>
    </row>
    <row r="37" spans="1:7" x14ac:dyDescent="0.25">
      <c r="A37" s="27"/>
      <c r="B37" s="28"/>
      <c r="C37" s="28"/>
      <c r="D37" s="28"/>
      <c r="E37" s="28"/>
      <c r="F37" s="28"/>
      <c r="G37" s="28"/>
    </row>
    <row r="38" spans="1:7" x14ac:dyDescent="0.25">
      <c r="A38" s="9" t="s">
        <v>23</v>
      </c>
      <c r="B38" s="9"/>
      <c r="C38" s="9"/>
      <c r="D38" s="9"/>
      <c r="E38" s="9"/>
      <c r="F38" s="9"/>
      <c r="G38" s="9"/>
    </row>
    <row r="39" spans="1:7" x14ac:dyDescent="0.25">
      <c r="A39" s="9"/>
      <c r="B39" s="36"/>
      <c r="C39" s="36"/>
      <c r="D39" s="36"/>
      <c r="E39" s="36"/>
      <c r="F39" s="36"/>
      <c r="G39" s="36"/>
    </row>
    <row r="40" spans="1:7" x14ac:dyDescent="0.25">
      <c r="A40" s="9"/>
      <c r="B40" s="36"/>
      <c r="C40" s="36"/>
      <c r="D40" s="36"/>
      <c r="E40" s="36"/>
      <c r="F40" s="36"/>
      <c r="G40" s="36"/>
    </row>
    <row r="41" spans="1:7" x14ac:dyDescent="0.25">
      <c r="A41" s="9"/>
      <c r="B41" s="57"/>
      <c r="C41" s="9"/>
      <c r="D41" s="9"/>
      <c r="E41" s="9"/>
      <c r="F41" s="9"/>
      <c r="G41" s="9"/>
    </row>
    <row r="42" spans="1:7" x14ac:dyDescent="0.25">
      <c r="A42" s="9"/>
      <c r="B42" s="33"/>
      <c r="C42" s="33"/>
      <c r="D42" s="33"/>
      <c r="E42" s="33"/>
      <c r="F42" s="33"/>
      <c r="G42" s="33"/>
    </row>
    <row r="43" spans="1:7" x14ac:dyDescent="0.25">
      <c r="A43" s="9"/>
      <c r="B43" s="9"/>
      <c r="C43" s="9"/>
      <c r="D43" s="9"/>
      <c r="E43" s="9"/>
      <c r="F43" s="9"/>
      <c r="G43" s="9"/>
    </row>
    <row r="44" spans="1:7" x14ac:dyDescent="0.25">
      <c r="A44" s="9"/>
      <c r="B44" s="9"/>
      <c r="C44" s="9"/>
      <c r="D44" s="9"/>
      <c r="E44" s="9"/>
      <c r="F44" s="9"/>
      <c r="G44" s="9"/>
    </row>
    <row r="45" spans="1:7" x14ac:dyDescent="0.25">
      <c r="A45" s="9"/>
      <c r="B45" s="9"/>
      <c r="C45" s="9"/>
      <c r="D45" s="9"/>
      <c r="E45" s="9"/>
      <c r="F45" s="9"/>
      <c r="G45" s="9"/>
    </row>
    <row r="60" ht="16.5" customHeight="1" x14ac:dyDescent="0.25"/>
  </sheetData>
  <mergeCells count="7">
    <mergeCell ref="A6:G6"/>
    <mergeCell ref="B7:G7"/>
    <mergeCell ref="A2:G2"/>
    <mergeCell ref="A1:G1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showGridLines="0" workbookViewId="0">
      <selection activeCell="A3" sqref="A3:G3"/>
    </sheetView>
  </sheetViews>
  <sheetFormatPr baseColWidth="10" defaultRowHeight="15" x14ac:dyDescent="0.25"/>
  <cols>
    <col min="1" max="1" width="63.85546875" customWidth="1"/>
    <col min="2" max="2" width="17.85546875" customWidth="1"/>
    <col min="3" max="3" width="18" customWidth="1"/>
    <col min="4" max="4" width="18.42578125" customWidth="1"/>
    <col min="5" max="6" width="16.85546875" customWidth="1"/>
    <col min="7" max="7" width="15.7109375" customWidth="1"/>
    <col min="8" max="8" width="13.7109375" bestFit="1" customWidth="1"/>
  </cols>
  <sheetData>
    <row r="1" spans="1:9" x14ac:dyDescent="0.25">
      <c r="A1" s="96" t="s">
        <v>0</v>
      </c>
      <c r="B1" s="96"/>
      <c r="C1" s="96"/>
      <c r="D1" s="96"/>
      <c r="E1" s="96"/>
      <c r="F1" s="96"/>
      <c r="G1" s="96"/>
    </row>
    <row r="2" spans="1:9" x14ac:dyDescent="0.25">
      <c r="A2" s="101" t="s">
        <v>289</v>
      </c>
      <c r="B2" s="101"/>
      <c r="C2" s="101"/>
      <c r="D2" s="101"/>
      <c r="E2" s="101"/>
      <c r="F2" s="101"/>
      <c r="G2" s="101"/>
    </row>
    <row r="3" spans="1:9" x14ac:dyDescent="0.25">
      <c r="A3" s="101" t="s">
        <v>1</v>
      </c>
      <c r="B3" s="101"/>
      <c r="C3" s="101"/>
      <c r="D3" s="101"/>
      <c r="E3" s="101"/>
      <c r="F3" s="101"/>
      <c r="G3" s="101"/>
    </row>
    <row r="4" spans="1:9" x14ac:dyDescent="0.25">
      <c r="A4" s="101" t="s">
        <v>142</v>
      </c>
      <c r="B4" s="101"/>
      <c r="C4" s="101"/>
      <c r="D4" s="101"/>
      <c r="E4" s="101"/>
      <c r="F4" s="101"/>
      <c r="G4" s="101"/>
    </row>
    <row r="5" spans="1:9" x14ac:dyDescent="0.25">
      <c r="A5" s="101" t="s">
        <v>3</v>
      </c>
      <c r="B5" s="101"/>
      <c r="C5" s="101"/>
      <c r="D5" s="101"/>
      <c r="E5" s="101"/>
      <c r="F5" s="101"/>
      <c r="G5" s="101"/>
    </row>
    <row r="6" spans="1:9" x14ac:dyDescent="0.25">
      <c r="A6" s="101" t="s">
        <v>4</v>
      </c>
      <c r="B6" s="101"/>
      <c r="C6" s="101"/>
      <c r="D6" s="101"/>
      <c r="E6" s="101"/>
      <c r="F6" s="101"/>
      <c r="G6" s="101"/>
    </row>
    <row r="7" spans="1:9" x14ac:dyDescent="0.25">
      <c r="A7" s="64"/>
      <c r="B7" s="104" t="s">
        <v>175</v>
      </c>
      <c r="C7" s="105"/>
      <c r="D7" s="105"/>
      <c r="E7" s="105"/>
      <c r="F7" s="105"/>
      <c r="G7" s="103"/>
    </row>
    <row r="8" spans="1:9" ht="27" x14ac:dyDescent="0.25">
      <c r="A8" s="65" t="s">
        <v>8</v>
      </c>
      <c r="B8" s="18" t="s">
        <v>24</v>
      </c>
      <c r="C8" s="18" t="s">
        <v>25</v>
      </c>
      <c r="D8" s="18" t="s">
        <v>26</v>
      </c>
      <c r="E8" s="18" t="s">
        <v>6</v>
      </c>
      <c r="F8" s="18" t="s">
        <v>7</v>
      </c>
      <c r="G8" s="18" t="s">
        <v>27</v>
      </c>
    </row>
    <row r="9" spans="1:9" x14ac:dyDescent="0.25">
      <c r="A9" s="19"/>
      <c r="B9" s="20">
        <v>1</v>
      </c>
      <c r="C9" s="20">
        <v>2</v>
      </c>
      <c r="D9" s="20" t="s">
        <v>28</v>
      </c>
      <c r="E9" s="20">
        <v>4</v>
      </c>
      <c r="F9" s="20">
        <v>5</v>
      </c>
      <c r="G9" s="20" t="s">
        <v>29</v>
      </c>
    </row>
    <row r="10" spans="1:9" x14ac:dyDescent="0.25">
      <c r="A10" s="58" t="s">
        <v>176</v>
      </c>
      <c r="B10" s="37">
        <f>+B11+B12+B13+B14+B15+B16+B17+B18+B19+B20+B21+B22+B23+B24+B25+B26+B27+B28+B29+B30+B31+B33</f>
        <v>24786363611</v>
      </c>
      <c r="C10" s="37">
        <f t="shared" ref="C10:F10" si="0">+C11+C12+C13+C14+C15+C16+C17+C18+C19+C20+C21+C22+C23+C24+C25+C26+C27+C28+C29+C30+C31+C33</f>
        <v>832506797.33999991</v>
      </c>
      <c r="D10" s="37">
        <f t="shared" si="0"/>
        <v>25618870408.34</v>
      </c>
      <c r="E10" s="37">
        <f t="shared" si="0"/>
        <v>25035640484.629997</v>
      </c>
      <c r="F10" s="37">
        <f t="shared" si="0"/>
        <v>24519937231.16</v>
      </c>
      <c r="G10" s="37">
        <f>+G11+G12+G13+G14+G15+G16+G17+G18+G19+G20+G21+G22+G23+G24+G25+G26+G27+G28+G29+G30+G31+G33</f>
        <v>583229923.70999992</v>
      </c>
      <c r="H10" s="48"/>
      <c r="I10" s="48"/>
    </row>
    <row r="11" spans="1:9" x14ac:dyDescent="0.25">
      <c r="A11" s="34" t="s">
        <v>177</v>
      </c>
      <c r="B11" s="38">
        <v>31603112</v>
      </c>
      <c r="C11" s="22">
        <v>-937932.3</v>
      </c>
      <c r="D11" s="38">
        <v>30665179.699999999</v>
      </c>
      <c r="E11" s="22">
        <v>30665179.240000002</v>
      </c>
      <c r="F11" s="22">
        <v>30298235.719999999</v>
      </c>
      <c r="G11" s="38">
        <v>0.46</v>
      </c>
      <c r="H11" s="48"/>
      <c r="I11" s="48"/>
    </row>
    <row r="12" spans="1:9" x14ac:dyDescent="0.25">
      <c r="A12" s="34" t="s">
        <v>178</v>
      </c>
      <c r="B12" s="38">
        <v>483362854</v>
      </c>
      <c r="C12" s="22">
        <v>-60594170.009999998</v>
      </c>
      <c r="D12" s="38">
        <v>422768683.99000001</v>
      </c>
      <c r="E12" s="22">
        <v>422757296.63999999</v>
      </c>
      <c r="F12" s="22">
        <v>410061427.65000004</v>
      </c>
      <c r="G12" s="38">
        <v>11387.35</v>
      </c>
      <c r="H12" s="48"/>
      <c r="I12" s="48"/>
    </row>
    <row r="13" spans="1:9" x14ac:dyDescent="0.25">
      <c r="A13" s="34" t="s">
        <v>179</v>
      </c>
      <c r="B13" s="38">
        <v>16375184</v>
      </c>
      <c r="C13" s="22">
        <v>-516560.26</v>
      </c>
      <c r="D13" s="38">
        <v>15858623.74</v>
      </c>
      <c r="E13" s="22">
        <v>15858623.710000001</v>
      </c>
      <c r="F13" s="22">
        <v>15547758.02</v>
      </c>
      <c r="G13" s="38">
        <v>0.03</v>
      </c>
      <c r="H13" s="48"/>
      <c r="I13" s="48"/>
    </row>
    <row r="14" spans="1:9" x14ac:dyDescent="0.25">
      <c r="A14" s="34" t="s">
        <v>180</v>
      </c>
      <c r="B14" s="38">
        <v>2573346128</v>
      </c>
      <c r="C14" s="22">
        <v>464961073.96999991</v>
      </c>
      <c r="D14" s="38">
        <v>3038307201.9700003</v>
      </c>
      <c r="E14" s="22">
        <v>2470565657.5799999</v>
      </c>
      <c r="F14" s="22">
        <v>2312003642.6500001</v>
      </c>
      <c r="G14" s="38">
        <v>567741544.38999999</v>
      </c>
      <c r="H14" s="48"/>
      <c r="I14" s="48"/>
    </row>
    <row r="15" spans="1:9" x14ac:dyDescent="0.25">
      <c r="A15" s="34" t="s">
        <v>181</v>
      </c>
      <c r="B15" s="38">
        <v>9828444271</v>
      </c>
      <c r="C15" s="22">
        <v>305322721.65000004</v>
      </c>
      <c r="D15" s="38">
        <v>10133766992.65</v>
      </c>
      <c r="E15" s="22">
        <v>10133763698.940001</v>
      </c>
      <c r="F15" s="22">
        <v>10053783945.1</v>
      </c>
      <c r="G15" s="38">
        <v>3293.71</v>
      </c>
      <c r="H15" s="48"/>
      <c r="I15" s="48"/>
    </row>
    <row r="16" spans="1:9" x14ac:dyDescent="0.25">
      <c r="A16" s="34" t="s">
        <v>182</v>
      </c>
      <c r="B16" s="38">
        <v>445034889</v>
      </c>
      <c r="C16" s="22">
        <v>5275308</v>
      </c>
      <c r="D16" s="38">
        <v>450310197</v>
      </c>
      <c r="E16" s="22">
        <v>450210722.80000001</v>
      </c>
      <c r="F16" s="22">
        <v>427530124.50999999</v>
      </c>
      <c r="G16" s="38">
        <v>99474.2</v>
      </c>
      <c r="H16" s="48"/>
      <c r="I16" s="48"/>
    </row>
    <row r="17" spans="1:9" x14ac:dyDescent="0.25">
      <c r="A17" s="34" t="s">
        <v>183</v>
      </c>
      <c r="B17" s="38">
        <v>486719242</v>
      </c>
      <c r="C17" s="22">
        <v>-191288280.28</v>
      </c>
      <c r="D17" s="38">
        <v>295430961.72000003</v>
      </c>
      <c r="E17" s="22">
        <v>294845281.32999998</v>
      </c>
      <c r="F17" s="22">
        <v>288655542.93000001</v>
      </c>
      <c r="G17" s="38">
        <v>585680.39</v>
      </c>
      <c r="H17" s="48"/>
      <c r="I17" s="48"/>
    </row>
    <row r="18" spans="1:9" x14ac:dyDescent="0.25">
      <c r="A18" s="34" t="s">
        <v>184</v>
      </c>
      <c r="B18" s="38">
        <v>457037243</v>
      </c>
      <c r="C18" s="22">
        <v>-268513839.60000002</v>
      </c>
      <c r="D18" s="38">
        <v>188523403.40000001</v>
      </c>
      <c r="E18" s="22">
        <v>188523403.37</v>
      </c>
      <c r="F18" s="22">
        <v>161879328.25</v>
      </c>
      <c r="G18" s="38">
        <v>0.03</v>
      </c>
      <c r="H18" s="48"/>
      <c r="I18" s="48"/>
    </row>
    <row r="19" spans="1:9" x14ac:dyDescent="0.25">
      <c r="A19" s="34" t="s">
        <v>185</v>
      </c>
      <c r="B19" s="38">
        <v>195861987</v>
      </c>
      <c r="C19" s="22">
        <v>-56835018.630000003</v>
      </c>
      <c r="D19" s="38">
        <v>139026968.37</v>
      </c>
      <c r="E19" s="22">
        <v>139022290.49000001</v>
      </c>
      <c r="F19" s="22">
        <v>119001657.44</v>
      </c>
      <c r="G19" s="38">
        <v>4677.88</v>
      </c>
      <c r="H19" s="48"/>
      <c r="I19" s="48"/>
    </row>
    <row r="20" spans="1:9" x14ac:dyDescent="0.25">
      <c r="A20" s="34" t="s">
        <v>186</v>
      </c>
      <c r="B20" s="38">
        <v>109353577</v>
      </c>
      <c r="C20" s="22">
        <v>-49611489</v>
      </c>
      <c r="D20" s="38">
        <v>59742088</v>
      </c>
      <c r="E20" s="22">
        <v>59742087.960000001</v>
      </c>
      <c r="F20" s="22">
        <v>57822102.550000004</v>
      </c>
      <c r="G20" s="38">
        <v>0.04</v>
      </c>
      <c r="H20" s="48"/>
      <c r="I20" s="48"/>
    </row>
    <row r="21" spans="1:9" x14ac:dyDescent="0.25">
      <c r="A21" s="34" t="s">
        <v>187</v>
      </c>
      <c r="B21" s="38">
        <v>90285285</v>
      </c>
      <c r="C21" s="22">
        <v>627142.5</v>
      </c>
      <c r="D21" s="38">
        <v>90912427.5</v>
      </c>
      <c r="E21" s="22">
        <v>90911085.700000003</v>
      </c>
      <c r="F21" s="22">
        <v>89118048.159999996</v>
      </c>
      <c r="G21" s="38">
        <v>1341.8</v>
      </c>
      <c r="H21" s="48"/>
      <c r="I21" s="48"/>
    </row>
    <row r="22" spans="1:9" x14ac:dyDescent="0.25">
      <c r="A22" s="34" t="s">
        <v>188</v>
      </c>
      <c r="B22" s="38">
        <v>335125532</v>
      </c>
      <c r="C22" s="22">
        <v>17781442.210000001</v>
      </c>
      <c r="D22" s="38">
        <v>352906974.20999998</v>
      </c>
      <c r="E22" s="22">
        <v>352482816.86000001</v>
      </c>
      <c r="F22" s="22">
        <v>314712226.49000001</v>
      </c>
      <c r="G22" s="38">
        <v>424157.35000000003</v>
      </c>
      <c r="H22" s="48"/>
      <c r="I22" s="48"/>
    </row>
    <row r="23" spans="1:9" x14ac:dyDescent="0.25">
      <c r="A23" s="34" t="s">
        <v>189</v>
      </c>
      <c r="B23" s="38">
        <v>1500000</v>
      </c>
      <c r="C23" s="22">
        <v>-1500000</v>
      </c>
      <c r="D23" s="38">
        <v>0</v>
      </c>
      <c r="E23" s="22">
        <v>0</v>
      </c>
      <c r="F23" s="22">
        <v>0</v>
      </c>
      <c r="G23" s="38">
        <v>0</v>
      </c>
      <c r="H23" s="48"/>
      <c r="I23" s="48"/>
    </row>
    <row r="24" spans="1:9" x14ac:dyDescent="0.25">
      <c r="A24" s="34" t="s">
        <v>190</v>
      </c>
      <c r="B24" s="38">
        <v>641182171</v>
      </c>
      <c r="C24" s="22">
        <v>122957779.92</v>
      </c>
      <c r="D24" s="38">
        <v>764139950.91999996</v>
      </c>
      <c r="E24" s="22">
        <v>764139950.91999996</v>
      </c>
      <c r="F24" s="22">
        <v>753606454.01999998</v>
      </c>
      <c r="G24" s="38">
        <v>0</v>
      </c>
      <c r="H24" s="48"/>
      <c r="I24" s="48"/>
    </row>
    <row r="25" spans="1:9" x14ac:dyDescent="0.25">
      <c r="A25" s="34" t="s">
        <v>191</v>
      </c>
      <c r="B25" s="38">
        <v>125313392</v>
      </c>
      <c r="C25" s="22">
        <v>-1184292.05</v>
      </c>
      <c r="D25" s="38">
        <v>124129099.95</v>
      </c>
      <c r="E25" s="22">
        <v>124105481.49000001</v>
      </c>
      <c r="F25" s="22">
        <v>119431183.69</v>
      </c>
      <c r="G25" s="38">
        <v>23618.46</v>
      </c>
      <c r="H25" s="48"/>
      <c r="I25" s="48"/>
    </row>
    <row r="26" spans="1:9" x14ac:dyDescent="0.25">
      <c r="A26" s="34" t="s">
        <v>192</v>
      </c>
      <c r="B26" s="38">
        <v>467840657</v>
      </c>
      <c r="C26" s="22">
        <v>35509209.200000003</v>
      </c>
      <c r="D26" s="38">
        <v>503349866.19999999</v>
      </c>
      <c r="E26" s="22">
        <v>503349866.16000003</v>
      </c>
      <c r="F26" s="22">
        <v>494979235.60000002</v>
      </c>
      <c r="G26" s="38">
        <v>0.04</v>
      </c>
      <c r="H26" s="48"/>
      <c r="I26" s="48"/>
    </row>
    <row r="27" spans="1:9" x14ac:dyDescent="0.25">
      <c r="A27" s="34" t="s">
        <v>193</v>
      </c>
      <c r="B27" s="38">
        <v>941200171</v>
      </c>
      <c r="C27" s="22">
        <v>294254597.62</v>
      </c>
      <c r="D27" s="38">
        <v>1235454768.6200001</v>
      </c>
      <c r="E27" s="22">
        <v>1231798914.74</v>
      </c>
      <c r="F27" s="22">
        <v>1128993561.9300001</v>
      </c>
      <c r="G27" s="38">
        <v>3655853.88</v>
      </c>
      <c r="H27" s="48"/>
      <c r="I27" s="48"/>
    </row>
    <row r="28" spans="1:9" x14ac:dyDescent="0.25">
      <c r="A28" s="34" t="s">
        <v>194</v>
      </c>
      <c r="B28" s="38">
        <v>146580923</v>
      </c>
      <c r="C28" s="22">
        <v>1096644.6400000001</v>
      </c>
      <c r="D28" s="38">
        <v>147677567.64000002</v>
      </c>
      <c r="E28" s="22">
        <v>144612557.00999999</v>
      </c>
      <c r="F28" s="22">
        <v>139896770.55000001</v>
      </c>
      <c r="G28" s="38">
        <v>3065010.63</v>
      </c>
      <c r="H28" s="48"/>
      <c r="I28" s="48"/>
    </row>
    <row r="29" spans="1:9" x14ac:dyDescent="0.25">
      <c r="A29" s="34" t="s">
        <v>195</v>
      </c>
      <c r="B29" s="38">
        <v>77798839</v>
      </c>
      <c r="C29" s="22">
        <v>-8800111.9799999986</v>
      </c>
      <c r="D29" s="38">
        <v>68998727.019999996</v>
      </c>
      <c r="E29" s="22">
        <v>68922906.890000001</v>
      </c>
      <c r="F29" s="22">
        <v>67496842.939999998</v>
      </c>
      <c r="G29" s="38">
        <v>75820.13</v>
      </c>
      <c r="H29" s="48"/>
      <c r="I29" s="48"/>
    </row>
    <row r="30" spans="1:9" x14ac:dyDescent="0.25">
      <c r="A30" s="34" t="s">
        <v>196</v>
      </c>
      <c r="B30" s="38">
        <v>114459907</v>
      </c>
      <c r="C30" s="22">
        <v>-12548566.390000001</v>
      </c>
      <c r="D30" s="38">
        <v>101911340.61</v>
      </c>
      <c r="E30" s="22">
        <v>101754681.93000001</v>
      </c>
      <c r="F30" s="22">
        <v>99418325.090000004</v>
      </c>
      <c r="G30" s="38">
        <v>156658.68</v>
      </c>
      <c r="H30" s="48"/>
      <c r="I30" s="48"/>
    </row>
    <row r="31" spans="1:9" x14ac:dyDescent="0.25">
      <c r="A31" s="35" t="s">
        <v>197</v>
      </c>
      <c r="B31" s="39">
        <f>+B32</f>
        <v>6667628987</v>
      </c>
      <c r="C31" s="39">
        <f t="shared" ref="C31:G31" si="1">+C32</f>
        <v>124895470.98</v>
      </c>
      <c r="D31" s="39">
        <f t="shared" si="1"/>
        <v>6792524457.9800005</v>
      </c>
      <c r="E31" s="39">
        <f t="shared" si="1"/>
        <v>6792524456.9800005</v>
      </c>
      <c r="F31" s="39">
        <f t="shared" si="1"/>
        <v>6792493320.2300005</v>
      </c>
      <c r="G31" s="39">
        <f t="shared" si="1"/>
        <v>1</v>
      </c>
      <c r="H31" s="48"/>
      <c r="I31" s="48"/>
    </row>
    <row r="32" spans="1:9" x14ac:dyDescent="0.25">
      <c r="A32" s="34" t="s">
        <v>193</v>
      </c>
      <c r="B32" s="38">
        <v>6667628987</v>
      </c>
      <c r="C32" s="22">
        <v>124895470.98</v>
      </c>
      <c r="D32" s="38">
        <v>6792524457.9800005</v>
      </c>
      <c r="E32" s="22">
        <v>6792524456.9800005</v>
      </c>
      <c r="F32" s="22">
        <v>6792493320.2300005</v>
      </c>
      <c r="G32" s="38">
        <v>1</v>
      </c>
      <c r="H32" s="48"/>
      <c r="I32" s="48"/>
    </row>
    <row r="33" spans="1:9" x14ac:dyDescent="0.25">
      <c r="A33" s="35" t="s">
        <v>198</v>
      </c>
      <c r="B33" s="39">
        <f>+B34</f>
        <v>550309260</v>
      </c>
      <c r="C33" s="39">
        <f t="shared" ref="C33:G33" si="2">+C34</f>
        <v>112155667.15000001</v>
      </c>
      <c r="D33" s="39">
        <f t="shared" si="2"/>
        <v>662464927.14999998</v>
      </c>
      <c r="E33" s="39">
        <f t="shared" si="2"/>
        <v>655083523.88999999</v>
      </c>
      <c r="F33" s="39">
        <f t="shared" si="2"/>
        <v>643207497.63999999</v>
      </c>
      <c r="G33" s="39">
        <f t="shared" si="2"/>
        <v>7381403.2599999998</v>
      </c>
      <c r="H33" s="48"/>
      <c r="I33" s="48"/>
    </row>
    <row r="34" spans="1:9" x14ac:dyDescent="0.25">
      <c r="A34" s="34" t="s">
        <v>193</v>
      </c>
      <c r="B34" s="38">
        <v>550309260</v>
      </c>
      <c r="C34" s="22">
        <v>112155667.15000001</v>
      </c>
      <c r="D34" s="38">
        <v>662464927.14999998</v>
      </c>
      <c r="E34" s="22">
        <v>655083523.88999999</v>
      </c>
      <c r="F34" s="22">
        <v>643207497.63999999</v>
      </c>
      <c r="G34" s="38">
        <v>7381403.2599999998</v>
      </c>
      <c r="H34" s="48"/>
      <c r="I34" s="48"/>
    </row>
    <row r="35" spans="1:9" x14ac:dyDescent="0.25">
      <c r="A35" s="92"/>
      <c r="B35" s="5"/>
      <c r="C35" s="40"/>
      <c r="D35" s="5"/>
      <c r="E35" s="40"/>
      <c r="F35" s="40"/>
      <c r="G35" s="5"/>
      <c r="H35" s="48"/>
      <c r="I35" s="48"/>
    </row>
    <row r="36" spans="1:9" x14ac:dyDescent="0.25">
      <c r="A36" s="35" t="s">
        <v>200</v>
      </c>
      <c r="B36" s="39">
        <f>+B37+B38+B39+B40+B41+B42+B43</f>
        <v>209230167</v>
      </c>
      <c r="C36" s="39">
        <f t="shared" ref="C36:G36" si="3">+C37+C38+C39+C40+C41+C42+C43</f>
        <v>28941265</v>
      </c>
      <c r="D36" s="39">
        <f t="shared" si="3"/>
        <v>238171432</v>
      </c>
      <c r="E36" s="39">
        <f t="shared" si="3"/>
        <v>238171432</v>
      </c>
      <c r="F36" s="39">
        <f t="shared" si="3"/>
        <v>238171432</v>
      </c>
      <c r="G36" s="39">
        <f t="shared" si="3"/>
        <v>0</v>
      </c>
      <c r="H36" s="48"/>
      <c r="I36" s="48"/>
    </row>
    <row r="37" spans="1:9" x14ac:dyDescent="0.25">
      <c r="A37" s="34" t="s">
        <v>201</v>
      </c>
      <c r="B37" s="38">
        <v>52700776</v>
      </c>
      <c r="C37" s="22">
        <v>0</v>
      </c>
      <c r="D37" s="38">
        <v>52700776</v>
      </c>
      <c r="E37" s="22">
        <v>52700776</v>
      </c>
      <c r="F37" s="22">
        <v>52700776</v>
      </c>
      <c r="G37" s="38">
        <v>0</v>
      </c>
      <c r="H37" s="48"/>
      <c r="I37" s="48"/>
    </row>
    <row r="38" spans="1:9" x14ac:dyDescent="0.25">
      <c r="A38" s="34" t="s">
        <v>202</v>
      </c>
      <c r="B38" s="38">
        <v>11481371</v>
      </c>
      <c r="C38" s="22">
        <v>0</v>
      </c>
      <c r="D38" s="38">
        <v>11481371</v>
      </c>
      <c r="E38" s="22">
        <v>11481371</v>
      </c>
      <c r="F38" s="22">
        <v>11481371</v>
      </c>
      <c r="G38" s="38">
        <v>0</v>
      </c>
      <c r="H38" s="48"/>
      <c r="I38" s="48"/>
    </row>
    <row r="39" spans="1:9" x14ac:dyDescent="0.25">
      <c r="A39" s="34" t="s">
        <v>203</v>
      </c>
      <c r="B39" s="38">
        <v>36375617</v>
      </c>
      <c r="C39" s="22">
        <v>0</v>
      </c>
      <c r="D39" s="38">
        <v>36375617</v>
      </c>
      <c r="E39" s="22">
        <v>36375617</v>
      </c>
      <c r="F39" s="22">
        <v>36375617</v>
      </c>
      <c r="G39" s="38">
        <v>0</v>
      </c>
      <c r="H39" s="48"/>
      <c r="I39" s="48"/>
    </row>
    <row r="40" spans="1:9" x14ac:dyDescent="0.25">
      <c r="A40" s="34" t="s">
        <v>204</v>
      </c>
      <c r="B40" s="38">
        <v>30732686</v>
      </c>
      <c r="C40" s="22">
        <v>0</v>
      </c>
      <c r="D40" s="38">
        <v>30732686</v>
      </c>
      <c r="E40" s="22">
        <v>30732686</v>
      </c>
      <c r="F40" s="22">
        <v>30732686</v>
      </c>
      <c r="G40" s="38">
        <v>0</v>
      </c>
      <c r="H40" s="48"/>
      <c r="I40" s="48"/>
    </row>
    <row r="41" spans="1:9" x14ac:dyDescent="0.25">
      <c r="A41" s="34" t="s">
        <v>205</v>
      </c>
      <c r="B41" s="38">
        <v>5719163</v>
      </c>
      <c r="C41" s="22">
        <v>0</v>
      </c>
      <c r="D41" s="38">
        <v>5719163</v>
      </c>
      <c r="E41" s="22">
        <v>5719163</v>
      </c>
      <c r="F41" s="22">
        <v>5719163</v>
      </c>
      <c r="G41" s="38">
        <v>0</v>
      </c>
      <c r="H41" s="48"/>
      <c r="I41" s="48"/>
    </row>
    <row r="42" spans="1:9" x14ac:dyDescent="0.25">
      <c r="A42" s="34" t="s">
        <v>206</v>
      </c>
      <c r="B42" s="38">
        <v>69220554</v>
      </c>
      <c r="C42" s="22">
        <v>28941265</v>
      </c>
      <c r="D42" s="38">
        <v>98161819</v>
      </c>
      <c r="E42" s="22">
        <v>98161819</v>
      </c>
      <c r="F42" s="22">
        <v>98161819</v>
      </c>
      <c r="G42" s="38">
        <v>0</v>
      </c>
      <c r="H42" s="48"/>
      <c r="I42" s="48"/>
    </row>
    <row r="43" spans="1:9" ht="27" x14ac:dyDescent="0.25">
      <c r="A43" s="59" t="s">
        <v>207</v>
      </c>
      <c r="B43" s="38">
        <v>3000000</v>
      </c>
      <c r="C43" s="22">
        <v>0</v>
      </c>
      <c r="D43" s="38">
        <v>3000000</v>
      </c>
      <c r="E43" s="22">
        <v>3000000</v>
      </c>
      <c r="F43" s="22">
        <v>3000000</v>
      </c>
      <c r="G43" s="38">
        <v>0</v>
      </c>
      <c r="H43" s="48"/>
      <c r="I43" s="48"/>
    </row>
    <row r="44" spans="1:9" x14ac:dyDescent="0.25">
      <c r="A44" s="34"/>
      <c r="B44" s="38"/>
      <c r="C44" s="22"/>
      <c r="D44" s="38"/>
      <c r="E44" s="22"/>
      <c r="F44" s="22"/>
      <c r="G44" s="38"/>
      <c r="H44" s="48"/>
      <c r="I44" s="48"/>
    </row>
    <row r="45" spans="1:9" x14ac:dyDescent="0.25">
      <c r="A45" s="35" t="s">
        <v>208</v>
      </c>
      <c r="B45" s="39">
        <f>+B46+B47+B48</f>
        <v>590944856</v>
      </c>
      <c r="C45" s="39">
        <f t="shared" ref="C45:G45" si="4">+C46+C47+C48</f>
        <v>-5</v>
      </c>
      <c r="D45" s="39">
        <f t="shared" si="4"/>
        <v>590944851</v>
      </c>
      <c r="E45" s="39">
        <f t="shared" si="4"/>
        <v>590944851</v>
      </c>
      <c r="F45" s="39">
        <f t="shared" si="4"/>
        <v>590944851</v>
      </c>
      <c r="G45" s="39">
        <f t="shared" si="4"/>
        <v>0</v>
      </c>
      <c r="H45" s="48"/>
      <c r="I45" s="48"/>
    </row>
    <row r="46" spans="1:9" x14ac:dyDescent="0.25">
      <c r="A46" s="34" t="s">
        <v>209</v>
      </c>
      <c r="B46" s="38">
        <v>162578136</v>
      </c>
      <c r="C46" s="22">
        <v>0</v>
      </c>
      <c r="D46" s="38">
        <v>162578136</v>
      </c>
      <c r="E46" s="22">
        <v>162578136</v>
      </c>
      <c r="F46" s="22">
        <v>162578136</v>
      </c>
      <c r="G46" s="38">
        <v>0</v>
      </c>
      <c r="H46" s="48"/>
      <c r="I46" s="48"/>
    </row>
    <row r="47" spans="1:9" x14ac:dyDescent="0.25">
      <c r="A47" s="34" t="s">
        <v>210</v>
      </c>
      <c r="B47" s="38">
        <v>416813923</v>
      </c>
      <c r="C47" s="22">
        <v>-2</v>
      </c>
      <c r="D47" s="38">
        <v>416813921</v>
      </c>
      <c r="E47" s="22">
        <v>416813921</v>
      </c>
      <c r="F47" s="22">
        <v>416813921</v>
      </c>
      <c r="G47" s="38">
        <v>0</v>
      </c>
      <c r="H47" s="48"/>
      <c r="I47" s="48"/>
    </row>
    <row r="48" spans="1:9" x14ac:dyDescent="0.25">
      <c r="A48" s="34" t="s">
        <v>211</v>
      </c>
      <c r="B48" s="38">
        <v>11552797</v>
      </c>
      <c r="C48" s="22">
        <v>-3</v>
      </c>
      <c r="D48" s="38">
        <v>11552794</v>
      </c>
      <c r="E48" s="22">
        <v>11552794</v>
      </c>
      <c r="F48" s="22">
        <v>11552794</v>
      </c>
      <c r="G48" s="38">
        <v>0</v>
      </c>
      <c r="H48" s="48"/>
      <c r="I48" s="48"/>
    </row>
    <row r="49" spans="1:9" x14ac:dyDescent="0.25">
      <c r="A49" s="34"/>
      <c r="B49" s="38"/>
      <c r="C49" s="22"/>
      <c r="D49" s="38"/>
      <c r="E49" s="22"/>
      <c r="F49" s="22"/>
      <c r="G49" s="38"/>
      <c r="H49" s="48"/>
      <c r="I49" s="48"/>
    </row>
    <row r="50" spans="1:9" x14ac:dyDescent="0.25">
      <c r="A50" s="35" t="s">
        <v>212</v>
      </c>
      <c r="B50" s="39">
        <f>+B51+B52+B53+B54+B55+B56</f>
        <v>2771322509</v>
      </c>
      <c r="C50" s="39">
        <f t="shared" ref="C50:G50" si="5">+C51+C52+C53+C54+C55+C56</f>
        <v>-158710561.16</v>
      </c>
      <c r="D50" s="39">
        <f t="shared" si="5"/>
        <v>2612611947.8400002</v>
      </c>
      <c r="E50" s="39">
        <f t="shared" si="5"/>
        <v>2612611947.8400002</v>
      </c>
      <c r="F50" s="39">
        <f t="shared" si="5"/>
        <v>2612611947.8400002</v>
      </c>
      <c r="G50" s="39">
        <f t="shared" si="5"/>
        <v>0</v>
      </c>
      <c r="H50" s="48"/>
      <c r="I50" s="48"/>
    </row>
    <row r="51" spans="1:9" x14ac:dyDescent="0.25">
      <c r="A51" s="34" t="s">
        <v>213</v>
      </c>
      <c r="B51" s="38">
        <v>31695287</v>
      </c>
      <c r="C51" s="22">
        <v>-1</v>
      </c>
      <c r="D51" s="38">
        <v>31695286</v>
      </c>
      <c r="E51" s="22">
        <v>31695286</v>
      </c>
      <c r="F51" s="22">
        <v>31695286</v>
      </c>
      <c r="G51" s="38">
        <v>0</v>
      </c>
      <c r="H51" s="48"/>
      <c r="I51" s="48"/>
    </row>
    <row r="52" spans="1:9" x14ac:dyDescent="0.25">
      <c r="A52" s="34" t="s">
        <v>214</v>
      </c>
      <c r="B52" s="38">
        <v>184596745</v>
      </c>
      <c r="C52" s="22">
        <v>0</v>
      </c>
      <c r="D52" s="38">
        <v>184596745</v>
      </c>
      <c r="E52" s="22">
        <v>184596745</v>
      </c>
      <c r="F52" s="22">
        <v>184596745</v>
      </c>
      <c r="G52" s="38">
        <v>0</v>
      </c>
      <c r="H52" s="48"/>
      <c r="I52" s="48"/>
    </row>
    <row r="53" spans="1:9" x14ac:dyDescent="0.25">
      <c r="A53" s="34" t="s">
        <v>215</v>
      </c>
      <c r="B53" s="38">
        <v>36796032</v>
      </c>
      <c r="C53" s="22">
        <v>0</v>
      </c>
      <c r="D53" s="38">
        <v>36796032</v>
      </c>
      <c r="E53" s="22">
        <v>36796032</v>
      </c>
      <c r="F53" s="22">
        <v>36796032</v>
      </c>
      <c r="G53" s="38">
        <v>0</v>
      </c>
      <c r="H53" s="48"/>
      <c r="I53" s="48"/>
    </row>
    <row r="54" spans="1:9" ht="27" x14ac:dyDescent="0.25">
      <c r="A54" s="59" t="s">
        <v>216</v>
      </c>
      <c r="B54" s="38">
        <v>30708917</v>
      </c>
      <c r="C54" s="22">
        <v>0</v>
      </c>
      <c r="D54" s="38">
        <v>30708917</v>
      </c>
      <c r="E54" s="22">
        <v>30708917</v>
      </c>
      <c r="F54" s="22">
        <v>30708917</v>
      </c>
      <c r="G54" s="38">
        <v>0</v>
      </c>
      <c r="H54" s="48"/>
      <c r="I54" s="48"/>
    </row>
    <row r="55" spans="1:9" x14ac:dyDescent="0.25">
      <c r="A55" s="34" t="s">
        <v>217</v>
      </c>
      <c r="B55" s="38">
        <v>2455763254</v>
      </c>
      <c r="C55" s="22">
        <v>-158710560.16</v>
      </c>
      <c r="D55" s="38">
        <v>2297052693.8400002</v>
      </c>
      <c r="E55" s="22">
        <v>2297052693.8400002</v>
      </c>
      <c r="F55" s="22">
        <v>2297052693.8400002</v>
      </c>
      <c r="G55" s="38">
        <v>0</v>
      </c>
      <c r="H55" s="48"/>
      <c r="I55" s="48"/>
    </row>
    <row r="56" spans="1:9" x14ac:dyDescent="0.25">
      <c r="A56" s="34" t="s">
        <v>218</v>
      </c>
      <c r="B56" s="38">
        <v>31762274</v>
      </c>
      <c r="C56" s="22">
        <v>0</v>
      </c>
      <c r="D56" s="38">
        <v>31762274</v>
      </c>
      <c r="E56" s="22">
        <v>31762274</v>
      </c>
      <c r="F56" s="22">
        <v>31762274</v>
      </c>
      <c r="G56" s="38">
        <v>0</v>
      </c>
      <c r="H56" s="48"/>
      <c r="I56" s="48"/>
    </row>
    <row r="57" spans="1:9" x14ac:dyDescent="0.25">
      <c r="A57" s="86"/>
      <c r="B57" s="5"/>
      <c r="C57" s="40"/>
      <c r="D57" s="5"/>
      <c r="E57" s="40"/>
      <c r="F57" s="41"/>
      <c r="G57" s="5"/>
      <c r="H57" s="48"/>
      <c r="I57" s="48"/>
    </row>
    <row r="58" spans="1:9" x14ac:dyDescent="0.25">
      <c r="A58" s="42" t="s">
        <v>199</v>
      </c>
      <c r="B58" s="43">
        <f>+B10+B36+B45+B50</f>
        <v>28357861143</v>
      </c>
      <c r="C58" s="43">
        <f t="shared" ref="C58:G58" si="6">+C10+C36+C45+C50</f>
        <v>702737496.17999995</v>
      </c>
      <c r="D58" s="43">
        <f t="shared" si="6"/>
        <v>29060598639.18</v>
      </c>
      <c r="E58" s="43">
        <f t="shared" si="6"/>
        <v>28477368715.469997</v>
      </c>
      <c r="F58" s="43">
        <f t="shared" si="6"/>
        <v>27961665462</v>
      </c>
      <c r="G58" s="43">
        <f t="shared" si="6"/>
        <v>583229923.70999992</v>
      </c>
      <c r="I58" s="48"/>
    </row>
    <row r="59" spans="1:9" x14ac:dyDescent="0.25">
      <c r="A59" s="9"/>
      <c r="B59" s="33"/>
      <c r="C59" s="33"/>
      <c r="D59" s="33"/>
      <c r="E59" s="33"/>
      <c r="F59" s="33"/>
      <c r="G59" s="33"/>
    </row>
    <row r="60" spans="1:9" x14ac:dyDescent="0.25">
      <c r="A60" s="9" t="s">
        <v>23</v>
      </c>
      <c r="B60" s="9"/>
      <c r="C60" s="9"/>
      <c r="D60" s="9"/>
      <c r="E60" s="9"/>
      <c r="F60" s="9"/>
      <c r="G60" s="9"/>
    </row>
    <row r="61" spans="1:9" x14ac:dyDescent="0.25">
      <c r="A61" s="9"/>
      <c r="B61" s="36"/>
      <c r="C61" s="36"/>
      <c r="D61" s="36"/>
      <c r="E61" s="36"/>
      <c r="F61" s="36"/>
      <c r="G61" s="36"/>
    </row>
    <row r="62" spans="1:9" x14ac:dyDescent="0.25">
      <c r="A62" s="9"/>
      <c r="B62" s="9"/>
      <c r="C62" s="9"/>
      <c r="D62" s="9"/>
      <c r="E62" s="9"/>
      <c r="F62" s="9"/>
      <c r="G62" s="9"/>
    </row>
    <row r="63" spans="1:9" x14ac:dyDescent="0.25">
      <c r="A63" s="9"/>
      <c r="B63" s="29"/>
      <c r="C63" s="29"/>
      <c r="D63" s="29"/>
      <c r="E63" s="29"/>
      <c r="F63" s="29"/>
      <c r="G63" s="29"/>
    </row>
    <row r="64" spans="1:9" x14ac:dyDescent="0.25">
      <c r="A64" s="9"/>
      <c r="B64" s="29"/>
      <c r="C64" s="29"/>
      <c r="D64" s="29"/>
      <c r="E64" s="29"/>
      <c r="F64" s="29"/>
      <c r="G64" s="29"/>
      <c r="H64" s="29"/>
    </row>
    <row r="65" spans="1:7" x14ac:dyDescent="0.25">
      <c r="A65" s="9"/>
      <c r="B65" s="9"/>
      <c r="C65" s="9"/>
      <c r="D65" s="9"/>
      <c r="E65" s="9"/>
      <c r="F65" s="9"/>
      <c r="G65" s="9"/>
    </row>
    <row r="66" spans="1:7" x14ac:dyDescent="0.25">
      <c r="A66" s="9"/>
      <c r="B66" s="9"/>
      <c r="C66" s="9"/>
      <c r="D66" s="9"/>
      <c r="E66" s="9"/>
      <c r="F66" s="9"/>
      <c r="G66" s="9"/>
    </row>
    <row r="67" spans="1:7" x14ac:dyDescent="0.25">
      <c r="A67" s="9"/>
      <c r="B67" s="9"/>
      <c r="C67" s="9"/>
      <c r="D67" s="9"/>
      <c r="E67" s="9"/>
      <c r="F67" s="9"/>
      <c r="G67" s="9"/>
    </row>
  </sheetData>
  <mergeCells count="7">
    <mergeCell ref="A6:G6"/>
    <mergeCell ref="B7:G7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showGridLines="0" workbookViewId="0">
      <selection activeCell="A3" sqref="A3:XFD3"/>
    </sheetView>
  </sheetViews>
  <sheetFormatPr baseColWidth="10" defaultRowHeight="15" x14ac:dyDescent="0.25"/>
  <cols>
    <col min="1" max="1" width="64.5703125" customWidth="1"/>
    <col min="2" max="2" width="17.85546875" customWidth="1"/>
    <col min="3" max="3" width="18" customWidth="1"/>
    <col min="4" max="4" width="18.42578125" customWidth="1"/>
    <col min="5" max="6" width="17.85546875" bestFit="1" customWidth="1"/>
    <col min="7" max="7" width="16.85546875" bestFit="1" customWidth="1"/>
  </cols>
  <sheetData>
    <row r="1" spans="1:7" x14ac:dyDescent="0.25">
      <c r="A1" s="100" t="s">
        <v>0</v>
      </c>
      <c r="B1" s="100"/>
      <c r="C1" s="100"/>
      <c r="D1" s="100"/>
      <c r="E1" s="100"/>
      <c r="F1" s="100"/>
      <c r="G1" s="100"/>
    </row>
    <row r="2" spans="1:7" x14ac:dyDescent="0.25">
      <c r="A2" s="96" t="s">
        <v>289</v>
      </c>
      <c r="B2" s="96"/>
      <c r="C2" s="96"/>
      <c r="D2" s="96"/>
      <c r="E2" s="96"/>
      <c r="F2" s="96"/>
      <c r="G2" s="96"/>
    </row>
    <row r="3" spans="1:7" x14ac:dyDescent="0.25">
      <c r="A3" s="101" t="s">
        <v>1</v>
      </c>
      <c r="B3" s="101"/>
      <c r="C3" s="101"/>
      <c r="D3" s="101"/>
      <c r="E3" s="101"/>
      <c r="F3" s="101"/>
      <c r="G3" s="101"/>
    </row>
    <row r="4" spans="1:7" x14ac:dyDescent="0.25">
      <c r="A4" s="101" t="s">
        <v>142</v>
      </c>
      <c r="B4" s="101"/>
      <c r="C4" s="101"/>
      <c r="D4" s="101"/>
      <c r="E4" s="101"/>
      <c r="F4" s="101"/>
      <c r="G4" s="101"/>
    </row>
    <row r="5" spans="1:7" x14ac:dyDescent="0.25">
      <c r="A5" s="101" t="s">
        <v>3</v>
      </c>
      <c r="B5" s="101"/>
      <c r="C5" s="101"/>
      <c r="D5" s="101"/>
      <c r="E5" s="101"/>
      <c r="F5" s="101"/>
      <c r="G5" s="101"/>
    </row>
    <row r="6" spans="1:7" x14ac:dyDescent="0.25">
      <c r="A6" s="101" t="s">
        <v>4</v>
      </c>
      <c r="B6" s="101"/>
      <c r="C6" s="101"/>
      <c r="D6" s="101"/>
      <c r="E6" s="101"/>
      <c r="F6" s="101"/>
      <c r="G6" s="101"/>
    </row>
    <row r="7" spans="1:7" x14ac:dyDescent="0.25">
      <c r="A7" s="64"/>
      <c r="B7" s="104" t="s">
        <v>175</v>
      </c>
      <c r="C7" s="105"/>
      <c r="D7" s="105"/>
      <c r="E7" s="105"/>
      <c r="F7" s="105"/>
      <c r="G7" s="103"/>
    </row>
    <row r="8" spans="1:7" ht="27" x14ac:dyDescent="0.25">
      <c r="A8" s="65" t="s">
        <v>8</v>
      </c>
      <c r="B8" s="18" t="s">
        <v>24</v>
      </c>
      <c r="C8" s="18" t="s">
        <v>25</v>
      </c>
      <c r="D8" s="18" t="s">
        <v>26</v>
      </c>
      <c r="E8" s="18" t="s">
        <v>6</v>
      </c>
      <c r="F8" s="18" t="s">
        <v>7</v>
      </c>
      <c r="G8" s="18" t="s">
        <v>27</v>
      </c>
    </row>
    <row r="9" spans="1:7" x14ac:dyDescent="0.25">
      <c r="A9" s="19"/>
      <c r="B9" s="20">
        <v>1</v>
      </c>
      <c r="C9" s="20">
        <v>2</v>
      </c>
      <c r="D9" s="20" t="s">
        <v>28</v>
      </c>
      <c r="E9" s="20">
        <v>4</v>
      </c>
      <c r="F9" s="20">
        <v>5</v>
      </c>
      <c r="G9" s="20" t="s">
        <v>29</v>
      </c>
    </row>
    <row r="10" spans="1:7" x14ac:dyDescent="0.25">
      <c r="A10" s="89"/>
      <c r="B10" s="44"/>
      <c r="C10" s="44"/>
      <c r="D10" s="44"/>
      <c r="E10" s="44"/>
      <c r="F10" s="44"/>
      <c r="G10" s="44"/>
    </row>
    <row r="11" spans="1:7" ht="27" x14ac:dyDescent="0.25">
      <c r="A11" s="60" t="s">
        <v>219</v>
      </c>
      <c r="B11" s="52">
        <v>10584491123</v>
      </c>
      <c r="C11" s="52">
        <v>-940894590.68000007</v>
      </c>
      <c r="D11" s="52">
        <v>9643596532.3199997</v>
      </c>
      <c r="E11" s="52">
        <v>9643596532.3199997</v>
      </c>
      <c r="F11" s="52">
        <v>9393991058.9699993</v>
      </c>
      <c r="G11" s="52">
        <v>0</v>
      </c>
    </row>
    <row r="12" spans="1:7" x14ac:dyDescent="0.25">
      <c r="A12" s="59"/>
      <c r="B12" s="53"/>
      <c r="C12" s="53"/>
      <c r="D12" s="53"/>
      <c r="E12" s="53"/>
      <c r="F12" s="53"/>
      <c r="G12" s="53"/>
    </row>
    <row r="13" spans="1:7" x14ac:dyDescent="0.25">
      <c r="A13" s="60" t="s">
        <v>178</v>
      </c>
      <c r="B13" s="52">
        <f>+B14+B15</f>
        <v>39115349</v>
      </c>
      <c r="C13" s="52">
        <f t="shared" ref="C13:G13" si="0">+C14+C15</f>
        <v>2165444</v>
      </c>
      <c r="D13" s="52">
        <f t="shared" si="0"/>
        <v>41280793</v>
      </c>
      <c r="E13" s="52">
        <f t="shared" si="0"/>
        <v>41280793</v>
      </c>
      <c r="F13" s="52">
        <f t="shared" si="0"/>
        <v>41269791.950000003</v>
      </c>
      <c r="G13" s="52">
        <f t="shared" si="0"/>
        <v>0</v>
      </c>
    </row>
    <row r="14" spans="1:7" ht="27" x14ac:dyDescent="0.25">
      <c r="A14" s="59" t="s">
        <v>220</v>
      </c>
      <c r="B14" s="53">
        <v>15771123</v>
      </c>
      <c r="C14" s="53">
        <v>1057251.5</v>
      </c>
      <c r="D14" s="53">
        <v>16828374.5</v>
      </c>
      <c r="E14" s="53">
        <v>16828374.5</v>
      </c>
      <c r="F14" s="53">
        <v>16817373.449999999</v>
      </c>
      <c r="G14" s="53">
        <v>0</v>
      </c>
    </row>
    <row r="15" spans="1:7" x14ac:dyDescent="0.25">
      <c r="A15" s="59" t="s">
        <v>221</v>
      </c>
      <c r="B15" s="53">
        <v>23344226</v>
      </c>
      <c r="C15" s="53">
        <v>1108192.5</v>
      </c>
      <c r="D15" s="53">
        <v>24452418.5</v>
      </c>
      <c r="E15" s="53">
        <v>24452418.5</v>
      </c>
      <c r="F15" s="53">
        <v>24452418.5</v>
      </c>
      <c r="G15" s="53">
        <v>0</v>
      </c>
    </row>
    <row r="16" spans="1:7" x14ac:dyDescent="0.25">
      <c r="A16" s="59"/>
      <c r="B16" s="53"/>
      <c r="C16" s="53"/>
      <c r="D16" s="53"/>
      <c r="E16" s="53"/>
      <c r="F16" s="53"/>
      <c r="G16" s="53"/>
    </row>
    <row r="17" spans="1:7" x14ac:dyDescent="0.25">
      <c r="A17" s="60" t="s">
        <v>179</v>
      </c>
      <c r="B17" s="52">
        <f>+B18+B19+B20+B21+B22+B23</f>
        <v>1743810343</v>
      </c>
      <c r="C17" s="52">
        <f t="shared" ref="C17:G17" si="1">+C18+C19+C20+C21+C22+C23</f>
        <v>-16988376.469999999</v>
      </c>
      <c r="D17" s="52">
        <f t="shared" si="1"/>
        <v>1726821966.5300002</v>
      </c>
      <c r="E17" s="52">
        <f t="shared" si="1"/>
        <v>1726821966.5300002</v>
      </c>
      <c r="F17" s="52">
        <f t="shared" si="1"/>
        <v>1695992668.5300002</v>
      </c>
      <c r="G17" s="52">
        <f t="shared" si="1"/>
        <v>0</v>
      </c>
    </row>
    <row r="18" spans="1:7" x14ac:dyDescent="0.25">
      <c r="A18" s="59" t="s">
        <v>222</v>
      </c>
      <c r="B18" s="53">
        <v>30525398</v>
      </c>
      <c r="C18" s="53">
        <v>-3812262.19</v>
      </c>
      <c r="D18" s="53">
        <v>26713135.810000002</v>
      </c>
      <c r="E18" s="53">
        <v>26713135.810000002</v>
      </c>
      <c r="F18" s="53">
        <v>26713135.810000002</v>
      </c>
      <c r="G18" s="53">
        <v>0</v>
      </c>
    </row>
    <row r="19" spans="1:7" ht="27" x14ac:dyDescent="0.25">
      <c r="A19" s="59" t="s">
        <v>223</v>
      </c>
      <c r="B19" s="53">
        <v>23743196</v>
      </c>
      <c r="C19" s="53">
        <v>294938691.44999999</v>
      </c>
      <c r="D19" s="53">
        <v>318681887.44999999</v>
      </c>
      <c r="E19" s="53">
        <v>318681887.44999999</v>
      </c>
      <c r="F19" s="53">
        <v>318681887.44999999</v>
      </c>
      <c r="G19" s="53">
        <v>0</v>
      </c>
    </row>
    <row r="20" spans="1:7" x14ac:dyDescent="0.25">
      <c r="A20" s="59" t="s">
        <v>224</v>
      </c>
      <c r="B20" s="53">
        <v>426657282</v>
      </c>
      <c r="C20" s="53">
        <v>-30910648.530000001</v>
      </c>
      <c r="D20" s="53">
        <v>395746633.47000003</v>
      </c>
      <c r="E20" s="53">
        <v>395746633.47000003</v>
      </c>
      <c r="F20" s="53">
        <v>395746633.47000003</v>
      </c>
      <c r="G20" s="53">
        <v>0</v>
      </c>
    </row>
    <row r="21" spans="1:7" x14ac:dyDescent="0.25">
      <c r="A21" s="59" t="s">
        <v>225</v>
      </c>
      <c r="B21" s="53">
        <v>625536774</v>
      </c>
      <c r="C21" s="53">
        <v>-445238449.63</v>
      </c>
      <c r="D21" s="53">
        <v>180298324.37</v>
      </c>
      <c r="E21" s="53">
        <v>180298324.37</v>
      </c>
      <c r="F21" s="53">
        <v>180298324.37</v>
      </c>
      <c r="G21" s="53">
        <v>0</v>
      </c>
    </row>
    <row r="22" spans="1:7" ht="27" x14ac:dyDescent="0.25">
      <c r="A22" s="59" t="s">
        <v>226</v>
      </c>
      <c r="B22" s="53">
        <v>292549591</v>
      </c>
      <c r="C22" s="53">
        <v>257630253.43000001</v>
      </c>
      <c r="D22" s="53">
        <v>550179844.43000007</v>
      </c>
      <c r="E22" s="53">
        <v>550179844.43000007</v>
      </c>
      <c r="F22" s="53">
        <v>550179844.43000007</v>
      </c>
      <c r="G22" s="53">
        <v>0</v>
      </c>
    </row>
    <row r="23" spans="1:7" x14ac:dyDescent="0.25">
      <c r="A23" s="59" t="s">
        <v>227</v>
      </c>
      <c r="B23" s="53">
        <v>344798102</v>
      </c>
      <c r="C23" s="53">
        <v>-89595961</v>
      </c>
      <c r="D23" s="53">
        <v>255202141</v>
      </c>
      <c r="E23" s="53">
        <v>255202141</v>
      </c>
      <c r="F23" s="53">
        <v>224372843</v>
      </c>
      <c r="G23" s="53">
        <v>0</v>
      </c>
    </row>
    <row r="24" spans="1:7" x14ac:dyDescent="0.25">
      <c r="A24" s="59"/>
      <c r="B24" s="53"/>
      <c r="C24" s="53"/>
      <c r="D24" s="53"/>
      <c r="E24" s="53"/>
      <c r="F24" s="53"/>
      <c r="G24" s="53"/>
    </row>
    <row r="25" spans="1:7" x14ac:dyDescent="0.25">
      <c r="A25" s="60" t="s">
        <v>181</v>
      </c>
      <c r="B25" s="52">
        <f>+B26+B27+B28+B29+B30+B31</f>
        <v>1234887144</v>
      </c>
      <c r="C25" s="52">
        <f t="shared" ref="C25:G25" si="2">+C26+C27+C28+C29+C30+C31</f>
        <v>-160764448.65000004</v>
      </c>
      <c r="D25" s="52">
        <f t="shared" si="2"/>
        <v>1074122695.3499999</v>
      </c>
      <c r="E25" s="52">
        <f t="shared" si="2"/>
        <v>1074122695.3499999</v>
      </c>
      <c r="F25" s="52">
        <f t="shared" si="2"/>
        <v>1073095572.8</v>
      </c>
      <c r="G25" s="52">
        <f t="shared" si="2"/>
        <v>0</v>
      </c>
    </row>
    <row r="26" spans="1:7" x14ac:dyDescent="0.25">
      <c r="A26" s="59" t="s">
        <v>228</v>
      </c>
      <c r="B26" s="53">
        <v>205030212</v>
      </c>
      <c r="C26" s="53">
        <v>63125545</v>
      </c>
      <c r="D26" s="53">
        <v>268155757</v>
      </c>
      <c r="E26" s="53">
        <v>268155757</v>
      </c>
      <c r="F26" s="53">
        <v>268155757</v>
      </c>
      <c r="G26" s="53">
        <v>0</v>
      </c>
    </row>
    <row r="27" spans="1:7" x14ac:dyDescent="0.25">
      <c r="A27" s="59" t="s">
        <v>229</v>
      </c>
      <c r="B27" s="53">
        <v>437117736</v>
      </c>
      <c r="C27" s="53">
        <v>-16507124.74</v>
      </c>
      <c r="D27" s="53">
        <v>420610611.25999999</v>
      </c>
      <c r="E27" s="53">
        <v>420610611.25999999</v>
      </c>
      <c r="F27" s="53">
        <v>420610611.25999999</v>
      </c>
      <c r="G27" s="53">
        <v>0</v>
      </c>
    </row>
    <row r="28" spans="1:7" ht="27" x14ac:dyDescent="0.25">
      <c r="A28" s="59" t="s">
        <v>230</v>
      </c>
      <c r="B28" s="53">
        <v>120657499</v>
      </c>
      <c r="C28" s="53">
        <v>-22037973.469999999</v>
      </c>
      <c r="D28" s="53">
        <v>98619525.530000001</v>
      </c>
      <c r="E28" s="53">
        <v>98619525.530000001</v>
      </c>
      <c r="F28" s="53">
        <v>97592402.980000004</v>
      </c>
      <c r="G28" s="53">
        <v>0</v>
      </c>
    </row>
    <row r="29" spans="1:7" x14ac:dyDescent="0.25">
      <c r="A29" s="59" t="s">
        <v>231</v>
      </c>
      <c r="B29" s="53">
        <v>130824597</v>
      </c>
      <c r="C29" s="53">
        <v>-4554468.34</v>
      </c>
      <c r="D29" s="53">
        <v>126270128.66</v>
      </c>
      <c r="E29" s="53">
        <v>126270128.66</v>
      </c>
      <c r="F29" s="53">
        <v>126270128.66</v>
      </c>
      <c r="G29" s="53">
        <v>0</v>
      </c>
    </row>
    <row r="30" spans="1:7" x14ac:dyDescent="0.25">
      <c r="A30" s="59" t="s">
        <v>232</v>
      </c>
      <c r="B30" s="53">
        <v>116787271</v>
      </c>
      <c r="C30" s="53">
        <v>-29368252.400000002</v>
      </c>
      <c r="D30" s="53">
        <v>87419018.600000009</v>
      </c>
      <c r="E30" s="53">
        <v>87419018.600000009</v>
      </c>
      <c r="F30" s="53">
        <v>87419018.600000009</v>
      </c>
      <c r="G30" s="53">
        <v>0</v>
      </c>
    </row>
    <row r="31" spans="1:7" x14ac:dyDescent="0.25">
      <c r="A31" s="59" t="s">
        <v>233</v>
      </c>
      <c r="B31" s="53">
        <v>224469829</v>
      </c>
      <c r="C31" s="53">
        <v>-151422174.70000002</v>
      </c>
      <c r="D31" s="53">
        <v>73047654.299999997</v>
      </c>
      <c r="E31" s="53">
        <v>73047654.299999997</v>
      </c>
      <c r="F31" s="53">
        <v>73047654.299999997</v>
      </c>
      <c r="G31" s="53">
        <v>0</v>
      </c>
    </row>
    <row r="32" spans="1:7" x14ac:dyDescent="0.25">
      <c r="A32" s="59"/>
      <c r="B32" s="53"/>
      <c r="C32" s="53"/>
      <c r="D32" s="53"/>
      <c r="E32" s="53"/>
      <c r="F32" s="53"/>
      <c r="G32" s="53"/>
    </row>
    <row r="33" spans="1:8" x14ac:dyDescent="0.25">
      <c r="A33" s="60" t="s">
        <v>184</v>
      </c>
      <c r="B33" s="52">
        <f>+B34+B35+B36</f>
        <v>146741116</v>
      </c>
      <c r="C33" s="52">
        <f t="shared" ref="C33:G33" si="3">+C34+C35+C36</f>
        <v>-106226628.45</v>
      </c>
      <c r="D33" s="52">
        <f t="shared" si="3"/>
        <v>40514487.549999997</v>
      </c>
      <c r="E33" s="52">
        <f t="shared" si="3"/>
        <v>40514487.549999997</v>
      </c>
      <c r="F33" s="52">
        <f t="shared" si="3"/>
        <v>40502487.549999997</v>
      </c>
      <c r="G33" s="52">
        <f t="shared" si="3"/>
        <v>0</v>
      </c>
      <c r="H33" s="47"/>
    </row>
    <row r="34" spans="1:8" x14ac:dyDescent="0.25">
      <c r="A34" s="59" t="s">
        <v>234</v>
      </c>
      <c r="B34" s="53">
        <v>38887401</v>
      </c>
      <c r="C34" s="53">
        <v>-8364731</v>
      </c>
      <c r="D34" s="53">
        <v>30522670</v>
      </c>
      <c r="E34" s="53">
        <v>30522670</v>
      </c>
      <c r="F34" s="53">
        <v>30510670</v>
      </c>
      <c r="G34" s="53">
        <v>0</v>
      </c>
    </row>
    <row r="35" spans="1:8" x14ac:dyDescent="0.25">
      <c r="A35" s="59" t="s">
        <v>235</v>
      </c>
      <c r="B35" s="53">
        <v>20204832</v>
      </c>
      <c r="C35" s="53">
        <v>-11204020.450000001</v>
      </c>
      <c r="D35" s="53">
        <v>9000811.5500000007</v>
      </c>
      <c r="E35" s="53">
        <v>9000811.5500000007</v>
      </c>
      <c r="F35" s="53">
        <v>9000811.5500000007</v>
      </c>
      <c r="G35" s="53">
        <v>0</v>
      </c>
    </row>
    <row r="36" spans="1:8" x14ac:dyDescent="0.25">
      <c r="A36" s="59" t="s">
        <v>236</v>
      </c>
      <c r="B36" s="53">
        <v>87648883</v>
      </c>
      <c r="C36" s="53">
        <v>-86657877</v>
      </c>
      <c r="D36" s="53">
        <v>991006</v>
      </c>
      <c r="E36" s="53">
        <v>991006</v>
      </c>
      <c r="F36" s="53">
        <v>991006</v>
      </c>
      <c r="G36" s="53">
        <v>0</v>
      </c>
    </row>
    <row r="37" spans="1:8" x14ac:dyDescent="0.25">
      <c r="A37" s="59"/>
      <c r="B37" s="53"/>
      <c r="C37" s="53"/>
      <c r="D37" s="53"/>
      <c r="E37" s="53"/>
      <c r="F37" s="53"/>
      <c r="G37" s="53"/>
    </row>
    <row r="38" spans="1:8" x14ac:dyDescent="0.25">
      <c r="A38" s="60" t="s">
        <v>185</v>
      </c>
      <c r="B38" s="52">
        <f>+B39+B40+B41</f>
        <v>307832924</v>
      </c>
      <c r="C38" s="52">
        <f t="shared" ref="C38:G38" si="4">+C39+C40+C41</f>
        <v>283243993.5</v>
      </c>
      <c r="D38" s="52">
        <f t="shared" si="4"/>
        <v>591076917.5</v>
      </c>
      <c r="E38" s="52">
        <f t="shared" si="4"/>
        <v>591076917.5</v>
      </c>
      <c r="F38" s="52">
        <f t="shared" si="4"/>
        <v>480811749.24000001</v>
      </c>
      <c r="G38" s="52">
        <f t="shared" si="4"/>
        <v>0</v>
      </c>
    </row>
    <row r="39" spans="1:8" x14ac:dyDescent="0.25">
      <c r="A39" s="59" t="s">
        <v>237</v>
      </c>
      <c r="B39" s="53">
        <v>53898698</v>
      </c>
      <c r="C39" s="53">
        <v>-23271878.809999999</v>
      </c>
      <c r="D39" s="53">
        <v>30626819.190000001</v>
      </c>
      <c r="E39" s="53">
        <v>30626819.190000001</v>
      </c>
      <c r="F39" s="53">
        <v>28361650.93</v>
      </c>
      <c r="G39" s="53">
        <v>0</v>
      </c>
    </row>
    <row r="40" spans="1:8" ht="27" x14ac:dyDescent="0.25">
      <c r="A40" s="59" t="s">
        <v>238</v>
      </c>
      <c r="B40" s="53">
        <v>171998409</v>
      </c>
      <c r="C40" s="53">
        <v>332388092</v>
      </c>
      <c r="D40" s="53">
        <v>504386501</v>
      </c>
      <c r="E40" s="53">
        <v>504386501</v>
      </c>
      <c r="F40" s="53">
        <v>396386501</v>
      </c>
      <c r="G40" s="53">
        <v>0</v>
      </c>
    </row>
    <row r="41" spans="1:8" ht="27" x14ac:dyDescent="0.25">
      <c r="A41" s="59" t="s">
        <v>239</v>
      </c>
      <c r="B41" s="53">
        <v>81935817</v>
      </c>
      <c r="C41" s="53">
        <v>-25872219.690000001</v>
      </c>
      <c r="D41" s="53">
        <v>56063597.310000002</v>
      </c>
      <c r="E41" s="53">
        <v>56063597.310000002</v>
      </c>
      <c r="F41" s="53">
        <v>56063597.310000002</v>
      </c>
      <c r="G41" s="53">
        <v>0</v>
      </c>
    </row>
    <row r="42" spans="1:8" x14ac:dyDescent="0.25">
      <c r="A42" s="59"/>
      <c r="B42" s="53"/>
      <c r="C42" s="53"/>
      <c r="D42" s="53"/>
      <c r="E42" s="53"/>
      <c r="F42" s="53"/>
      <c r="G42" s="53"/>
    </row>
    <row r="43" spans="1:8" x14ac:dyDescent="0.25">
      <c r="A43" s="60" t="s">
        <v>186</v>
      </c>
      <c r="B43" s="52">
        <f>+B44</f>
        <v>462374185</v>
      </c>
      <c r="C43" s="52">
        <f t="shared" ref="C43:G43" si="5">+C44</f>
        <v>-72494702.969999999</v>
      </c>
      <c r="D43" s="52">
        <f t="shared" si="5"/>
        <v>389879482.03000003</v>
      </c>
      <c r="E43" s="52">
        <f t="shared" si="5"/>
        <v>389879482.03000003</v>
      </c>
      <c r="F43" s="52">
        <f t="shared" si="5"/>
        <v>370062399.53000003</v>
      </c>
      <c r="G43" s="52">
        <f t="shared" si="5"/>
        <v>0</v>
      </c>
    </row>
    <row r="44" spans="1:8" x14ac:dyDescent="0.25">
      <c r="A44" s="59" t="s">
        <v>240</v>
      </c>
      <c r="B44" s="53">
        <v>462374185</v>
      </c>
      <c r="C44" s="53">
        <v>-72494702.969999999</v>
      </c>
      <c r="D44" s="53">
        <v>389879482.03000003</v>
      </c>
      <c r="E44" s="53">
        <v>389879482.03000003</v>
      </c>
      <c r="F44" s="53">
        <v>370062399.53000003</v>
      </c>
      <c r="G44" s="53">
        <v>0</v>
      </c>
    </row>
    <row r="45" spans="1:8" x14ac:dyDescent="0.25">
      <c r="A45" s="59"/>
      <c r="B45" s="53"/>
      <c r="C45" s="53"/>
      <c r="D45" s="53"/>
      <c r="E45" s="53"/>
      <c r="F45" s="53"/>
      <c r="G45" s="53"/>
    </row>
    <row r="46" spans="1:8" x14ac:dyDescent="0.25">
      <c r="A46" s="60" t="s">
        <v>188</v>
      </c>
      <c r="B46" s="52">
        <f>+B47+B48+B49</f>
        <v>543483872</v>
      </c>
      <c r="C46" s="52">
        <f t="shared" ref="C46:G46" si="6">+C47+C48+C49</f>
        <v>15054959.130000001</v>
      </c>
      <c r="D46" s="52">
        <f t="shared" si="6"/>
        <v>558538831.13</v>
      </c>
      <c r="E46" s="52">
        <f t="shared" si="6"/>
        <v>558538831.13</v>
      </c>
      <c r="F46" s="52">
        <f t="shared" si="6"/>
        <v>558538831.13</v>
      </c>
      <c r="G46" s="52">
        <f t="shared" si="6"/>
        <v>0</v>
      </c>
    </row>
    <row r="47" spans="1:8" x14ac:dyDescent="0.25">
      <c r="A47" s="59" t="s">
        <v>241</v>
      </c>
      <c r="B47" s="53">
        <v>532277908</v>
      </c>
      <c r="C47" s="53">
        <v>14531543.130000001</v>
      </c>
      <c r="D47" s="53">
        <v>546809451.13</v>
      </c>
      <c r="E47" s="53">
        <v>546809451.13</v>
      </c>
      <c r="F47" s="53">
        <v>546809451.13</v>
      </c>
      <c r="G47" s="53">
        <v>0</v>
      </c>
    </row>
    <row r="48" spans="1:8" x14ac:dyDescent="0.25">
      <c r="A48" s="59" t="s">
        <v>242</v>
      </c>
      <c r="B48" s="53">
        <v>6205964</v>
      </c>
      <c r="C48" s="53">
        <v>523416</v>
      </c>
      <c r="D48" s="53">
        <v>6729380</v>
      </c>
      <c r="E48" s="53">
        <v>6729380</v>
      </c>
      <c r="F48" s="53">
        <v>6729380</v>
      </c>
      <c r="G48" s="53">
        <v>0</v>
      </c>
    </row>
    <row r="49" spans="1:7" ht="27" x14ac:dyDescent="0.25">
      <c r="A49" s="59" t="s">
        <v>243</v>
      </c>
      <c r="B49" s="53">
        <v>5000000</v>
      </c>
      <c r="C49" s="53">
        <v>0</v>
      </c>
      <c r="D49" s="53">
        <v>5000000</v>
      </c>
      <c r="E49" s="53">
        <v>5000000</v>
      </c>
      <c r="F49" s="53">
        <v>5000000</v>
      </c>
      <c r="G49" s="53">
        <v>0</v>
      </c>
    </row>
    <row r="50" spans="1:7" x14ac:dyDescent="0.25">
      <c r="A50" s="59"/>
      <c r="B50" s="53"/>
      <c r="C50" s="53"/>
      <c r="D50" s="53"/>
      <c r="E50" s="53"/>
      <c r="F50" s="53"/>
      <c r="G50" s="53"/>
    </row>
    <row r="51" spans="1:7" x14ac:dyDescent="0.25">
      <c r="A51" s="60" t="s">
        <v>189</v>
      </c>
      <c r="B51" s="52">
        <f>+B52+B53+B54+B55+B56+B57+B58+B59</f>
        <v>5317079742</v>
      </c>
      <c r="C51" s="52">
        <f t="shared" ref="C51:G51" si="7">+C52+C53+C54+C55+C56+C57+C58+C59</f>
        <v>-603068145.59000003</v>
      </c>
      <c r="D51" s="52">
        <f t="shared" si="7"/>
        <v>4714011596.4100008</v>
      </c>
      <c r="E51" s="52">
        <f t="shared" si="7"/>
        <v>4714011596.4100008</v>
      </c>
      <c r="F51" s="52">
        <f t="shared" si="7"/>
        <v>4639011596.4100008</v>
      </c>
      <c r="G51" s="52">
        <f t="shared" si="7"/>
        <v>0</v>
      </c>
    </row>
    <row r="52" spans="1:7" x14ac:dyDescent="0.25">
      <c r="A52" s="59" t="s">
        <v>244</v>
      </c>
      <c r="B52" s="53">
        <v>4961438061</v>
      </c>
      <c r="C52" s="53">
        <v>-1218597485.5699999</v>
      </c>
      <c r="D52" s="53">
        <v>3742840575.4300003</v>
      </c>
      <c r="E52" s="53">
        <v>3742840575.4300003</v>
      </c>
      <c r="F52" s="53">
        <v>3667840575.4300003</v>
      </c>
      <c r="G52" s="53">
        <v>0</v>
      </c>
    </row>
    <row r="53" spans="1:7" ht="27" x14ac:dyDescent="0.25">
      <c r="A53" s="59" t="s">
        <v>245</v>
      </c>
      <c r="B53" s="53">
        <v>1498996</v>
      </c>
      <c r="C53" s="53">
        <v>176832.34</v>
      </c>
      <c r="D53" s="53">
        <v>1675828.34</v>
      </c>
      <c r="E53" s="53">
        <v>1675828.34</v>
      </c>
      <c r="F53" s="53">
        <v>1675828.34</v>
      </c>
      <c r="G53" s="53">
        <v>0</v>
      </c>
    </row>
    <row r="54" spans="1:7" x14ac:dyDescent="0.25">
      <c r="A54" s="59" t="s">
        <v>246</v>
      </c>
      <c r="B54" s="53">
        <v>64863841</v>
      </c>
      <c r="C54" s="53">
        <v>-24155171</v>
      </c>
      <c r="D54" s="53">
        <v>40708670</v>
      </c>
      <c r="E54" s="53">
        <v>40708670</v>
      </c>
      <c r="F54" s="53">
        <v>40708670</v>
      </c>
      <c r="G54" s="53">
        <v>0</v>
      </c>
    </row>
    <row r="55" spans="1:7" x14ac:dyDescent="0.25">
      <c r="A55" s="59" t="s">
        <v>247</v>
      </c>
      <c r="B55" s="53">
        <v>42805968</v>
      </c>
      <c r="C55" s="53">
        <v>-35604306</v>
      </c>
      <c r="D55" s="53">
        <v>7201662</v>
      </c>
      <c r="E55" s="53">
        <v>7201662</v>
      </c>
      <c r="F55" s="53">
        <v>7201662</v>
      </c>
      <c r="G55" s="53">
        <v>0</v>
      </c>
    </row>
    <row r="56" spans="1:7" x14ac:dyDescent="0.25">
      <c r="A56" s="59" t="s">
        <v>248</v>
      </c>
      <c r="B56" s="53">
        <v>36312351</v>
      </c>
      <c r="C56" s="53">
        <v>-30395500</v>
      </c>
      <c r="D56" s="53">
        <v>5916851</v>
      </c>
      <c r="E56" s="53">
        <v>5916851</v>
      </c>
      <c r="F56" s="53">
        <v>5916851</v>
      </c>
      <c r="G56" s="53">
        <v>0</v>
      </c>
    </row>
    <row r="57" spans="1:7" x14ac:dyDescent="0.25">
      <c r="A57" s="59" t="s">
        <v>249</v>
      </c>
      <c r="B57" s="53">
        <v>2804200</v>
      </c>
      <c r="C57" s="53">
        <v>0</v>
      </c>
      <c r="D57" s="53">
        <v>2804200</v>
      </c>
      <c r="E57" s="53">
        <v>2804200</v>
      </c>
      <c r="F57" s="53">
        <v>2804200</v>
      </c>
      <c r="G57" s="53">
        <v>0</v>
      </c>
    </row>
    <row r="58" spans="1:7" x14ac:dyDescent="0.25">
      <c r="A58" s="59" t="s">
        <v>250</v>
      </c>
      <c r="B58" s="53">
        <v>197356325</v>
      </c>
      <c r="C58" s="53">
        <v>705507484.63999999</v>
      </c>
      <c r="D58" s="53">
        <v>902863809.63999999</v>
      </c>
      <c r="E58" s="53">
        <v>902863809.63999999</v>
      </c>
      <c r="F58" s="53">
        <v>902863809.63999999</v>
      </c>
      <c r="G58" s="53">
        <v>0</v>
      </c>
    </row>
    <row r="59" spans="1:7" x14ac:dyDescent="0.25">
      <c r="A59" s="59" t="s">
        <v>251</v>
      </c>
      <c r="B59" s="53">
        <v>10000000</v>
      </c>
      <c r="C59" s="53">
        <v>0</v>
      </c>
      <c r="D59" s="53">
        <v>10000000</v>
      </c>
      <c r="E59" s="53">
        <v>10000000</v>
      </c>
      <c r="F59" s="53">
        <v>10000000</v>
      </c>
      <c r="G59" s="53">
        <v>0</v>
      </c>
    </row>
    <row r="60" spans="1:7" x14ac:dyDescent="0.25">
      <c r="A60" s="59"/>
      <c r="B60" s="53"/>
      <c r="C60" s="53"/>
      <c r="D60" s="53"/>
      <c r="E60" s="53"/>
      <c r="F60" s="53"/>
      <c r="G60" s="53"/>
    </row>
    <row r="61" spans="1:7" x14ac:dyDescent="0.25">
      <c r="A61" s="60" t="s">
        <v>191</v>
      </c>
      <c r="B61" s="52">
        <f>+B62</f>
        <v>68189943</v>
      </c>
      <c r="C61" s="52">
        <f t="shared" ref="C61:G61" si="8">+C62</f>
        <v>6410502.0300000003</v>
      </c>
      <c r="D61" s="52">
        <f t="shared" si="8"/>
        <v>74600445.030000001</v>
      </c>
      <c r="E61" s="52">
        <f t="shared" si="8"/>
        <v>74600445.030000001</v>
      </c>
      <c r="F61" s="52">
        <f t="shared" si="8"/>
        <v>74600445.030000001</v>
      </c>
      <c r="G61" s="52">
        <f t="shared" si="8"/>
        <v>0</v>
      </c>
    </row>
    <row r="62" spans="1:7" x14ac:dyDescent="0.25">
      <c r="A62" s="59" t="s">
        <v>252</v>
      </c>
      <c r="B62" s="53">
        <v>68189943</v>
      </c>
      <c r="C62" s="53">
        <v>6410502.0300000003</v>
      </c>
      <c r="D62" s="53">
        <v>74600445.030000001</v>
      </c>
      <c r="E62" s="53">
        <v>74600445.030000001</v>
      </c>
      <c r="F62" s="53">
        <v>74600445.030000001</v>
      </c>
      <c r="G62" s="53">
        <v>0</v>
      </c>
    </row>
    <row r="63" spans="1:7" x14ac:dyDescent="0.25">
      <c r="A63" s="59"/>
      <c r="B63" s="53"/>
      <c r="C63" s="53"/>
      <c r="D63" s="53"/>
      <c r="E63" s="53"/>
      <c r="F63" s="53"/>
      <c r="G63" s="53"/>
    </row>
    <row r="64" spans="1:7" x14ac:dyDescent="0.25">
      <c r="A64" s="60" t="s">
        <v>192</v>
      </c>
      <c r="B64" s="52">
        <f>+B65+B66</f>
        <v>42747550</v>
      </c>
      <c r="C64" s="52">
        <f t="shared" ref="C64:G64" si="9">+C65+C66</f>
        <v>-228034.87999999896</v>
      </c>
      <c r="D64" s="52">
        <f t="shared" si="9"/>
        <v>42519515.120000005</v>
      </c>
      <c r="E64" s="52">
        <f t="shared" si="9"/>
        <v>42519515.120000005</v>
      </c>
      <c r="F64" s="52">
        <f t="shared" si="9"/>
        <v>42519515.120000005</v>
      </c>
      <c r="G64" s="52">
        <f t="shared" si="9"/>
        <v>0</v>
      </c>
    </row>
    <row r="65" spans="1:7" x14ac:dyDescent="0.25">
      <c r="A65" s="59" t="s">
        <v>253</v>
      </c>
      <c r="B65" s="53">
        <v>42747550</v>
      </c>
      <c r="C65" s="53">
        <v>-12042523</v>
      </c>
      <c r="D65" s="53">
        <v>30705027</v>
      </c>
      <c r="E65" s="53">
        <v>30705027</v>
      </c>
      <c r="F65" s="53">
        <v>30705027</v>
      </c>
      <c r="G65" s="53">
        <v>0</v>
      </c>
    </row>
    <row r="66" spans="1:7" ht="20.25" customHeight="1" x14ac:dyDescent="0.25">
      <c r="A66" s="59" t="s">
        <v>254</v>
      </c>
      <c r="B66" s="53">
        <v>0</v>
      </c>
      <c r="C66" s="53">
        <v>11814488.120000001</v>
      </c>
      <c r="D66" s="53">
        <v>11814488.120000001</v>
      </c>
      <c r="E66" s="53">
        <v>11814488.120000001</v>
      </c>
      <c r="F66" s="53">
        <v>11814488.120000001</v>
      </c>
      <c r="G66" s="53">
        <v>0</v>
      </c>
    </row>
    <row r="67" spans="1:7" x14ac:dyDescent="0.25">
      <c r="A67" s="59"/>
      <c r="B67" s="53"/>
      <c r="C67" s="53"/>
      <c r="D67" s="53"/>
      <c r="E67" s="53"/>
      <c r="F67" s="53"/>
      <c r="G67" s="53"/>
    </row>
    <row r="68" spans="1:7" x14ac:dyDescent="0.25">
      <c r="A68" s="60" t="s">
        <v>193</v>
      </c>
      <c r="B68" s="52">
        <f>+B69+B70</f>
        <v>32778361</v>
      </c>
      <c r="C68" s="52">
        <f t="shared" ref="C68:G68" si="10">+C69+C70</f>
        <v>5587943.0800000001</v>
      </c>
      <c r="D68" s="52">
        <f t="shared" si="10"/>
        <v>38366304.079999998</v>
      </c>
      <c r="E68" s="52">
        <f t="shared" si="10"/>
        <v>38366304.079999998</v>
      </c>
      <c r="F68" s="52">
        <f t="shared" si="10"/>
        <v>38366304.079999998</v>
      </c>
      <c r="G68" s="52">
        <f t="shared" si="10"/>
        <v>0</v>
      </c>
    </row>
    <row r="69" spans="1:7" x14ac:dyDescent="0.25">
      <c r="A69" s="59" t="s">
        <v>255</v>
      </c>
      <c r="B69" s="53">
        <v>27913097</v>
      </c>
      <c r="C69" s="53">
        <v>8268720</v>
      </c>
      <c r="D69" s="53">
        <v>36181817</v>
      </c>
      <c r="E69" s="53">
        <v>36181817</v>
      </c>
      <c r="F69" s="53">
        <v>36181817</v>
      </c>
      <c r="G69" s="53">
        <v>0</v>
      </c>
    </row>
    <row r="70" spans="1:7" ht="27" x14ac:dyDescent="0.25">
      <c r="A70" s="59" t="s">
        <v>256</v>
      </c>
      <c r="B70" s="53">
        <v>4865264</v>
      </c>
      <c r="C70" s="53">
        <v>-2680776.92</v>
      </c>
      <c r="D70" s="53">
        <v>2184487.08</v>
      </c>
      <c r="E70" s="53">
        <v>2184487.08</v>
      </c>
      <c r="F70" s="53">
        <v>2184487.08</v>
      </c>
      <c r="G70" s="53">
        <v>0</v>
      </c>
    </row>
    <row r="71" spans="1:7" x14ac:dyDescent="0.25">
      <c r="A71" s="59"/>
      <c r="B71" s="53"/>
      <c r="C71" s="53"/>
      <c r="D71" s="53"/>
      <c r="E71" s="53"/>
      <c r="F71" s="53"/>
      <c r="G71" s="53"/>
    </row>
    <row r="72" spans="1:7" x14ac:dyDescent="0.25">
      <c r="A72" s="60" t="s">
        <v>194</v>
      </c>
      <c r="B72" s="52">
        <f t="shared" ref="B72:G72" si="11">+B73+B74+B75+B76+B77+B78+B79+B80+B81+B82+B83+B84+B85+B86</f>
        <v>625867954</v>
      </c>
      <c r="C72" s="52">
        <f t="shared" si="11"/>
        <v>-293587095.40999997</v>
      </c>
      <c r="D72" s="52">
        <f t="shared" si="11"/>
        <v>332280858.59000003</v>
      </c>
      <c r="E72" s="52">
        <f t="shared" si="11"/>
        <v>332280858.59000003</v>
      </c>
      <c r="F72" s="52">
        <f t="shared" si="11"/>
        <v>319637057.60000002</v>
      </c>
      <c r="G72" s="52">
        <f t="shared" si="11"/>
        <v>0</v>
      </c>
    </row>
    <row r="73" spans="1:7" x14ac:dyDescent="0.25">
      <c r="A73" s="59" t="s">
        <v>257</v>
      </c>
      <c r="B73" s="53">
        <v>34567258</v>
      </c>
      <c r="C73" s="53">
        <v>-4188354</v>
      </c>
      <c r="D73" s="53">
        <v>30378904</v>
      </c>
      <c r="E73" s="53">
        <v>30378904</v>
      </c>
      <c r="F73" s="53">
        <v>30378904</v>
      </c>
      <c r="G73" s="53">
        <v>0</v>
      </c>
    </row>
    <row r="74" spans="1:7" x14ac:dyDescent="0.25">
      <c r="A74" s="59" t="s">
        <v>258</v>
      </c>
      <c r="B74" s="53">
        <v>179901682</v>
      </c>
      <c r="C74" s="53">
        <v>-61217085.399999999</v>
      </c>
      <c r="D74" s="53">
        <v>118684596.60000001</v>
      </c>
      <c r="E74" s="53">
        <v>118684596.60000001</v>
      </c>
      <c r="F74" s="53">
        <v>106684596.60000001</v>
      </c>
      <c r="G74" s="53">
        <v>0</v>
      </c>
    </row>
    <row r="75" spans="1:7" x14ac:dyDescent="0.25">
      <c r="A75" s="59" t="s">
        <v>259</v>
      </c>
      <c r="B75" s="53">
        <v>42937549</v>
      </c>
      <c r="C75" s="53">
        <v>-33108602.68</v>
      </c>
      <c r="D75" s="53">
        <v>9828946.3200000003</v>
      </c>
      <c r="E75" s="53">
        <v>9828946.3200000003</v>
      </c>
      <c r="F75" s="53">
        <v>9828946.3200000003</v>
      </c>
      <c r="G75" s="53">
        <v>0</v>
      </c>
    </row>
    <row r="76" spans="1:7" x14ac:dyDescent="0.25">
      <c r="A76" s="59" t="s">
        <v>260</v>
      </c>
      <c r="B76" s="53">
        <v>22693625</v>
      </c>
      <c r="C76" s="53">
        <v>-2888630.19</v>
      </c>
      <c r="D76" s="53">
        <v>19804994.809999999</v>
      </c>
      <c r="E76" s="53">
        <v>19804994.809999999</v>
      </c>
      <c r="F76" s="53">
        <v>19804994.809999999</v>
      </c>
      <c r="G76" s="53">
        <v>0</v>
      </c>
    </row>
    <row r="77" spans="1:7" x14ac:dyDescent="0.25">
      <c r="A77" s="59" t="s">
        <v>261</v>
      </c>
      <c r="B77" s="53">
        <v>32713875</v>
      </c>
      <c r="C77" s="53">
        <v>-12052696.880000001</v>
      </c>
      <c r="D77" s="53">
        <v>20661178.120000001</v>
      </c>
      <c r="E77" s="53">
        <v>20661178.120000001</v>
      </c>
      <c r="F77" s="53">
        <v>20327314.120000001</v>
      </c>
      <c r="G77" s="53">
        <v>0</v>
      </c>
    </row>
    <row r="78" spans="1:7" x14ac:dyDescent="0.25">
      <c r="A78" s="59" t="s">
        <v>262</v>
      </c>
      <c r="B78" s="53">
        <v>41790353</v>
      </c>
      <c r="C78" s="53">
        <v>-24421688.059999999</v>
      </c>
      <c r="D78" s="53">
        <v>17368664.940000001</v>
      </c>
      <c r="E78" s="53">
        <v>17368664.940000001</v>
      </c>
      <c r="F78" s="53">
        <v>17368664.940000001</v>
      </c>
      <c r="G78" s="53">
        <v>0</v>
      </c>
    </row>
    <row r="79" spans="1:7" x14ac:dyDescent="0.25">
      <c r="A79" s="59" t="s">
        <v>263</v>
      </c>
      <c r="B79" s="53">
        <v>38816585</v>
      </c>
      <c r="C79" s="53">
        <v>-31938894</v>
      </c>
      <c r="D79" s="53">
        <v>6877691</v>
      </c>
      <c r="E79" s="53">
        <v>6877691</v>
      </c>
      <c r="F79" s="53">
        <v>6877691</v>
      </c>
      <c r="G79" s="53">
        <v>0</v>
      </c>
    </row>
    <row r="80" spans="1:7" x14ac:dyDescent="0.25">
      <c r="A80" s="59" t="s">
        <v>264</v>
      </c>
      <c r="B80" s="53">
        <v>36447044</v>
      </c>
      <c r="C80" s="53">
        <v>-27493146</v>
      </c>
      <c r="D80" s="53">
        <v>8953898</v>
      </c>
      <c r="E80" s="53">
        <v>8953898</v>
      </c>
      <c r="F80" s="53">
        <v>8953898</v>
      </c>
      <c r="G80" s="53">
        <v>0</v>
      </c>
    </row>
    <row r="81" spans="1:7" x14ac:dyDescent="0.25">
      <c r="A81" s="59" t="s">
        <v>265</v>
      </c>
      <c r="B81" s="53">
        <v>43623501</v>
      </c>
      <c r="C81" s="53">
        <v>-32685729</v>
      </c>
      <c r="D81" s="53">
        <v>10937772</v>
      </c>
      <c r="E81" s="53">
        <v>10937772</v>
      </c>
      <c r="F81" s="53">
        <v>10937772</v>
      </c>
      <c r="G81" s="53">
        <v>0</v>
      </c>
    </row>
    <row r="82" spans="1:7" x14ac:dyDescent="0.25">
      <c r="A82" s="59" t="s">
        <v>266</v>
      </c>
      <c r="B82" s="53">
        <v>71497298</v>
      </c>
      <c r="C82" s="53">
        <v>-42758963.18</v>
      </c>
      <c r="D82" s="53">
        <v>28738334.82</v>
      </c>
      <c r="E82" s="53">
        <v>28738334.82</v>
      </c>
      <c r="F82" s="53">
        <v>28738334.82</v>
      </c>
      <c r="G82" s="53">
        <v>0</v>
      </c>
    </row>
    <row r="83" spans="1:7" x14ac:dyDescent="0.25">
      <c r="A83" s="59" t="s">
        <v>267</v>
      </c>
      <c r="B83" s="53">
        <v>32514780</v>
      </c>
      <c r="C83" s="53">
        <v>-2288815.14</v>
      </c>
      <c r="D83" s="53">
        <v>30225964.859999999</v>
      </c>
      <c r="E83" s="53">
        <v>30225964.859999999</v>
      </c>
      <c r="F83" s="53">
        <v>30225964.859999999</v>
      </c>
      <c r="G83" s="53">
        <v>0</v>
      </c>
    </row>
    <row r="84" spans="1:7" x14ac:dyDescent="0.25">
      <c r="A84" s="59" t="s">
        <v>268</v>
      </c>
      <c r="B84" s="53">
        <v>31064310</v>
      </c>
      <c r="C84" s="53">
        <v>-18292116.559999999</v>
      </c>
      <c r="D84" s="53">
        <v>12772193.439999999</v>
      </c>
      <c r="E84" s="53">
        <v>12772193.439999999</v>
      </c>
      <c r="F84" s="53">
        <v>12772193.439999999</v>
      </c>
      <c r="G84" s="53">
        <v>0</v>
      </c>
    </row>
    <row r="85" spans="1:7" x14ac:dyDescent="0.25">
      <c r="A85" s="59" t="s">
        <v>269</v>
      </c>
      <c r="B85" s="53">
        <v>7678169</v>
      </c>
      <c r="C85" s="53">
        <v>-97235</v>
      </c>
      <c r="D85" s="53">
        <v>7580934</v>
      </c>
      <c r="E85" s="53">
        <v>7580934</v>
      </c>
      <c r="F85" s="53">
        <v>7580934</v>
      </c>
      <c r="G85" s="53">
        <v>0</v>
      </c>
    </row>
    <row r="86" spans="1:7" x14ac:dyDescent="0.25">
      <c r="A86" s="59" t="s">
        <v>270</v>
      </c>
      <c r="B86" s="53">
        <v>9621925</v>
      </c>
      <c r="C86" s="53">
        <v>-155139.32</v>
      </c>
      <c r="D86" s="53">
        <v>9466785.6799999997</v>
      </c>
      <c r="E86" s="53">
        <v>9466785.6799999997</v>
      </c>
      <c r="F86" s="53">
        <v>9156848.6899999995</v>
      </c>
      <c r="G86" s="53">
        <v>0</v>
      </c>
    </row>
    <row r="87" spans="1:7" x14ac:dyDescent="0.25">
      <c r="A87" s="59"/>
      <c r="B87" s="53"/>
      <c r="C87" s="53"/>
      <c r="D87" s="53"/>
      <c r="E87" s="53"/>
      <c r="F87" s="53"/>
      <c r="G87" s="53"/>
    </row>
    <row r="88" spans="1:7" x14ac:dyDescent="0.25">
      <c r="A88" s="60" t="s">
        <v>271</v>
      </c>
      <c r="B88" s="52">
        <f>+B89+B90+B91+B92+B93+B94</f>
        <v>19582640</v>
      </c>
      <c r="C88" s="52">
        <f t="shared" ref="C88:E88" si="12">+C89+C90+C91+C92+C93+C94</f>
        <v>0</v>
      </c>
      <c r="D88" s="52">
        <f t="shared" si="12"/>
        <v>19582640</v>
      </c>
      <c r="E88" s="52">
        <f t="shared" si="12"/>
        <v>19582640</v>
      </c>
      <c r="F88" s="52">
        <f>+F89+F90+F91+F92+F93+F94</f>
        <v>19582640</v>
      </c>
      <c r="G88" s="52">
        <f t="shared" ref="G88" si="13">+G89+G90+G91+G92+G93+G94</f>
        <v>0</v>
      </c>
    </row>
    <row r="89" spans="1:7" x14ac:dyDescent="0.25">
      <c r="A89" s="59" t="s">
        <v>272</v>
      </c>
      <c r="B89" s="53">
        <v>19582640</v>
      </c>
      <c r="C89" s="53">
        <v>-15748927</v>
      </c>
      <c r="D89" s="53">
        <v>3833713</v>
      </c>
      <c r="E89" s="53">
        <v>3833713</v>
      </c>
      <c r="F89" s="53">
        <v>3833713</v>
      </c>
      <c r="G89" s="53">
        <v>0</v>
      </c>
    </row>
    <row r="90" spans="1:7" x14ac:dyDescent="0.25">
      <c r="A90" s="59" t="s">
        <v>273</v>
      </c>
      <c r="B90" s="53">
        <v>0</v>
      </c>
      <c r="C90" s="53">
        <v>7103872</v>
      </c>
      <c r="D90" s="53">
        <v>7103872</v>
      </c>
      <c r="E90" s="53">
        <v>7103872</v>
      </c>
      <c r="F90" s="53">
        <v>7103872</v>
      </c>
      <c r="G90" s="53">
        <v>0</v>
      </c>
    </row>
    <row r="91" spans="1:7" x14ac:dyDescent="0.25">
      <c r="A91" s="59" t="s">
        <v>274</v>
      </c>
      <c r="B91" s="53">
        <v>0</v>
      </c>
      <c r="C91" s="53">
        <v>2301532</v>
      </c>
      <c r="D91" s="53">
        <v>2301532</v>
      </c>
      <c r="E91" s="53">
        <v>2301532</v>
      </c>
      <c r="F91" s="53">
        <v>2301532</v>
      </c>
      <c r="G91" s="53">
        <v>0</v>
      </c>
    </row>
    <row r="92" spans="1:7" x14ac:dyDescent="0.25">
      <c r="A92" s="59" t="s">
        <v>275</v>
      </c>
      <c r="B92" s="53">
        <v>0</v>
      </c>
      <c r="C92" s="53">
        <v>2683370</v>
      </c>
      <c r="D92" s="53">
        <v>2683370</v>
      </c>
      <c r="E92" s="53">
        <v>2683370</v>
      </c>
      <c r="F92" s="53">
        <v>2683370</v>
      </c>
      <c r="G92" s="53">
        <v>0</v>
      </c>
    </row>
    <row r="93" spans="1:7" x14ac:dyDescent="0.25">
      <c r="A93" s="59" t="s">
        <v>276</v>
      </c>
      <c r="B93" s="53">
        <v>0</v>
      </c>
      <c r="C93" s="53">
        <v>1892567</v>
      </c>
      <c r="D93" s="53">
        <v>1892567</v>
      </c>
      <c r="E93" s="53">
        <v>1892567</v>
      </c>
      <c r="F93" s="53">
        <v>1892567</v>
      </c>
      <c r="G93" s="53">
        <v>0</v>
      </c>
    </row>
    <row r="94" spans="1:7" x14ac:dyDescent="0.25">
      <c r="A94" s="59" t="s">
        <v>277</v>
      </c>
      <c r="B94" s="53">
        <v>0</v>
      </c>
      <c r="C94" s="53">
        <v>1767586</v>
      </c>
      <c r="D94" s="53">
        <v>1767586</v>
      </c>
      <c r="E94" s="53">
        <v>1767586</v>
      </c>
      <c r="F94" s="53">
        <v>1767586</v>
      </c>
      <c r="G94" s="53">
        <v>0</v>
      </c>
    </row>
    <row r="95" spans="1:7" x14ac:dyDescent="0.25">
      <c r="A95" s="59"/>
      <c r="B95" s="53"/>
      <c r="C95" s="53"/>
      <c r="D95" s="53"/>
      <c r="E95" s="53"/>
      <c r="F95" s="53"/>
      <c r="G95" s="53"/>
    </row>
    <row r="96" spans="1:7" s="1" customFormat="1" x14ac:dyDescent="0.25">
      <c r="A96" s="60" t="s">
        <v>278</v>
      </c>
      <c r="B96" s="52">
        <f>+B97</f>
        <v>1590719874</v>
      </c>
      <c r="C96" s="52">
        <f t="shared" ref="C96:G97" si="14">+C97</f>
        <v>-1590719874</v>
      </c>
      <c r="D96" s="52">
        <f t="shared" si="14"/>
        <v>0</v>
      </c>
      <c r="E96" s="52">
        <f t="shared" si="14"/>
        <v>0</v>
      </c>
      <c r="F96" s="52">
        <f t="shared" si="14"/>
        <v>0</v>
      </c>
      <c r="G96" s="52">
        <f t="shared" si="14"/>
        <v>0</v>
      </c>
    </row>
    <row r="97" spans="1:7" s="1" customFormat="1" x14ac:dyDescent="0.25">
      <c r="A97" s="60" t="s">
        <v>193</v>
      </c>
      <c r="B97" s="52">
        <f>+B98</f>
        <v>1590719874</v>
      </c>
      <c r="C97" s="52">
        <f t="shared" si="14"/>
        <v>-1590719874</v>
      </c>
      <c r="D97" s="52">
        <f t="shared" si="14"/>
        <v>0</v>
      </c>
      <c r="E97" s="52">
        <f t="shared" si="14"/>
        <v>0</v>
      </c>
      <c r="F97" s="52">
        <f t="shared" si="14"/>
        <v>0</v>
      </c>
      <c r="G97" s="52">
        <f t="shared" si="14"/>
        <v>0</v>
      </c>
    </row>
    <row r="98" spans="1:7" ht="27" x14ac:dyDescent="0.25">
      <c r="A98" s="59" t="s">
        <v>279</v>
      </c>
      <c r="B98" s="53">
        <v>1590719874</v>
      </c>
      <c r="C98" s="53">
        <v>-1590719874</v>
      </c>
      <c r="D98" s="53">
        <v>0</v>
      </c>
      <c r="E98" s="53">
        <v>0</v>
      </c>
      <c r="F98" s="53">
        <v>0</v>
      </c>
      <c r="G98" s="53">
        <v>0</v>
      </c>
    </row>
    <row r="99" spans="1:7" x14ac:dyDescent="0.25">
      <c r="A99" s="59"/>
      <c r="B99" s="53"/>
      <c r="C99" s="53"/>
      <c r="D99" s="53"/>
      <c r="E99" s="53"/>
      <c r="F99" s="53"/>
      <c r="G99" s="53"/>
    </row>
    <row r="100" spans="1:7" ht="27" x14ac:dyDescent="0.25">
      <c r="A100" s="60" t="s">
        <v>280</v>
      </c>
      <c r="B100" s="52">
        <v>53478799</v>
      </c>
      <c r="C100" s="52">
        <v>-33529672</v>
      </c>
      <c r="D100" s="52">
        <v>19949127</v>
      </c>
      <c r="E100" s="52">
        <v>19949127</v>
      </c>
      <c r="F100" s="52">
        <v>19949127</v>
      </c>
      <c r="G100" s="52">
        <v>0</v>
      </c>
    </row>
    <row r="101" spans="1:7" x14ac:dyDescent="0.25">
      <c r="A101" s="59"/>
      <c r="B101" s="53"/>
      <c r="C101" s="53"/>
      <c r="D101" s="53"/>
      <c r="E101" s="53"/>
      <c r="F101" s="53"/>
      <c r="G101" s="53"/>
    </row>
    <row r="102" spans="1:7" x14ac:dyDescent="0.25">
      <c r="A102" s="60" t="s">
        <v>178</v>
      </c>
      <c r="B102" s="52">
        <f>+B103</f>
        <v>33426479</v>
      </c>
      <c r="C102" s="52">
        <f t="shared" ref="C102:G102" si="15">+C103</f>
        <v>-13477352</v>
      </c>
      <c r="D102" s="52">
        <f t="shared" si="15"/>
        <v>19949127</v>
      </c>
      <c r="E102" s="52">
        <f t="shared" si="15"/>
        <v>19949127</v>
      </c>
      <c r="F102" s="52">
        <f t="shared" si="15"/>
        <v>19949127</v>
      </c>
      <c r="G102" s="52">
        <f t="shared" si="15"/>
        <v>0</v>
      </c>
    </row>
    <row r="103" spans="1:7" x14ac:dyDescent="0.25">
      <c r="A103" s="59" t="s">
        <v>281</v>
      </c>
      <c r="B103" s="53">
        <v>33426479</v>
      </c>
      <c r="C103" s="53">
        <v>-13477352</v>
      </c>
      <c r="D103" s="53">
        <v>19949127</v>
      </c>
      <c r="E103" s="53">
        <v>19949127</v>
      </c>
      <c r="F103" s="53">
        <v>19949127</v>
      </c>
      <c r="G103" s="53">
        <v>0</v>
      </c>
    </row>
    <row r="104" spans="1:7" x14ac:dyDescent="0.25">
      <c r="A104" s="59"/>
      <c r="B104" s="53"/>
      <c r="C104" s="53"/>
      <c r="D104" s="53"/>
      <c r="E104" s="53"/>
      <c r="F104" s="53"/>
      <c r="G104" s="53"/>
    </row>
    <row r="105" spans="1:7" x14ac:dyDescent="0.25">
      <c r="A105" s="60" t="s">
        <v>184</v>
      </c>
      <c r="B105" s="52">
        <f>+B106+B107</f>
        <v>20052320</v>
      </c>
      <c r="C105" s="52">
        <f t="shared" ref="C105:D105" si="16">+C106+C107</f>
        <v>-20052320</v>
      </c>
      <c r="D105" s="52">
        <f t="shared" si="16"/>
        <v>0</v>
      </c>
      <c r="E105" s="52">
        <f>+E106+E107</f>
        <v>0</v>
      </c>
      <c r="F105" s="52">
        <f t="shared" ref="F105" si="17">+F106+F107</f>
        <v>0</v>
      </c>
      <c r="G105" s="52">
        <f t="shared" ref="G105" si="18">+G106+G107</f>
        <v>0</v>
      </c>
    </row>
    <row r="106" spans="1:7" x14ac:dyDescent="0.25">
      <c r="A106" s="59" t="s">
        <v>282</v>
      </c>
      <c r="B106" s="53">
        <v>1949608</v>
      </c>
      <c r="C106" s="53">
        <v>-1949608</v>
      </c>
      <c r="D106" s="53">
        <v>0</v>
      </c>
      <c r="E106" s="53">
        <v>0</v>
      </c>
      <c r="F106" s="53">
        <v>0</v>
      </c>
      <c r="G106" s="53">
        <v>0</v>
      </c>
    </row>
    <row r="107" spans="1:7" x14ac:dyDescent="0.25">
      <c r="A107" s="59" t="s">
        <v>283</v>
      </c>
      <c r="B107" s="53">
        <v>18102712</v>
      </c>
      <c r="C107" s="53">
        <v>-18102712</v>
      </c>
      <c r="D107" s="53">
        <v>0</v>
      </c>
      <c r="E107" s="53">
        <v>0</v>
      </c>
      <c r="F107" s="53">
        <v>0</v>
      </c>
      <c r="G107" s="53">
        <v>0</v>
      </c>
    </row>
    <row r="108" spans="1:7" x14ac:dyDescent="0.25">
      <c r="A108" s="90"/>
      <c r="B108" s="54"/>
      <c r="C108" s="54"/>
      <c r="D108" s="54"/>
      <c r="E108" s="54"/>
      <c r="F108" s="54"/>
      <c r="G108" s="54"/>
    </row>
    <row r="109" spans="1:7" ht="27" x14ac:dyDescent="0.25">
      <c r="A109" s="45" t="s">
        <v>284</v>
      </c>
      <c r="B109" s="55">
        <v>0</v>
      </c>
      <c r="C109" s="55">
        <v>0</v>
      </c>
      <c r="D109" s="55">
        <v>0</v>
      </c>
      <c r="E109" s="55">
        <v>0</v>
      </c>
      <c r="F109" s="55">
        <v>0</v>
      </c>
      <c r="G109" s="55">
        <v>0</v>
      </c>
    </row>
    <row r="110" spans="1:7" x14ac:dyDescent="0.25">
      <c r="A110" s="90"/>
      <c r="B110" s="55"/>
      <c r="C110" s="55"/>
      <c r="D110" s="55"/>
      <c r="E110" s="55"/>
      <c r="F110" s="55"/>
      <c r="G110" s="55"/>
    </row>
    <row r="111" spans="1:7" ht="27" x14ac:dyDescent="0.25">
      <c r="A111" s="45" t="s">
        <v>285</v>
      </c>
      <c r="B111" s="55">
        <v>0</v>
      </c>
      <c r="C111" s="55">
        <v>0</v>
      </c>
      <c r="D111" s="55">
        <v>0</v>
      </c>
      <c r="E111" s="55">
        <v>0</v>
      </c>
      <c r="F111" s="55">
        <v>0</v>
      </c>
      <c r="G111" s="55">
        <v>0</v>
      </c>
    </row>
    <row r="112" spans="1:7" x14ac:dyDescent="0.25">
      <c r="A112" s="90"/>
      <c r="B112" s="55"/>
      <c r="C112" s="55"/>
      <c r="D112" s="55"/>
      <c r="E112" s="55"/>
      <c r="F112" s="55"/>
      <c r="G112" s="55"/>
    </row>
    <row r="113" spans="1:7" ht="27" x14ac:dyDescent="0.25">
      <c r="A113" s="45" t="s">
        <v>286</v>
      </c>
      <c r="B113" s="55">
        <v>0</v>
      </c>
      <c r="C113" s="55">
        <v>0</v>
      </c>
      <c r="D113" s="55">
        <v>0</v>
      </c>
      <c r="E113" s="55">
        <v>0</v>
      </c>
      <c r="F113" s="55">
        <v>0</v>
      </c>
      <c r="G113" s="55">
        <v>0</v>
      </c>
    </row>
    <row r="114" spans="1:7" x14ac:dyDescent="0.25">
      <c r="A114" s="90"/>
      <c r="B114" s="55"/>
      <c r="C114" s="55"/>
      <c r="D114" s="55"/>
      <c r="E114" s="55"/>
      <c r="F114" s="55"/>
      <c r="G114" s="55"/>
    </row>
    <row r="115" spans="1:7" ht="27" x14ac:dyDescent="0.25">
      <c r="A115" s="45" t="s">
        <v>287</v>
      </c>
      <c r="B115" s="55">
        <v>0</v>
      </c>
      <c r="C115" s="55">
        <v>0</v>
      </c>
      <c r="D115" s="55">
        <v>0</v>
      </c>
      <c r="E115" s="55">
        <v>0</v>
      </c>
      <c r="F115" s="55">
        <v>0</v>
      </c>
      <c r="G115" s="55">
        <v>0</v>
      </c>
    </row>
    <row r="116" spans="1:7" x14ac:dyDescent="0.25">
      <c r="A116" s="91"/>
      <c r="B116" s="56"/>
      <c r="C116" s="56"/>
      <c r="D116" s="56"/>
      <c r="E116" s="56"/>
      <c r="F116" s="56"/>
      <c r="G116" s="56"/>
    </row>
    <row r="117" spans="1:7" x14ac:dyDescent="0.25">
      <c r="A117" s="42" t="s">
        <v>199</v>
      </c>
      <c r="B117" s="46">
        <f>+B11+B96+B100</f>
        <v>12228689796</v>
      </c>
      <c r="C117" s="46">
        <f t="shared" ref="C117:G117" si="19">+C11+C96+C100</f>
        <v>-2565144136.6800003</v>
      </c>
      <c r="D117" s="46">
        <f t="shared" si="19"/>
        <v>9663545659.3199997</v>
      </c>
      <c r="E117" s="46">
        <f t="shared" si="19"/>
        <v>9663545659.3199997</v>
      </c>
      <c r="F117" s="46">
        <f t="shared" si="19"/>
        <v>9413940185.9699993</v>
      </c>
      <c r="G117" s="46">
        <f t="shared" si="19"/>
        <v>0</v>
      </c>
    </row>
    <row r="118" spans="1:7" x14ac:dyDescent="0.25">
      <c r="A118" s="9"/>
      <c r="B118" s="33"/>
      <c r="C118" s="33"/>
      <c r="D118" s="33"/>
      <c r="E118" s="33"/>
      <c r="F118" s="33"/>
      <c r="G118" s="33"/>
    </row>
    <row r="119" spans="1:7" x14ac:dyDescent="0.25">
      <c r="A119" s="9" t="s">
        <v>23</v>
      </c>
      <c r="B119" s="9"/>
      <c r="C119" s="9"/>
      <c r="D119" s="9"/>
      <c r="E119" s="9"/>
      <c r="F119" s="9"/>
      <c r="G119" s="9"/>
    </row>
    <row r="120" spans="1:7" x14ac:dyDescent="0.25">
      <c r="B120" s="51"/>
      <c r="C120" s="51"/>
      <c r="D120" s="51"/>
      <c r="E120" s="51"/>
      <c r="F120" s="51"/>
      <c r="G120" s="51"/>
    </row>
    <row r="121" spans="1:7" x14ac:dyDescent="0.25">
      <c r="B121" s="51"/>
      <c r="C121" s="51"/>
      <c r="D121" s="51"/>
      <c r="E121" s="51"/>
      <c r="F121" s="51"/>
      <c r="G121" s="51"/>
    </row>
    <row r="122" spans="1:7" x14ac:dyDescent="0.25">
      <c r="B122" s="51"/>
      <c r="C122" s="51"/>
      <c r="D122" s="51"/>
      <c r="E122" s="51"/>
      <c r="F122" s="51"/>
      <c r="G122" s="51"/>
    </row>
    <row r="123" spans="1:7" x14ac:dyDescent="0.25">
      <c r="B123" s="51"/>
      <c r="C123" s="51"/>
      <c r="D123" s="51"/>
      <c r="E123" s="51"/>
      <c r="F123" s="51"/>
      <c r="G123" s="51"/>
    </row>
    <row r="124" spans="1:7" x14ac:dyDescent="0.25">
      <c r="B124" s="49"/>
      <c r="C124" s="49"/>
      <c r="D124" s="49"/>
      <c r="E124" s="49"/>
      <c r="F124" s="49"/>
      <c r="G124" s="49"/>
    </row>
    <row r="125" spans="1:7" x14ac:dyDescent="0.25">
      <c r="B125" s="48"/>
    </row>
    <row r="126" spans="1:7" x14ac:dyDescent="0.25">
      <c r="B126" s="50"/>
      <c r="C126" s="48"/>
      <c r="D126" s="48"/>
      <c r="E126" s="48"/>
      <c r="F126" s="48"/>
      <c r="G126" s="48"/>
    </row>
    <row r="127" spans="1:7" x14ac:dyDescent="0.25">
      <c r="B127" s="48"/>
    </row>
  </sheetData>
  <mergeCells count="7">
    <mergeCell ref="A6:G6"/>
    <mergeCell ref="B7:G7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showGridLines="0" workbookViewId="0">
      <selection activeCell="A3" sqref="A3:XFD3"/>
    </sheetView>
  </sheetViews>
  <sheetFormatPr baseColWidth="10" defaultRowHeight="15" x14ac:dyDescent="0.25"/>
  <cols>
    <col min="1" max="1" width="63.42578125" customWidth="1"/>
    <col min="2" max="2" width="17.7109375" customWidth="1"/>
    <col min="3" max="3" width="16.7109375" customWidth="1"/>
    <col min="4" max="4" width="18.85546875" customWidth="1"/>
    <col min="5" max="5" width="19.28515625" customWidth="1"/>
    <col min="6" max="6" width="18.5703125" customWidth="1"/>
    <col min="7" max="7" width="15.7109375" customWidth="1"/>
    <col min="8" max="8" width="18.42578125" bestFit="1" customWidth="1"/>
    <col min="9" max="9" width="18.85546875" bestFit="1" customWidth="1"/>
  </cols>
  <sheetData>
    <row r="1" spans="1:10" x14ac:dyDescent="0.25">
      <c r="A1" s="100" t="s">
        <v>0</v>
      </c>
      <c r="B1" s="100"/>
      <c r="C1" s="100"/>
      <c r="D1" s="100"/>
      <c r="E1" s="100"/>
      <c r="F1" s="100"/>
      <c r="G1" s="100"/>
    </row>
    <row r="2" spans="1:10" x14ac:dyDescent="0.25">
      <c r="A2" s="96" t="s">
        <v>289</v>
      </c>
      <c r="B2" s="96"/>
      <c r="C2" s="96"/>
      <c r="D2" s="96"/>
      <c r="E2" s="96"/>
      <c r="F2" s="96"/>
      <c r="G2" s="96"/>
    </row>
    <row r="3" spans="1:10" x14ac:dyDescent="0.25">
      <c r="A3" s="101" t="s">
        <v>1</v>
      </c>
      <c r="B3" s="101"/>
      <c r="C3" s="101"/>
      <c r="D3" s="101"/>
      <c r="E3" s="101"/>
      <c r="F3" s="101"/>
      <c r="G3" s="101"/>
    </row>
    <row r="4" spans="1:10" x14ac:dyDescent="0.25">
      <c r="A4" s="101" t="s">
        <v>136</v>
      </c>
      <c r="B4" s="101"/>
      <c r="C4" s="101"/>
      <c r="D4" s="101"/>
      <c r="E4" s="101"/>
      <c r="F4" s="101"/>
      <c r="G4" s="101"/>
    </row>
    <row r="5" spans="1:10" x14ac:dyDescent="0.25">
      <c r="A5" s="101" t="s">
        <v>3</v>
      </c>
      <c r="B5" s="101"/>
      <c r="C5" s="101"/>
      <c r="D5" s="101"/>
      <c r="E5" s="101"/>
      <c r="F5" s="101"/>
      <c r="G5" s="101"/>
    </row>
    <row r="6" spans="1:10" x14ac:dyDescent="0.25">
      <c r="A6" s="96" t="s">
        <v>4</v>
      </c>
      <c r="B6" s="106"/>
      <c r="C6" s="106"/>
      <c r="D6" s="106"/>
      <c r="E6" s="106"/>
      <c r="F6" s="106"/>
      <c r="G6" s="106"/>
    </row>
    <row r="7" spans="1:10" x14ac:dyDescent="0.25">
      <c r="A7" s="66"/>
      <c r="B7" s="105" t="s">
        <v>175</v>
      </c>
      <c r="C7" s="105"/>
      <c r="D7" s="105"/>
      <c r="E7" s="105"/>
      <c r="F7" s="105"/>
      <c r="G7" s="103"/>
    </row>
    <row r="8" spans="1:10" ht="27" x14ac:dyDescent="0.25">
      <c r="A8" s="65" t="s">
        <v>8</v>
      </c>
      <c r="B8" s="18" t="s">
        <v>24</v>
      </c>
      <c r="C8" s="18" t="s">
        <v>25</v>
      </c>
      <c r="D8" s="18" t="s">
        <v>26</v>
      </c>
      <c r="E8" s="18" t="s">
        <v>6</v>
      </c>
      <c r="F8" s="18" t="s">
        <v>7</v>
      </c>
      <c r="G8" s="18" t="s">
        <v>27</v>
      </c>
    </row>
    <row r="9" spans="1:10" x14ac:dyDescent="0.25">
      <c r="A9" s="19"/>
      <c r="B9" s="20">
        <v>1</v>
      </c>
      <c r="C9" s="20">
        <v>2</v>
      </c>
      <c r="D9" s="20" t="s">
        <v>28</v>
      </c>
      <c r="E9" s="20">
        <v>4</v>
      </c>
      <c r="F9" s="20">
        <v>5</v>
      </c>
      <c r="G9" s="20" t="s">
        <v>29</v>
      </c>
    </row>
    <row r="10" spans="1:10" x14ac:dyDescent="0.25">
      <c r="A10" s="85" t="s">
        <v>137</v>
      </c>
      <c r="B10" s="70">
        <v>29993151417</v>
      </c>
      <c r="C10" s="70">
        <v>-2114473769.1600001</v>
      </c>
      <c r="D10" s="70">
        <v>27878677647.84</v>
      </c>
      <c r="E10" s="70">
        <v>27853348103.25</v>
      </c>
      <c r="F10" s="70">
        <v>27169882883.259998</v>
      </c>
      <c r="G10" s="8">
        <v>25329544.59</v>
      </c>
      <c r="H10" s="15"/>
      <c r="I10" s="16"/>
      <c r="J10" s="49"/>
    </row>
    <row r="11" spans="1:10" x14ac:dyDescent="0.25">
      <c r="A11" s="83" t="s">
        <v>138</v>
      </c>
      <c r="B11" s="71">
        <v>2249421665</v>
      </c>
      <c r="C11" s="71">
        <v>398589455.37</v>
      </c>
      <c r="D11" s="71">
        <v>2648011120.3699999</v>
      </c>
      <c r="E11" s="71">
        <v>2090110742.25</v>
      </c>
      <c r="F11" s="71">
        <v>2030707895.3199999</v>
      </c>
      <c r="G11" s="8">
        <v>557900378.12</v>
      </c>
      <c r="H11" s="15"/>
      <c r="I11" s="16"/>
      <c r="J11" s="49"/>
    </row>
    <row r="12" spans="1:10" x14ac:dyDescent="0.25">
      <c r="A12" s="83" t="s">
        <v>139</v>
      </c>
      <c r="B12" s="71">
        <v>485158699</v>
      </c>
      <c r="C12" s="71">
        <v>159214236.87</v>
      </c>
      <c r="D12" s="71">
        <v>644372935.87</v>
      </c>
      <c r="E12" s="71">
        <v>644372935.87</v>
      </c>
      <c r="F12" s="71">
        <v>632496909.62</v>
      </c>
      <c r="G12" s="8">
        <v>0</v>
      </c>
      <c r="H12" s="15"/>
      <c r="I12" s="16"/>
      <c r="J12" s="49"/>
    </row>
    <row r="13" spans="1:10" x14ac:dyDescent="0.25">
      <c r="A13" s="83" t="s">
        <v>140</v>
      </c>
      <c r="B13" s="71">
        <v>1191190171</v>
      </c>
      <c r="C13" s="71">
        <v>-430282034.56</v>
      </c>
      <c r="D13" s="71">
        <v>760908136.44000006</v>
      </c>
      <c r="E13" s="71">
        <v>760908136.44000006</v>
      </c>
      <c r="F13" s="71">
        <v>750374639.53999996</v>
      </c>
      <c r="G13" s="8">
        <v>0</v>
      </c>
      <c r="H13" s="15"/>
      <c r="I13" s="16"/>
      <c r="J13" s="49"/>
    </row>
    <row r="14" spans="1:10" x14ac:dyDescent="0.25">
      <c r="A14" s="83" t="s">
        <v>141</v>
      </c>
      <c r="B14" s="71">
        <v>6667628987</v>
      </c>
      <c r="C14" s="71">
        <v>124545470.98</v>
      </c>
      <c r="D14" s="71">
        <v>6792174457.9799995</v>
      </c>
      <c r="E14" s="71">
        <v>6792174456.9799995</v>
      </c>
      <c r="F14" s="71">
        <v>6792143320.2299995</v>
      </c>
      <c r="G14" s="8">
        <v>1</v>
      </c>
      <c r="H14" s="15"/>
      <c r="I14" s="16"/>
      <c r="J14" s="49"/>
    </row>
    <row r="15" spans="1:10" x14ac:dyDescent="0.25">
      <c r="A15" s="88" t="s">
        <v>31</v>
      </c>
      <c r="B15" s="43">
        <v>40586550939</v>
      </c>
      <c r="C15" s="43">
        <v>-1862406640.5</v>
      </c>
      <c r="D15" s="43">
        <v>38724144298.5</v>
      </c>
      <c r="E15" s="43">
        <v>38140914374.790001</v>
      </c>
      <c r="F15" s="43">
        <v>37375605647.970001</v>
      </c>
      <c r="G15" s="43">
        <v>583229923.71000004</v>
      </c>
      <c r="H15" s="1"/>
    </row>
    <row r="16" spans="1:10" x14ac:dyDescent="0.25">
      <c r="A16" s="9"/>
      <c r="B16" s="36"/>
      <c r="C16" s="36"/>
      <c r="D16" s="36"/>
      <c r="E16" s="36"/>
      <c r="F16" s="36"/>
      <c r="G16" s="36"/>
    </row>
    <row r="17" spans="1:7" x14ac:dyDescent="0.25">
      <c r="A17" s="9" t="s">
        <v>23</v>
      </c>
      <c r="B17" s="9"/>
      <c r="C17" s="9"/>
      <c r="D17" s="9"/>
      <c r="E17" s="9"/>
      <c r="F17" s="9"/>
      <c r="G17" s="9"/>
    </row>
    <row r="18" spans="1:7" x14ac:dyDescent="0.25">
      <c r="A18" s="9"/>
      <c r="B18" s="57"/>
      <c r="C18" s="57"/>
      <c r="D18" s="57"/>
      <c r="E18" s="57"/>
      <c r="F18" s="57"/>
      <c r="G18" s="57"/>
    </row>
    <row r="19" spans="1:7" x14ac:dyDescent="0.25">
      <c r="A19" s="9"/>
      <c r="B19" s="9"/>
      <c r="C19" s="9"/>
      <c r="D19" s="9"/>
      <c r="E19" s="9"/>
      <c r="F19" s="9"/>
      <c r="G19" s="9"/>
    </row>
    <row r="20" spans="1:7" x14ac:dyDescent="0.25">
      <c r="A20" s="9"/>
      <c r="B20" s="9"/>
      <c r="C20" s="9"/>
      <c r="D20" s="9"/>
      <c r="E20" s="9"/>
      <c r="F20" s="9"/>
      <c r="G20" s="9"/>
    </row>
    <row r="21" spans="1:7" x14ac:dyDescent="0.25">
      <c r="A21" s="9"/>
      <c r="B21" s="9"/>
      <c r="C21" s="9"/>
      <c r="D21" s="9"/>
      <c r="E21" s="9"/>
      <c r="F21" s="9"/>
      <c r="G21" s="9"/>
    </row>
    <row r="22" spans="1:7" x14ac:dyDescent="0.25">
      <c r="A22" s="9"/>
      <c r="B22" s="9"/>
      <c r="C22" s="9"/>
      <c r="D22" s="9"/>
      <c r="E22" s="9"/>
      <c r="F22" s="9"/>
      <c r="G22" s="9"/>
    </row>
    <row r="23" spans="1:7" x14ac:dyDescent="0.25">
      <c r="A23" s="9"/>
      <c r="B23" s="9"/>
      <c r="C23" s="9"/>
      <c r="D23" s="9"/>
      <c r="E23" s="9"/>
      <c r="F23" s="9"/>
      <c r="G23" s="9"/>
    </row>
    <row r="24" spans="1:7" x14ac:dyDescent="0.25">
      <c r="A24" s="9"/>
      <c r="B24" s="9"/>
      <c r="C24" s="9"/>
      <c r="D24" s="9"/>
      <c r="E24" s="9"/>
      <c r="F24" s="9"/>
      <c r="G24" s="9"/>
    </row>
  </sheetData>
  <mergeCells count="7">
    <mergeCell ref="B7:G7"/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showGridLines="0" workbookViewId="0">
      <selection activeCell="B11" sqref="B11"/>
    </sheetView>
  </sheetViews>
  <sheetFormatPr baseColWidth="10" defaultRowHeight="15" x14ac:dyDescent="0.25"/>
  <cols>
    <col min="1" max="1" width="63" customWidth="1"/>
    <col min="2" max="2" width="17.140625" customWidth="1"/>
    <col min="3" max="4" width="16.5703125" customWidth="1"/>
    <col min="5" max="5" width="16.85546875" customWidth="1"/>
    <col min="6" max="6" width="16" customWidth="1"/>
    <col min="7" max="7" width="13.7109375" customWidth="1"/>
    <col min="8" max="9" width="18.42578125" bestFit="1" customWidth="1"/>
    <col min="10" max="10" width="18.85546875" bestFit="1" customWidth="1"/>
    <col min="12" max="13" width="17.42578125" bestFit="1" customWidth="1"/>
  </cols>
  <sheetData>
    <row r="1" spans="1:13" x14ac:dyDescent="0.25">
      <c r="A1" s="100" t="s">
        <v>0</v>
      </c>
      <c r="B1" s="100"/>
      <c r="C1" s="100"/>
      <c r="D1" s="100"/>
      <c r="E1" s="100"/>
      <c r="F1" s="100"/>
      <c r="G1" s="100"/>
    </row>
    <row r="2" spans="1:13" x14ac:dyDescent="0.25">
      <c r="A2" s="96" t="s">
        <v>289</v>
      </c>
      <c r="B2" s="96"/>
      <c r="C2" s="96"/>
      <c r="D2" s="96"/>
      <c r="E2" s="96"/>
      <c r="F2" s="96"/>
      <c r="G2" s="96"/>
    </row>
    <row r="3" spans="1:13" x14ac:dyDescent="0.25">
      <c r="A3" s="101" t="s">
        <v>1</v>
      </c>
      <c r="B3" s="101"/>
      <c r="C3" s="101"/>
      <c r="D3" s="101"/>
      <c r="E3" s="101"/>
      <c r="F3" s="101"/>
      <c r="G3" s="101"/>
    </row>
    <row r="4" spans="1:13" x14ac:dyDescent="0.25">
      <c r="A4" s="101" t="s">
        <v>65</v>
      </c>
      <c r="B4" s="101"/>
      <c r="C4" s="101"/>
      <c r="D4" s="101"/>
      <c r="E4" s="101"/>
      <c r="F4" s="101"/>
      <c r="G4" s="101"/>
    </row>
    <row r="5" spans="1:13" x14ac:dyDescent="0.25">
      <c r="A5" s="101" t="s">
        <v>3</v>
      </c>
      <c r="B5" s="101"/>
      <c r="C5" s="101"/>
      <c r="D5" s="101"/>
      <c r="E5" s="101"/>
      <c r="F5" s="101"/>
      <c r="G5" s="101"/>
    </row>
    <row r="6" spans="1:13" x14ac:dyDescent="0.25">
      <c r="A6" s="96" t="s">
        <v>4</v>
      </c>
      <c r="B6" s="106"/>
      <c r="C6" s="106"/>
      <c r="D6" s="106"/>
      <c r="E6" s="106"/>
      <c r="F6" s="106"/>
      <c r="G6" s="106"/>
    </row>
    <row r="7" spans="1:13" x14ac:dyDescent="0.25">
      <c r="A7" s="66"/>
      <c r="B7" s="105" t="s">
        <v>175</v>
      </c>
      <c r="C7" s="105"/>
      <c r="D7" s="105"/>
      <c r="E7" s="105"/>
      <c r="F7" s="105"/>
      <c r="G7" s="103"/>
    </row>
    <row r="8" spans="1:13" ht="27" x14ac:dyDescent="0.25">
      <c r="A8" s="65" t="s">
        <v>8</v>
      </c>
      <c r="B8" s="18" t="s">
        <v>24</v>
      </c>
      <c r="C8" s="18" t="s">
        <v>25</v>
      </c>
      <c r="D8" s="18" t="s">
        <v>26</v>
      </c>
      <c r="E8" s="18" t="s">
        <v>6</v>
      </c>
      <c r="F8" s="18" t="s">
        <v>7</v>
      </c>
      <c r="G8" s="18" t="s">
        <v>27</v>
      </c>
    </row>
    <row r="9" spans="1:13" x14ac:dyDescent="0.25">
      <c r="A9" s="19"/>
      <c r="B9" s="20">
        <v>1</v>
      </c>
      <c r="C9" s="20">
        <v>2</v>
      </c>
      <c r="D9" s="20" t="s">
        <v>28</v>
      </c>
      <c r="E9" s="20">
        <v>4</v>
      </c>
      <c r="F9" s="20">
        <v>5</v>
      </c>
      <c r="G9" s="20" t="s">
        <v>29</v>
      </c>
    </row>
    <row r="10" spans="1:13" x14ac:dyDescent="0.25">
      <c r="A10" s="76" t="s">
        <v>66</v>
      </c>
      <c r="B10" s="79">
        <v>12294853268</v>
      </c>
      <c r="C10" s="79">
        <v>-139705782.21000001</v>
      </c>
      <c r="D10" s="79">
        <v>12155147485.790001</v>
      </c>
      <c r="E10" s="79">
        <v>12155144192.110001</v>
      </c>
      <c r="F10" s="79">
        <v>12103648678.780001</v>
      </c>
      <c r="G10" s="5">
        <v>3293.68</v>
      </c>
      <c r="H10" s="1"/>
      <c r="I10" s="15"/>
      <c r="J10" s="16"/>
      <c r="K10" s="49"/>
      <c r="L10" s="15"/>
      <c r="M10" s="15"/>
    </row>
    <row r="11" spans="1:13" x14ac:dyDescent="0.25">
      <c r="A11" s="68" t="s">
        <v>67</v>
      </c>
      <c r="B11" s="84">
        <v>6365702240</v>
      </c>
      <c r="C11" s="84">
        <v>3910110.49</v>
      </c>
      <c r="D11" s="84">
        <v>6369612350.4899998</v>
      </c>
      <c r="E11" s="84">
        <v>6369612350.4899998</v>
      </c>
      <c r="F11" s="84">
        <v>6369612350.4899998</v>
      </c>
      <c r="G11" s="32">
        <v>0</v>
      </c>
      <c r="H11" s="15"/>
      <c r="I11" s="15"/>
      <c r="J11" s="16"/>
      <c r="K11" s="49"/>
      <c r="M11" s="15"/>
    </row>
    <row r="12" spans="1:13" x14ac:dyDescent="0.25">
      <c r="A12" s="68" t="s">
        <v>68</v>
      </c>
      <c r="B12" s="84">
        <v>827333244</v>
      </c>
      <c r="C12" s="84">
        <v>89561108.579999998</v>
      </c>
      <c r="D12" s="84">
        <v>916894352.58000004</v>
      </c>
      <c r="E12" s="84">
        <v>916894352.58000004</v>
      </c>
      <c r="F12" s="84">
        <v>916197996.51999998</v>
      </c>
      <c r="G12" s="32">
        <v>0</v>
      </c>
      <c r="H12" s="15"/>
      <c r="I12" s="15"/>
      <c r="J12" s="16"/>
      <c r="K12" s="49"/>
      <c r="M12" s="15"/>
    </row>
    <row r="13" spans="1:13" x14ac:dyDescent="0.25">
      <c r="A13" s="68" t="s">
        <v>69</v>
      </c>
      <c r="B13" s="84">
        <v>2037138695</v>
      </c>
      <c r="C13" s="84">
        <v>-361998409.81</v>
      </c>
      <c r="D13" s="84">
        <v>1675140285.1900001</v>
      </c>
      <c r="E13" s="84">
        <v>1675140285.1900001</v>
      </c>
      <c r="F13" s="84">
        <v>1675140285.1900001</v>
      </c>
      <c r="G13" s="32">
        <v>0</v>
      </c>
      <c r="H13" s="15"/>
      <c r="I13" s="15"/>
      <c r="J13" s="16"/>
      <c r="K13" s="49"/>
      <c r="M13" s="15"/>
    </row>
    <row r="14" spans="1:13" x14ac:dyDescent="0.25">
      <c r="A14" s="68" t="s">
        <v>70</v>
      </c>
      <c r="B14" s="84">
        <v>966890380</v>
      </c>
      <c r="C14" s="84">
        <v>203842805.09999999</v>
      </c>
      <c r="D14" s="84">
        <v>1170733185.0999999</v>
      </c>
      <c r="E14" s="84">
        <v>1170729891.4200001</v>
      </c>
      <c r="F14" s="84">
        <v>1119930734.1500001</v>
      </c>
      <c r="G14" s="32">
        <v>3293.68</v>
      </c>
      <c r="H14" s="15"/>
      <c r="I14" s="15"/>
      <c r="J14" s="16"/>
      <c r="K14" s="49"/>
      <c r="M14" s="15"/>
    </row>
    <row r="15" spans="1:13" x14ac:dyDescent="0.25">
      <c r="A15" s="68" t="s">
        <v>71</v>
      </c>
      <c r="B15" s="84">
        <v>811800445</v>
      </c>
      <c r="C15" s="84">
        <v>120936088.20999999</v>
      </c>
      <c r="D15" s="84">
        <v>932736533.21000004</v>
      </c>
      <c r="E15" s="84">
        <v>932736533.21000004</v>
      </c>
      <c r="F15" s="84">
        <v>932736533.21000004</v>
      </c>
      <c r="G15" s="32">
        <v>0</v>
      </c>
      <c r="H15" s="15"/>
      <c r="I15" s="15"/>
      <c r="J15" s="16"/>
      <c r="K15" s="49"/>
      <c r="M15" s="15"/>
    </row>
    <row r="16" spans="1:13" x14ac:dyDescent="0.25">
      <c r="A16" s="68" t="s">
        <v>72</v>
      </c>
      <c r="B16" s="84">
        <v>325191839</v>
      </c>
      <c r="C16" s="84">
        <v>-325191839</v>
      </c>
      <c r="D16" s="84">
        <v>0</v>
      </c>
      <c r="E16" s="84">
        <v>0</v>
      </c>
      <c r="F16" s="84">
        <v>0</v>
      </c>
      <c r="G16" s="32">
        <v>0</v>
      </c>
      <c r="H16" s="15"/>
      <c r="I16" s="15"/>
      <c r="J16" s="16"/>
      <c r="K16" s="49"/>
      <c r="M16" s="15"/>
    </row>
    <row r="17" spans="1:13" x14ac:dyDescent="0.25">
      <c r="A17" s="68" t="s">
        <v>73</v>
      </c>
      <c r="B17" s="84">
        <v>960796425</v>
      </c>
      <c r="C17" s="84">
        <v>129234354.22</v>
      </c>
      <c r="D17" s="84">
        <v>1090030779.22</v>
      </c>
      <c r="E17" s="84">
        <v>1090030779.22</v>
      </c>
      <c r="F17" s="84">
        <v>1090030779.22</v>
      </c>
      <c r="G17" s="32">
        <v>0</v>
      </c>
      <c r="H17" s="15"/>
      <c r="I17" s="15"/>
      <c r="J17" s="16"/>
      <c r="K17" s="49"/>
      <c r="M17" s="15"/>
    </row>
    <row r="18" spans="1:13" x14ac:dyDescent="0.25">
      <c r="A18" s="78" t="s">
        <v>74</v>
      </c>
      <c r="B18" s="40">
        <v>746009307</v>
      </c>
      <c r="C18" s="40">
        <v>73996120.030000001</v>
      </c>
      <c r="D18" s="40">
        <v>820005427.02999997</v>
      </c>
      <c r="E18" s="40">
        <v>819688777.20000005</v>
      </c>
      <c r="F18" s="40">
        <v>714738378.69000006</v>
      </c>
      <c r="G18" s="5">
        <v>316649.83</v>
      </c>
      <c r="H18" s="30"/>
      <c r="I18" s="15"/>
      <c r="J18" s="16"/>
      <c r="K18" s="49"/>
      <c r="M18" s="15"/>
    </row>
    <row r="19" spans="1:13" ht="27" x14ac:dyDescent="0.25">
      <c r="A19" s="68" t="s">
        <v>75</v>
      </c>
      <c r="B19" s="71">
        <v>90100145</v>
      </c>
      <c r="C19" s="71">
        <v>13340006.24</v>
      </c>
      <c r="D19" s="71">
        <v>103440151.23999999</v>
      </c>
      <c r="E19" s="71">
        <v>103314859.15000001</v>
      </c>
      <c r="F19" s="71">
        <v>96511771.319999993</v>
      </c>
      <c r="G19" s="8">
        <v>125292.09</v>
      </c>
      <c r="H19" s="15"/>
      <c r="I19" s="15"/>
      <c r="J19" s="16"/>
      <c r="K19" s="49"/>
      <c r="M19" s="15"/>
    </row>
    <row r="20" spans="1:13" x14ac:dyDescent="0.25">
      <c r="A20" s="68" t="s">
        <v>76</v>
      </c>
      <c r="B20" s="71">
        <v>145940163</v>
      </c>
      <c r="C20" s="71">
        <v>34181280.689999998</v>
      </c>
      <c r="D20" s="71">
        <v>180121443.69</v>
      </c>
      <c r="E20" s="71">
        <v>180093157.78999999</v>
      </c>
      <c r="F20" s="71">
        <v>167257219.72</v>
      </c>
      <c r="G20" s="8">
        <v>28285.9</v>
      </c>
      <c r="H20" s="15"/>
      <c r="I20" s="15"/>
      <c r="J20" s="16"/>
      <c r="K20" s="49"/>
      <c r="M20" s="15"/>
    </row>
    <row r="21" spans="1:13" x14ac:dyDescent="0.25">
      <c r="A21" s="68" t="s">
        <v>77</v>
      </c>
      <c r="B21" s="71">
        <v>87000</v>
      </c>
      <c r="C21" s="71">
        <v>-63502.34</v>
      </c>
      <c r="D21" s="71">
        <v>23497.66</v>
      </c>
      <c r="E21" s="71">
        <v>23497.66</v>
      </c>
      <c r="F21" s="71">
        <v>23497.66</v>
      </c>
      <c r="G21" s="8">
        <v>0</v>
      </c>
      <c r="H21" s="15"/>
      <c r="I21" s="15"/>
      <c r="J21" s="16"/>
      <c r="K21" s="49"/>
      <c r="M21" s="15"/>
    </row>
    <row r="22" spans="1:13" x14ac:dyDescent="0.25">
      <c r="A22" s="68" t="s">
        <v>78</v>
      </c>
      <c r="B22" s="71">
        <v>31692113</v>
      </c>
      <c r="C22" s="71">
        <v>9607488.25</v>
      </c>
      <c r="D22" s="71">
        <v>41299601.25</v>
      </c>
      <c r="E22" s="71">
        <v>41235833.869999997</v>
      </c>
      <c r="F22" s="71">
        <v>36856376.990000002</v>
      </c>
      <c r="G22" s="8">
        <v>63767.38</v>
      </c>
      <c r="H22" s="15"/>
      <c r="I22" s="15"/>
      <c r="J22" s="16"/>
      <c r="K22" s="49"/>
      <c r="M22" s="15"/>
    </row>
    <row r="23" spans="1:13" x14ac:dyDescent="0.25">
      <c r="A23" s="68" t="s">
        <v>79</v>
      </c>
      <c r="B23" s="71">
        <v>11305145</v>
      </c>
      <c r="C23" s="71">
        <v>11620189.32</v>
      </c>
      <c r="D23" s="71">
        <v>22925334.32</v>
      </c>
      <c r="E23" s="71">
        <v>22915141.120000001</v>
      </c>
      <c r="F23" s="71">
        <v>14400916.359999999</v>
      </c>
      <c r="G23" s="8">
        <v>10193.200000000001</v>
      </c>
      <c r="H23" s="15"/>
      <c r="I23" s="15"/>
      <c r="J23" s="16"/>
      <c r="K23" s="49"/>
      <c r="M23" s="15"/>
    </row>
    <row r="24" spans="1:13" x14ac:dyDescent="0.25">
      <c r="A24" s="68" t="s">
        <v>80</v>
      </c>
      <c r="B24" s="71">
        <v>310288925</v>
      </c>
      <c r="C24" s="71">
        <v>34633058.159999996</v>
      </c>
      <c r="D24" s="71">
        <v>344921983.16000003</v>
      </c>
      <c r="E24" s="71">
        <v>344891955.95999998</v>
      </c>
      <c r="F24" s="71">
        <v>283955886.82999998</v>
      </c>
      <c r="G24" s="8">
        <v>30027.200000000001</v>
      </c>
      <c r="H24" s="15"/>
      <c r="I24" s="15"/>
      <c r="J24" s="16"/>
      <c r="K24" s="49"/>
      <c r="M24" s="15"/>
    </row>
    <row r="25" spans="1:13" x14ac:dyDescent="0.25">
      <c r="A25" s="68" t="s">
        <v>81</v>
      </c>
      <c r="B25" s="71">
        <v>58747704</v>
      </c>
      <c r="C25" s="71">
        <v>-114587.92</v>
      </c>
      <c r="D25" s="71">
        <v>58633116.079999998</v>
      </c>
      <c r="E25" s="71">
        <v>58632616.079999998</v>
      </c>
      <c r="F25" s="71">
        <v>50856831.420000002</v>
      </c>
      <c r="G25" s="8">
        <v>500</v>
      </c>
      <c r="H25" s="15"/>
      <c r="I25" s="15"/>
      <c r="J25" s="16"/>
      <c r="K25" s="49"/>
      <c r="M25" s="15"/>
    </row>
    <row r="26" spans="1:13" x14ac:dyDescent="0.25">
      <c r="A26" s="68" t="s">
        <v>82</v>
      </c>
      <c r="B26" s="71">
        <v>7991000</v>
      </c>
      <c r="C26" s="71">
        <v>-2036696.7</v>
      </c>
      <c r="D26" s="71">
        <v>5954303.2999999998</v>
      </c>
      <c r="E26" s="71">
        <v>5954303.2999999998</v>
      </c>
      <c r="F26" s="71">
        <v>5954303.2800000003</v>
      </c>
      <c r="G26" s="8">
        <v>0</v>
      </c>
      <c r="H26" s="15"/>
      <c r="I26" s="15"/>
      <c r="J26" s="16"/>
      <c r="K26" s="49"/>
      <c r="M26" s="15"/>
    </row>
    <row r="27" spans="1:13" x14ac:dyDescent="0.25">
      <c r="A27" s="68" t="s">
        <v>83</v>
      </c>
      <c r="B27" s="71">
        <v>89857112</v>
      </c>
      <c r="C27" s="71">
        <v>-27171115.670000002</v>
      </c>
      <c r="D27" s="71">
        <v>62685996.329999998</v>
      </c>
      <c r="E27" s="71">
        <v>62627412.270000003</v>
      </c>
      <c r="F27" s="71">
        <v>58921575.109999999</v>
      </c>
      <c r="G27" s="8">
        <v>58584.06</v>
      </c>
      <c r="H27" s="15"/>
      <c r="I27" s="15"/>
      <c r="J27" s="16"/>
      <c r="K27" s="49"/>
      <c r="M27" s="15"/>
    </row>
    <row r="28" spans="1:13" x14ac:dyDescent="0.25">
      <c r="A28" s="78" t="s">
        <v>84</v>
      </c>
      <c r="B28" s="40">
        <v>1969196250</v>
      </c>
      <c r="C28" s="40">
        <v>783344946.02999997</v>
      </c>
      <c r="D28" s="40">
        <v>2752541196.0300002</v>
      </c>
      <c r="E28" s="40">
        <v>2736581898.21</v>
      </c>
      <c r="F28" s="40">
        <v>2472741862.3400002</v>
      </c>
      <c r="G28" s="5">
        <v>15959297.82</v>
      </c>
      <c r="H28" s="1"/>
      <c r="I28" s="15"/>
      <c r="J28" s="16"/>
      <c r="K28" s="49"/>
      <c r="M28" s="15"/>
    </row>
    <row r="29" spans="1:13" x14ac:dyDescent="0.25">
      <c r="A29" s="68" t="s">
        <v>85</v>
      </c>
      <c r="B29" s="71">
        <v>180395752</v>
      </c>
      <c r="C29" s="71">
        <v>229019041.69999999</v>
      </c>
      <c r="D29" s="71">
        <v>409414793.69999999</v>
      </c>
      <c r="E29" s="71">
        <v>409414371.69999999</v>
      </c>
      <c r="F29" s="71">
        <v>408588033.88</v>
      </c>
      <c r="G29" s="8">
        <v>422</v>
      </c>
      <c r="H29" s="15"/>
      <c r="I29" s="15"/>
      <c r="J29" s="16"/>
      <c r="K29" s="49"/>
      <c r="M29" s="15"/>
    </row>
    <row r="30" spans="1:13" x14ac:dyDescent="0.25">
      <c r="A30" s="68" t="s">
        <v>86</v>
      </c>
      <c r="B30" s="71">
        <v>584616364</v>
      </c>
      <c r="C30" s="71">
        <v>-1376914.93</v>
      </c>
      <c r="D30" s="71">
        <v>583239449.07000005</v>
      </c>
      <c r="E30" s="71">
        <v>582831764.10000002</v>
      </c>
      <c r="F30" s="71">
        <v>551626323.20000005</v>
      </c>
      <c r="G30" s="8">
        <v>407684.97</v>
      </c>
      <c r="H30" s="15"/>
      <c r="I30" s="15"/>
      <c r="J30" s="16"/>
      <c r="K30" s="49"/>
      <c r="M30" s="15"/>
    </row>
    <row r="31" spans="1:13" x14ac:dyDescent="0.25">
      <c r="A31" s="68" t="s">
        <v>87</v>
      </c>
      <c r="B31" s="71">
        <v>319063250</v>
      </c>
      <c r="C31" s="71">
        <v>114268614.97</v>
      </c>
      <c r="D31" s="71">
        <v>433331864.97000003</v>
      </c>
      <c r="E31" s="71">
        <v>418469168.63999999</v>
      </c>
      <c r="F31" s="71">
        <v>369857393.27999997</v>
      </c>
      <c r="G31" s="8">
        <v>14862696.33</v>
      </c>
      <c r="H31" s="15"/>
      <c r="I31" s="15"/>
      <c r="J31" s="16"/>
      <c r="K31" s="49"/>
      <c r="M31" s="15"/>
    </row>
    <row r="32" spans="1:13" x14ac:dyDescent="0.25">
      <c r="A32" s="68" t="s">
        <v>88</v>
      </c>
      <c r="B32" s="71">
        <v>113861941</v>
      </c>
      <c r="C32" s="71">
        <v>-41099219.07</v>
      </c>
      <c r="D32" s="71">
        <v>72762721.930000007</v>
      </c>
      <c r="E32" s="71">
        <v>72756817.359999999</v>
      </c>
      <c r="F32" s="71">
        <v>68154442.810000002</v>
      </c>
      <c r="G32" s="8">
        <v>5904.57</v>
      </c>
      <c r="H32" s="15"/>
      <c r="I32" s="15"/>
      <c r="J32" s="16"/>
      <c r="K32" s="49"/>
      <c r="M32" s="15"/>
    </row>
    <row r="33" spans="1:13" ht="16.5" customHeight="1" x14ac:dyDescent="0.25">
      <c r="A33" s="82" t="s">
        <v>89</v>
      </c>
      <c r="B33" s="71">
        <v>296501687</v>
      </c>
      <c r="C33" s="71">
        <v>43197082.729999997</v>
      </c>
      <c r="D33" s="71">
        <v>339698769.73000002</v>
      </c>
      <c r="E33" s="71">
        <v>339653213.79000002</v>
      </c>
      <c r="F33" s="71">
        <v>300001621.19</v>
      </c>
      <c r="G33" s="8">
        <v>45555.94</v>
      </c>
      <c r="H33" s="15"/>
      <c r="I33" s="15"/>
      <c r="J33" s="16"/>
      <c r="K33" s="49"/>
      <c r="M33" s="15"/>
    </row>
    <row r="34" spans="1:13" x14ac:dyDescent="0.25">
      <c r="A34" s="68" t="s">
        <v>90</v>
      </c>
      <c r="B34" s="71">
        <v>104367482</v>
      </c>
      <c r="C34" s="71">
        <v>172137957.88</v>
      </c>
      <c r="D34" s="71">
        <v>276505439.88</v>
      </c>
      <c r="E34" s="71">
        <v>276305451.38999999</v>
      </c>
      <c r="F34" s="71">
        <v>215310600.56</v>
      </c>
      <c r="G34" s="8">
        <v>199988.49</v>
      </c>
      <c r="H34" s="15"/>
      <c r="I34" s="15"/>
      <c r="J34" s="16"/>
      <c r="K34" s="49"/>
      <c r="M34" s="15"/>
    </row>
    <row r="35" spans="1:13" x14ac:dyDescent="0.25">
      <c r="A35" s="68" t="s">
        <v>91</v>
      </c>
      <c r="B35" s="71">
        <v>28995662</v>
      </c>
      <c r="C35" s="71">
        <v>5667629.6600000001</v>
      </c>
      <c r="D35" s="71">
        <v>34663291.659999996</v>
      </c>
      <c r="E35" s="71">
        <v>34485763.509999998</v>
      </c>
      <c r="F35" s="71">
        <v>33649892.700000003</v>
      </c>
      <c r="G35" s="8">
        <v>177528.15</v>
      </c>
      <c r="H35" s="15"/>
      <c r="I35" s="15"/>
      <c r="J35" s="16"/>
      <c r="K35" s="49"/>
      <c r="M35" s="15"/>
    </row>
    <row r="36" spans="1:13" x14ac:dyDescent="0.25">
      <c r="A36" s="68" t="s">
        <v>92</v>
      </c>
      <c r="B36" s="71">
        <v>194571055</v>
      </c>
      <c r="C36" s="71">
        <v>-118956809.09</v>
      </c>
      <c r="D36" s="71">
        <v>75614245.909999996</v>
      </c>
      <c r="E36" s="71">
        <v>75354731.590000004</v>
      </c>
      <c r="F36" s="71">
        <v>65477044.420000002</v>
      </c>
      <c r="G36" s="8">
        <v>259514.32</v>
      </c>
      <c r="H36" s="15"/>
      <c r="I36" s="15"/>
      <c r="J36" s="16"/>
      <c r="K36" s="49"/>
      <c r="M36" s="15"/>
    </row>
    <row r="37" spans="1:13" x14ac:dyDescent="0.25">
      <c r="A37" s="68" t="s">
        <v>41</v>
      </c>
      <c r="B37" s="71">
        <v>146823057</v>
      </c>
      <c r="C37" s="71">
        <v>380487562.18000001</v>
      </c>
      <c r="D37" s="71">
        <v>527310619.18000001</v>
      </c>
      <c r="E37" s="71">
        <v>527310616.13</v>
      </c>
      <c r="F37" s="71">
        <v>460076510.30000001</v>
      </c>
      <c r="G37" s="8">
        <v>3.05</v>
      </c>
      <c r="H37" s="15"/>
      <c r="I37" s="15"/>
      <c r="J37" s="16"/>
      <c r="K37" s="49"/>
      <c r="M37" s="15"/>
    </row>
    <row r="38" spans="1:13" x14ac:dyDescent="0.25">
      <c r="A38" s="78" t="s">
        <v>93</v>
      </c>
      <c r="B38" s="40">
        <v>17696278940</v>
      </c>
      <c r="C38" s="40">
        <v>-2822251110.5</v>
      </c>
      <c r="D38" s="40">
        <v>14874027829.5</v>
      </c>
      <c r="E38" s="40">
        <v>14872358929.5</v>
      </c>
      <c r="F38" s="40">
        <v>14567785725.57</v>
      </c>
      <c r="G38" s="5">
        <v>1668900</v>
      </c>
      <c r="H38" s="1"/>
      <c r="I38" s="15"/>
      <c r="J38" s="16"/>
      <c r="K38" s="49"/>
      <c r="M38" s="15"/>
    </row>
    <row r="39" spans="1:13" x14ac:dyDescent="0.25">
      <c r="A39" s="68" t="s">
        <v>94</v>
      </c>
      <c r="B39" s="71">
        <v>13972274221</v>
      </c>
      <c r="C39" s="71">
        <v>-1416077571.6900001</v>
      </c>
      <c r="D39" s="71">
        <v>12556196649.309999</v>
      </c>
      <c r="E39" s="71">
        <v>12556196649.309999</v>
      </c>
      <c r="F39" s="71">
        <v>12306602175.959999</v>
      </c>
      <c r="G39" s="8">
        <v>0</v>
      </c>
      <c r="H39" s="15"/>
      <c r="I39" s="15"/>
      <c r="J39" s="16"/>
      <c r="K39" s="49"/>
      <c r="M39" s="15"/>
    </row>
    <row r="40" spans="1:13" x14ac:dyDescent="0.25">
      <c r="A40" s="68" t="s">
        <v>95</v>
      </c>
      <c r="B40" s="71">
        <v>6090000</v>
      </c>
      <c r="C40" s="71">
        <v>-2725000</v>
      </c>
      <c r="D40" s="71">
        <v>3365000</v>
      </c>
      <c r="E40" s="71">
        <v>3365000</v>
      </c>
      <c r="F40" s="71">
        <v>3365000</v>
      </c>
      <c r="G40" s="8">
        <v>0</v>
      </c>
      <c r="H40" s="15"/>
      <c r="I40" s="15"/>
      <c r="J40" s="16"/>
      <c r="K40" s="49"/>
      <c r="M40" s="15"/>
    </row>
    <row r="41" spans="1:13" x14ac:dyDescent="0.25">
      <c r="A41" s="68" t="s">
        <v>96</v>
      </c>
      <c r="B41" s="71">
        <v>1449483635</v>
      </c>
      <c r="C41" s="71">
        <v>-570585125.38999999</v>
      </c>
      <c r="D41" s="71">
        <v>878898509.61000001</v>
      </c>
      <c r="E41" s="71">
        <v>878493009.61000001</v>
      </c>
      <c r="F41" s="71">
        <v>847297543.26999998</v>
      </c>
      <c r="G41" s="8">
        <v>405500</v>
      </c>
      <c r="H41" s="15"/>
      <c r="I41" s="15"/>
      <c r="J41" s="16"/>
      <c r="K41" s="49"/>
      <c r="M41" s="15"/>
    </row>
    <row r="42" spans="1:13" x14ac:dyDescent="0.25">
      <c r="A42" s="68" t="s">
        <v>97</v>
      </c>
      <c r="B42" s="71">
        <v>449954967</v>
      </c>
      <c r="C42" s="71">
        <v>138933817.13999999</v>
      </c>
      <c r="D42" s="71">
        <v>588888784.13999999</v>
      </c>
      <c r="E42" s="71">
        <v>587625384.13999999</v>
      </c>
      <c r="F42" s="71">
        <v>574375616.79999995</v>
      </c>
      <c r="G42" s="8">
        <v>1263400</v>
      </c>
      <c r="H42" s="15"/>
      <c r="I42" s="15"/>
      <c r="J42" s="16"/>
      <c r="K42" s="49"/>
      <c r="M42" s="15"/>
    </row>
    <row r="43" spans="1:13" x14ac:dyDescent="0.25">
      <c r="A43" s="68" t="s">
        <v>30</v>
      </c>
      <c r="B43" s="71">
        <v>1195700171</v>
      </c>
      <c r="C43" s="71">
        <v>-434792034.56</v>
      </c>
      <c r="D43" s="71">
        <v>760908136.44000006</v>
      </c>
      <c r="E43" s="71">
        <v>760908136.44000006</v>
      </c>
      <c r="F43" s="71">
        <v>750374639.53999996</v>
      </c>
      <c r="G43" s="8">
        <v>0</v>
      </c>
      <c r="H43" s="15"/>
      <c r="I43" s="15"/>
      <c r="J43" s="16"/>
      <c r="K43" s="49"/>
      <c r="M43" s="15"/>
    </row>
    <row r="44" spans="1:13" x14ac:dyDescent="0.25">
      <c r="A44" s="68" t="s">
        <v>98</v>
      </c>
      <c r="B44" s="71">
        <v>11166961</v>
      </c>
      <c r="C44" s="71">
        <v>12583039</v>
      </c>
      <c r="D44" s="71">
        <v>23750000</v>
      </c>
      <c r="E44" s="71">
        <v>23750000</v>
      </c>
      <c r="F44" s="71">
        <v>23750000</v>
      </c>
      <c r="G44" s="8">
        <v>0</v>
      </c>
      <c r="H44" s="15"/>
      <c r="I44" s="15"/>
      <c r="J44" s="16"/>
      <c r="K44" s="49"/>
      <c r="M44" s="15"/>
    </row>
    <row r="45" spans="1:13" x14ac:dyDescent="0.25">
      <c r="A45" s="68" t="s">
        <v>99</v>
      </c>
      <c r="B45" s="71">
        <v>558790000</v>
      </c>
      <c r="C45" s="71">
        <v>-558790000</v>
      </c>
      <c r="D45" s="71">
        <v>0</v>
      </c>
      <c r="E45" s="71">
        <v>0</v>
      </c>
      <c r="F45" s="71">
        <v>0</v>
      </c>
      <c r="G45" s="8">
        <v>0</v>
      </c>
      <c r="H45" s="15"/>
      <c r="I45" s="15"/>
      <c r="J45" s="16"/>
      <c r="K45" s="49"/>
      <c r="M45" s="15"/>
    </row>
    <row r="46" spans="1:13" x14ac:dyDescent="0.25">
      <c r="A46" s="68" t="s">
        <v>100</v>
      </c>
      <c r="B46" s="71">
        <v>52818985</v>
      </c>
      <c r="C46" s="71">
        <v>9201765</v>
      </c>
      <c r="D46" s="71">
        <v>62020750</v>
      </c>
      <c r="E46" s="71">
        <v>62020750</v>
      </c>
      <c r="F46" s="71">
        <v>62020750</v>
      </c>
      <c r="G46" s="8">
        <v>0</v>
      </c>
      <c r="H46" s="15"/>
      <c r="I46" s="15"/>
      <c r="J46" s="16"/>
      <c r="K46" s="49"/>
      <c r="M46" s="15"/>
    </row>
    <row r="47" spans="1:13" x14ac:dyDescent="0.25">
      <c r="A47" s="68" t="s">
        <v>101</v>
      </c>
      <c r="B47" s="71">
        <v>0</v>
      </c>
      <c r="C47" s="71">
        <v>0</v>
      </c>
      <c r="D47" s="71">
        <v>0</v>
      </c>
      <c r="E47" s="71">
        <v>0</v>
      </c>
      <c r="F47" s="71">
        <v>0</v>
      </c>
      <c r="G47" s="8">
        <v>0</v>
      </c>
      <c r="H47" s="15"/>
      <c r="I47" s="15"/>
      <c r="J47" s="16"/>
      <c r="K47" s="49"/>
      <c r="M47" s="15"/>
    </row>
    <row r="48" spans="1:13" x14ac:dyDescent="0.25">
      <c r="A48" s="78" t="s">
        <v>102</v>
      </c>
      <c r="B48" s="40">
        <v>111671594</v>
      </c>
      <c r="C48" s="40">
        <v>340624.03</v>
      </c>
      <c r="D48" s="40">
        <v>112012218.03</v>
      </c>
      <c r="E48" s="40">
        <v>110232108.34</v>
      </c>
      <c r="F48" s="40">
        <v>81658559.409999996</v>
      </c>
      <c r="G48" s="5">
        <v>1780109.69</v>
      </c>
      <c r="H48" s="1"/>
      <c r="I48" s="15"/>
      <c r="J48" s="16"/>
      <c r="K48" s="49"/>
      <c r="M48" s="15"/>
    </row>
    <row r="49" spans="1:13" x14ac:dyDescent="0.25">
      <c r="A49" s="68" t="s">
        <v>103</v>
      </c>
      <c r="B49" s="71">
        <v>27284464</v>
      </c>
      <c r="C49" s="71">
        <v>379604.36</v>
      </c>
      <c r="D49" s="71">
        <v>27664068.359999999</v>
      </c>
      <c r="E49" s="71">
        <v>26963904.359999999</v>
      </c>
      <c r="F49" s="71">
        <v>16383315.25</v>
      </c>
      <c r="G49" s="8">
        <v>700164</v>
      </c>
      <c r="H49" s="15"/>
      <c r="I49" s="15"/>
      <c r="J49" s="16"/>
      <c r="K49" s="49"/>
      <c r="M49" s="15"/>
    </row>
    <row r="50" spans="1:13" x14ac:dyDescent="0.25">
      <c r="A50" s="68" t="s">
        <v>104</v>
      </c>
      <c r="B50" s="71">
        <v>16876700</v>
      </c>
      <c r="C50" s="71">
        <v>5276216.57</v>
      </c>
      <c r="D50" s="71">
        <v>22152916.57</v>
      </c>
      <c r="E50" s="71">
        <v>22152916.57</v>
      </c>
      <c r="F50" s="71">
        <v>14668757.689999999</v>
      </c>
      <c r="G50" s="8">
        <v>0</v>
      </c>
      <c r="H50" s="15"/>
      <c r="I50" s="15"/>
      <c r="J50" s="16"/>
      <c r="K50" s="49"/>
      <c r="M50" s="15"/>
    </row>
    <row r="51" spans="1:13" x14ac:dyDescent="0.25">
      <c r="A51" s="68" t="s">
        <v>105</v>
      </c>
      <c r="B51" s="71">
        <v>223189</v>
      </c>
      <c r="C51" s="71">
        <v>7716075.9900000002</v>
      </c>
      <c r="D51" s="71">
        <v>7939264.9900000002</v>
      </c>
      <c r="E51" s="71">
        <v>7939264.9900000002</v>
      </c>
      <c r="F51" s="71">
        <v>6285618.46</v>
      </c>
      <c r="G51" s="8">
        <v>0</v>
      </c>
      <c r="H51" s="15"/>
      <c r="I51" s="15"/>
      <c r="J51" s="16"/>
      <c r="K51" s="49"/>
      <c r="M51" s="15"/>
    </row>
    <row r="52" spans="1:13" x14ac:dyDescent="0.25">
      <c r="A52" s="68" t="s">
        <v>106</v>
      </c>
      <c r="B52" s="71">
        <v>11858417</v>
      </c>
      <c r="C52" s="71">
        <v>16299268.380000001</v>
      </c>
      <c r="D52" s="71">
        <v>28157685.379999999</v>
      </c>
      <c r="E52" s="71">
        <v>28157685.379999999</v>
      </c>
      <c r="F52" s="71">
        <v>28157685.370000001</v>
      </c>
      <c r="G52" s="8">
        <v>0</v>
      </c>
      <c r="H52" s="15"/>
      <c r="I52" s="15"/>
      <c r="J52" s="16"/>
      <c r="K52" s="49"/>
      <c r="M52" s="15"/>
    </row>
    <row r="53" spans="1:13" x14ac:dyDescent="0.25">
      <c r="A53" s="68" t="s">
        <v>107</v>
      </c>
      <c r="B53" s="71">
        <v>1910000</v>
      </c>
      <c r="C53" s="71">
        <v>2705158.88</v>
      </c>
      <c r="D53" s="71">
        <v>4615158.88</v>
      </c>
      <c r="E53" s="71">
        <v>4615158.88</v>
      </c>
      <c r="F53" s="71">
        <v>4615158.8600000003</v>
      </c>
      <c r="G53" s="8">
        <v>0</v>
      </c>
      <c r="H53" s="15"/>
      <c r="I53" s="15"/>
      <c r="J53" s="16"/>
      <c r="K53" s="49"/>
      <c r="M53" s="15"/>
    </row>
    <row r="54" spans="1:13" x14ac:dyDescent="0.25">
      <c r="A54" s="68" t="s">
        <v>108</v>
      </c>
      <c r="B54" s="71">
        <v>33383830</v>
      </c>
      <c r="C54" s="71">
        <v>-13316316.23</v>
      </c>
      <c r="D54" s="71">
        <v>20067513.77</v>
      </c>
      <c r="E54" s="71">
        <v>18987568.079999998</v>
      </c>
      <c r="F54" s="71">
        <v>10347461.699999999</v>
      </c>
      <c r="G54" s="8">
        <v>1079945.69</v>
      </c>
      <c r="H54" s="15"/>
      <c r="I54" s="15"/>
      <c r="J54" s="16"/>
      <c r="K54" s="49"/>
      <c r="M54" s="15"/>
    </row>
    <row r="55" spans="1:13" x14ac:dyDescent="0.25">
      <c r="A55" s="68" t="s">
        <v>109</v>
      </c>
      <c r="B55" s="71">
        <v>0</v>
      </c>
      <c r="C55" s="71">
        <v>43600</v>
      </c>
      <c r="D55" s="71">
        <v>43600</v>
      </c>
      <c r="E55" s="71">
        <v>43600</v>
      </c>
      <c r="F55" s="71">
        <v>33640</v>
      </c>
      <c r="G55" s="8">
        <v>0</v>
      </c>
      <c r="H55" s="15"/>
      <c r="I55" s="15"/>
      <c r="J55" s="16"/>
      <c r="K55" s="49"/>
      <c r="M55" s="15"/>
    </row>
    <row r="56" spans="1:13" x14ac:dyDescent="0.25">
      <c r="A56" s="68" t="s">
        <v>110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8">
        <v>0</v>
      </c>
      <c r="H56" s="15"/>
      <c r="I56" s="15"/>
      <c r="J56" s="16"/>
      <c r="K56" s="49"/>
      <c r="M56" s="15"/>
    </row>
    <row r="57" spans="1:13" x14ac:dyDescent="0.25">
      <c r="A57" s="68" t="s">
        <v>111</v>
      </c>
      <c r="B57" s="71">
        <v>20134994</v>
      </c>
      <c r="C57" s="71">
        <v>-18762983.920000002</v>
      </c>
      <c r="D57" s="71">
        <v>1372010.08</v>
      </c>
      <c r="E57" s="71">
        <v>1372010.08</v>
      </c>
      <c r="F57" s="71">
        <v>1166922.08</v>
      </c>
      <c r="G57" s="8">
        <v>0</v>
      </c>
      <c r="H57" s="15"/>
      <c r="I57" s="15"/>
      <c r="J57" s="16"/>
      <c r="K57" s="49"/>
      <c r="M57" s="15"/>
    </row>
    <row r="58" spans="1:13" x14ac:dyDescent="0.25">
      <c r="A58" s="78" t="s">
        <v>112</v>
      </c>
      <c r="B58" s="40">
        <v>565636390</v>
      </c>
      <c r="C58" s="40">
        <v>604316.41</v>
      </c>
      <c r="D58" s="40">
        <v>566240706.40999997</v>
      </c>
      <c r="E58" s="40">
        <v>10120437.98</v>
      </c>
      <c r="F58" s="40">
        <v>10120437.98</v>
      </c>
      <c r="G58" s="5">
        <v>556120268.42999995</v>
      </c>
      <c r="H58" s="1"/>
      <c r="I58" s="15"/>
      <c r="J58" s="16"/>
      <c r="K58" s="49"/>
      <c r="M58" s="15"/>
    </row>
    <row r="59" spans="1:13" x14ac:dyDescent="0.25">
      <c r="A59" s="68" t="s">
        <v>113</v>
      </c>
      <c r="B59" s="71">
        <v>153706856</v>
      </c>
      <c r="C59" s="71">
        <v>409833850.41000003</v>
      </c>
      <c r="D59" s="71">
        <v>563540706.40999997</v>
      </c>
      <c r="E59" s="71">
        <v>7420437.9800000004</v>
      </c>
      <c r="F59" s="71">
        <v>7420437.9800000004</v>
      </c>
      <c r="G59" s="8">
        <v>556120268.42999995</v>
      </c>
      <c r="H59" s="15"/>
      <c r="I59" s="15"/>
      <c r="J59" s="16"/>
      <c r="K59" s="49"/>
      <c r="M59" s="15"/>
    </row>
    <row r="60" spans="1:13" x14ac:dyDescent="0.25">
      <c r="A60" s="68" t="s">
        <v>114</v>
      </c>
      <c r="B60" s="71">
        <v>411929534</v>
      </c>
      <c r="C60" s="71">
        <v>-409229534</v>
      </c>
      <c r="D60" s="71">
        <v>2700000</v>
      </c>
      <c r="E60" s="71">
        <v>2700000</v>
      </c>
      <c r="F60" s="71">
        <v>2700000</v>
      </c>
      <c r="G60" s="8">
        <v>0</v>
      </c>
      <c r="H60" s="15"/>
      <c r="I60" s="15"/>
      <c r="J60" s="16"/>
      <c r="K60" s="49"/>
      <c r="M60" s="15"/>
    </row>
    <row r="61" spans="1:13" x14ac:dyDescent="0.25">
      <c r="A61" s="68" t="s">
        <v>115</v>
      </c>
      <c r="B61" s="71">
        <v>0</v>
      </c>
      <c r="C61" s="71">
        <v>0</v>
      </c>
      <c r="D61" s="71">
        <v>0</v>
      </c>
      <c r="E61" s="71">
        <v>0</v>
      </c>
      <c r="F61" s="71">
        <v>0</v>
      </c>
      <c r="G61" s="8">
        <v>0</v>
      </c>
      <c r="H61" s="15"/>
      <c r="I61" s="15"/>
      <c r="J61" s="16"/>
      <c r="K61" s="49"/>
      <c r="M61" s="15"/>
    </row>
    <row r="62" spans="1:13" x14ac:dyDescent="0.25">
      <c r="A62" s="78" t="s">
        <v>116</v>
      </c>
      <c r="B62" s="40">
        <v>50117504</v>
      </c>
      <c r="C62" s="40">
        <v>-8184623</v>
      </c>
      <c r="D62" s="40">
        <v>41932881</v>
      </c>
      <c r="E62" s="40">
        <v>41932881</v>
      </c>
      <c r="F62" s="40">
        <v>41932881</v>
      </c>
      <c r="G62" s="5">
        <v>0</v>
      </c>
      <c r="H62" s="1"/>
      <c r="I62" s="15"/>
      <c r="J62" s="16"/>
      <c r="K62" s="49"/>
      <c r="M62" s="15"/>
    </row>
    <row r="63" spans="1:13" x14ac:dyDescent="0.25">
      <c r="A63" s="68" t="s">
        <v>117</v>
      </c>
      <c r="B63" s="71">
        <v>23900000</v>
      </c>
      <c r="C63" s="71">
        <v>-2900000</v>
      </c>
      <c r="D63" s="71">
        <v>21000000</v>
      </c>
      <c r="E63" s="71">
        <v>21000000</v>
      </c>
      <c r="F63" s="71">
        <v>21000000</v>
      </c>
      <c r="G63" s="8">
        <v>0</v>
      </c>
      <c r="H63" s="15"/>
      <c r="I63" s="15"/>
      <c r="J63" s="16"/>
      <c r="K63" s="49"/>
      <c r="M63" s="15"/>
    </row>
    <row r="64" spans="1:13" x14ac:dyDescent="0.25">
      <c r="A64" s="68" t="s">
        <v>118</v>
      </c>
      <c r="B64" s="71">
        <v>1949608</v>
      </c>
      <c r="C64" s="71">
        <v>1649940</v>
      </c>
      <c r="D64" s="71">
        <v>3599548</v>
      </c>
      <c r="E64" s="71">
        <v>3599548</v>
      </c>
      <c r="F64" s="71">
        <v>3599548</v>
      </c>
      <c r="G64" s="8">
        <v>0</v>
      </c>
      <c r="H64" s="15"/>
      <c r="I64" s="15"/>
      <c r="J64" s="16"/>
      <c r="K64" s="49"/>
      <c r="M64" s="15"/>
    </row>
    <row r="65" spans="1:13" x14ac:dyDescent="0.25">
      <c r="A65" s="68" t="s">
        <v>119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8">
        <v>0</v>
      </c>
      <c r="H65" s="15"/>
      <c r="I65" s="15"/>
      <c r="J65" s="16"/>
      <c r="K65" s="49"/>
      <c r="M65" s="15"/>
    </row>
    <row r="66" spans="1:13" x14ac:dyDescent="0.25">
      <c r="A66" s="68" t="s">
        <v>120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8">
        <v>0</v>
      </c>
      <c r="H66" s="15"/>
      <c r="I66" s="15"/>
      <c r="J66" s="16"/>
      <c r="K66" s="49"/>
      <c r="M66" s="15"/>
    </row>
    <row r="67" spans="1:13" x14ac:dyDescent="0.25">
      <c r="A67" s="83" t="s">
        <v>121</v>
      </c>
      <c r="B67" s="71">
        <v>0</v>
      </c>
      <c r="C67" s="71">
        <v>7333333</v>
      </c>
      <c r="D67" s="71">
        <v>7333333</v>
      </c>
      <c r="E67" s="71">
        <v>7333333</v>
      </c>
      <c r="F67" s="71">
        <v>7333333</v>
      </c>
      <c r="G67" s="8">
        <v>0</v>
      </c>
      <c r="H67" s="15"/>
      <c r="I67" s="15"/>
      <c r="J67" s="16"/>
      <c r="K67" s="49"/>
      <c r="M67" s="15"/>
    </row>
    <row r="68" spans="1:13" x14ac:dyDescent="0.25">
      <c r="A68" s="83" t="s">
        <v>122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8">
        <v>0</v>
      </c>
      <c r="H68" s="15"/>
      <c r="I68" s="15"/>
      <c r="J68" s="16"/>
      <c r="K68" s="49"/>
      <c r="M68" s="15"/>
    </row>
    <row r="69" spans="1:13" x14ac:dyDescent="0.25">
      <c r="A69" s="83" t="s">
        <v>123</v>
      </c>
      <c r="B69" s="71">
        <v>24267896</v>
      </c>
      <c r="C69" s="71">
        <v>-14267896</v>
      </c>
      <c r="D69" s="71">
        <v>10000000</v>
      </c>
      <c r="E69" s="71">
        <v>10000000</v>
      </c>
      <c r="F69" s="71">
        <v>10000000</v>
      </c>
      <c r="G69" s="8">
        <v>0</v>
      </c>
      <c r="H69" s="15"/>
      <c r="I69" s="15"/>
      <c r="J69" s="16"/>
      <c r="K69" s="49"/>
      <c r="M69" s="15"/>
    </row>
    <row r="70" spans="1:13" x14ac:dyDescent="0.25">
      <c r="A70" s="77" t="s">
        <v>124</v>
      </c>
      <c r="B70" s="40">
        <v>6667628987</v>
      </c>
      <c r="C70" s="40">
        <v>82598028.579999998</v>
      </c>
      <c r="D70" s="40">
        <v>6750227015.5799999</v>
      </c>
      <c r="E70" s="40">
        <v>6750227014.5799999</v>
      </c>
      <c r="F70" s="40">
        <v>6750227014.5799999</v>
      </c>
      <c r="G70" s="5">
        <v>1</v>
      </c>
      <c r="H70" s="1"/>
      <c r="I70" s="15"/>
      <c r="J70" s="16"/>
      <c r="K70" s="49"/>
      <c r="M70" s="15"/>
    </row>
    <row r="71" spans="1:13" x14ac:dyDescent="0.25">
      <c r="A71" s="68" t="s">
        <v>125</v>
      </c>
      <c r="B71" s="71">
        <v>3384160724</v>
      </c>
      <c r="C71" s="71">
        <v>68237100.560000002</v>
      </c>
      <c r="D71" s="71">
        <v>3452397824.5599999</v>
      </c>
      <c r="E71" s="71">
        <v>3452397823.5599999</v>
      </c>
      <c r="F71" s="71">
        <v>3452397823.5599999</v>
      </c>
      <c r="G71" s="8">
        <v>1</v>
      </c>
      <c r="H71" s="15"/>
      <c r="I71" s="15"/>
      <c r="J71" s="16"/>
      <c r="K71" s="49"/>
      <c r="M71" s="15"/>
    </row>
    <row r="72" spans="1:13" x14ac:dyDescent="0.25">
      <c r="A72" s="68" t="s">
        <v>126</v>
      </c>
      <c r="B72" s="71">
        <v>3055779000</v>
      </c>
      <c r="C72" s="71">
        <v>18901985.620000001</v>
      </c>
      <c r="D72" s="71">
        <v>3074680985.6199999</v>
      </c>
      <c r="E72" s="71">
        <v>3074680985.6199999</v>
      </c>
      <c r="F72" s="71">
        <v>3074680985.6199999</v>
      </c>
      <c r="G72" s="8">
        <v>0</v>
      </c>
      <c r="H72" s="15"/>
      <c r="I72" s="15"/>
      <c r="J72" s="16"/>
      <c r="K72" s="49"/>
      <c r="M72" s="15"/>
    </row>
    <row r="73" spans="1:13" x14ac:dyDescent="0.25">
      <c r="A73" s="68" t="s">
        <v>127</v>
      </c>
      <c r="B73" s="71">
        <v>227689263</v>
      </c>
      <c r="C73" s="71">
        <v>-4541057.5999999996</v>
      </c>
      <c r="D73" s="71">
        <v>223148205.40000001</v>
      </c>
      <c r="E73" s="71">
        <v>223148205.40000001</v>
      </c>
      <c r="F73" s="71">
        <v>223148205.40000001</v>
      </c>
      <c r="G73" s="8">
        <v>0</v>
      </c>
      <c r="H73" s="15"/>
      <c r="I73" s="15"/>
      <c r="J73" s="16"/>
      <c r="K73" s="49"/>
      <c r="M73" s="15"/>
    </row>
    <row r="74" spans="1:13" x14ac:dyDescent="0.25">
      <c r="A74" s="77" t="s">
        <v>128</v>
      </c>
      <c r="B74" s="40">
        <v>485158699</v>
      </c>
      <c r="C74" s="40">
        <v>166850840.13</v>
      </c>
      <c r="D74" s="40">
        <v>652009539.13</v>
      </c>
      <c r="E74" s="40">
        <v>644628135.87</v>
      </c>
      <c r="F74" s="40">
        <v>632752109.62</v>
      </c>
      <c r="G74" s="5">
        <v>7381403.2599999998</v>
      </c>
      <c r="H74" s="1"/>
      <c r="I74" s="15"/>
      <c r="J74" s="16"/>
      <c r="K74" s="49"/>
      <c r="M74" s="15"/>
    </row>
    <row r="75" spans="1:13" x14ac:dyDescent="0.25">
      <c r="A75" s="68" t="s">
        <v>129</v>
      </c>
      <c r="B75" s="71">
        <v>120183389</v>
      </c>
      <c r="C75" s="71">
        <v>170863334.22</v>
      </c>
      <c r="D75" s="71">
        <v>291046723.22000003</v>
      </c>
      <c r="E75" s="71">
        <v>291046723.22000003</v>
      </c>
      <c r="F75" s="71">
        <v>286343122.00999999</v>
      </c>
      <c r="G75" s="8">
        <v>0</v>
      </c>
      <c r="H75" s="15"/>
      <c r="I75" s="15"/>
      <c r="J75" s="16"/>
      <c r="K75" s="49"/>
      <c r="M75" s="15"/>
    </row>
    <row r="76" spans="1:13" x14ac:dyDescent="0.25">
      <c r="A76" s="68" t="s">
        <v>130</v>
      </c>
      <c r="B76" s="71">
        <v>350843402</v>
      </c>
      <c r="C76" s="71">
        <v>1240828.72</v>
      </c>
      <c r="D76" s="71">
        <v>352084230.72000003</v>
      </c>
      <c r="E76" s="71">
        <v>352084230.72000003</v>
      </c>
      <c r="F76" s="71">
        <v>344993540.61000001</v>
      </c>
      <c r="G76" s="8">
        <v>0</v>
      </c>
      <c r="H76" s="15"/>
      <c r="I76" s="15"/>
      <c r="J76" s="16"/>
      <c r="K76" s="49"/>
      <c r="M76" s="15"/>
    </row>
    <row r="77" spans="1:13" x14ac:dyDescent="0.25">
      <c r="A77" s="68" t="s">
        <v>131</v>
      </c>
      <c r="B77" s="71">
        <v>0</v>
      </c>
      <c r="C77" s="71">
        <v>0</v>
      </c>
      <c r="D77" s="71">
        <v>0</v>
      </c>
      <c r="E77" s="71">
        <v>0</v>
      </c>
      <c r="F77" s="71">
        <v>0</v>
      </c>
      <c r="G77" s="8">
        <v>0</v>
      </c>
      <c r="H77" s="15"/>
      <c r="I77" s="15"/>
      <c r="J77" s="16"/>
      <c r="K77" s="49"/>
      <c r="M77" s="15"/>
    </row>
    <row r="78" spans="1:13" x14ac:dyDescent="0.25">
      <c r="A78" s="68" t="s">
        <v>132</v>
      </c>
      <c r="B78" s="71">
        <v>0</v>
      </c>
      <c r="C78" s="71">
        <v>7636603.2599999998</v>
      </c>
      <c r="D78" s="71">
        <v>7636603.2599999998</v>
      </c>
      <c r="E78" s="71">
        <v>255200</v>
      </c>
      <c r="F78" s="71">
        <v>255200</v>
      </c>
      <c r="G78" s="8">
        <v>7381403.2599999998</v>
      </c>
      <c r="H78" s="15"/>
      <c r="I78" s="15"/>
      <c r="J78" s="16"/>
      <c r="K78" s="49"/>
      <c r="M78" s="15"/>
    </row>
    <row r="79" spans="1:13" x14ac:dyDescent="0.25">
      <c r="A79" s="68" t="s">
        <v>133</v>
      </c>
      <c r="B79" s="71">
        <v>14131908</v>
      </c>
      <c r="C79" s="71">
        <v>-12889926.07</v>
      </c>
      <c r="D79" s="71">
        <v>1241981.93</v>
      </c>
      <c r="E79" s="71">
        <v>1241981.93</v>
      </c>
      <c r="F79" s="71">
        <v>1160247</v>
      </c>
      <c r="G79" s="8">
        <v>0</v>
      </c>
      <c r="H79" s="15"/>
      <c r="I79" s="15"/>
      <c r="J79" s="16"/>
      <c r="K79" s="49"/>
      <c r="M79" s="15"/>
    </row>
    <row r="80" spans="1:13" x14ac:dyDescent="0.25">
      <c r="A80" s="68" t="s">
        <v>134</v>
      </c>
      <c r="B80" s="71">
        <v>0</v>
      </c>
      <c r="C80" s="71">
        <v>0</v>
      </c>
      <c r="D80" s="71">
        <v>0</v>
      </c>
      <c r="E80" s="71">
        <v>0</v>
      </c>
      <c r="F80" s="71">
        <v>0</v>
      </c>
      <c r="G80" s="8">
        <v>0</v>
      </c>
      <c r="H80" s="15"/>
      <c r="I80" s="15"/>
      <c r="J80" s="16"/>
      <c r="K80" s="49"/>
      <c r="M80" s="15"/>
    </row>
    <row r="81" spans="1:13" x14ac:dyDescent="0.25">
      <c r="A81" s="68" t="s">
        <v>135</v>
      </c>
      <c r="B81" s="71">
        <v>0</v>
      </c>
      <c r="C81" s="71">
        <v>0</v>
      </c>
      <c r="D81" s="71">
        <v>0</v>
      </c>
      <c r="E81" s="71">
        <v>0</v>
      </c>
      <c r="F81" s="71">
        <v>0</v>
      </c>
      <c r="G81" s="8">
        <v>0</v>
      </c>
      <c r="H81" s="15"/>
      <c r="I81" s="15"/>
      <c r="J81" s="16"/>
      <c r="K81" s="49"/>
      <c r="M81" s="15"/>
    </row>
    <row r="82" spans="1:13" x14ac:dyDescent="0.25">
      <c r="A82" s="87" t="s">
        <v>31</v>
      </c>
      <c r="B82" s="43">
        <v>40586550939</v>
      </c>
      <c r="C82" s="43">
        <v>-1862406640.5</v>
      </c>
      <c r="D82" s="43">
        <v>38724144298.5</v>
      </c>
      <c r="E82" s="43">
        <v>38140914374.790001</v>
      </c>
      <c r="F82" s="43">
        <v>37375605647.970001</v>
      </c>
      <c r="G82" s="43">
        <v>583229923.71000004</v>
      </c>
      <c r="H82" s="30"/>
      <c r="I82" s="15"/>
      <c r="J82" s="16"/>
      <c r="K82" s="49"/>
      <c r="M82" s="15"/>
    </row>
    <row r="83" spans="1:13" x14ac:dyDescent="0.25">
      <c r="A83" s="9"/>
      <c r="B83" s="29"/>
      <c r="C83" s="29"/>
      <c r="D83" s="29"/>
      <c r="E83" s="29"/>
      <c r="F83" s="29"/>
      <c r="G83" s="29"/>
      <c r="H83" s="15"/>
      <c r="I83" s="31"/>
      <c r="K83" s="49"/>
      <c r="M83" s="15"/>
    </row>
    <row r="84" spans="1:13" x14ac:dyDescent="0.25">
      <c r="A84" s="9" t="s">
        <v>23</v>
      </c>
      <c r="B84" s="9"/>
      <c r="C84" s="9"/>
      <c r="D84" s="9"/>
      <c r="E84" s="9"/>
      <c r="F84" s="9"/>
      <c r="G84" s="9"/>
      <c r="K84" s="49">
        <f t="shared" ref="K84" si="0">+I84-J84</f>
        <v>0</v>
      </c>
      <c r="M84" s="15"/>
    </row>
    <row r="85" spans="1:13" x14ac:dyDescent="0.25">
      <c r="A85" s="9"/>
      <c r="B85" s="9"/>
      <c r="C85" s="9"/>
      <c r="D85" s="9"/>
      <c r="E85" s="9"/>
      <c r="F85" s="9"/>
      <c r="G85" s="9"/>
    </row>
    <row r="86" spans="1:13" x14ac:dyDescent="0.25">
      <c r="A86" s="9"/>
      <c r="B86" s="29"/>
      <c r="C86" s="29"/>
      <c r="D86" s="29"/>
      <c r="E86" s="29"/>
      <c r="F86" s="29"/>
      <c r="G86" s="29"/>
    </row>
    <row r="87" spans="1:13" x14ac:dyDescent="0.25">
      <c r="A87" s="9"/>
      <c r="B87" s="29"/>
      <c r="C87" s="29"/>
      <c r="D87" s="29"/>
      <c r="E87" s="29"/>
      <c r="F87" s="29"/>
      <c r="G87" s="29"/>
    </row>
    <row r="88" spans="1:13" x14ac:dyDescent="0.25">
      <c r="A88" s="9"/>
      <c r="B88" s="9"/>
      <c r="C88" s="9"/>
      <c r="D88" s="9"/>
      <c r="E88" s="9"/>
      <c r="F88" s="9"/>
      <c r="G88" s="9"/>
    </row>
    <row r="89" spans="1:13" x14ac:dyDescent="0.25">
      <c r="A89" s="9"/>
      <c r="B89" s="9"/>
      <c r="C89" s="9"/>
      <c r="D89" s="9"/>
      <c r="E89" s="9"/>
      <c r="F89" s="9"/>
      <c r="G89" s="9"/>
    </row>
    <row r="90" spans="1:13" x14ac:dyDescent="0.25">
      <c r="A90" s="9"/>
      <c r="B90" s="9"/>
      <c r="C90" s="9"/>
      <c r="D90" s="9"/>
      <c r="E90" s="9"/>
      <c r="F90" s="9"/>
      <c r="G90" s="9"/>
    </row>
    <row r="91" spans="1:13" x14ac:dyDescent="0.25">
      <c r="A91" s="9"/>
      <c r="B91" s="9"/>
      <c r="C91" s="9"/>
      <c r="D91" s="9"/>
      <c r="E91" s="9"/>
      <c r="F91" s="9"/>
      <c r="G91" s="9"/>
    </row>
  </sheetData>
  <mergeCells count="7">
    <mergeCell ref="B7:G7"/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showGridLines="0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2" width="19.140625" customWidth="1"/>
    <col min="3" max="3" width="18.7109375" customWidth="1"/>
    <col min="4" max="4" width="17.28515625" customWidth="1"/>
    <col min="5" max="5" width="19" customWidth="1"/>
    <col min="6" max="6" width="18.140625" customWidth="1"/>
    <col min="7" max="7" width="15.7109375" customWidth="1"/>
    <col min="8" max="8" width="18.28515625" customWidth="1"/>
    <col min="9" max="9" width="18.85546875" style="16" bestFit="1" customWidth="1"/>
  </cols>
  <sheetData>
    <row r="1" spans="1:10" x14ac:dyDescent="0.25">
      <c r="A1" s="100" t="s">
        <v>0</v>
      </c>
      <c r="B1" s="100"/>
      <c r="C1" s="100"/>
      <c r="D1" s="100"/>
      <c r="E1" s="100"/>
      <c r="F1" s="100"/>
      <c r="G1" s="100"/>
    </row>
    <row r="2" spans="1:10" x14ac:dyDescent="0.25">
      <c r="A2" s="96" t="s">
        <v>289</v>
      </c>
      <c r="B2" s="96"/>
      <c r="C2" s="96"/>
      <c r="D2" s="96"/>
      <c r="E2" s="96"/>
      <c r="F2" s="96"/>
      <c r="G2" s="96"/>
    </row>
    <row r="3" spans="1:10" x14ac:dyDescent="0.25">
      <c r="A3" s="101" t="s">
        <v>1</v>
      </c>
      <c r="B3" s="101"/>
      <c r="C3" s="101"/>
      <c r="D3" s="101"/>
      <c r="E3" s="101"/>
      <c r="F3" s="101"/>
      <c r="G3" s="101"/>
    </row>
    <row r="4" spans="1:10" x14ac:dyDescent="0.25">
      <c r="A4" s="101" t="s">
        <v>32</v>
      </c>
      <c r="B4" s="101"/>
      <c r="C4" s="101"/>
      <c r="D4" s="101"/>
      <c r="E4" s="101"/>
      <c r="F4" s="101"/>
      <c r="G4" s="101"/>
    </row>
    <row r="5" spans="1:10" x14ac:dyDescent="0.25">
      <c r="A5" s="101" t="s">
        <v>3</v>
      </c>
      <c r="B5" s="101"/>
      <c r="C5" s="101"/>
      <c r="D5" s="101"/>
      <c r="E5" s="101"/>
      <c r="F5" s="101"/>
      <c r="G5" s="101"/>
    </row>
    <row r="6" spans="1:10" x14ac:dyDescent="0.25">
      <c r="A6" s="96" t="s">
        <v>4</v>
      </c>
      <c r="B6" s="106"/>
      <c r="C6" s="106"/>
      <c r="D6" s="106"/>
      <c r="E6" s="106"/>
      <c r="F6" s="106"/>
      <c r="G6" s="106"/>
    </row>
    <row r="7" spans="1:10" x14ac:dyDescent="0.25">
      <c r="A7" s="66"/>
      <c r="B7" s="105" t="s">
        <v>175</v>
      </c>
      <c r="C7" s="105"/>
      <c r="D7" s="105"/>
      <c r="E7" s="105"/>
      <c r="F7" s="105"/>
      <c r="G7" s="103"/>
    </row>
    <row r="8" spans="1:10" ht="27" x14ac:dyDescent="0.25">
      <c r="A8" s="65" t="s">
        <v>8</v>
      </c>
      <c r="B8" s="18" t="s">
        <v>24</v>
      </c>
      <c r="C8" s="18" t="s">
        <v>25</v>
      </c>
      <c r="D8" s="18" t="s">
        <v>26</v>
      </c>
      <c r="E8" s="18" t="s">
        <v>6</v>
      </c>
      <c r="F8" s="18" t="s">
        <v>7</v>
      </c>
      <c r="G8" s="18" t="s">
        <v>27</v>
      </c>
    </row>
    <row r="9" spans="1:10" x14ac:dyDescent="0.25">
      <c r="A9" s="19"/>
      <c r="B9" s="20">
        <v>1</v>
      </c>
      <c r="C9" s="20">
        <v>2</v>
      </c>
      <c r="D9" s="20" t="s">
        <v>28</v>
      </c>
      <c r="E9" s="20">
        <v>4</v>
      </c>
      <c r="F9" s="20">
        <v>5</v>
      </c>
      <c r="G9" s="20" t="s">
        <v>29</v>
      </c>
    </row>
    <row r="10" spans="1:10" x14ac:dyDescent="0.25">
      <c r="A10" s="76" t="s">
        <v>33</v>
      </c>
      <c r="B10" s="79">
        <v>6070068167</v>
      </c>
      <c r="C10" s="79">
        <v>681730688.86000001</v>
      </c>
      <c r="D10" s="79">
        <v>6751798855.8599997</v>
      </c>
      <c r="E10" s="79">
        <v>6180265635.3199997</v>
      </c>
      <c r="F10" s="79">
        <v>5876791786.4300003</v>
      </c>
      <c r="G10" s="5">
        <v>571533220.53999996</v>
      </c>
      <c r="H10" s="30"/>
      <c r="J10" s="49"/>
    </row>
    <row r="11" spans="1:10" x14ac:dyDescent="0.25">
      <c r="A11" s="68" t="s">
        <v>34</v>
      </c>
      <c r="B11" s="71">
        <v>165537947</v>
      </c>
      <c r="C11" s="71">
        <v>27936865</v>
      </c>
      <c r="D11" s="71">
        <v>193474812</v>
      </c>
      <c r="E11" s="71">
        <v>193474812</v>
      </c>
      <c r="F11" s="71">
        <v>193474812</v>
      </c>
      <c r="G11" s="8">
        <v>0</v>
      </c>
      <c r="H11" s="30"/>
      <c r="J11" s="49"/>
    </row>
    <row r="12" spans="1:10" x14ac:dyDescent="0.25">
      <c r="A12" s="68" t="s">
        <v>35</v>
      </c>
      <c r="B12" s="71">
        <v>1418838899</v>
      </c>
      <c r="C12" s="71">
        <v>34855682.060000002</v>
      </c>
      <c r="D12" s="71">
        <v>1453694581.0599999</v>
      </c>
      <c r="E12" s="71">
        <v>1453588587.6600001</v>
      </c>
      <c r="F12" s="71">
        <v>1422834589.5</v>
      </c>
      <c r="G12" s="8">
        <v>105993.4</v>
      </c>
      <c r="H12" s="30"/>
      <c r="J12" s="49"/>
    </row>
    <row r="13" spans="1:10" x14ac:dyDescent="0.25">
      <c r="A13" s="68" t="s">
        <v>36</v>
      </c>
      <c r="B13" s="71">
        <v>807192122</v>
      </c>
      <c r="C13" s="71">
        <v>-106408220.12</v>
      </c>
      <c r="D13" s="71">
        <v>700783901.88</v>
      </c>
      <c r="E13" s="71">
        <v>700754072.98000002</v>
      </c>
      <c r="F13" s="71">
        <v>688058824.11000001</v>
      </c>
      <c r="G13" s="8">
        <v>29828.9</v>
      </c>
      <c r="H13" s="30"/>
      <c r="J13" s="49"/>
    </row>
    <row r="14" spans="1:10" x14ac:dyDescent="0.25">
      <c r="A14" s="68" t="s">
        <v>37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8">
        <v>0</v>
      </c>
      <c r="H14" s="30"/>
      <c r="J14" s="49"/>
    </row>
    <row r="15" spans="1:10" x14ac:dyDescent="0.25">
      <c r="A15" s="68" t="s">
        <v>38</v>
      </c>
      <c r="B15" s="71">
        <v>714623079</v>
      </c>
      <c r="C15" s="71">
        <v>140783320.18000001</v>
      </c>
      <c r="D15" s="71">
        <v>855406399.17999995</v>
      </c>
      <c r="E15" s="71">
        <v>851750548.08000004</v>
      </c>
      <c r="F15" s="71">
        <v>789451389.34000003</v>
      </c>
      <c r="G15" s="8">
        <v>3655851.1</v>
      </c>
      <c r="H15" s="30"/>
      <c r="J15" s="49"/>
    </row>
    <row r="16" spans="1:10" x14ac:dyDescent="0.25">
      <c r="A16" s="68" t="s">
        <v>39</v>
      </c>
      <c r="B16" s="71">
        <v>0</v>
      </c>
      <c r="C16" s="71">
        <v>0</v>
      </c>
      <c r="D16" s="71">
        <v>0</v>
      </c>
      <c r="E16" s="71">
        <v>0</v>
      </c>
      <c r="F16" s="71">
        <v>0</v>
      </c>
      <c r="G16" s="8">
        <v>0</v>
      </c>
      <c r="H16" s="30"/>
      <c r="J16" s="49"/>
    </row>
    <row r="17" spans="1:10" x14ac:dyDescent="0.25">
      <c r="A17" s="68" t="s">
        <v>40</v>
      </c>
      <c r="B17" s="71">
        <v>2612873452</v>
      </c>
      <c r="C17" s="71">
        <v>433704248.13999999</v>
      </c>
      <c r="D17" s="71">
        <v>3046577700.1399999</v>
      </c>
      <c r="E17" s="71">
        <v>2478836155.75</v>
      </c>
      <c r="F17" s="71">
        <v>2320723782.1300001</v>
      </c>
      <c r="G17" s="8">
        <v>567741544.38999999</v>
      </c>
      <c r="H17" s="30"/>
      <c r="J17" s="49"/>
    </row>
    <row r="18" spans="1:10" x14ac:dyDescent="0.25">
      <c r="A18" s="68" t="s">
        <v>41</v>
      </c>
      <c r="B18" s="71">
        <v>351002668</v>
      </c>
      <c r="C18" s="71">
        <v>150858793.59999999</v>
      </c>
      <c r="D18" s="71">
        <v>501861461.60000002</v>
      </c>
      <c r="E18" s="71">
        <v>501861458.85000002</v>
      </c>
      <c r="F18" s="71">
        <v>462248389.35000002</v>
      </c>
      <c r="G18" s="8">
        <v>2.75</v>
      </c>
      <c r="H18" s="30"/>
      <c r="J18" s="49"/>
    </row>
    <row r="19" spans="1:10" x14ac:dyDescent="0.25">
      <c r="A19" s="77" t="s">
        <v>42</v>
      </c>
      <c r="B19" s="40">
        <v>24846698078</v>
      </c>
      <c r="C19" s="40">
        <v>-2406965953.8499999</v>
      </c>
      <c r="D19" s="40">
        <v>22439732124.150002</v>
      </c>
      <c r="E19" s="40">
        <v>22437939668.619999</v>
      </c>
      <c r="F19" s="40">
        <v>22175361638.77</v>
      </c>
      <c r="G19" s="5">
        <v>1792455.53</v>
      </c>
      <c r="H19" s="30"/>
      <c r="J19" s="49"/>
    </row>
    <row r="20" spans="1:10" x14ac:dyDescent="0.25">
      <c r="A20" s="68" t="s">
        <v>43</v>
      </c>
      <c r="B20" s="71">
        <v>569643438</v>
      </c>
      <c r="C20" s="71">
        <v>-508880141</v>
      </c>
      <c r="D20" s="71">
        <v>60763297</v>
      </c>
      <c r="E20" s="71">
        <v>60763296.960000001</v>
      </c>
      <c r="F20" s="71">
        <v>58843311.549999997</v>
      </c>
      <c r="G20" s="8">
        <v>0.04</v>
      </c>
      <c r="H20" s="30"/>
      <c r="J20" s="49"/>
    </row>
    <row r="21" spans="1:10" x14ac:dyDescent="0.25">
      <c r="A21" s="68" t="s">
        <v>44</v>
      </c>
      <c r="B21" s="71">
        <v>854193279</v>
      </c>
      <c r="C21" s="71">
        <v>186433062.38999999</v>
      </c>
      <c r="D21" s="71">
        <v>1040626341.39</v>
      </c>
      <c r="E21" s="71">
        <v>1040526341.36</v>
      </c>
      <c r="F21" s="71">
        <v>1008104622.24</v>
      </c>
      <c r="G21" s="8">
        <v>100000.03</v>
      </c>
      <c r="H21" s="30"/>
      <c r="J21" s="49"/>
    </row>
    <row r="22" spans="1:10" x14ac:dyDescent="0.25">
      <c r="A22" s="68" t="s">
        <v>45</v>
      </c>
      <c r="B22" s="71">
        <v>5343089637</v>
      </c>
      <c r="C22" s="71">
        <v>-559425564.40999997</v>
      </c>
      <c r="D22" s="71">
        <v>4783664072.5900002</v>
      </c>
      <c r="E22" s="71">
        <v>4783661885.8999996</v>
      </c>
      <c r="F22" s="71">
        <v>4694378462.2299995</v>
      </c>
      <c r="G22" s="8">
        <v>2186.69</v>
      </c>
      <c r="H22" s="30"/>
      <c r="J22" s="49"/>
    </row>
    <row r="23" spans="1:10" x14ac:dyDescent="0.25">
      <c r="A23" s="68" t="s">
        <v>46</v>
      </c>
      <c r="B23" s="71">
        <v>808462754</v>
      </c>
      <c r="C23" s="71">
        <v>22418888.690000001</v>
      </c>
      <c r="D23" s="71">
        <v>830881642.69000006</v>
      </c>
      <c r="E23" s="71">
        <v>830881642.64999998</v>
      </c>
      <c r="F23" s="71">
        <v>822378009.87</v>
      </c>
      <c r="G23" s="8">
        <v>0.04</v>
      </c>
      <c r="H23" s="30"/>
      <c r="J23" s="49"/>
    </row>
    <row r="24" spans="1:10" x14ac:dyDescent="0.25">
      <c r="A24" s="68" t="s">
        <v>47</v>
      </c>
      <c r="B24" s="71">
        <v>13965007726</v>
      </c>
      <c r="C24" s="71">
        <v>-46698999.710000001</v>
      </c>
      <c r="D24" s="71">
        <v>13918308726.290001</v>
      </c>
      <c r="E24" s="71">
        <v>13917172907.030001</v>
      </c>
      <c r="F24" s="71">
        <v>13822763105</v>
      </c>
      <c r="G24" s="8">
        <v>1135819.26</v>
      </c>
      <c r="H24" s="30"/>
      <c r="J24" s="49"/>
    </row>
    <row r="25" spans="1:10" x14ac:dyDescent="0.25">
      <c r="A25" s="68" t="s">
        <v>48</v>
      </c>
      <c r="B25" s="71">
        <v>3275495381</v>
      </c>
      <c r="C25" s="71">
        <v>-1493400218.99</v>
      </c>
      <c r="D25" s="71">
        <v>1782095162.01</v>
      </c>
      <c r="E25" s="71">
        <v>1781569189.97</v>
      </c>
      <c r="F25" s="71">
        <v>1746553688.9100001</v>
      </c>
      <c r="G25" s="8">
        <v>525972.04</v>
      </c>
      <c r="H25" s="30"/>
      <c r="J25" s="49"/>
    </row>
    <row r="26" spans="1:10" x14ac:dyDescent="0.25">
      <c r="A26" s="68" t="s">
        <v>49</v>
      </c>
      <c r="B26" s="71">
        <v>30805863</v>
      </c>
      <c r="C26" s="71">
        <v>-7412980.8200000003</v>
      </c>
      <c r="D26" s="71">
        <v>23392882.18</v>
      </c>
      <c r="E26" s="71">
        <v>23364404.75</v>
      </c>
      <c r="F26" s="71">
        <v>22340438.969999999</v>
      </c>
      <c r="G26" s="8">
        <v>28477.43</v>
      </c>
      <c r="H26" s="30"/>
      <c r="J26" s="49"/>
    </row>
    <row r="27" spans="1:10" x14ac:dyDescent="0.25">
      <c r="A27" s="77" t="s">
        <v>50</v>
      </c>
      <c r="B27" s="40">
        <v>2451846447</v>
      </c>
      <c r="C27" s="40">
        <v>-374222513.63999999</v>
      </c>
      <c r="D27" s="40">
        <v>2077623933.3599999</v>
      </c>
      <c r="E27" s="40">
        <v>2075101089.98</v>
      </c>
      <c r="F27" s="40">
        <v>1887751404.9000001</v>
      </c>
      <c r="G27" s="5">
        <v>2522843.38</v>
      </c>
      <c r="H27" s="30"/>
      <c r="J27" s="49"/>
    </row>
    <row r="28" spans="1:10" x14ac:dyDescent="0.25">
      <c r="A28" s="68" t="s">
        <v>51</v>
      </c>
      <c r="B28" s="71">
        <v>563883580</v>
      </c>
      <c r="C28" s="71">
        <v>-318379286.25999999</v>
      </c>
      <c r="D28" s="71">
        <v>245504293.74000001</v>
      </c>
      <c r="E28" s="71">
        <v>245504293.71000001</v>
      </c>
      <c r="F28" s="71">
        <v>218060597.77000001</v>
      </c>
      <c r="G28" s="8">
        <v>0.03</v>
      </c>
      <c r="H28" s="30"/>
      <c r="J28" s="49"/>
    </row>
    <row r="29" spans="1:10" x14ac:dyDescent="0.25">
      <c r="A29" s="68" t="s">
        <v>52</v>
      </c>
      <c r="B29" s="71">
        <v>402202943</v>
      </c>
      <c r="C29" s="71">
        <v>-94352716.939999998</v>
      </c>
      <c r="D29" s="71">
        <v>307850226.06</v>
      </c>
      <c r="E29" s="71">
        <v>307264545.67000002</v>
      </c>
      <c r="F29" s="71">
        <v>301079665.48000002</v>
      </c>
      <c r="G29" s="8">
        <v>585680.39</v>
      </c>
      <c r="H29" s="30"/>
      <c r="J29" s="49"/>
    </row>
    <row r="30" spans="1:10" x14ac:dyDescent="0.25">
      <c r="A30" s="68" t="s">
        <v>53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8">
        <v>0</v>
      </c>
      <c r="H30" s="30"/>
      <c r="J30" s="49"/>
    </row>
    <row r="31" spans="1:10" x14ac:dyDescent="0.25">
      <c r="A31" s="68" t="s">
        <v>54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8">
        <v>0</v>
      </c>
      <c r="H31" s="30"/>
      <c r="J31" s="49"/>
    </row>
    <row r="32" spans="1:10" x14ac:dyDescent="0.25">
      <c r="A32" s="68" t="s">
        <v>55</v>
      </c>
      <c r="B32" s="71">
        <v>870637770</v>
      </c>
      <c r="C32" s="71">
        <v>-138486062.25999999</v>
      </c>
      <c r="D32" s="71">
        <v>732151707.74000001</v>
      </c>
      <c r="E32" s="71">
        <v>732151707.74000001</v>
      </c>
      <c r="F32" s="71">
        <v>712356771.74000001</v>
      </c>
      <c r="G32" s="8">
        <v>0</v>
      </c>
      <c r="H32" s="30"/>
      <c r="J32" s="49"/>
    </row>
    <row r="33" spans="1:10" x14ac:dyDescent="0.25">
      <c r="A33" s="68" t="s">
        <v>56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8">
        <v>0</v>
      </c>
      <c r="H33" s="30"/>
      <c r="J33" s="49"/>
    </row>
    <row r="34" spans="1:10" x14ac:dyDescent="0.25">
      <c r="A34" s="68" t="s">
        <v>57</v>
      </c>
      <c r="B34" s="71">
        <v>503674911</v>
      </c>
      <c r="C34" s="71">
        <v>225688974.87</v>
      </c>
      <c r="D34" s="71">
        <v>729363885.87</v>
      </c>
      <c r="E34" s="71">
        <v>729359207.99000001</v>
      </c>
      <c r="F34" s="71">
        <v>599073406.67999995</v>
      </c>
      <c r="G34" s="8">
        <v>4677.88</v>
      </c>
      <c r="H34" s="30"/>
      <c r="J34" s="49"/>
    </row>
    <row r="35" spans="1:10" x14ac:dyDescent="0.25">
      <c r="A35" s="68" t="s">
        <v>58</v>
      </c>
      <c r="B35" s="71">
        <v>111447243</v>
      </c>
      <c r="C35" s="71">
        <v>-48693423.049999997</v>
      </c>
      <c r="D35" s="71">
        <v>62753819.950000003</v>
      </c>
      <c r="E35" s="71">
        <v>60821334.869999997</v>
      </c>
      <c r="F35" s="71">
        <v>57180963.229999997</v>
      </c>
      <c r="G35" s="8">
        <v>1932485.08</v>
      </c>
      <c r="H35" s="30"/>
      <c r="J35" s="49"/>
    </row>
    <row r="36" spans="1:10" x14ac:dyDescent="0.25">
      <c r="A36" s="68" t="s">
        <v>59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8">
        <v>0</v>
      </c>
      <c r="H36" s="30"/>
      <c r="J36" s="49"/>
    </row>
    <row r="37" spans="1:10" x14ac:dyDescent="0.25">
      <c r="A37" s="77" t="s">
        <v>60</v>
      </c>
      <c r="B37" s="40">
        <v>7217938247</v>
      </c>
      <c r="C37" s="40">
        <v>237051138.13</v>
      </c>
      <c r="D37" s="40">
        <v>7454989385.1300001</v>
      </c>
      <c r="E37" s="40">
        <v>7447607980.8699999</v>
      </c>
      <c r="F37" s="40">
        <v>7435700817.8699999</v>
      </c>
      <c r="G37" s="5">
        <v>7381404.2599999998</v>
      </c>
      <c r="H37" s="30"/>
      <c r="J37" s="49"/>
    </row>
    <row r="38" spans="1:10" x14ac:dyDescent="0.25">
      <c r="A38" s="68" t="s">
        <v>61</v>
      </c>
      <c r="B38" s="71">
        <v>550309260</v>
      </c>
      <c r="C38" s="71">
        <v>112155667.15000001</v>
      </c>
      <c r="D38" s="71">
        <v>662464927.14999998</v>
      </c>
      <c r="E38" s="71">
        <v>655083523.88999999</v>
      </c>
      <c r="F38" s="71">
        <v>643207497.63999999</v>
      </c>
      <c r="G38" s="8">
        <v>7381403.2599999998</v>
      </c>
      <c r="H38" s="30"/>
      <c r="J38" s="49"/>
    </row>
    <row r="39" spans="1:10" ht="27" x14ac:dyDescent="0.25">
      <c r="A39" s="68" t="s">
        <v>62</v>
      </c>
      <c r="B39" s="71">
        <v>6667628987</v>
      </c>
      <c r="C39" s="71">
        <v>124895470.98</v>
      </c>
      <c r="D39" s="71">
        <v>6792524457.9799995</v>
      </c>
      <c r="E39" s="71">
        <v>6792524456.9799995</v>
      </c>
      <c r="F39" s="71">
        <v>6792493320.2299995</v>
      </c>
      <c r="G39" s="8">
        <v>1</v>
      </c>
      <c r="H39" s="30"/>
      <c r="J39" s="49"/>
    </row>
    <row r="40" spans="1:10" x14ac:dyDescent="0.25">
      <c r="A40" s="68" t="s">
        <v>63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8">
        <v>0</v>
      </c>
      <c r="H40" s="30"/>
      <c r="J40" s="49"/>
    </row>
    <row r="41" spans="1:10" x14ac:dyDescent="0.25">
      <c r="A41" s="68" t="s">
        <v>64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8">
        <v>0</v>
      </c>
      <c r="H41" s="30"/>
      <c r="J41" s="49"/>
    </row>
    <row r="42" spans="1:10" x14ac:dyDescent="0.25">
      <c r="A42" s="87" t="s">
        <v>31</v>
      </c>
      <c r="B42" s="43">
        <v>40586550939</v>
      </c>
      <c r="C42" s="43">
        <v>-1862406640.5</v>
      </c>
      <c r="D42" s="43">
        <v>38724144298.5</v>
      </c>
      <c r="E42" s="43">
        <v>38140914374.790001</v>
      </c>
      <c r="F42" s="43">
        <v>37375605647.970001</v>
      </c>
      <c r="G42" s="43">
        <v>583229923.71000004</v>
      </c>
      <c r="H42" s="30"/>
      <c r="J42" s="49"/>
    </row>
    <row r="43" spans="1:10" x14ac:dyDescent="0.25">
      <c r="A43" s="9"/>
      <c r="B43" s="9"/>
      <c r="C43" s="9"/>
      <c r="D43" s="9"/>
      <c r="E43" s="9"/>
      <c r="F43" s="9"/>
      <c r="G43" s="9"/>
    </row>
    <row r="44" spans="1:10" x14ac:dyDescent="0.25">
      <c r="A44" s="9" t="s">
        <v>23</v>
      </c>
      <c r="B44" s="9"/>
      <c r="C44" s="9"/>
      <c r="D44" s="9"/>
      <c r="E44" s="9"/>
      <c r="F44" s="9"/>
      <c r="G44" s="9"/>
    </row>
    <row r="45" spans="1:10" x14ac:dyDescent="0.25">
      <c r="A45" s="9"/>
      <c r="B45" s="9"/>
      <c r="C45" s="9"/>
      <c r="D45" s="9"/>
      <c r="E45" s="9"/>
      <c r="F45" s="9"/>
      <c r="G45" s="9"/>
    </row>
    <row r="46" spans="1:10" x14ac:dyDescent="0.25">
      <c r="A46" s="9"/>
      <c r="B46" s="9"/>
      <c r="C46" s="9"/>
      <c r="D46" s="9"/>
      <c r="E46" s="9"/>
      <c r="F46" s="9"/>
      <c r="G46" s="9"/>
    </row>
    <row r="47" spans="1:10" x14ac:dyDescent="0.25">
      <c r="A47" s="9"/>
      <c r="B47" s="9"/>
      <c r="C47" s="9"/>
      <c r="D47" s="9"/>
      <c r="E47" s="9"/>
      <c r="F47" s="9"/>
      <c r="G47" s="9"/>
    </row>
    <row r="48" spans="1:10" x14ac:dyDescent="0.25">
      <c r="A48" s="9"/>
      <c r="B48" s="9"/>
      <c r="C48" s="9"/>
      <c r="D48" s="9"/>
      <c r="E48" s="9"/>
      <c r="F48" s="9"/>
      <c r="G48" s="9"/>
    </row>
    <row r="49" spans="1:7" x14ac:dyDescent="0.25">
      <c r="A49" s="9"/>
      <c r="B49" s="9"/>
      <c r="C49" s="9"/>
      <c r="D49" s="9"/>
      <c r="E49" s="9"/>
      <c r="F49" s="9"/>
      <c r="G49" s="9"/>
    </row>
    <row r="50" spans="1:7" x14ac:dyDescent="0.25">
      <c r="A50" s="9"/>
      <c r="B50" s="9"/>
      <c r="C50" s="9"/>
      <c r="D50" s="9"/>
      <c r="E50" s="9"/>
      <c r="F50" s="9"/>
      <c r="G50" s="9"/>
    </row>
    <row r="51" spans="1:7" x14ac:dyDescent="0.25">
      <c r="A51" s="9"/>
      <c r="B51" s="9"/>
      <c r="C51" s="9"/>
      <c r="D51" s="9"/>
      <c r="E51" s="9"/>
      <c r="F51" s="9"/>
      <c r="G51" s="9"/>
    </row>
  </sheetData>
  <mergeCells count="7">
    <mergeCell ref="B7:G7"/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2" width="17.85546875" customWidth="1"/>
    <col min="3" max="3" width="17.42578125" customWidth="1"/>
    <col min="4" max="4" width="18" customWidth="1"/>
    <col min="5" max="5" width="15.7109375" customWidth="1"/>
  </cols>
  <sheetData>
    <row r="1" spans="1:5" x14ac:dyDescent="0.25">
      <c r="A1" s="100" t="s">
        <v>0</v>
      </c>
      <c r="B1" s="100"/>
      <c r="C1" s="100"/>
      <c r="D1" s="100"/>
      <c r="E1" s="93"/>
    </row>
    <row r="2" spans="1:5" x14ac:dyDescent="0.25">
      <c r="A2" s="96" t="s">
        <v>289</v>
      </c>
      <c r="B2" s="96"/>
      <c r="C2" s="96"/>
      <c r="D2" s="96"/>
      <c r="E2" s="2"/>
    </row>
    <row r="3" spans="1:5" x14ac:dyDescent="0.25">
      <c r="A3" s="101" t="s">
        <v>2</v>
      </c>
      <c r="B3" s="101"/>
      <c r="C3" s="101"/>
      <c r="D3" s="101"/>
      <c r="E3" s="2"/>
    </row>
    <row r="4" spans="1:5" x14ac:dyDescent="0.25">
      <c r="A4" s="101" t="s">
        <v>3</v>
      </c>
      <c r="B4" s="101"/>
      <c r="C4" s="101"/>
      <c r="D4" s="101"/>
      <c r="E4" s="2"/>
    </row>
    <row r="5" spans="1:5" x14ac:dyDescent="0.25">
      <c r="A5" s="101" t="s">
        <v>4</v>
      </c>
      <c r="B5" s="101"/>
      <c r="C5" s="101"/>
      <c r="D5" s="101"/>
      <c r="E5" s="2"/>
    </row>
    <row r="6" spans="1:5" x14ac:dyDescent="0.25">
      <c r="A6" s="64" t="s">
        <v>8</v>
      </c>
      <c r="B6" s="63" t="s">
        <v>5</v>
      </c>
      <c r="C6" s="63" t="s">
        <v>6</v>
      </c>
      <c r="D6" s="64" t="s">
        <v>7</v>
      </c>
      <c r="E6" s="2"/>
    </row>
    <row r="7" spans="1:5" x14ac:dyDescent="0.25">
      <c r="A7" s="19"/>
      <c r="B7" s="19"/>
      <c r="C7" s="19"/>
      <c r="D7" s="19"/>
    </row>
    <row r="8" spans="1:5" x14ac:dyDescent="0.25">
      <c r="A8" s="42" t="s">
        <v>9</v>
      </c>
      <c r="B8" s="43">
        <v>40586550938.839996</v>
      </c>
      <c r="C8" s="43">
        <v>38063636231.839996</v>
      </c>
      <c r="D8" s="43">
        <v>38063636231.839996</v>
      </c>
      <c r="E8" s="1"/>
    </row>
    <row r="9" spans="1:5" x14ac:dyDescent="0.25">
      <c r="A9" s="94" t="s">
        <v>10</v>
      </c>
      <c r="B9" s="95">
        <v>40586550938.839996</v>
      </c>
      <c r="C9" s="95">
        <v>38063636231.839996</v>
      </c>
      <c r="D9" s="95">
        <v>38063636231.839996</v>
      </c>
    </row>
    <row r="10" spans="1:5" x14ac:dyDescent="0.25">
      <c r="A10" s="94" t="s">
        <v>11</v>
      </c>
      <c r="B10" s="95">
        <v>0</v>
      </c>
      <c r="C10" s="95">
        <v>0</v>
      </c>
      <c r="D10" s="95">
        <v>0</v>
      </c>
    </row>
    <row r="11" spans="1:5" ht="8.25" customHeight="1" x14ac:dyDescent="0.25">
      <c r="A11" s="6"/>
      <c r="B11" s="7"/>
      <c r="C11" s="7"/>
      <c r="D11" s="8"/>
    </row>
    <row r="12" spans="1:5" x14ac:dyDescent="0.25">
      <c r="A12" s="42" t="s">
        <v>12</v>
      </c>
      <c r="B12" s="43">
        <v>40466367550</v>
      </c>
      <c r="C12" s="43">
        <v>37849867651.57</v>
      </c>
      <c r="D12" s="43">
        <v>37089262525.959999</v>
      </c>
      <c r="E12" s="1"/>
    </row>
    <row r="13" spans="1:5" x14ac:dyDescent="0.25">
      <c r="A13" s="94" t="s">
        <v>13</v>
      </c>
      <c r="B13" s="95">
        <v>40466367550</v>
      </c>
      <c r="C13" s="95">
        <v>37849867651.57</v>
      </c>
      <c r="D13" s="95">
        <v>37089262525.959999</v>
      </c>
    </row>
    <row r="14" spans="1:5" x14ac:dyDescent="0.25">
      <c r="A14" s="94" t="s">
        <v>14</v>
      </c>
      <c r="B14" s="95">
        <v>0</v>
      </c>
      <c r="C14" s="95">
        <v>0</v>
      </c>
      <c r="D14" s="95">
        <v>0</v>
      </c>
    </row>
    <row r="15" spans="1:5" ht="9" customHeight="1" x14ac:dyDescent="0.25">
      <c r="A15" s="6"/>
      <c r="B15" s="7"/>
      <c r="C15" s="7"/>
      <c r="D15" s="8"/>
    </row>
    <row r="16" spans="1:5" x14ac:dyDescent="0.25">
      <c r="A16" s="42" t="s">
        <v>15</v>
      </c>
      <c r="B16" s="43">
        <v>120183388.84</v>
      </c>
      <c r="C16" s="43">
        <v>213768580.26999664</v>
      </c>
      <c r="D16" s="43">
        <v>974373705.87999725</v>
      </c>
      <c r="E16" s="1"/>
    </row>
    <row r="17" spans="1:5" x14ac:dyDescent="0.25">
      <c r="A17" s="3"/>
      <c r="B17" s="4"/>
      <c r="C17" s="4"/>
      <c r="D17" s="4"/>
      <c r="E17" s="1"/>
    </row>
    <row r="18" spans="1:5" x14ac:dyDescent="0.25">
      <c r="A18" s="20" t="s">
        <v>16</v>
      </c>
      <c r="B18" s="20" t="s">
        <v>5</v>
      </c>
      <c r="C18" s="20" t="s">
        <v>6</v>
      </c>
      <c r="D18" s="20" t="s">
        <v>7</v>
      </c>
    </row>
    <row r="19" spans="1:5" x14ac:dyDescent="0.25">
      <c r="A19" s="42"/>
      <c r="B19" s="42"/>
      <c r="C19" s="42"/>
      <c r="D19" s="42"/>
    </row>
    <row r="20" spans="1:5" x14ac:dyDescent="0.25">
      <c r="A20" s="42" t="s">
        <v>17</v>
      </c>
      <c r="B20" s="43">
        <v>120183388.84</v>
      </c>
      <c r="C20" s="43">
        <v>213768580.26999664</v>
      </c>
      <c r="D20" s="43">
        <v>974373705.87999725</v>
      </c>
      <c r="E20" s="1"/>
    </row>
    <row r="21" spans="1:5" ht="6.75" customHeight="1" x14ac:dyDescent="0.25">
      <c r="A21" s="42"/>
      <c r="B21" s="43"/>
      <c r="C21" s="43"/>
      <c r="D21" s="43"/>
      <c r="E21" s="1"/>
    </row>
    <row r="22" spans="1:5" x14ac:dyDescent="0.25">
      <c r="A22" s="94" t="s">
        <v>18</v>
      </c>
      <c r="B22" s="95">
        <v>364975310</v>
      </c>
      <c r="C22" s="95">
        <v>353581412.64999998</v>
      </c>
      <c r="D22" s="95">
        <v>346408987.61000001</v>
      </c>
      <c r="E22" s="15"/>
    </row>
    <row r="23" spans="1:5" ht="7.5" customHeight="1" x14ac:dyDescent="0.25">
      <c r="A23" s="94"/>
      <c r="B23" s="95"/>
      <c r="C23" s="95"/>
      <c r="D23" s="95"/>
    </row>
    <row r="24" spans="1:5" x14ac:dyDescent="0.25">
      <c r="A24" s="42" t="s">
        <v>19</v>
      </c>
      <c r="B24" s="43">
        <v>-244791921.16</v>
      </c>
      <c r="C24" s="43">
        <v>-139812832.38000333</v>
      </c>
      <c r="D24" s="43">
        <v>627964718.26999724</v>
      </c>
      <c r="E24" s="1"/>
    </row>
    <row r="25" spans="1:5" x14ac:dyDescent="0.25">
      <c r="A25" s="3"/>
      <c r="B25" s="4"/>
      <c r="C25" s="4"/>
      <c r="D25" s="5"/>
      <c r="E25" s="1"/>
    </row>
    <row r="26" spans="1:5" x14ac:dyDescent="0.25">
      <c r="A26" s="20" t="s">
        <v>16</v>
      </c>
      <c r="B26" s="20" t="s">
        <v>5</v>
      </c>
      <c r="C26" s="20" t="s">
        <v>6</v>
      </c>
      <c r="D26" s="20" t="s">
        <v>7</v>
      </c>
    </row>
    <row r="27" spans="1:5" x14ac:dyDescent="0.25">
      <c r="A27" s="94" t="s">
        <v>20</v>
      </c>
      <c r="B27" s="95">
        <v>0</v>
      </c>
      <c r="C27" s="95">
        <v>784088270.44000006</v>
      </c>
      <c r="D27" s="95">
        <v>784088270.44000006</v>
      </c>
    </row>
    <row r="28" spans="1:5" ht="7.5" customHeight="1" x14ac:dyDescent="0.25">
      <c r="A28" s="94"/>
      <c r="B28" s="95"/>
      <c r="C28" s="95"/>
      <c r="D28" s="95"/>
    </row>
    <row r="29" spans="1:5" x14ac:dyDescent="0.25">
      <c r="A29" s="94" t="s">
        <v>21</v>
      </c>
      <c r="B29" s="95">
        <v>120183389</v>
      </c>
      <c r="C29" s="95">
        <v>291046723.22000003</v>
      </c>
      <c r="D29" s="95">
        <v>286343122.00999999</v>
      </c>
    </row>
    <row r="30" spans="1:5" ht="5.25" customHeight="1" x14ac:dyDescent="0.25">
      <c r="A30" s="94"/>
      <c r="B30" s="95"/>
      <c r="C30" s="95"/>
      <c r="D30" s="95"/>
    </row>
    <row r="31" spans="1:5" x14ac:dyDescent="0.25">
      <c r="A31" s="42" t="s">
        <v>22</v>
      </c>
      <c r="B31" s="43">
        <v>-120183389</v>
      </c>
      <c r="C31" s="43">
        <v>493041547.22000003</v>
      </c>
      <c r="D31" s="43">
        <v>497745148.43000007</v>
      </c>
      <c r="E31" s="1"/>
    </row>
    <row r="32" spans="1:5" x14ac:dyDescent="0.25">
      <c r="A32" s="9"/>
      <c r="B32" s="9"/>
      <c r="C32" s="29"/>
      <c r="D32" s="29"/>
    </row>
    <row r="33" spans="1:4" x14ac:dyDescent="0.25">
      <c r="A33" s="9" t="s">
        <v>23</v>
      </c>
      <c r="B33" s="9"/>
      <c r="C33" s="9"/>
      <c r="D33" s="9"/>
    </row>
    <row r="34" spans="1:4" x14ac:dyDescent="0.25">
      <c r="A34" s="9"/>
      <c r="B34" s="9"/>
      <c r="C34" s="9"/>
      <c r="D34" s="9"/>
    </row>
    <row r="35" spans="1:4" x14ac:dyDescent="0.25">
      <c r="A35" s="9"/>
      <c r="B35" s="9"/>
      <c r="C35" s="9"/>
      <c r="D35" s="9"/>
    </row>
    <row r="36" spans="1:4" x14ac:dyDescent="0.25">
      <c r="A36" s="9"/>
      <c r="B36" s="9"/>
      <c r="C36" s="9"/>
      <c r="D36" s="9"/>
    </row>
    <row r="37" spans="1:4" x14ac:dyDescent="0.25">
      <c r="A37" s="9"/>
      <c r="B37" s="9"/>
      <c r="C37" s="9"/>
      <c r="D37" s="9"/>
    </row>
    <row r="38" spans="1:4" x14ac:dyDescent="0.25">
      <c r="A38" s="9"/>
      <c r="B38" s="9"/>
      <c r="C38" s="9"/>
      <c r="D38" s="9"/>
    </row>
    <row r="39" spans="1:4" x14ac:dyDescent="0.25">
      <c r="A39" s="9"/>
      <c r="B39" s="9"/>
      <c r="C39" s="9"/>
      <c r="D39" s="9"/>
    </row>
    <row r="40" spans="1:4" x14ac:dyDescent="0.25">
      <c r="A40" s="9"/>
      <c r="B40" s="9"/>
      <c r="C40" s="9"/>
      <c r="D40" s="9"/>
    </row>
  </sheetData>
  <mergeCells count="5">
    <mergeCell ref="A5:D5"/>
    <mergeCell ref="A1:D1"/>
    <mergeCell ref="A2:D2"/>
    <mergeCell ref="A3:D3"/>
    <mergeCell ref="A4:D4"/>
  </mergeCells>
  <printOptions horizontalCentered="1"/>
  <pageMargins left="0.78740157480314965" right="0.78740157480314965" top="1.9685039370078741" bottom="1.1811023622047245" header="0.39370078740157483" footer="0.39370078740157483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Análitico Ingresos</vt:lpstr>
      <vt:lpstr>Clasif Adm Dependencias</vt:lpstr>
      <vt:lpstr>Clasif Adm Poderes y Aut</vt:lpstr>
      <vt:lpstr>Clasif Adm Entidades</vt:lpstr>
      <vt:lpstr>Clasificación Económica</vt:lpstr>
      <vt:lpstr>Objeto del Gasto</vt:lpstr>
      <vt:lpstr>Clasificación Funcional</vt:lpstr>
      <vt:lpstr>Postura Fiscal</vt:lpstr>
      <vt:lpstr>'Objeto del Gasto'!Área_de_impresión</vt:lpstr>
      <vt:lpstr>'Análitico Ingresos'!Títulos_a_imprimir</vt:lpstr>
      <vt:lpstr>'Clasif Adm Entidades'!Títulos_a_imprimir</vt:lpstr>
      <vt:lpstr>'Clasif Adm Poderes y Aut'!Títulos_a_imprimir</vt:lpstr>
      <vt:lpstr>'Clasificación Funcional'!Títulos_a_imprimir</vt:lpstr>
      <vt:lpstr>'Objeto del Gasto'!Títulos_a_imprimir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Alvar Ricardo Cachón Pérez</cp:lastModifiedBy>
  <cp:lastPrinted>2020-05-29T03:26:38Z</cp:lastPrinted>
  <dcterms:created xsi:type="dcterms:W3CDTF">2020-04-27T17:46:52Z</dcterms:created>
  <dcterms:modified xsi:type="dcterms:W3CDTF">2020-05-29T03:36:24Z</dcterms:modified>
</cp:coreProperties>
</file>