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18915" windowHeight="6975"/>
  </bookViews>
  <sheets>
    <sheet name="Clasificación Administrativa" sheetId="1" r:id="rId1"/>
  </sheets>
  <externalReferences>
    <externalReference r:id="rId2"/>
    <externalReference r:id="rId3"/>
    <externalReference r:id="rId4"/>
    <externalReference r:id="rId5"/>
  </externalReferences>
  <definedNames>
    <definedName name="__CAP93" localSheetId="0">#REF!</definedName>
    <definedName name="__CAP93">#REF!</definedName>
    <definedName name="_CAP93" localSheetId="0">#REF!</definedName>
    <definedName name="_CAP93">#REF!</definedName>
    <definedName name="_sm2005" localSheetId="0">#REF!</definedName>
    <definedName name="_sm2005">#REF!</definedName>
    <definedName name="A" localSheetId="0">'[2]OTROS APORV'!#REF!</definedName>
    <definedName name="A">'[2]OTROS APORV'!#REF!</definedName>
    <definedName name="A_IMPRESIÓN_IM" localSheetId="0">#REF!</definedName>
    <definedName name="A_IMPRESIÓN_IM">#REF!</definedName>
    <definedName name="AJUST09" localSheetId="0">#REF!</definedName>
    <definedName name="AJUST09">#REF!</definedName>
    <definedName name="ANTEPROY94" localSheetId="0">#REF!</definedName>
    <definedName name="ANTEPROY94">#REF!</definedName>
    <definedName name="B" localSheetId="0">'[2]OTROS APORV'!#REF!</definedName>
    <definedName name="B">'[2]OTROS APORV'!#REF!</definedName>
    <definedName name="CAPITULO_II" localSheetId="0">#REF!</definedName>
    <definedName name="CAPITULO_II">#REF!</definedName>
    <definedName name="CAPITULO_III" localSheetId="0">#REF!</definedName>
    <definedName name="CAPITULO_III">#REF!</definedName>
    <definedName name="CAPITULO_IV" localSheetId="0">#REF!</definedName>
    <definedName name="CAPITULO_IV">#REF!</definedName>
    <definedName name="CAPÍTULO_VII" localSheetId="0">#REF!</definedName>
    <definedName name="CAPÍTULO_VII">#REF!</definedName>
    <definedName name="CAPÍTULO_VIII" localSheetId="0">#REF!</definedName>
    <definedName name="CAPÍTULO_VIII">#REF!</definedName>
    <definedName name="CAPITULO_XI" localSheetId="0">#REF!</definedName>
    <definedName name="CAPITULO_XI">#REF!</definedName>
    <definedName name="CDECA93" localSheetId="0">#REF!</definedName>
    <definedName name="CDECA93">#REF!</definedName>
    <definedName name="Derechos" localSheetId="0">#REF!</definedName>
    <definedName name="Derechos">#REF!</definedName>
    <definedName name="FOGEN" localSheetId="0">'[3]2013 ult'!#REF!</definedName>
    <definedName name="FOGEN">'[3]2013 ult'!#REF!</definedName>
    <definedName name="Gastos" localSheetId="0">'[2]OTROS APORV'!#REF!</definedName>
    <definedName name="Gastos">'[2]OTROS APORV'!#REF!</definedName>
    <definedName name="IEPS" localSheetId="0">#REF!</definedName>
    <definedName name="IEPS">#REF!</definedName>
    <definedName name="IEPS1" localSheetId="0">#REF!</definedName>
    <definedName name="IEPS1">#REF!</definedName>
    <definedName name="INDICADORSEGING" localSheetId="0">#REF!</definedName>
    <definedName name="INDICADORSEGING">#REF!</definedName>
    <definedName name="ingresos_2005" localSheetId="0">#REF!</definedName>
    <definedName name="ingresos_2005">#REF!</definedName>
    <definedName name="LA_DIRECCIÓN_DE_INGRESOS" localSheetId="0">#REF!</definedName>
    <definedName name="LA_DIRECCIÓN_DE_INGRESOS">#REF!</definedName>
    <definedName name="LA_DIRECCIÓN_DEL_CATASTRO" localSheetId="0">#REF!</definedName>
    <definedName name="LA_DIRECCIÓN_DEL_CATASTRO">#REF!</definedName>
    <definedName name="licencias" localSheetId="0">#REF!</definedName>
    <definedName name="licencias">#REF!</definedName>
    <definedName name="otros_servicios_spv" localSheetId="0">#REF!</definedName>
    <definedName name="otros_servicios_spv">#REF!</definedName>
    <definedName name="placas" localSheetId="0">#REF!</definedName>
    <definedName name="placas">#REF!</definedName>
    <definedName name="PRESEPT" localSheetId="0">#REF!</definedName>
    <definedName name="PRESEPT">#REF!</definedName>
    <definedName name="salariominimo05">[4]parametros!$C$3</definedName>
    <definedName name="tarjetas" localSheetId="0">#REF!</definedName>
    <definedName name="tarjetas">#REF!</definedName>
    <definedName name="_xlnm.Print_Titles" localSheetId="0">'Clasificación Administrativa'!$1:$9</definedName>
  </definedNames>
  <calcPr calcId="145621"/>
</workbook>
</file>

<file path=xl/calcChain.xml><?xml version="1.0" encoding="utf-8"?>
<calcChain xmlns="http://schemas.openxmlformats.org/spreadsheetml/2006/main">
  <c r="D134" i="1" l="1"/>
  <c r="C134" i="1"/>
  <c r="D131" i="1"/>
  <c r="C131" i="1"/>
  <c r="D128" i="1"/>
  <c r="C128" i="1"/>
  <c r="C127" i="1" s="1"/>
  <c r="D123" i="1"/>
  <c r="C123" i="1"/>
  <c r="F108" i="1"/>
  <c r="F51" i="1" s="1"/>
  <c r="E108" i="1"/>
  <c r="D108" i="1"/>
  <c r="C108" i="1"/>
  <c r="D104" i="1"/>
  <c r="C104" i="1"/>
  <c r="D101" i="1"/>
  <c r="C101" i="1"/>
  <c r="D92" i="1"/>
  <c r="C92" i="1"/>
  <c r="D88" i="1"/>
  <c r="C88" i="1"/>
  <c r="D85" i="1"/>
  <c r="C85" i="1"/>
  <c r="D81" i="1"/>
  <c r="C81" i="1"/>
  <c r="D75" i="1"/>
  <c r="C75" i="1"/>
  <c r="F66" i="1"/>
  <c r="E66" i="1"/>
  <c r="D66" i="1"/>
  <c r="C66" i="1"/>
  <c r="D58" i="1"/>
  <c r="C58" i="1"/>
  <c r="C51" i="1" s="1"/>
  <c r="D52" i="1"/>
  <c r="C52" i="1"/>
  <c r="E51" i="1"/>
  <c r="D51" i="1"/>
  <c r="D43" i="1"/>
  <c r="C43" i="1"/>
  <c r="C40" i="1" s="1"/>
  <c r="H40" i="1"/>
  <c r="H13" i="1" s="1"/>
  <c r="G40" i="1"/>
  <c r="F40" i="1"/>
  <c r="E40" i="1"/>
  <c r="D40" i="1"/>
  <c r="D13" i="1" s="1"/>
  <c r="D11" i="1" s="1"/>
  <c r="D10" i="1" s="1"/>
  <c r="H35" i="1"/>
  <c r="G35" i="1"/>
  <c r="F35" i="1"/>
  <c r="E35" i="1"/>
  <c r="D35" i="1"/>
  <c r="C35" i="1"/>
  <c r="C32" i="1"/>
  <c r="C14" i="1" s="1"/>
  <c r="C13" i="1" s="1"/>
  <c r="C11" i="1" s="1"/>
  <c r="C10" i="1" s="1"/>
  <c r="H14" i="1"/>
  <c r="G14" i="1"/>
  <c r="F14" i="1"/>
  <c r="F13" i="1" s="1"/>
  <c r="E14" i="1"/>
  <c r="E13" i="1" s="1"/>
  <c r="E11" i="1" s="1"/>
  <c r="D14" i="1"/>
  <c r="G13" i="1"/>
  <c r="M10" i="1"/>
  <c r="L10" i="1"/>
  <c r="K10" i="1"/>
  <c r="J10" i="1"/>
</calcChain>
</file>

<file path=xl/sharedStrings.xml><?xml version="1.0" encoding="utf-8"?>
<sst xmlns="http://schemas.openxmlformats.org/spreadsheetml/2006/main" count="116" uniqueCount="101">
  <si>
    <t>Cuenta Pública 2017</t>
  </si>
  <si>
    <t>PODER EJECUTIVO</t>
  </si>
  <si>
    <t>Estado Analítico del Ejercicio del Presupuesto de Egresos</t>
  </si>
  <si>
    <t>Clasificación Administrativa</t>
  </si>
  <si>
    <t>Del  1o. de Enero al 31 de Diciembre de 2017</t>
  </si>
  <si>
    <t>(Pesos)</t>
  </si>
  <si>
    <t>Concepto</t>
  </si>
  <si>
    <t>SECTOR PÚBLICO DE LAS ENTIDADES FEDERATIVAS</t>
  </si>
  <si>
    <t>SECTOR PÚBLICO NO FINANCIERO</t>
  </si>
  <si>
    <t xml:space="preserve">GOBIERNO GENERAL ESTATAL </t>
  </si>
  <si>
    <t>DESPACHO DEL GOBERNADOR</t>
  </si>
  <si>
    <t>SECRETARÍA GENERAL DE GOBIERNO</t>
  </si>
  <si>
    <t>SECRETARÍA DE OBRAS PÚBLICAS</t>
  </si>
  <si>
    <t>SECRETARÍA DE SEGURIDAD PÚBLICA</t>
  </si>
  <si>
    <t>SECRETARÍA DE EDUCACIÓN</t>
  </si>
  <si>
    <t>FISCALÍA GENERAL DEL ESTADO</t>
  </si>
  <si>
    <t>SECRETARÍA DE DESARROLLO RURAL</t>
  </si>
  <si>
    <t>SECRETARÍA DE FOMENTO ECONÓMICO</t>
  </si>
  <si>
    <t>SECRETARÍA DE FOMENTO TURÍSTICO</t>
  </si>
  <si>
    <t>SECRETARÍA DE DESARROLLO URBANO Y MEDIO AMBIENTE</t>
  </si>
  <si>
    <t>SECRETARÍA DE LA CONTRALORÍA GENERAL</t>
  </si>
  <si>
    <t>SECRETARÍA DE DESARROLLO SOCIAL</t>
  </si>
  <si>
    <t>SECRETARÍA DE SALUD</t>
  </si>
  <si>
    <t>CONSEJERÍA JURÍDICA</t>
  </si>
  <si>
    <t>SECRETARÍA DE LA JUVENTUD</t>
  </si>
  <si>
    <t>SECRETARÍA DEL TRABAJO Y PREVISIÓN SOCIAL</t>
  </si>
  <si>
    <t>SECRETARÍA DE LA CULTURA Y LAS ARTES</t>
  </si>
  <si>
    <t>SECRETARÍA DE ADMINISTRACIÓN Y FINANZAS</t>
  </si>
  <si>
    <t>SECRETARIA DE INVESTIGACION INNOVACION Y EDUCACION SUPERIOR</t>
  </si>
  <si>
    <t>RAMOS GENERALES</t>
  </si>
  <si>
    <t>JUBILACIONES Y PENSIONES</t>
  </si>
  <si>
    <t>PARTICIPACIONES,  APORTACIONES  Y TRANSFERENCIAS A MUNICIPIOS</t>
  </si>
  <si>
    <t>DEUDA PÚBLICA</t>
  </si>
  <si>
    <t>RAMOS AUTÓNOMOS</t>
  </si>
  <si>
    <t>PODER LEGISLATIVO</t>
  </si>
  <si>
    <t>PODER JUDICIAL</t>
  </si>
  <si>
    <t>ORGANOS  AUTÓNOMOS</t>
  </si>
  <si>
    <t>TRIBUNAL ELECTORAL DEL ESTADO DE YUCATÁN</t>
  </si>
  <si>
    <t>INSTITUTO ELECTORAL Y DE PARTICIPACION CIUDADANA DE YUCATAN</t>
  </si>
  <si>
    <t>COMISIÓN DE LOS DERECHOS HUMANOS DEL ESTADO DE YUCATÁN</t>
  </si>
  <si>
    <t>INSTITUTO ESTATAL DE ACCESO A LA INFORMACIÓN PÚBLICA</t>
  </si>
  <si>
    <t>UNIVERSIDAD AUTÓNOMA DE YUCATÁN</t>
  </si>
  <si>
    <t>TRIBUNAL DE JUSTICIA ADMINISTRATIVA DEL ESTADO DE YUCATAN</t>
  </si>
  <si>
    <t>ENTIDADES PARAESTATALES Y FIDEICOMISOS NO EMPRESARIALES Y NO FINANCIEROS</t>
  </si>
  <si>
    <t>PATRONATO DE ASISTENCIA PARA LA REINSERCIÓN  SOCIAL EN EL ESTADO DE YUCATÁN</t>
  </si>
  <si>
    <t>INSTITUTO PARA  LA  IGUALDAD ENTRE MUJERES Y HOMBRES DE YUCATÁN</t>
  </si>
  <si>
    <t>INSTITUTO PARA EL DESARROLLO DE LA CULTURA MAYA DEL ESTADO DE YUCATÁN</t>
  </si>
  <si>
    <t>COMISIÓN EJECUTIVA ESTATAL DE ATENCIÓN A VICTIMAS</t>
  </si>
  <si>
    <t>LA JUNTA DE ELECTRIFICACIÓN DEL ESTADO DE YUCATÁN</t>
  </si>
  <si>
    <t>INSTITUTO PARA EL DESARROLLO Y CERTIFICACIÓN DE LA INFRAESTRUCTURA FÍSICA EDUCATIVA DE YUCATÁN</t>
  </si>
  <si>
    <t>INSTITUTO DE INFRAESTRUCTURA CARRETERA DE YUCATÁN</t>
  </si>
  <si>
    <t>JUNTA DE AGUA POTABLE Y ALCANTARILLADO DE YUCATÁN</t>
  </si>
  <si>
    <t>INSTITUTO PARA LA CONSTRUCCIÓN Y CONSERVACIÓN DE OBRA PÚBLICA EN YUCATÁN</t>
  </si>
  <si>
    <t>INSTITUTO DE VIVIENDA DEL ESTADO DE YUCATÁN</t>
  </si>
  <si>
    <t>INSTITUTO DEL DEPORTE DEL ESTADO DE YUCATÁN</t>
  </si>
  <si>
    <t>COLEGIO DE BACHILLERES DEL ESTADO DE YUCATÁN</t>
  </si>
  <si>
    <t>COLEGIO DE ESTUDIOS CIENTÍFICOS Y TECNOLÓGICOS DEL ESTADO DE YUCATÁN</t>
  </si>
  <si>
    <t>COLEGIO DE EDUCACIÓN PROFESIONAL TÉCNICA DEL ESTADO DE YUCATÁN</t>
  </si>
  <si>
    <t>INSTITUTO DE EDUCACIÓN PARA ADULTOS DEL ESTADO DE YUCATÁN</t>
  </si>
  <si>
    <t>INSTITUTO DE BECAS  Y CRÉDITO EDUCATIVO DEL ESTADO DE YUCATÁN</t>
  </si>
  <si>
    <t>INSTITUTO DE CAPACITACIÓN PARA EL TRABAJO DEL ESTADO DE YUCATÁN</t>
  </si>
  <si>
    <t>SISTEMA PARA EL FINANCIAMIENTO DEL DESARROLLO DEL ESTADO DE YUCATÁN</t>
  </si>
  <si>
    <t>INSTITUTO YUCATECO DE EMPRENDEDORES</t>
  </si>
  <si>
    <t>CASA DE LAS ARTESANÍAS DEL ESTADO DE YUCATÁN</t>
  </si>
  <si>
    <t>INSTITUTO PROMOTOR DE FERIAS DE YUCATÁN</t>
  </si>
  <si>
    <t>FIDEICOMISO PARA LA PROMOCIÓN TURÍSTICA DEL ESTADO DE YUCATÁN</t>
  </si>
  <si>
    <t>PATRONATO DE LAS UNIDADES DE SERVICIOS CULTURALES Y TURÍSTICOS DEL ESTADO DE YUCATÁN</t>
  </si>
  <si>
    <t>COORDINACIÓN METROPOLITANA DE YUCATÁN COMEY</t>
  </si>
  <si>
    <t>SISTEMA PARA EL DESARROLLO INTEGRAL DE LA FAMILIA EN YUCATÁN</t>
  </si>
  <si>
    <t>JUNTA DE  ASISTENCIA PRIVADA DEL ESTADO DE YUCATÁN</t>
  </si>
  <si>
    <t>OPD SERVICIOS DE SALUD DE YUCATÁN</t>
  </si>
  <si>
    <t>ADMINISTRACIÓN DEL PATRIMONIO DE LA BENEFICENCIA PÚBLICA DEL ESTADO DE YUCATÁN</t>
  </si>
  <si>
    <t>HOSPITAL DE LA AMISTAD</t>
  </si>
  <si>
    <t>HOSPITAL COMUNITARIO DE TICUL YUCATÁN</t>
  </si>
  <si>
    <t>HOSPITAL COMUNITARIO DE PETO YUCATAN</t>
  </si>
  <si>
    <t>CENTRO ESTATAL DE TRASPLANTES DE YUCATÁN</t>
  </si>
  <si>
    <t>RÉGIMEN ESTATAL DE PROTECCIÓN SOCIAL EN SALUD YUCATÁN</t>
  </si>
  <si>
    <t>INSTITUTO DE SEGURIDAD JURÍDICA PATRIMONIAL DE YUCATÁN</t>
  </si>
  <si>
    <t>FIDEICOMISO GARANTE DE LA ORQUESTA SINFÓNICA DE YUCATÁN</t>
  </si>
  <si>
    <t>INSTITUTO DE HISTORIA Y MUSEOS DE YUCATÁN</t>
  </si>
  <si>
    <t>SECRETARIA DE INVESTIGACIÓN, INNOVACIÓN Y EDUCACIÓN SUPERIOR</t>
  </si>
  <si>
    <t>CONSEJO DE CIENCIA, INNOVACIÓN Y TECNOLOGÍA DEL ESTADO DE YUCATÁN</t>
  </si>
  <si>
    <t>ESCUELA SUPERIOR DE ARTES DE YUCATÁN</t>
  </si>
  <si>
    <t>UNIVERSIDAD TECNOLÓGICA METROPOLITANA</t>
  </si>
  <si>
    <t>INSTITUTO TECNOLÓGICO SUPERIOR DE VALLADOLID</t>
  </si>
  <si>
    <t>UNIVERSIDAD TECNOLÓGICA DEL CENTRO IZAMAL</t>
  </si>
  <si>
    <t>UNIVERSIDAD TECNOLÓGICA DEL MAYAB (PETO)</t>
  </si>
  <si>
    <t>UNIVERSIDAD TECNOLÓGICA DEL PONIENTE MAXCANÚ</t>
  </si>
  <si>
    <t>INSTITUTO TECNOLÓGICO SUPERIOR DEL SUR DEL ESTADO DE YUCATÁN</t>
  </si>
  <si>
    <t>INSTITUTO TECNOLÓGICO SUPERIOR DE MOTUL</t>
  </si>
  <si>
    <t>INSTITUTO TECNOLÓGICO SUPERIOR PROGRESO</t>
  </si>
  <si>
    <t>UNIVERSIDAD DE ORIENTE</t>
  </si>
  <si>
    <t>UNIVERSIDAD TECNOLÓGICA REGIONAL DEL SUR</t>
  </si>
  <si>
    <t>UNIVERSIDAD POLITÉCNICA DE YUCATÁN</t>
  </si>
  <si>
    <t>SECRETARIA TÉCNICA DE PLANEACIÓN Y EVALUACIÓN.</t>
  </si>
  <si>
    <t>INSTITUTO DE SEGURIDAD SOCIAL DE LOS TRABAJADORES DEL ESTADO DE YUCATÁN</t>
  </si>
  <si>
    <t>ENTIDADES PARAESTATALES EMPRESARIALES NO FINANCIERAS CON PARTICIPACIÓN ESTATAL MAYORITARIA</t>
  </si>
  <si>
    <t>SISTEMA TELE YUCATÁN SA DE CV</t>
  </si>
  <si>
    <t>FÁBRICA DE POSTES DE YUCATÁN</t>
  </si>
  <si>
    <t>AEROPUERTO INTERNACIONAL DE CHICHÉN ITZÁ</t>
  </si>
  <si>
    <t>Bajo protesta de decir verdad declaramos que los Estados Financieros y sus Notas son razonablemente correctos y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</si>
</sst>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&quot;$&quot;#,##0.00"/>
  </numFmts>
  <fonts count="10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b/>
      <u/>
      <sz val="10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8000"/>
        <bgColor indexed="64"/>
      </patternFill>
    </fill>
    <fill>
      <patternFill patternType="solid">
        <fgColor rgb="FF99CC00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auto="1"/>
      </left>
      <right/>
      <top/>
      <bottom/>
      <diagonal/>
    </border>
  </borders>
  <cellStyleXfs count="5">
    <xf numFmtId="0" fontId="0" fillId="0" borderId="0"/>
    <xf numFmtId="43" fontId="8" fillId="0" borderId="0" applyFont="0" applyFill="0" applyBorder="0" applyAlignment="0" applyProtection="0"/>
    <xf numFmtId="0" fontId="9" fillId="0" borderId="0"/>
    <xf numFmtId="0" fontId="8" fillId="0" borderId="0"/>
    <xf numFmtId="0" fontId="9" fillId="0" borderId="0"/>
  </cellStyleXfs>
  <cellXfs count="30">
    <xf numFmtId="0" fontId="0" fillId="0" borderId="0" xfId="0"/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/>
    <xf numFmtId="0" fontId="1" fillId="2" borderId="0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164" fontId="4" fillId="0" borderId="0" xfId="0" applyNumberFormat="1" applyFont="1" applyFill="1" applyBorder="1" applyAlignment="1">
      <alignment horizontal="right" wrapText="1"/>
    </xf>
    <xf numFmtId="164" fontId="4" fillId="0" borderId="1" xfId="0" applyNumberFormat="1" applyFont="1" applyFill="1" applyBorder="1" applyAlignment="1">
      <alignment horizontal="right" wrapText="1"/>
    </xf>
    <xf numFmtId="164" fontId="3" fillId="0" borderId="0" xfId="0" applyNumberFormat="1" applyFont="1" applyFill="1"/>
    <xf numFmtId="0" fontId="4" fillId="0" borderId="4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2" fillId="0" borderId="0" xfId="0" applyFont="1" applyFill="1"/>
    <xf numFmtId="0" fontId="5" fillId="2" borderId="4" xfId="0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164" fontId="5" fillId="2" borderId="0" xfId="0" applyNumberFormat="1" applyFont="1" applyFill="1" applyBorder="1" applyAlignment="1">
      <alignment horizontal="right" wrapText="1"/>
    </xf>
    <xf numFmtId="0" fontId="4" fillId="3" borderId="4" xfId="0" applyFont="1" applyFill="1" applyBorder="1" applyAlignment="1">
      <alignment vertical="center"/>
    </xf>
    <xf numFmtId="0" fontId="6" fillId="3" borderId="0" xfId="0" applyFont="1" applyFill="1" applyBorder="1"/>
    <xf numFmtId="164" fontId="4" fillId="3" borderId="0" xfId="0" applyNumberFormat="1" applyFont="1" applyFill="1" applyBorder="1" applyAlignment="1">
      <alignment horizontal="right" wrapText="1"/>
    </xf>
    <xf numFmtId="0" fontId="6" fillId="0" borderId="4" xfId="0" applyFont="1" applyFill="1" applyBorder="1"/>
    <xf numFmtId="164" fontId="6" fillId="0" borderId="0" xfId="0" applyNumberFormat="1" applyFont="1" applyFill="1" applyBorder="1" applyAlignment="1">
      <alignment horizontal="right" wrapText="1"/>
    </xf>
    <xf numFmtId="0" fontId="6" fillId="0" borderId="0" xfId="0" applyFont="1" applyFill="1" applyBorder="1" applyAlignment="1">
      <alignment vertical="center"/>
    </xf>
    <xf numFmtId="0" fontId="7" fillId="0" borderId="4" xfId="0" applyFont="1" applyFill="1" applyBorder="1" applyAlignment="1">
      <alignment vertical="center"/>
    </xf>
    <xf numFmtId="164" fontId="2" fillId="0" borderId="0" xfId="0" applyNumberFormat="1" applyFont="1" applyFill="1"/>
    <xf numFmtId="0" fontId="3" fillId="0" borderId="0" xfId="0" applyFont="1" applyFill="1" applyBorder="1"/>
    <xf numFmtId="0" fontId="4" fillId="0" borderId="4" xfId="0" applyFont="1" applyFill="1" applyBorder="1"/>
    <xf numFmtId="0" fontId="3" fillId="0" borderId="2" xfId="0" applyFont="1" applyFill="1" applyBorder="1"/>
  </cellXfs>
  <cellStyles count="5">
    <cellStyle name="Millares 2" xfId="1"/>
    <cellStyle name="Normal" xfId="0" builtinId="0"/>
    <cellStyle name="Normal 2 2" xfId="2"/>
    <cellStyle name="Normal 4" xfId="3"/>
    <cellStyle name="Normal 7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oporte/Documents/Egresos%20Yucat&#225;n%202012-201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ariel.azcorra\Escritorio\Ariel%20070605\d\Mis%20documentos\Trabajos\unidad%20D\Area%20de%20Trabajo\Presupuesto2005\INGRESOS2005\LEY%20DE%20INGRESOS%202005(DOE%2021-12-04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shyamericas3\doctosing$\Users\Public\Documents\SEC%20HACIENDA\LEY%20DE%20INGRESOS%202013\proyecta%20participaciones%202013%20VER%201210201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ordinacion01\C\OFELIA%20RICALDE%20NUEVA\Ingresos\LIM%202005_ver05%20(ultimo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sificación Administrativa"/>
      <sheetName val="Objeto del Gasto"/>
      <sheetName val="Clasificación Económica"/>
      <sheetName val="Clasificación Funcional"/>
      <sheetName val="Categoría Programática"/>
      <sheetName val="Destino FAIS"/>
      <sheetName val="Destino FAFEF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O 2% MODIF LEY"/>
      <sheetName val="BASE DE CALCULO"/>
      <sheetName val=" ley ing 2005"/>
      <sheetName val="comparativo 2004-2005"/>
      <sheetName val="proy cierre 2004"/>
      <sheetName val="OTROS APORV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informe gobernador octubre"/>
      <sheetName val=" informe gobernador septiembre"/>
      <sheetName val="Importe a recibir"/>
      <sheetName val="ajustes"/>
      <sheetName val="Hoja1"/>
      <sheetName val="iniciativa federal (2)"/>
      <sheetName val="Ajuste"/>
      <sheetName val="comparativo (2)"/>
      <sheetName val="Constancias "/>
      <sheetName val="eSTIMACIONES"/>
      <sheetName val="años aneriores"/>
      <sheetName val="comparativo (3)"/>
      <sheetName val="mensualizado  ult 23102012"/>
      <sheetName val="cOMPARA ESTIMA"/>
      <sheetName val="Proy 2013 estado"/>
      <sheetName val="Proy 2013"/>
      <sheetName val="2013 ult"/>
      <sheetName val="programa federal"/>
      <sheetName val="ESTADISTICAS"/>
      <sheetName val="2011"/>
      <sheetName val="2010"/>
      <sheetName val="2009"/>
      <sheetName val="iniciativa federal"/>
      <sheetName val="2006LIM proyectado"/>
      <sheetName val="Participaciones 2005"/>
      <sheetName val="desglose partidas"/>
      <sheetName val="calculo 91% nuevo f Nosotros"/>
      <sheetName val="calculo 91% nuevo f Hist02x"/>
      <sheetName val="Supuestos"/>
      <sheetName val=" informe gobernador agost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M 2005"/>
      <sheetName val="LIM 2005  mensualizada"/>
      <sheetName val="impuestos"/>
      <sheetName val="Aprovechamientos"/>
      <sheetName val="Derechos"/>
      <sheetName val="Derechos 2005 Mensualizada"/>
      <sheetName val="original"/>
      <sheetName val="Base datos Estado"/>
      <sheetName val="parametros"/>
      <sheetName val="Contr de mejoras"/>
      <sheetName val="Accs de las contribuciones"/>
      <sheetName val="Productos"/>
      <sheetName val="Participaciones"/>
      <sheetName val="Participaciones 2005"/>
      <sheetName val="Aportaciones"/>
      <sheetName val="Aportaciones mensual"/>
      <sheetName val="Financiamiento x tipo de proyec"/>
      <sheetName val="IE Donat Financiamiento"/>
      <sheetName val="2000"/>
      <sheetName val="2001"/>
      <sheetName val="2002"/>
      <sheetName val="200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3">
          <cell r="C3">
            <v>3.2000000000000001E-2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2"/>
  <sheetViews>
    <sheetView showGridLines="0" tabSelected="1" topLeftCell="A8" workbookViewId="0">
      <pane xSplit="2" ySplit="2" topLeftCell="C10" activePane="bottomRight" state="frozen"/>
      <selection activeCell="A8" sqref="A8"/>
      <selection pane="topRight" activeCell="C8" sqref="C8"/>
      <selection pane="bottomLeft" activeCell="A10" sqref="A10"/>
      <selection pane="bottomRight" activeCell="C13" sqref="C13"/>
    </sheetView>
  </sheetViews>
  <sheetFormatPr baseColWidth="10" defaultRowHeight="15" x14ac:dyDescent="0.25"/>
  <cols>
    <col min="1" max="1" width="4" style="3" customWidth="1"/>
    <col min="2" max="2" width="84.7109375" style="3" bestFit="1" customWidth="1"/>
    <col min="3" max="11" width="17.28515625" style="3" customWidth="1"/>
    <col min="12" max="12" width="16.42578125" style="3" customWidth="1"/>
    <col min="13" max="13" width="17.5703125" style="3" customWidth="1"/>
    <col min="14" max="16384" width="11.42578125" style="3"/>
  </cols>
  <sheetData>
    <row r="1" spans="1:13" x14ac:dyDescent="0.25">
      <c r="A1" s="1" t="s">
        <v>0</v>
      </c>
      <c r="B1" s="1"/>
      <c r="C1" s="2"/>
      <c r="D1" s="2"/>
      <c r="E1" s="2"/>
      <c r="F1" s="2"/>
      <c r="G1" s="2"/>
      <c r="H1" s="2"/>
      <c r="I1" s="2"/>
      <c r="J1" s="2"/>
      <c r="K1" s="2"/>
    </row>
    <row r="2" spans="1:13" x14ac:dyDescent="0.25">
      <c r="A2" s="1" t="s">
        <v>1</v>
      </c>
      <c r="B2" s="1"/>
      <c r="C2" s="2"/>
      <c r="D2" s="2"/>
      <c r="E2" s="2"/>
      <c r="F2" s="2"/>
      <c r="G2" s="2"/>
      <c r="H2" s="2"/>
      <c r="I2" s="2"/>
      <c r="J2" s="2"/>
      <c r="K2" s="2"/>
    </row>
    <row r="3" spans="1:13" x14ac:dyDescent="0.25">
      <c r="A3" s="1" t="s">
        <v>2</v>
      </c>
      <c r="B3" s="1"/>
      <c r="C3" s="2"/>
      <c r="D3" s="2"/>
      <c r="E3" s="2"/>
      <c r="F3" s="2"/>
      <c r="G3" s="2"/>
      <c r="H3" s="2"/>
      <c r="I3" s="2"/>
      <c r="J3" s="2"/>
      <c r="K3" s="2"/>
    </row>
    <row r="4" spans="1:13" x14ac:dyDescent="0.25">
      <c r="A4" s="1" t="s">
        <v>3</v>
      </c>
      <c r="B4" s="1"/>
      <c r="C4" s="2"/>
      <c r="D4" s="2"/>
      <c r="E4" s="2"/>
      <c r="F4" s="2"/>
      <c r="G4" s="2"/>
      <c r="H4" s="2"/>
      <c r="I4" s="2"/>
      <c r="J4" s="2"/>
      <c r="K4" s="2"/>
    </row>
    <row r="5" spans="1:13" x14ac:dyDescent="0.25">
      <c r="A5" s="1" t="s">
        <v>4</v>
      </c>
      <c r="B5" s="1"/>
      <c r="C5" s="2"/>
      <c r="D5" s="2"/>
      <c r="E5" s="2"/>
      <c r="F5" s="2"/>
      <c r="G5" s="2"/>
      <c r="H5" s="2"/>
      <c r="I5" s="2"/>
      <c r="J5" s="2"/>
      <c r="K5" s="2"/>
    </row>
    <row r="6" spans="1:13" x14ac:dyDescent="0.25">
      <c r="A6" s="1" t="s">
        <v>5</v>
      </c>
      <c r="B6" s="1"/>
      <c r="C6" s="2"/>
      <c r="D6" s="2"/>
      <c r="E6" s="2"/>
      <c r="F6" s="2"/>
      <c r="G6" s="2"/>
      <c r="H6" s="2"/>
      <c r="I6" s="2"/>
      <c r="J6" s="2"/>
      <c r="K6" s="2"/>
    </row>
    <row r="7" spans="1:13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</row>
    <row r="8" spans="1:13" x14ac:dyDescent="0.25">
      <c r="A8" s="4" t="s">
        <v>6</v>
      </c>
      <c r="B8" s="4"/>
      <c r="C8" s="5">
        <v>2012</v>
      </c>
      <c r="D8" s="5">
        <v>2013</v>
      </c>
      <c r="E8" s="5">
        <v>2014</v>
      </c>
      <c r="F8" s="5">
        <v>2015</v>
      </c>
      <c r="G8" s="5">
        <v>2016</v>
      </c>
      <c r="H8" s="5">
        <v>2017</v>
      </c>
      <c r="I8" s="6"/>
      <c r="J8" s="6"/>
      <c r="K8" s="6"/>
    </row>
    <row r="9" spans="1:13" x14ac:dyDescent="0.25">
      <c r="A9" s="4"/>
      <c r="B9" s="4"/>
      <c r="C9" s="7"/>
      <c r="D9" s="7"/>
      <c r="E9" s="7"/>
      <c r="F9" s="7"/>
      <c r="G9" s="7"/>
      <c r="H9" s="7"/>
      <c r="I9" s="6"/>
      <c r="J9" s="6"/>
      <c r="K9" s="6"/>
    </row>
    <row r="10" spans="1:13" x14ac:dyDescent="0.25">
      <c r="A10" s="8" t="s">
        <v>7</v>
      </c>
      <c r="B10" s="9"/>
      <c r="C10" s="10">
        <f>+C11</f>
        <v>25494831827.009998</v>
      </c>
      <c r="D10" s="10">
        <f>+D11</f>
        <v>30057694968.570004</v>
      </c>
      <c r="E10" s="10">
        <v>31356817736.669998</v>
      </c>
      <c r="F10" s="10">
        <v>34548235469.650002</v>
      </c>
      <c r="G10" s="11">
        <v>35643268694.230003</v>
      </c>
      <c r="H10" s="11">
        <v>38744206735.010002</v>
      </c>
      <c r="I10" s="11"/>
      <c r="J10" s="11" t="e">
        <f>+F14+F41+F42+F43+#REF!+F127</f>
        <v>#REF!</v>
      </c>
      <c r="K10" s="11" t="e">
        <f>+G14+G41+G42+G43+#REF!+G127</f>
        <v>#REF!</v>
      </c>
      <c r="L10" s="11" t="e">
        <f>+H14+H41+H42+H43+#REF!+H127</f>
        <v>#REF!</v>
      </c>
      <c r="M10" s="12" t="e">
        <f>+H10-L10</f>
        <v>#REF!</v>
      </c>
    </row>
    <row r="11" spans="1:13" s="15" customFormat="1" x14ac:dyDescent="0.25">
      <c r="A11" s="13" t="s">
        <v>8</v>
      </c>
      <c r="B11" s="14"/>
      <c r="C11" s="10">
        <f>+C13</f>
        <v>25494831827.009998</v>
      </c>
      <c r="D11" s="10">
        <f t="shared" ref="D11:E11" si="0">+D13+D51</f>
        <v>30057694968.570004</v>
      </c>
      <c r="E11" s="10">
        <f>+E13+E51</f>
        <v>31337168226.669998</v>
      </c>
      <c r="F11" s="10">
        <v>34548235469.650002</v>
      </c>
      <c r="G11" s="10">
        <v>35643268694.230003</v>
      </c>
      <c r="H11" s="10">
        <v>38744206735.010002</v>
      </c>
      <c r="I11" s="10"/>
      <c r="J11" s="10"/>
      <c r="K11" s="10"/>
    </row>
    <row r="13" spans="1:13" s="15" customFormat="1" x14ac:dyDescent="0.25">
      <c r="A13" s="16" t="s">
        <v>9</v>
      </c>
      <c r="B13" s="17"/>
      <c r="C13" s="18">
        <f t="shared" ref="C13:H13" si="1">+C14+C35+C40</f>
        <v>25494831827.009998</v>
      </c>
      <c r="D13" s="18">
        <f t="shared" si="1"/>
        <v>22613087640.890003</v>
      </c>
      <c r="E13" s="18">
        <f t="shared" si="1"/>
        <v>23675822783.709999</v>
      </c>
      <c r="F13" s="18">
        <f t="shared" si="1"/>
        <v>26071695341.159996</v>
      </c>
      <c r="G13" s="18">
        <f t="shared" si="1"/>
        <v>26708226251.690002</v>
      </c>
      <c r="H13" s="18">
        <f t="shared" si="1"/>
        <v>28823168341.93</v>
      </c>
      <c r="I13" s="10"/>
      <c r="J13" s="10"/>
      <c r="K13" s="10"/>
    </row>
    <row r="14" spans="1:13" x14ac:dyDescent="0.25">
      <c r="A14" s="19" t="s">
        <v>1</v>
      </c>
      <c r="B14" s="20"/>
      <c r="C14" s="21">
        <f>SUM(C15:C33)</f>
        <v>17939512325.049999</v>
      </c>
      <c r="D14" s="21">
        <f t="shared" ref="D14:H14" si="2">SUM(D15:D33)</f>
        <v>12802719309.27</v>
      </c>
      <c r="E14" s="21">
        <f t="shared" si="2"/>
        <v>14178136401.24</v>
      </c>
      <c r="F14" s="21">
        <f t="shared" si="2"/>
        <v>15397731220.949999</v>
      </c>
      <c r="G14" s="21">
        <f t="shared" si="2"/>
        <v>16137883869.59</v>
      </c>
      <c r="H14" s="21">
        <f t="shared" si="2"/>
        <v>18044089171.75</v>
      </c>
      <c r="I14" s="10"/>
      <c r="J14" s="10"/>
      <c r="K14" s="10"/>
    </row>
    <row r="15" spans="1:13" x14ac:dyDescent="0.25">
      <c r="A15" s="22"/>
      <c r="B15" s="14" t="s">
        <v>10</v>
      </c>
      <c r="C15" s="23">
        <v>252145131.38</v>
      </c>
      <c r="D15" s="23">
        <v>58250516.969999999</v>
      </c>
      <c r="E15" s="23">
        <v>61355824.350000001</v>
      </c>
      <c r="F15" s="23">
        <v>66114116.640000001</v>
      </c>
      <c r="G15" s="23">
        <v>45279230.590000004</v>
      </c>
      <c r="H15" s="23">
        <v>34887760.460000001</v>
      </c>
      <c r="I15" s="23"/>
      <c r="J15" s="23"/>
      <c r="K15" s="23"/>
    </row>
    <row r="16" spans="1:13" x14ac:dyDescent="0.25">
      <c r="A16" s="22"/>
      <c r="B16" s="14" t="s">
        <v>11</v>
      </c>
      <c r="C16" s="23">
        <v>810989688.69000006</v>
      </c>
      <c r="D16" s="23">
        <v>838283420.58000004</v>
      </c>
      <c r="E16" s="23">
        <v>886604955.70000005</v>
      </c>
      <c r="F16" s="23">
        <v>1129050843.5599999</v>
      </c>
      <c r="G16" s="23">
        <v>1093644075.77</v>
      </c>
      <c r="H16" s="23">
        <v>1219725367.3099999</v>
      </c>
      <c r="I16" s="23"/>
      <c r="J16" s="23"/>
      <c r="K16" s="23"/>
    </row>
    <row r="17" spans="1:11" x14ac:dyDescent="0.25">
      <c r="A17" s="22"/>
      <c r="B17" s="14" t="s">
        <v>12</v>
      </c>
      <c r="C17" s="23">
        <v>1731978029.22</v>
      </c>
      <c r="D17" s="23">
        <v>12104283.98</v>
      </c>
      <c r="E17" s="23">
        <v>13166781.49</v>
      </c>
      <c r="F17" s="23">
        <v>22817276.370000001</v>
      </c>
      <c r="G17" s="23">
        <v>17397300.52</v>
      </c>
      <c r="H17" s="23">
        <v>19356591.100000001</v>
      </c>
      <c r="I17" s="23"/>
      <c r="J17" s="23"/>
      <c r="K17" s="23"/>
    </row>
    <row r="18" spans="1:11" x14ac:dyDescent="0.25">
      <c r="A18" s="22"/>
      <c r="B18" s="14" t="s">
        <v>13</v>
      </c>
      <c r="C18" s="23">
        <v>993845967.5</v>
      </c>
      <c r="D18" s="23">
        <v>1282162685.75</v>
      </c>
      <c r="E18" s="23">
        <v>1410424445.04</v>
      </c>
      <c r="F18" s="23">
        <v>1423940171.26</v>
      </c>
      <c r="G18" s="23">
        <v>1541400051.47</v>
      </c>
      <c r="H18" s="23">
        <v>2823037496.5</v>
      </c>
      <c r="I18" s="23"/>
      <c r="J18" s="23"/>
      <c r="K18" s="23"/>
    </row>
    <row r="19" spans="1:11" x14ac:dyDescent="0.25">
      <c r="A19" s="22"/>
      <c r="B19" s="14" t="s">
        <v>14</v>
      </c>
      <c r="C19" s="23">
        <v>8324109597.8800001</v>
      </c>
      <c r="D19" s="23">
        <v>7905576719.5100002</v>
      </c>
      <c r="E19" s="23">
        <v>8460699994.1700001</v>
      </c>
      <c r="F19" s="23">
        <v>8861196005.2600002</v>
      </c>
      <c r="G19" s="23">
        <v>9306765162.6100006</v>
      </c>
      <c r="H19" s="23">
        <v>9897905626.460001</v>
      </c>
      <c r="I19" s="23"/>
      <c r="J19" s="23"/>
      <c r="K19" s="23"/>
    </row>
    <row r="20" spans="1:11" x14ac:dyDescent="0.25">
      <c r="A20" s="22"/>
      <c r="B20" s="14" t="s">
        <v>15</v>
      </c>
      <c r="C20" s="23">
        <v>242309669.77000001</v>
      </c>
      <c r="D20" s="23">
        <v>298838261.44999999</v>
      </c>
      <c r="E20" s="23">
        <v>388590722.42000002</v>
      </c>
      <c r="F20" s="23">
        <v>433764090.44</v>
      </c>
      <c r="G20" s="23">
        <v>413836090.55000001</v>
      </c>
      <c r="H20" s="23">
        <v>369178384.38</v>
      </c>
      <c r="I20" s="23"/>
      <c r="J20" s="23"/>
      <c r="K20" s="23"/>
    </row>
    <row r="21" spans="1:11" x14ac:dyDescent="0.25">
      <c r="A21" s="22"/>
      <c r="B21" s="14" t="s">
        <v>16</v>
      </c>
      <c r="C21" s="23">
        <v>391263244.88999999</v>
      </c>
      <c r="D21" s="23">
        <v>354402546.31999999</v>
      </c>
      <c r="E21" s="23">
        <v>460830152.11000001</v>
      </c>
      <c r="F21" s="23">
        <v>601280728</v>
      </c>
      <c r="G21" s="23">
        <v>518184567.53000003</v>
      </c>
      <c r="H21" s="23">
        <v>657763943.10000002</v>
      </c>
      <c r="I21" s="23"/>
      <c r="J21" s="23"/>
      <c r="K21" s="23"/>
    </row>
    <row r="22" spans="1:11" x14ac:dyDescent="0.25">
      <c r="A22" s="22"/>
      <c r="B22" s="14" t="s">
        <v>17</v>
      </c>
      <c r="C22" s="23">
        <v>122007274.01000001</v>
      </c>
      <c r="D22" s="23">
        <v>176744189.74000001</v>
      </c>
      <c r="E22" s="23">
        <v>191540127.81999999</v>
      </c>
      <c r="F22" s="23">
        <v>258281811.93000001</v>
      </c>
      <c r="G22" s="23">
        <v>282787389.86000001</v>
      </c>
      <c r="H22" s="23">
        <v>320170673.66000003</v>
      </c>
      <c r="I22" s="23"/>
      <c r="J22" s="23"/>
      <c r="K22" s="23"/>
    </row>
    <row r="23" spans="1:11" x14ac:dyDescent="0.25">
      <c r="A23" s="22"/>
      <c r="B23" s="14" t="s">
        <v>18</v>
      </c>
      <c r="C23" s="23">
        <v>277870056.88999999</v>
      </c>
      <c r="D23" s="23">
        <v>199231271.40000001</v>
      </c>
      <c r="E23" s="23">
        <v>257216184.41</v>
      </c>
      <c r="F23" s="23">
        <v>199578830.66999999</v>
      </c>
      <c r="G23" s="23">
        <v>132854080.06</v>
      </c>
      <c r="H23" s="23">
        <v>283606890.53000003</v>
      </c>
      <c r="I23" s="23"/>
      <c r="J23" s="23"/>
      <c r="K23" s="23"/>
    </row>
    <row r="24" spans="1:11" x14ac:dyDescent="0.25">
      <c r="A24" s="22"/>
      <c r="B24" s="14" t="s">
        <v>19</v>
      </c>
      <c r="C24" s="23">
        <v>98419830.489999995</v>
      </c>
      <c r="D24" s="23">
        <v>136002148.06</v>
      </c>
      <c r="E24" s="23">
        <v>166739898.65000001</v>
      </c>
      <c r="F24" s="23">
        <v>59736478.82</v>
      </c>
      <c r="G24" s="23">
        <v>85034299.420000002</v>
      </c>
      <c r="H24" s="23">
        <v>67545006.670000002</v>
      </c>
      <c r="I24" s="23"/>
      <c r="J24" s="23"/>
      <c r="K24" s="23"/>
    </row>
    <row r="25" spans="1:11" x14ac:dyDescent="0.25">
      <c r="A25" s="22"/>
      <c r="B25" s="14" t="s">
        <v>20</v>
      </c>
      <c r="C25" s="23">
        <v>61758041.539999999</v>
      </c>
      <c r="D25" s="23">
        <v>64075944.689999998</v>
      </c>
      <c r="E25" s="23">
        <v>68249840.069999993</v>
      </c>
      <c r="F25" s="23">
        <v>75338065.870000005</v>
      </c>
      <c r="G25" s="23">
        <v>89370258.650000006</v>
      </c>
      <c r="H25" s="23">
        <v>100345208.96000001</v>
      </c>
      <c r="I25" s="23"/>
      <c r="J25" s="23"/>
      <c r="K25" s="23"/>
    </row>
    <row r="26" spans="1:11" x14ac:dyDescent="0.25">
      <c r="A26" s="22"/>
      <c r="B26" s="14" t="s">
        <v>21</v>
      </c>
      <c r="C26" s="23">
        <v>594321916.05999994</v>
      </c>
      <c r="D26" s="23">
        <v>516632186.05000001</v>
      </c>
      <c r="E26" s="23">
        <v>482233453.19999999</v>
      </c>
      <c r="F26" s="23">
        <v>483947996.81</v>
      </c>
      <c r="G26" s="23">
        <v>411819980.75999999</v>
      </c>
      <c r="H26" s="23">
        <v>325159188.31999999</v>
      </c>
      <c r="I26" s="23"/>
      <c r="J26" s="23"/>
      <c r="K26" s="23"/>
    </row>
    <row r="27" spans="1:11" x14ac:dyDescent="0.25">
      <c r="A27" s="22"/>
      <c r="B27" s="14" t="s">
        <v>22</v>
      </c>
      <c r="C27" s="23">
        <v>2455571450.0999999</v>
      </c>
      <c r="D27" s="23">
        <v>2959187.5</v>
      </c>
      <c r="E27" s="23">
        <v>2465993</v>
      </c>
      <c r="F27" s="23">
        <v>2712590</v>
      </c>
      <c r="G27" s="23">
        <v>0</v>
      </c>
      <c r="H27" s="23">
        <v>0</v>
      </c>
      <c r="I27" s="23"/>
      <c r="J27" s="23"/>
      <c r="K27" s="23"/>
    </row>
    <row r="28" spans="1:11" x14ac:dyDescent="0.25">
      <c r="A28" s="22"/>
      <c r="B28" s="14" t="s">
        <v>23</v>
      </c>
      <c r="C28" s="23">
        <v>193681117.31999999</v>
      </c>
      <c r="D28" s="23">
        <v>201744915.34999999</v>
      </c>
      <c r="E28" s="23">
        <v>234758527.93000001</v>
      </c>
      <c r="F28" s="23">
        <v>300325595.13999999</v>
      </c>
      <c r="G28" s="23">
        <v>146504401.89000002</v>
      </c>
      <c r="H28" s="23">
        <v>140915076.84</v>
      </c>
      <c r="I28" s="23"/>
      <c r="J28" s="23"/>
      <c r="K28" s="23"/>
    </row>
    <row r="29" spans="1:11" x14ac:dyDescent="0.25">
      <c r="A29" s="22"/>
      <c r="B29" s="14" t="s">
        <v>24</v>
      </c>
      <c r="C29" s="23">
        <v>15606584.91</v>
      </c>
      <c r="D29" s="23">
        <v>30753952.219999999</v>
      </c>
      <c r="E29" s="23">
        <v>45774639.340000004</v>
      </c>
      <c r="F29" s="23">
        <v>41043960.009999998</v>
      </c>
      <c r="G29" s="23">
        <v>47629395.25</v>
      </c>
      <c r="H29" s="23">
        <v>39438307.25</v>
      </c>
      <c r="I29" s="23"/>
      <c r="J29" s="23"/>
      <c r="K29" s="23"/>
    </row>
    <row r="30" spans="1:11" x14ac:dyDescent="0.25">
      <c r="A30" s="22"/>
      <c r="B30" s="14" t="s">
        <v>25</v>
      </c>
      <c r="C30" s="23">
        <v>35481205.140000001</v>
      </c>
      <c r="D30" s="23">
        <v>54612059</v>
      </c>
      <c r="E30" s="23">
        <v>59678667.549999997</v>
      </c>
      <c r="F30" s="23">
        <v>63931477.460000001</v>
      </c>
      <c r="G30" s="23">
        <v>71640616.870000005</v>
      </c>
      <c r="H30" s="23">
        <v>73023145.5</v>
      </c>
      <c r="I30" s="23"/>
      <c r="J30" s="23"/>
      <c r="K30" s="23"/>
    </row>
    <row r="31" spans="1:11" x14ac:dyDescent="0.25">
      <c r="A31" s="22"/>
      <c r="B31" s="14" t="s">
        <v>26</v>
      </c>
      <c r="C31" s="23">
        <v>169228353.25999999</v>
      </c>
      <c r="D31" s="23">
        <v>158040884.00999999</v>
      </c>
      <c r="E31" s="23">
        <v>189733051.43000001</v>
      </c>
      <c r="F31" s="23">
        <v>273389947.91000003</v>
      </c>
      <c r="G31" s="23">
        <v>235937572.31999999</v>
      </c>
      <c r="H31" s="23">
        <v>238099380.69</v>
      </c>
      <c r="I31" s="23"/>
      <c r="J31" s="23"/>
      <c r="K31" s="23"/>
    </row>
    <row r="32" spans="1:11" x14ac:dyDescent="0.25">
      <c r="A32" s="22"/>
      <c r="B32" s="14" t="s">
        <v>27</v>
      </c>
      <c r="C32" s="23">
        <f>207135726.59+504670839.33+79212720.71+377905879.37</f>
        <v>1168925166</v>
      </c>
      <c r="D32" s="23">
        <v>512304136.69</v>
      </c>
      <c r="E32" s="23">
        <v>798073142.55999994</v>
      </c>
      <c r="F32" s="23">
        <v>1100879322.5699999</v>
      </c>
      <c r="G32" s="23">
        <v>1590012690.8299999</v>
      </c>
      <c r="H32" s="23">
        <v>1252706354.99</v>
      </c>
      <c r="I32" s="23"/>
      <c r="J32" s="23"/>
      <c r="K32" s="23"/>
    </row>
    <row r="33" spans="1:12" x14ac:dyDescent="0.25">
      <c r="A33" s="22"/>
      <c r="B33" s="14" t="s">
        <v>28</v>
      </c>
      <c r="C33" s="23"/>
      <c r="D33" s="23"/>
      <c r="E33" s="23"/>
      <c r="F33" s="23">
        <v>401912.23</v>
      </c>
      <c r="G33" s="23">
        <v>107786704.64</v>
      </c>
      <c r="H33" s="23">
        <v>181224769.03</v>
      </c>
      <c r="I33" s="23"/>
      <c r="J33" s="23"/>
      <c r="K33" s="23"/>
    </row>
    <row r="34" spans="1:12" x14ac:dyDescent="0.25">
      <c r="A34" s="22"/>
      <c r="B34" s="24"/>
      <c r="C34" s="23"/>
      <c r="D34" s="23"/>
      <c r="E34" s="23"/>
      <c r="F34" s="23"/>
    </row>
    <row r="35" spans="1:12" x14ac:dyDescent="0.25">
      <c r="A35" s="19" t="s">
        <v>29</v>
      </c>
      <c r="B35" s="20"/>
      <c r="C35" s="21">
        <f>SUM(C36:C38)</f>
        <v>5130518571.8200006</v>
      </c>
      <c r="D35" s="21">
        <f t="shared" ref="D35:H35" si="3">SUM(D36:D38)</f>
        <v>7389033887.9700003</v>
      </c>
      <c r="E35" s="21">
        <f t="shared" si="3"/>
        <v>6870517885.9299994</v>
      </c>
      <c r="F35" s="21">
        <f t="shared" si="3"/>
        <v>7752880520.7799988</v>
      </c>
      <c r="G35" s="21">
        <f t="shared" si="3"/>
        <v>7563659265.1799994</v>
      </c>
      <c r="H35" s="21">
        <f t="shared" si="3"/>
        <v>8137479294.8699999</v>
      </c>
      <c r="I35" s="10"/>
      <c r="J35" s="10"/>
      <c r="K35" s="10"/>
    </row>
    <row r="36" spans="1:12" x14ac:dyDescent="0.25">
      <c r="A36" s="22"/>
      <c r="B36" s="14" t="s">
        <v>30</v>
      </c>
      <c r="C36" s="23">
        <v>572294219.98000002</v>
      </c>
      <c r="D36" s="23">
        <v>590380429.72000003</v>
      </c>
      <c r="E36" s="23">
        <v>614319286.27999997</v>
      </c>
      <c r="F36" s="23">
        <v>628003605.11000001</v>
      </c>
      <c r="G36" s="23">
        <v>647430637.26999998</v>
      </c>
      <c r="H36" s="23">
        <v>682865510.83000004</v>
      </c>
      <c r="I36" s="23"/>
      <c r="J36" s="23"/>
      <c r="K36" s="23"/>
    </row>
    <row r="37" spans="1:12" x14ac:dyDescent="0.25">
      <c r="A37" s="22"/>
      <c r="B37" s="14" t="s">
        <v>31</v>
      </c>
      <c r="C37" s="23">
        <v>4389544631.29</v>
      </c>
      <c r="D37" s="23">
        <v>5052098370.3400002</v>
      </c>
      <c r="E37" s="23">
        <v>5710783718.0299997</v>
      </c>
      <c r="F37" s="23">
        <v>5696535147.9799995</v>
      </c>
      <c r="G37" s="23">
        <v>6280832871.3800001</v>
      </c>
      <c r="H37" s="23">
        <v>6411638665.29</v>
      </c>
      <c r="I37" s="23"/>
      <c r="J37" s="23"/>
      <c r="K37" s="23"/>
    </row>
    <row r="38" spans="1:12" x14ac:dyDescent="0.25">
      <c r="A38" s="22"/>
      <c r="B38" s="14" t="s">
        <v>32</v>
      </c>
      <c r="C38" s="23">
        <v>168679720.55000001</v>
      </c>
      <c r="D38" s="23">
        <v>1746555087.9100001</v>
      </c>
      <c r="E38" s="23">
        <v>545414881.62</v>
      </c>
      <c r="F38" s="23">
        <v>1428341767.6900001</v>
      </c>
      <c r="G38" s="23">
        <v>635395756.52999997</v>
      </c>
      <c r="H38" s="23">
        <v>1042975118.75</v>
      </c>
      <c r="I38" s="23"/>
      <c r="J38" s="23"/>
      <c r="K38" s="23"/>
    </row>
    <row r="39" spans="1:12" x14ac:dyDescent="0.25">
      <c r="A39" s="22"/>
      <c r="B39" s="24"/>
      <c r="C39" s="23"/>
      <c r="D39" s="23"/>
      <c r="E39" s="23"/>
      <c r="F39" s="23"/>
      <c r="G39" s="23"/>
      <c r="H39" s="23"/>
      <c r="I39" s="23"/>
      <c r="J39" s="23"/>
      <c r="K39" s="23"/>
    </row>
    <row r="40" spans="1:12" x14ac:dyDescent="0.25">
      <c r="A40" s="19" t="s">
        <v>33</v>
      </c>
      <c r="B40" s="20"/>
      <c r="C40" s="21">
        <f>SUM(C41:C43)</f>
        <v>2424800930.1399999</v>
      </c>
      <c r="D40" s="21">
        <f t="shared" ref="D40:H40" si="4">SUM(D41:D43)</f>
        <v>2421334443.6500001</v>
      </c>
      <c r="E40" s="21">
        <f t="shared" si="4"/>
        <v>2627168496.54</v>
      </c>
      <c r="F40" s="21">
        <f t="shared" si="4"/>
        <v>2921083599.4300003</v>
      </c>
      <c r="G40" s="21">
        <f t="shared" si="4"/>
        <v>3006683116.9200001</v>
      </c>
      <c r="H40" s="21">
        <f t="shared" si="4"/>
        <v>2641599875.3099999</v>
      </c>
      <c r="I40" s="10"/>
      <c r="J40" s="10"/>
      <c r="K40" s="10"/>
    </row>
    <row r="41" spans="1:12" x14ac:dyDescent="0.25">
      <c r="B41" s="14" t="s">
        <v>34</v>
      </c>
      <c r="C41" s="10">
        <v>163292214.40000001</v>
      </c>
      <c r="D41" s="10">
        <v>166282293</v>
      </c>
      <c r="E41" s="10">
        <v>174651186</v>
      </c>
      <c r="F41" s="10">
        <v>187241630.90000001</v>
      </c>
      <c r="G41" s="10">
        <v>192542136.18000001</v>
      </c>
      <c r="H41" s="10">
        <v>207741052</v>
      </c>
      <c r="I41" s="10"/>
      <c r="J41" s="10"/>
      <c r="K41" s="10"/>
    </row>
    <row r="42" spans="1:12" x14ac:dyDescent="0.25">
      <c r="B42" s="14" t="s">
        <v>35</v>
      </c>
      <c r="C42" s="10">
        <v>404619996</v>
      </c>
      <c r="D42" s="10">
        <v>405999999.99000001</v>
      </c>
      <c r="E42" s="10">
        <v>436999907</v>
      </c>
      <c r="F42" s="10">
        <v>460000000</v>
      </c>
      <c r="G42" s="10">
        <v>501071621.09000003</v>
      </c>
      <c r="H42" s="23"/>
      <c r="I42" s="23"/>
      <c r="J42" s="23"/>
      <c r="K42" s="23"/>
    </row>
    <row r="43" spans="1:12" x14ac:dyDescent="0.25">
      <c r="B43" s="14" t="s">
        <v>36</v>
      </c>
      <c r="C43" s="10">
        <f>SUM(C44:C49)</f>
        <v>1856888719.74</v>
      </c>
      <c r="D43" s="10">
        <f>SUM(D44:D49)</f>
        <v>1849052150.6600001</v>
      </c>
      <c r="E43" s="10">
        <v>2015517403.54</v>
      </c>
      <c r="F43" s="10">
        <v>2273841968.5300002</v>
      </c>
      <c r="G43" s="10">
        <v>2313069359.6500001</v>
      </c>
      <c r="H43" s="10">
        <v>2433858823.3099999</v>
      </c>
      <c r="I43" s="10"/>
      <c r="J43" s="10"/>
      <c r="K43" s="10"/>
      <c r="L43" s="12"/>
    </row>
    <row r="44" spans="1:12" x14ac:dyDescent="0.25">
      <c r="A44" s="25"/>
      <c r="B44" s="24" t="s">
        <v>37</v>
      </c>
      <c r="F44" s="23">
        <v>23000000</v>
      </c>
      <c r="G44" s="23">
        <v>23920000</v>
      </c>
      <c r="H44" s="23">
        <v>27508000</v>
      </c>
      <c r="I44" s="23"/>
      <c r="J44" s="23"/>
      <c r="K44" s="23"/>
    </row>
    <row r="45" spans="1:12" x14ac:dyDescent="0.25">
      <c r="A45" s="22"/>
      <c r="B45" s="24" t="s">
        <v>38</v>
      </c>
      <c r="C45" s="23">
        <v>195000000</v>
      </c>
      <c r="D45" s="23">
        <v>106000000</v>
      </c>
      <c r="E45" s="23">
        <v>126000000</v>
      </c>
      <c r="F45" s="23">
        <v>247000000</v>
      </c>
      <c r="G45" s="23">
        <v>164739988</v>
      </c>
      <c r="H45" s="23">
        <v>183100000</v>
      </c>
      <c r="I45" s="23"/>
      <c r="J45" s="23"/>
      <c r="K45" s="23"/>
    </row>
    <row r="46" spans="1:12" x14ac:dyDescent="0.25">
      <c r="A46" s="22"/>
      <c r="B46" s="24" t="s">
        <v>39</v>
      </c>
      <c r="C46" s="23">
        <v>27700000</v>
      </c>
      <c r="D46" s="23">
        <v>28800000</v>
      </c>
      <c r="E46" s="23">
        <v>29500000</v>
      </c>
      <c r="F46" s="23">
        <v>31500000</v>
      </c>
      <c r="G46" s="23">
        <v>32760000</v>
      </c>
      <c r="H46" s="23">
        <v>35380800</v>
      </c>
      <c r="I46" s="23"/>
      <c r="J46" s="23"/>
      <c r="K46" s="23"/>
    </row>
    <row r="47" spans="1:12" x14ac:dyDescent="0.25">
      <c r="A47" s="22"/>
      <c r="B47" s="24" t="s">
        <v>40</v>
      </c>
      <c r="C47" s="23">
        <v>21000000</v>
      </c>
      <c r="D47" s="23">
        <v>22200000</v>
      </c>
      <c r="E47" s="23">
        <v>25705421.199999999</v>
      </c>
      <c r="F47" s="23">
        <v>25400000</v>
      </c>
      <c r="G47" s="23">
        <v>26416000</v>
      </c>
      <c r="H47" s="23">
        <v>30378400</v>
      </c>
      <c r="I47" s="23"/>
      <c r="J47" s="23"/>
      <c r="K47" s="23"/>
    </row>
    <row r="48" spans="1:12" x14ac:dyDescent="0.25">
      <c r="A48" s="22"/>
      <c r="B48" s="24" t="s">
        <v>41</v>
      </c>
      <c r="C48" s="23">
        <v>1613188719.74</v>
      </c>
      <c r="D48" s="23">
        <v>1692052150.6600001</v>
      </c>
      <c r="E48" s="23">
        <v>1832311982.3399999</v>
      </c>
      <c r="F48" s="23">
        <v>1946941968.53</v>
      </c>
      <c r="G48" s="23">
        <v>2065233371.6500001</v>
      </c>
      <c r="H48" s="23">
        <v>2150177767.3099999</v>
      </c>
      <c r="I48" s="23"/>
      <c r="J48" s="23"/>
      <c r="K48" s="23"/>
    </row>
    <row r="49" spans="1:13" x14ac:dyDescent="0.25">
      <c r="A49" s="22"/>
      <c r="B49" s="24" t="s">
        <v>42</v>
      </c>
      <c r="C49" s="23"/>
      <c r="D49" s="23"/>
      <c r="E49" s="23"/>
      <c r="F49" s="23"/>
      <c r="G49" s="23"/>
      <c r="H49" s="23">
        <v>7313856</v>
      </c>
      <c r="I49" s="23"/>
      <c r="J49" s="23"/>
      <c r="K49" s="23"/>
    </row>
    <row r="50" spans="1:13" x14ac:dyDescent="0.25">
      <c r="A50" s="22"/>
      <c r="B50" s="24"/>
      <c r="C50" s="23"/>
      <c r="D50" s="23"/>
      <c r="E50" s="23"/>
      <c r="F50" s="23"/>
      <c r="G50" s="23"/>
      <c r="H50" s="23"/>
      <c r="I50" s="23"/>
      <c r="J50" s="23"/>
      <c r="K50" s="23"/>
    </row>
    <row r="51" spans="1:13" x14ac:dyDescent="0.25">
      <c r="A51" s="19" t="s">
        <v>43</v>
      </c>
      <c r="B51" s="20"/>
      <c r="C51" s="21">
        <f>+C52+C58+C66+C75+C81+C85+C88+C92+C101+C104+C108+C123</f>
        <v>5724809120.7200003</v>
      </c>
      <c r="D51" s="21">
        <f>+D52+D58+D66+D75+D81+D85+D88+D92+D101+D104+D108</f>
        <v>7444607327.6800003</v>
      </c>
      <c r="E51" s="21">
        <f>+E52+E58+E66+E75+E81+E85+E88+E92+E101+E104+E108+E123</f>
        <v>7661345442.96</v>
      </c>
      <c r="F51" s="21">
        <f>+F52+F58+F66+F75+F81+F85+F88+F92+F101+F104+F108</f>
        <v>8457524928.4899998</v>
      </c>
      <c r="G51" s="21">
        <v>8884329705.5400009</v>
      </c>
      <c r="H51" s="21">
        <v>9374304801.8299999</v>
      </c>
      <c r="I51" s="10"/>
      <c r="J51" s="10"/>
      <c r="K51" s="10"/>
      <c r="L51" s="12"/>
      <c r="M51" s="12"/>
    </row>
    <row r="52" spans="1:13" x14ac:dyDescent="0.25">
      <c r="A52" s="22"/>
      <c r="B52" s="14" t="s">
        <v>11</v>
      </c>
      <c r="C52" s="10">
        <f>SUM(C53:C55)</f>
        <v>40254980.560000002</v>
      </c>
      <c r="D52" s="10">
        <f>SUM(D53:D55)</f>
        <v>45934676.329999998</v>
      </c>
      <c r="E52" s="10">
        <v>43355459.07</v>
      </c>
      <c r="F52" s="10">
        <v>47102133.950000003</v>
      </c>
      <c r="G52" s="10">
        <v>70757763</v>
      </c>
      <c r="H52" s="10">
        <v>72369661.140000001</v>
      </c>
      <c r="I52" s="10"/>
      <c r="J52" s="10"/>
      <c r="K52" s="10"/>
    </row>
    <row r="53" spans="1:13" x14ac:dyDescent="0.25">
      <c r="A53" s="22"/>
      <c r="B53" s="24" t="s">
        <v>44</v>
      </c>
      <c r="C53" s="23"/>
      <c r="D53" s="23">
        <v>308836.65999999997</v>
      </c>
      <c r="E53" s="23">
        <v>3673048.93</v>
      </c>
      <c r="F53" s="23">
        <v>3999996</v>
      </c>
      <c r="G53" s="23">
        <v>4204868</v>
      </c>
      <c r="H53" s="23">
        <v>4103104</v>
      </c>
      <c r="I53" s="23"/>
      <c r="J53" s="23"/>
      <c r="K53" s="23"/>
    </row>
    <row r="54" spans="1:13" x14ac:dyDescent="0.25">
      <c r="A54" s="22"/>
      <c r="B54" s="24" t="s">
        <v>45</v>
      </c>
      <c r="C54" s="23">
        <v>15657057.300000001</v>
      </c>
      <c r="D54" s="23">
        <v>17055646.670000002</v>
      </c>
      <c r="E54" s="23">
        <v>19750222</v>
      </c>
      <c r="F54" s="23">
        <v>22917971</v>
      </c>
      <c r="G54" s="23">
        <v>47273717</v>
      </c>
      <c r="H54" s="23">
        <v>37247353.07</v>
      </c>
      <c r="I54" s="23"/>
      <c r="J54" s="23"/>
      <c r="K54" s="23"/>
    </row>
    <row r="55" spans="1:13" x14ac:dyDescent="0.25">
      <c r="A55" s="22"/>
      <c r="B55" s="24" t="s">
        <v>46</v>
      </c>
      <c r="C55" s="23">
        <v>24597923.260000002</v>
      </c>
      <c r="D55" s="23">
        <v>28570193</v>
      </c>
      <c r="E55" s="23">
        <v>19932188.140000001</v>
      </c>
      <c r="F55" s="23">
        <v>20184166.949999999</v>
      </c>
      <c r="G55" s="23">
        <v>19279178</v>
      </c>
      <c r="H55" s="23">
        <v>20309820.07</v>
      </c>
      <c r="I55" s="23"/>
      <c r="J55" s="23"/>
      <c r="K55" s="23"/>
    </row>
    <row r="56" spans="1:13" x14ac:dyDescent="0.25">
      <c r="A56" s="22"/>
      <c r="B56" s="24" t="s">
        <v>47</v>
      </c>
      <c r="C56" s="23"/>
      <c r="D56" s="23"/>
      <c r="E56" s="23"/>
      <c r="F56" s="23"/>
      <c r="G56" s="23"/>
      <c r="H56" s="23">
        <v>10709384</v>
      </c>
      <c r="I56" s="23"/>
      <c r="J56" s="23"/>
      <c r="K56" s="23"/>
    </row>
    <row r="57" spans="1:13" x14ac:dyDescent="0.25">
      <c r="A57" s="22"/>
      <c r="B57" s="24"/>
      <c r="C57" s="23"/>
      <c r="D57" s="23"/>
      <c r="E57" s="23"/>
      <c r="F57" s="23"/>
      <c r="G57" s="23"/>
      <c r="H57" s="23"/>
      <c r="I57" s="23"/>
      <c r="J57" s="23"/>
      <c r="K57" s="23"/>
    </row>
    <row r="58" spans="1:13" x14ac:dyDescent="0.25">
      <c r="A58" s="22"/>
      <c r="B58" s="14" t="s">
        <v>12</v>
      </c>
      <c r="C58" s="10">
        <f>SUM(C59:C64)</f>
        <v>1670318578.8099999</v>
      </c>
      <c r="D58" s="10">
        <f>SUM(D59:D64)</f>
        <v>2078691300.51</v>
      </c>
      <c r="E58" s="10">
        <v>1694406819.9200001</v>
      </c>
      <c r="F58" s="10">
        <v>2163162621.54</v>
      </c>
      <c r="G58" s="10">
        <v>2243360149.48</v>
      </c>
      <c r="H58" s="10">
        <v>1887999017.5599999</v>
      </c>
      <c r="I58" s="10"/>
      <c r="J58" s="10"/>
      <c r="K58" s="10"/>
    </row>
    <row r="59" spans="1:13" x14ac:dyDescent="0.25">
      <c r="A59" s="22"/>
      <c r="B59" s="24" t="s">
        <v>48</v>
      </c>
      <c r="C59" s="23">
        <v>37753808.719999999</v>
      </c>
      <c r="D59" s="23">
        <v>108259062.56</v>
      </c>
      <c r="E59" s="23">
        <v>85852237.900000006</v>
      </c>
      <c r="F59" s="23">
        <v>121171661.87</v>
      </c>
      <c r="G59" s="23">
        <v>50518427.630000003</v>
      </c>
      <c r="H59" s="23">
        <v>54171604.68</v>
      </c>
      <c r="I59" s="23"/>
      <c r="J59" s="23"/>
      <c r="K59" s="23"/>
    </row>
    <row r="60" spans="1:13" x14ac:dyDescent="0.25">
      <c r="A60" s="22"/>
      <c r="B60" s="24" t="s">
        <v>49</v>
      </c>
      <c r="C60" s="23">
        <v>261776726.19999999</v>
      </c>
      <c r="D60" s="23">
        <v>254084831.63</v>
      </c>
      <c r="E60" s="23">
        <v>296690001.47000003</v>
      </c>
      <c r="F60" s="23">
        <v>275354719.26999998</v>
      </c>
      <c r="G60" s="23">
        <v>228264633.88</v>
      </c>
      <c r="H60" s="23">
        <v>223196106.45000002</v>
      </c>
      <c r="I60" s="23"/>
      <c r="J60" s="23"/>
      <c r="K60" s="23"/>
    </row>
    <row r="61" spans="1:13" x14ac:dyDescent="0.25">
      <c r="A61" s="22"/>
      <c r="B61" s="24" t="s">
        <v>50</v>
      </c>
      <c r="C61" s="23">
        <v>446279294.86000001</v>
      </c>
      <c r="D61" s="23">
        <v>900055306.80999994</v>
      </c>
      <c r="E61" s="23">
        <v>390650337.77999997</v>
      </c>
      <c r="F61" s="23">
        <v>514088374.20999998</v>
      </c>
      <c r="G61" s="23">
        <v>582980528.93000007</v>
      </c>
      <c r="H61" s="23">
        <v>502843536.78000003</v>
      </c>
      <c r="I61" s="23"/>
      <c r="J61" s="23"/>
      <c r="K61" s="23"/>
    </row>
    <row r="62" spans="1:13" x14ac:dyDescent="0.25">
      <c r="A62" s="22"/>
      <c r="B62" s="24" t="s">
        <v>51</v>
      </c>
      <c r="C62" s="23">
        <v>283458450.06</v>
      </c>
      <c r="D62" s="23">
        <v>327046315.25</v>
      </c>
      <c r="E62" s="23">
        <v>355245559.01999998</v>
      </c>
      <c r="F62" s="23">
        <v>375405899.20999998</v>
      </c>
      <c r="G62" s="23">
        <v>376307290.32999998</v>
      </c>
      <c r="H62" s="23">
        <v>241539716.95000002</v>
      </c>
      <c r="I62" s="23"/>
      <c r="J62" s="23"/>
      <c r="K62" s="23"/>
    </row>
    <row r="63" spans="1:13" x14ac:dyDescent="0.25">
      <c r="A63" s="22"/>
      <c r="B63" s="24" t="s">
        <v>52</v>
      </c>
      <c r="C63" s="23">
        <v>626050298.97000003</v>
      </c>
      <c r="D63" s="23">
        <v>429812969.05000001</v>
      </c>
      <c r="E63" s="23">
        <v>450559856.24000001</v>
      </c>
      <c r="F63" s="23">
        <v>848778936.72000003</v>
      </c>
      <c r="G63" s="23">
        <v>777109883.97000003</v>
      </c>
      <c r="H63" s="23">
        <v>708354163.70000005</v>
      </c>
      <c r="I63" s="23"/>
      <c r="J63" s="23"/>
      <c r="K63" s="23"/>
    </row>
    <row r="64" spans="1:13" x14ac:dyDescent="0.25">
      <c r="A64" s="22"/>
      <c r="B64" s="24" t="s">
        <v>53</v>
      </c>
      <c r="C64" s="23">
        <v>15000000</v>
      </c>
      <c r="D64" s="23">
        <v>59432815.210000001</v>
      </c>
      <c r="E64" s="23">
        <v>115408827.51000001</v>
      </c>
      <c r="F64" s="23">
        <v>28363030.260000002</v>
      </c>
      <c r="G64" s="23">
        <v>228179384.74000001</v>
      </c>
      <c r="H64" s="23">
        <v>157893889</v>
      </c>
      <c r="I64" s="23"/>
      <c r="J64" s="23"/>
      <c r="K64" s="23"/>
    </row>
    <row r="65" spans="1:12" x14ac:dyDescent="0.25">
      <c r="A65" s="22"/>
      <c r="B65" s="24"/>
      <c r="C65" s="23"/>
      <c r="D65" s="23"/>
      <c r="E65" s="23"/>
      <c r="F65" s="23"/>
      <c r="G65" s="23"/>
      <c r="H65" s="23"/>
      <c r="I65" s="23"/>
      <c r="J65" s="23"/>
      <c r="K65" s="23"/>
    </row>
    <row r="66" spans="1:12" x14ac:dyDescent="0.25">
      <c r="A66" s="22"/>
      <c r="B66" s="14" t="s">
        <v>14</v>
      </c>
      <c r="C66" s="10">
        <f>SUM(C68:C73)</f>
        <v>557002875.01999998</v>
      </c>
      <c r="D66" s="10">
        <f>SUM(D67:D73)</f>
        <v>1074550320.5100002</v>
      </c>
      <c r="E66" s="10">
        <f>SUM(E67:E73)</f>
        <v>931517366.10000002</v>
      </c>
      <c r="F66" s="10">
        <f>SUM(F67:F74)</f>
        <v>894238230.85000002</v>
      </c>
      <c r="G66" s="10">
        <v>1076486902.78</v>
      </c>
      <c r="H66" s="10">
        <v>1039560452.95</v>
      </c>
      <c r="I66" s="10"/>
      <c r="J66" s="10"/>
      <c r="K66" s="10"/>
      <c r="L66" s="12"/>
    </row>
    <row r="67" spans="1:12" x14ac:dyDescent="0.25">
      <c r="A67" s="22"/>
      <c r="B67" s="24" t="s">
        <v>54</v>
      </c>
      <c r="C67" s="23">
        <v>156004929.47999999</v>
      </c>
      <c r="D67" s="23">
        <v>453537216.57999998</v>
      </c>
      <c r="E67" s="23">
        <v>188865513.66</v>
      </c>
      <c r="F67" s="23">
        <v>203942419.12</v>
      </c>
      <c r="G67" s="23">
        <v>276650405.14999998</v>
      </c>
      <c r="H67" s="23">
        <v>242396489</v>
      </c>
      <c r="I67" s="23"/>
      <c r="J67" s="23"/>
      <c r="K67" s="23"/>
    </row>
    <row r="68" spans="1:12" x14ac:dyDescent="0.25">
      <c r="A68" s="22"/>
      <c r="B68" s="24" t="s">
        <v>55</v>
      </c>
      <c r="C68" s="23">
        <v>269698447.85000002</v>
      </c>
      <c r="D68" s="23">
        <v>307155367.62</v>
      </c>
      <c r="E68" s="23">
        <v>385218912.58999997</v>
      </c>
      <c r="F68" s="23">
        <v>322477595.42000002</v>
      </c>
      <c r="G68" s="23">
        <v>362667652.36000001</v>
      </c>
      <c r="H68" s="23">
        <v>343063982.75999999</v>
      </c>
      <c r="I68" s="23"/>
      <c r="J68" s="23"/>
      <c r="K68" s="23"/>
    </row>
    <row r="69" spans="1:12" x14ac:dyDescent="0.25">
      <c r="A69" s="22"/>
      <c r="B69" s="24" t="s">
        <v>56</v>
      </c>
      <c r="C69" s="23">
        <v>77289863.260000005</v>
      </c>
      <c r="D69" s="23">
        <v>83469115.719999999</v>
      </c>
      <c r="E69" s="23">
        <v>85037796.489999995</v>
      </c>
      <c r="F69" s="23">
        <v>89791624.120000005</v>
      </c>
      <c r="G69" s="23">
        <v>93913236.189999998</v>
      </c>
      <c r="H69" s="23">
        <v>82968828.219999999</v>
      </c>
      <c r="I69" s="23"/>
      <c r="J69" s="23"/>
      <c r="K69" s="23"/>
    </row>
    <row r="70" spans="1:12" x14ac:dyDescent="0.25">
      <c r="A70" s="22"/>
      <c r="B70" s="24" t="s">
        <v>57</v>
      </c>
      <c r="C70" s="23">
        <v>84524731.890000001</v>
      </c>
      <c r="D70" s="23">
        <v>89894051.719999999</v>
      </c>
      <c r="E70" s="23">
        <v>96753979.239999995</v>
      </c>
      <c r="F70" s="23">
        <v>99930978.769999996</v>
      </c>
      <c r="G70" s="23">
        <v>107199238.62</v>
      </c>
      <c r="H70" s="23">
        <v>111269210.02</v>
      </c>
      <c r="I70" s="23"/>
      <c r="J70" s="23"/>
      <c r="K70" s="23"/>
    </row>
    <row r="71" spans="1:12" x14ac:dyDescent="0.25">
      <c r="A71" s="22"/>
      <c r="B71" s="24" t="s">
        <v>58</v>
      </c>
      <c r="C71" s="23">
        <v>64116452.020000003</v>
      </c>
      <c r="D71" s="23">
        <v>70494569.870000005</v>
      </c>
      <c r="E71" s="23">
        <v>100679368.12</v>
      </c>
      <c r="F71" s="23">
        <v>80515255.420000002</v>
      </c>
      <c r="G71" s="23">
        <v>75798318.850000009</v>
      </c>
      <c r="H71" s="23">
        <v>86846723.100000009</v>
      </c>
      <c r="I71" s="23"/>
      <c r="J71" s="23"/>
      <c r="K71" s="23"/>
    </row>
    <row r="72" spans="1:12" x14ac:dyDescent="0.25">
      <c r="A72" s="22"/>
      <c r="B72" s="24" t="s">
        <v>59</v>
      </c>
      <c r="C72" s="23">
        <v>61373380</v>
      </c>
      <c r="D72" s="23">
        <v>69999999</v>
      </c>
      <c r="E72" s="23">
        <v>74961796</v>
      </c>
      <c r="F72" s="23">
        <v>97580358</v>
      </c>
      <c r="G72" s="23">
        <v>150354995.34999999</v>
      </c>
      <c r="H72" s="23">
        <v>165070463.24000001</v>
      </c>
      <c r="I72" s="23"/>
      <c r="J72" s="23"/>
      <c r="K72" s="23"/>
    </row>
    <row r="73" spans="1:12" x14ac:dyDescent="0.25">
      <c r="A73" s="22"/>
      <c r="B73" s="24" t="s">
        <v>60</v>
      </c>
      <c r="G73" s="23">
        <v>9903056.2599999998</v>
      </c>
      <c r="H73" s="23">
        <v>7944756.6100000003</v>
      </c>
      <c r="I73" s="23"/>
      <c r="J73" s="23"/>
      <c r="K73" s="23"/>
    </row>
    <row r="74" spans="1:12" x14ac:dyDescent="0.25">
      <c r="A74" s="22"/>
      <c r="B74" s="24"/>
      <c r="C74" s="23"/>
      <c r="D74" s="23"/>
      <c r="E74" s="23"/>
      <c r="F74" s="23"/>
      <c r="G74" s="23"/>
      <c r="H74" s="23"/>
      <c r="I74" s="23"/>
      <c r="J74" s="23"/>
      <c r="K74" s="23"/>
    </row>
    <row r="75" spans="1:12" x14ac:dyDescent="0.25">
      <c r="A75" s="22"/>
      <c r="B75" s="14" t="s">
        <v>17</v>
      </c>
      <c r="C75" s="10">
        <f>SUM(C76:C79)</f>
        <v>64276871.510000005</v>
      </c>
      <c r="D75" s="10">
        <f>SUM(D76:D79)</f>
        <v>44368704</v>
      </c>
      <c r="E75" s="10">
        <v>38964861.68</v>
      </c>
      <c r="F75" s="10">
        <v>43968491.240000002</v>
      </c>
      <c r="G75" s="10">
        <v>75655523.100000009</v>
      </c>
      <c r="H75" s="10">
        <v>100610103.22</v>
      </c>
      <c r="I75" s="10"/>
      <c r="J75" s="10"/>
      <c r="K75" s="10"/>
    </row>
    <row r="76" spans="1:12" x14ac:dyDescent="0.25">
      <c r="A76" s="22"/>
      <c r="B76" s="24" t="s">
        <v>61</v>
      </c>
      <c r="C76" s="23">
        <v>32898644.920000002</v>
      </c>
      <c r="D76" s="23">
        <v>15511711</v>
      </c>
      <c r="E76" s="10"/>
      <c r="F76" s="10"/>
      <c r="G76" s="10"/>
      <c r="H76" s="10"/>
      <c r="I76" s="10"/>
      <c r="J76" s="10"/>
      <c r="K76" s="10"/>
    </row>
    <row r="77" spans="1:12" x14ac:dyDescent="0.25">
      <c r="A77" s="22"/>
      <c r="B77" s="24" t="s">
        <v>62</v>
      </c>
      <c r="C77" s="23">
        <v>8263766.5899999999</v>
      </c>
      <c r="D77" s="23">
        <v>9530315</v>
      </c>
      <c r="E77" s="23">
        <v>11757505.68</v>
      </c>
      <c r="F77" s="23">
        <v>24229409.239999998</v>
      </c>
      <c r="G77" s="23">
        <v>55947817.100000001</v>
      </c>
      <c r="H77" s="23">
        <v>77915738.219999999</v>
      </c>
      <c r="I77" s="23"/>
      <c r="J77" s="23"/>
      <c r="K77" s="23"/>
    </row>
    <row r="78" spans="1:12" x14ac:dyDescent="0.25">
      <c r="A78" s="22"/>
      <c r="B78" s="24" t="s">
        <v>63</v>
      </c>
      <c r="C78" s="23">
        <v>4994460</v>
      </c>
      <c r="D78" s="23">
        <v>6930098</v>
      </c>
      <c r="E78" s="23">
        <v>9893000</v>
      </c>
      <c r="F78" s="23">
        <v>8915750</v>
      </c>
      <c r="G78" s="23">
        <v>8894386</v>
      </c>
      <c r="H78" s="23">
        <v>13623810</v>
      </c>
      <c r="I78" s="23"/>
      <c r="J78" s="23"/>
      <c r="K78" s="23"/>
    </row>
    <row r="79" spans="1:12" x14ac:dyDescent="0.25">
      <c r="A79" s="22"/>
      <c r="B79" s="24" t="s">
        <v>64</v>
      </c>
      <c r="C79" s="23">
        <v>18120000</v>
      </c>
      <c r="D79" s="23">
        <v>12396580</v>
      </c>
      <c r="E79" s="23">
        <v>17314356</v>
      </c>
      <c r="F79" s="23">
        <v>10823332</v>
      </c>
      <c r="G79" s="23">
        <v>10813320</v>
      </c>
      <c r="H79" s="23">
        <v>9070555</v>
      </c>
      <c r="I79" s="23"/>
      <c r="J79" s="23"/>
      <c r="K79" s="23"/>
    </row>
    <row r="80" spans="1:12" x14ac:dyDescent="0.25">
      <c r="A80" s="22"/>
      <c r="B80" s="24"/>
      <c r="F80" s="23"/>
      <c r="G80" s="23"/>
      <c r="H80" s="23"/>
      <c r="I80" s="23"/>
      <c r="J80" s="23"/>
      <c r="K80" s="23"/>
    </row>
    <row r="81" spans="1:11" x14ac:dyDescent="0.25">
      <c r="A81" s="22"/>
      <c r="B81" s="14" t="s">
        <v>18</v>
      </c>
      <c r="C81" s="10">
        <f>SUM(C82:C83)</f>
        <v>192326183.69999999</v>
      </c>
      <c r="D81" s="10">
        <f>SUM(D82:D83)</f>
        <v>203070486.19</v>
      </c>
      <c r="E81" s="10">
        <v>213596767</v>
      </c>
      <c r="F81" s="10">
        <v>256462772.65000001</v>
      </c>
      <c r="G81" s="10">
        <v>371107827.80000001</v>
      </c>
      <c r="H81" s="10">
        <v>329258973</v>
      </c>
      <c r="I81" s="10"/>
      <c r="J81" s="10"/>
      <c r="K81" s="10"/>
    </row>
    <row r="82" spans="1:11" x14ac:dyDescent="0.25">
      <c r="A82" s="22"/>
      <c r="B82" s="24" t="s">
        <v>65</v>
      </c>
      <c r="C82" s="23">
        <v>22643885</v>
      </c>
      <c r="D82" s="23">
        <v>21678083</v>
      </c>
      <c r="E82" s="23">
        <v>26365635</v>
      </c>
      <c r="F82" s="23">
        <v>111178338</v>
      </c>
      <c r="G82" s="23">
        <v>109255485</v>
      </c>
      <c r="H82" s="23">
        <v>89687485</v>
      </c>
      <c r="I82" s="23"/>
      <c r="J82" s="23"/>
      <c r="K82" s="23"/>
    </row>
    <row r="83" spans="1:11" x14ac:dyDescent="0.25">
      <c r="A83" s="22"/>
      <c r="B83" s="24" t="s">
        <v>66</v>
      </c>
      <c r="C83" s="23">
        <v>169682298.69999999</v>
      </c>
      <c r="D83" s="23">
        <v>181392403.19</v>
      </c>
      <c r="E83" s="23">
        <v>187231132</v>
      </c>
      <c r="F83" s="23">
        <v>145284434.65000001</v>
      </c>
      <c r="G83" s="23">
        <v>261852342.80000001</v>
      </c>
      <c r="H83" s="23">
        <v>239571488</v>
      </c>
      <c r="I83" s="23"/>
      <c r="J83" s="23"/>
      <c r="K83" s="23"/>
    </row>
    <row r="84" spans="1:11" x14ac:dyDescent="0.25">
      <c r="A84" s="22"/>
      <c r="B84" s="24"/>
      <c r="F84" s="23"/>
      <c r="G84" s="23"/>
      <c r="H84" s="23"/>
      <c r="I84" s="23"/>
      <c r="J84" s="23"/>
      <c r="K84" s="23"/>
    </row>
    <row r="85" spans="1:11" x14ac:dyDescent="0.25">
      <c r="A85" s="22"/>
      <c r="B85" s="14" t="s">
        <v>19</v>
      </c>
      <c r="C85" s="10">
        <f>SUM(C86)</f>
        <v>128835550.15000001</v>
      </c>
      <c r="D85" s="10">
        <f>SUM(D86)</f>
        <v>88678173.170000002</v>
      </c>
      <c r="E85" s="10">
        <v>127015698.56</v>
      </c>
      <c r="F85" s="10">
        <v>119247153.87</v>
      </c>
      <c r="G85" s="10">
        <v>107240312.37</v>
      </c>
      <c r="H85" s="10">
        <v>47680554.420000002</v>
      </c>
      <c r="I85" s="10"/>
      <c r="J85" s="10"/>
      <c r="K85" s="10"/>
    </row>
    <row r="86" spans="1:11" x14ac:dyDescent="0.25">
      <c r="A86" s="22"/>
      <c r="B86" s="24" t="s">
        <v>67</v>
      </c>
      <c r="C86" s="23">
        <v>128835550.15000001</v>
      </c>
      <c r="D86" s="23">
        <v>88678173.170000002</v>
      </c>
      <c r="E86" s="23">
        <v>127015698.56</v>
      </c>
      <c r="F86" s="23">
        <v>119247153.87</v>
      </c>
      <c r="G86" s="23">
        <v>107240312.37</v>
      </c>
      <c r="H86" s="23">
        <v>47680554.420000002</v>
      </c>
      <c r="I86" s="23"/>
      <c r="J86" s="23"/>
      <c r="K86" s="23"/>
    </row>
    <row r="87" spans="1:11" x14ac:dyDescent="0.25">
      <c r="A87" s="22"/>
      <c r="B87" s="24"/>
      <c r="F87" s="23"/>
      <c r="G87" s="23"/>
      <c r="H87" s="23"/>
      <c r="I87" s="23"/>
      <c r="J87" s="23"/>
      <c r="K87" s="23"/>
    </row>
    <row r="88" spans="1:11" x14ac:dyDescent="0.25">
      <c r="A88" s="22"/>
      <c r="B88" s="14" t="s">
        <v>21</v>
      </c>
      <c r="C88" s="10">
        <f>SUM(C89:C90)</f>
        <v>437006671.08999997</v>
      </c>
      <c r="D88" s="10">
        <f>SUM(D89:D90)</f>
        <v>453583435.66000003</v>
      </c>
      <c r="E88" s="10">
        <v>494892028.47000003</v>
      </c>
      <c r="F88" s="10">
        <v>496661317.47000003</v>
      </c>
      <c r="G88" s="10">
        <v>511711264.88999999</v>
      </c>
      <c r="H88" s="10">
        <v>537713444.91999996</v>
      </c>
      <c r="I88" s="10"/>
      <c r="J88" s="10"/>
      <c r="K88" s="10"/>
    </row>
    <row r="89" spans="1:11" x14ac:dyDescent="0.25">
      <c r="A89" s="22"/>
      <c r="B89" s="24" t="s">
        <v>68</v>
      </c>
      <c r="C89" s="23">
        <v>434006671.08999997</v>
      </c>
      <c r="D89" s="23">
        <v>448192585.66000003</v>
      </c>
      <c r="E89" s="23">
        <v>488531637.47000003</v>
      </c>
      <c r="F89" s="23">
        <v>490301317.47000003</v>
      </c>
      <c r="G89" s="23">
        <v>505136604.88999999</v>
      </c>
      <c r="H89" s="23">
        <v>531098543.92000002</v>
      </c>
      <c r="I89" s="23"/>
      <c r="J89" s="23"/>
      <c r="K89" s="23"/>
    </row>
    <row r="90" spans="1:11" x14ac:dyDescent="0.25">
      <c r="A90" s="22"/>
      <c r="B90" s="24" t="s">
        <v>69</v>
      </c>
      <c r="C90" s="23">
        <v>3000000</v>
      </c>
      <c r="D90" s="23">
        <v>5390850</v>
      </c>
      <c r="E90" s="23">
        <v>6360391</v>
      </c>
      <c r="F90" s="23">
        <v>6360000</v>
      </c>
      <c r="G90" s="23">
        <v>6574660</v>
      </c>
      <c r="H90" s="23">
        <v>6614901</v>
      </c>
      <c r="I90" s="23"/>
      <c r="J90" s="23"/>
      <c r="K90" s="23"/>
    </row>
    <row r="91" spans="1:11" x14ac:dyDescent="0.25">
      <c r="A91" s="22"/>
      <c r="B91" s="24"/>
      <c r="F91" s="23"/>
      <c r="G91" s="23"/>
      <c r="H91" s="23"/>
      <c r="I91" s="23"/>
      <c r="J91" s="23"/>
      <c r="K91" s="23"/>
    </row>
    <row r="92" spans="1:11" x14ac:dyDescent="0.25">
      <c r="A92" s="22"/>
      <c r="B92" s="14" t="s">
        <v>22</v>
      </c>
      <c r="C92" s="10">
        <f>SUM(C93:C99)</f>
        <v>2453835572.0999999</v>
      </c>
      <c r="D92" s="10">
        <f>SUM(D93:D99)</f>
        <v>3069256966.96</v>
      </c>
      <c r="E92" s="10">
        <v>3550559654.4899998</v>
      </c>
      <c r="F92" s="10">
        <v>3841205604.96</v>
      </c>
      <c r="G92" s="10">
        <v>3807231103.6500001</v>
      </c>
      <c r="H92" s="10">
        <v>4697754093.9800005</v>
      </c>
      <c r="I92" s="10"/>
      <c r="J92" s="10"/>
      <c r="K92" s="10"/>
    </row>
    <row r="93" spans="1:11" x14ac:dyDescent="0.25">
      <c r="A93" s="22"/>
      <c r="B93" s="24" t="s">
        <v>70</v>
      </c>
      <c r="C93" s="23">
        <v>2415249903.9499998</v>
      </c>
      <c r="D93" s="23">
        <v>3033459877.46</v>
      </c>
      <c r="E93" s="23">
        <v>3516816255.4899998</v>
      </c>
      <c r="F93" s="23">
        <v>3801294771.6700001</v>
      </c>
      <c r="G93" s="23">
        <v>3034188593.25</v>
      </c>
      <c r="H93" s="23">
        <v>3844548622.52</v>
      </c>
      <c r="I93" s="23"/>
      <c r="J93" s="23"/>
      <c r="K93" s="23"/>
    </row>
    <row r="94" spans="1:11" x14ac:dyDescent="0.25">
      <c r="A94" s="22"/>
      <c r="B94" s="24" t="s">
        <v>71</v>
      </c>
      <c r="C94" s="23">
        <v>7908742.5</v>
      </c>
      <c r="D94" s="23">
        <v>999999.5</v>
      </c>
      <c r="E94" s="23">
        <v>833336</v>
      </c>
      <c r="F94" s="23">
        <v>1000000</v>
      </c>
      <c r="G94" s="23">
        <v>1500000</v>
      </c>
      <c r="H94" s="23">
        <v>1415063</v>
      </c>
      <c r="I94" s="23"/>
      <c r="J94" s="23"/>
      <c r="K94" s="23"/>
    </row>
    <row r="95" spans="1:11" x14ac:dyDescent="0.25">
      <c r="A95" s="22"/>
      <c r="B95" s="24" t="s">
        <v>72</v>
      </c>
      <c r="C95" s="23">
        <v>22081330.149999999</v>
      </c>
      <c r="D95" s="23">
        <v>23192708</v>
      </c>
      <c r="E95" s="23">
        <v>22040416</v>
      </c>
      <c r="F95" s="23">
        <v>26144588.289999999</v>
      </c>
      <c r="G95" s="23">
        <v>25705250</v>
      </c>
      <c r="H95" s="23">
        <v>34911609</v>
      </c>
      <c r="I95" s="23"/>
      <c r="J95" s="23"/>
      <c r="K95" s="23"/>
    </row>
    <row r="96" spans="1:11" x14ac:dyDescent="0.25">
      <c r="A96" s="22"/>
      <c r="B96" s="24" t="s">
        <v>73</v>
      </c>
      <c r="C96" s="23">
        <v>4301328</v>
      </c>
      <c r="D96" s="23">
        <v>5698745</v>
      </c>
      <c r="E96" s="23">
        <v>4938921</v>
      </c>
      <c r="F96" s="23">
        <v>5849386</v>
      </c>
      <c r="G96" s="23">
        <v>6083361</v>
      </c>
      <c r="H96" s="23">
        <v>6083361</v>
      </c>
      <c r="I96" s="23"/>
      <c r="J96" s="23"/>
      <c r="K96" s="23"/>
    </row>
    <row r="97" spans="1:11" x14ac:dyDescent="0.25">
      <c r="A97" s="22"/>
      <c r="B97" s="24" t="s">
        <v>74</v>
      </c>
      <c r="C97" s="23">
        <v>4294267.5</v>
      </c>
      <c r="D97" s="23">
        <v>5689287</v>
      </c>
      <c r="E97" s="23">
        <v>4930726</v>
      </c>
      <c r="F97" s="23">
        <v>5916859</v>
      </c>
      <c r="G97" s="23">
        <v>5916859</v>
      </c>
      <c r="H97" s="23">
        <v>5916859</v>
      </c>
      <c r="I97" s="23"/>
      <c r="J97" s="23"/>
      <c r="K97" s="23"/>
    </row>
    <row r="98" spans="1:11" x14ac:dyDescent="0.25">
      <c r="A98" s="22"/>
      <c r="B98" s="24" t="s">
        <v>75</v>
      </c>
      <c r="C98" s="23"/>
      <c r="D98" s="23">
        <v>216350</v>
      </c>
      <c r="E98" s="23">
        <v>1000000</v>
      </c>
      <c r="F98" s="23">
        <v>1000000</v>
      </c>
      <c r="G98" s="23">
        <v>2040000</v>
      </c>
      <c r="H98" s="23">
        <v>3117393</v>
      </c>
      <c r="I98" s="23"/>
      <c r="J98" s="23"/>
      <c r="K98" s="23"/>
    </row>
    <row r="99" spans="1:11" x14ac:dyDescent="0.25">
      <c r="A99" s="22"/>
      <c r="B99" s="24" t="s">
        <v>76</v>
      </c>
      <c r="F99" s="23"/>
      <c r="G99" s="23">
        <v>731797040.39999998</v>
      </c>
      <c r="H99" s="23">
        <v>801761186.46000004</v>
      </c>
      <c r="I99" s="23"/>
      <c r="J99" s="23"/>
      <c r="K99" s="23"/>
    </row>
    <row r="100" spans="1:11" x14ac:dyDescent="0.25">
      <c r="A100" s="22"/>
      <c r="B100" s="24"/>
      <c r="F100" s="23"/>
      <c r="G100" s="23"/>
      <c r="H100" s="23"/>
      <c r="I100" s="23"/>
      <c r="J100" s="23"/>
      <c r="K100" s="23"/>
    </row>
    <row r="101" spans="1:11" x14ac:dyDescent="0.25">
      <c r="A101" s="22"/>
      <c r="B101" s="14" t="s">
        <v>23</v>
      </c>
      <c r="C101" s="10">
        <f>SUM(C102)</f>
        <v>71775877.489999995</v>
      </c>
      <c r="D101" s="10">
        <f>SUM(D102)</f>
        <v>115700000</v>
      </c>
      <c r="E101" s="10">
        <v>76389322</v>
      </c>
      <c r="F101" s="10">
        <v>75801387.260000005</v>
      </c>
      <c r="G101" s="10">
        <v>83240929.350000009</v>
      </c>
      <c r="H101" s="10">
        <v>77010547</v>
      </c>
      <c r="I101" s="10"/>
      <c r="J101" s="10"/>
      <c r="K101" s="10"/>
    </row>
    <row r="102" spans="1:11" x14ac:dyDescent="0.25">
      <c r="A102" s="22"/>
      <c r="B102" s="24" t="s">
        <v>77</v>
      </c>
      <c r="C102" s="23">
        <v>71775877.489999995</v>
      </c>
      <c r="D102" s="23">
        <v>115700000</v>
      </c>
      <c r="E102" s="23">
        <v>76389322</v>
      </c>
      <c r="F102" s="23">
        <v>75801387.260000005</v>
      </c>
      <c r="G102" s="23">
        <v>83240929.350000009</v>
      </c>
      <c r="H102" s="23">
        <v>77010547</v>
      </c>
      <c r="I102" s="23"/>
      <c r="J102" s="23"/>
      <c r="K102" s="23"/>
    </row>
    <row r="103" spans="1:11" x14ac:dyDescent="0.25">
      <c r="A103" s="22"/>
      <c r="B103" s="24"/>
      <c r="F103" s="23"/>
      <c r="G103" s="23"/>
      <c r="H103" s="23"/>
      <c r="I103" s="23"/>
      <c r="J103" s="23"/>
      <c r="K103" s="23"/>
    </row>
    <row r="104" spans="1:11" x14ac:dyDescent="0.25">
      <c r="A104" s="22"/>
      <c r="B104" s="14" t="s">
        <v>26</v>
      </c>
      <c r="C104" s="10">
        <f>SUM(C105:C106)</f>
        <v>28390000</v>
      </c>
      <c r="D104" s="10">
        <f>SUM(D105:D106)</f>
        <v>180718158.38999999</v>
      </c>
      <c r="E104" s="10">
        <v>344913645</v>
      </c>
      <c r="F104" s="10">
        <v>383092091.93000001</v>
      </c>
      <c r="G104" s="10">
        <v>344340828.25</v>
      </c>
      <c r="H104" s="10">
        <v>387364481.15000004</v>
      </c>
      <c r="I104" s="10"/>
      <c r="J104" s="10"/>
      <c r="K104" s="10"/>
    </row>
    <row r="105" spans="1:11" x14ac:dyDescent="0.25">
      <c r="A105" s="22"/>
      <c r="B105" s="24" t="s">
        <v>78</v>
      </c>
      <c r="C105" s="23">
        <v>28390000</v>
      </c>
      <c r="D105" s="23">
        <v>26715000</v>
      </c>
      <c r="E105" s="23">
        <v>27610771</v>
      </c>
      <c r="F105" s="23">
        <v>27910771</v>
      </c>
      <c r="G105" s="23">
        <v>29318973</v>
      </c>
      <c r="H105" s="23">
        <v>30621277</v>
      </c>
      <c r="I105" s="23"/>
      <c r="J105" s="23"/>
      <c r="K105" s="23"/>
    </row>
    <row r="106" spans="1:11" x14ac:dyDescent="0.25">
      <c r="A106" s="22"/>
      <c r="B106" s="24" t="s">
        <v>79</v>
      </c>
      <c r="C106" s="23"/>
      <c r="D106" s="23">
        <v>154003158.38999999</v>
      </c>
      <c r="E106" s="23">
        <v>317302874</v>
      </c>
      <c r="F106" s="23">
        <v>355181320.93000001</v>
      </c>
      <c r="G106" s="23">
        <v>315021855.25</v>
      </c>
      <c r="H106" s="23">
        <v>356743204.15000004</v>
      </c>
      <c r="I106" s="23"/>
      <c r="J106" s="23"/>
      <c r="K106" s="23"/>
    </row>
    <row r="107" spans="1:11" x14ac:dyDescent="0.25">
      <c r="A107" s="22"/>
      <c r="B107" s="14"/>
      <c r="F107" s="23"/>
      <c r="G107" s="23"/>
      <c r="H107" s="23"/>
      <c r="I107" s="23"/>
      <c r="J107" s="23"/>
      <c r="K107" s="23"/>
    </row>
    <row r="108" spans="1:11" x14ac:dyDescent="0.25">
      <c r="A108" s="22"/>
      <c r="B108" s="14" t="s">
        <v>80</v>
      </c>
      <c r="C108" s="26">
        <f>SUM(C109:C121)</f>
        <v>80785960.289999992</v>
      </c>
      <c r="D108" s="26">
        <f>SUM(D109:D121)</f>
        <v>90055105.960000008</v>
      </c>
      <c r="E108" s="26">
        <f>SUM(E109:E121)</f>
        <v>145733820.67000002</v>
      </c>
      <c r="F108" s="10">
        <f>SUM(F109:F121)</f>
        <v>136583122.76999998</v>
      </c>
      <c r="G108" s="10">
        <v>163873943.28999999</v>
      </c>
      <c r="H108" s="10">
        <v>171837291.87</v>
      </c>
      <c r="I108" s="10"/>
      <c r="J108" s="10"/>
      <c r="K108" s="10"/>
    </row>
    <row r="109" spans="1:11" x14ac:dyDescent="0.25">
      <c r="A109" s="22"/>
      <c r="B109" s="24" t="s">
        <v>81</v>
      </c>
      <c r="C109" s="23">
        <v>3874376</v>
      </c>
      <c r="D109" s="23">
        <v>4081351</v>
      </c>
      <c r="E109" s="23">
        <v>4244605</v>
      </c>
      <c r="F109" s="23">
        <v>10687389</v>
      </c>
      <c r="G109" s="23"/>
      <c r="H109" s="23"/>
      <c r="I109" s="23"/>
      <c r="J109" s="23"/>
      <c r="K109" s="23"/>
    </row>
    <row r="110" spans="1:11" x14ac:dyDescent="0.25">
      <c r="A110" s="22"/>
      <c r="B110" s="24" t="s">
        <v>82</v>
      </c>
      <c r="C110" s="23">
        <v>19415575</v>
      </c>
      <c r="D110" s="23">
        <v>20800000</v>
      </c>
      <c r="E110" s="23">
        <v>22955062</v>
      </c>
      <c r="F110" s="23">
        <v>24069251.77</v>
      </c>
      <c r="G110" s="23">
        <v>26671065.5</v>
      </c>
      <c r="H110" s="23">
        <v>28322821.75</v>
      </c>
      <c r="I110" s="23"/>
      <c r="J110" s="23"/>
      <c r="K110" s="23"/>
    </row>
    <row r="111" spans="1:11" x14ac:dyDescent="0.25">
      <c r="A111" s="22"/>
      <c r="B111" s="24" t="s">
        <v>83</v>
      </c>
      <c r="C111" s="23">
        <v>12854110.5</v>
      </c>
      <c r="D111" s="23">
        <v>13630597</v>
      </c>
      <c r="E111" s="23">
        <v>44720298</v>
      </c>
      <c r="F111" s="23">
        <v>38520906</v>
      </c>
      <c r="G111" s="23">
        <v>43046905.789999999</v>
      </c>
      <c r="H111" s="23">
        <v>35954061.990000002</v>
      </c>
      <c r="I111" s="23"/>
      <c r="J111" s="23"/>
      <c r="K111" s="23"/>
    </row>
    <row r="112" spans="1:11" x14ac:dyDescent="0.25">
      <c r="A112" s="22"/>
      <c r="B112" s="24" t="s">
        <v>84</v>
      </c>
      <c r="C112" s="23">
        <v>3673364</v>
      </c>
      <c r="D112" s="23">
        <v>3885049</v>
      </c>
      <c r="E112" s="23">
        <v>7024458.4699999997</v>
      </c>
      <c r="F112" s="23">
        <v>4202070</v>
      </c>
      <c r="G112" s="23">
        <v>6672575.4000000004</v>
      </c>
      <c r="H112" s="23">
        <v>8231892.71</v>
      </c>
      <c r="I112" s="23"/>
      <c r="J112" s="23"/>
      <c r="K112" s="23"/>
    </row>
    <row r="113" spans="1:11" x14ac:dyDescent="0.25">
      <c r="A113" s="22"/>
      <c r="B113" s="24" t="s">
        <v>85</v>
      </c>
      <c r="C113" s="23">
        <v>3370384</v>
      </c>
      <c r="D113" s="23">
        <v>3640000</v>
      </c>
      <c r="E113" s="23">
        <v>6506869.2000000002</v>
      </c>
      <c r="F113" s="23">
        <v>5227024</v>
      </c>
      <c r="G113" s="23">
        <v>10059798</v>
      </c>
      <c r="H113" s="23">
        <v>8228705</v>
      </c>
      <c r="I113" s="23"/>
      <c r="J113" s="23"/>
      <c r="K113" s="23"/>
    </row>
    <row r="114" spans="1:11" x14ac:dyDescent="0.25">
      <c r="A114" s="22"/>
      <c r="B114" s="24" t="s">
        <v>86</v>
      </c>
      <c r="C114" s="23"/>
      <c r="D114" s="23">
        <v>3640000</v>
      </c>
      <c r="E114" s="23">
        <v>4447697</v>
      </c>
      <c r="F114" s="23">
        <v>5237024</v>
      </c>
      <c r="G114" s="23">
        <v>8698297</v>
      </c>
      <c r="H114" s="23">
        <v>9868884</v>
      </c>
      <c r="I114" s="23"/>
      <c r="J114" s="23"/>
      <c r="K114" s="23"/>
    </row>
    <row r="115" spans="1:11" x14ac:dyDescent="0.25">
      <c r="A115" s="22"/>
      <c r="B115" s="24" t="s">
        <v>87</v>
      </c>
      <c r="C115" s="23">
        <v>3370383</v>
      </c>
      <c r="D115" s="23">
        <v>3640000</v>
      </c>
      <c r="E115" s="23">
        <v>4133602</v>
      </c>
      <c r="F115" s="23">
        <v>4937024</v>
      </c>
      <c r="G115" s="23">
        <v>6004648</v>
      </c>
      <c r="H115" s="23">
        <v>6213905</v>
      </c>
      <c r="I115" s="23"/>
      <c r="J115" s="23"/>
      <c r="K115" s="23"/>
    </row>
    <row r="116" spans="1:11" x14ac:dyDescent="0.25">
      <c r="A116" s="22"/>
      <c r="B116" s="24" t="s">
        <v>88</v>
      </c>
      <c r="C116" s="23">
        <v>2185632.5</v>
      </c>
      <c r="D116" s="23">
        <v>2304690</v>
      </c>
      <c r="E116" s="23">
        <v>5083016</v>
      </c>
      <c r="F116" s="23">
        <v>2492753</v>
      </c>
      <c r="G116" s="23">
        <v>7162875.8399999999</v>
      </c>
      <c r="H116" s="23">
        <v>7523668</v>
      </c>
      <c r="I116" s="23"/>
      <c r="J116" s="23"/>
      <c r="K116" s="23"/>
    </row>
    <row r="117" spans="1:11" x14ac:dyDescent="0.25">
      <c r="A117" s="22"/>
      <c r="B117" s="24" t="s">
        <v>89</v>
      </c>
      <c r="C117" s="23">
        <v>3361875.5</v>
      </c>
      <c r="D117" s="23">
        <v>3687505</v>
      </c>
      <c r="E117" s="23">
        <v>7090145.4000000004</v>
      </c>
      <c r="F117" s="23">
        <v>4988403</v>
      </c>
      <c r="G117" s="23">
        <v>8744363.3800000008</v>
      </c>
      <c r="H117" s="23">
        <v>9699583</v>
      </c>
      <c r="I117" s="23"/>
      <c r="J117" s="23"/>
      <c r="K117" s="23"/>
    </row>
    <row r="118" spans="1:11" x14ac:dyDescent="0.25">
      <c r="A118" s="22"/>
      <c r="B118" s="24" t="s">
        <v>90</v>
      </c>
      <c r="C118" s="23">
        <v>3479724.5</v>
      </c>
      <c r="D118" s="23">
        <v>3885049</v>
      </c>
      <c r="E118" s="23">
        <v>7844159.4000000004</v>
      </c>
      <c r="F118" s="23">
        <v>5002070</v>
      </c>
      <c r="G118" s="23">
        <v>9434539.040000001</v>
      </c>
      <c r="H118" s="23">
        <v>9998979.0199999996</v>
      </c>
      <c r="I118" s="23"/>
      <c r="J118" s="23"/>
      <c r="K118" s="23"/>
    </row>
    <row r="119" spans="1:11" x14ac:dyDescent="0.25">
      <c r="A119" s="22"/>
      <c r="B119" s="24" t="s">
        <v>91</v>
      </c>
      <c r="C119" s="23">
        <v>18459661.789999999</v>
      </c>
      <c r="D119" s="23">
        <v>19815099.960000001</v>
      </c>
      <c r="E119" s="23">
        <v>21987868.199999999</v>
      </c>
      <c r="F119" s="23">
        <v>23598507</v>
      </c>
      <c r="G119" s="23">
        <v>24041876</v>
      </c>
      <c r="H119" s="23">
        <v>25542120</v>
      </c>
      <c r="I119" s="23"/>
      <c r="J119" s="23"/>
      <c r="K119" s="23"/>
    </row>
    <row r="120" spans="1:11" x14ac:dyDescent="0.25">
      <c r="A120" s="22"/>
      <c r="B120" s="24" t="s">
        <v>92</v>
      </c>
      <c r="C120" s="23">
        <v>6740873.5</v>
      </c>
      <c r="D120" s="23">
        <v>7045765</v>
      </c>
      <c r="E120" s="23">
        <v>9696040</v>
      </c>
      <c r="F120" s="23">
        <v>7620701</v>
      </c>
      <c r="G120" s="23">
        <v>11336999.34</v>
      </c>
      <c r="H120" s="23">
        <v>12877893.4</v>
      </c>
      <c r="I120" s="23"/>
      <c r="J120" s="23"/>
      <c r="K120" s="23"/>
    </row>
    <row r="121" spans="1:11" x14ac:dyDescent="0.25">
      <c r="A121" s="22"/>
      <c r="B121" s="24" t="s">
        <v>93</v>
      </c>
      <c r="C121" s="23"/>
      <c r="D121" s="23"/>
      <c r="E121" s="23"/>
      <c r="G121" s="23">
        <v>2000000</v>
      </c>
      <c r="H121" s="23">
        <v>9374778</v>
      </c>
      <c r="I121" s="23"/>
      <c r="J121" s="23"/>
      <c r="K121" s="23"/>
    </row>
    <row r="122" spans="1:11" x14ac:dyDescent="0.25">
      <c r="A122" s="22"/>
      <c r="B122" s="24"/>
      <c r="C122" s="23"/>
      <c r="D122" s="23"/>
      <c r="E122" s="23"/>
      <c r="G122" s="23"/>
      <c r="H122" s="23"/>
      <c r="I122" s="23"/>
      <c r="J122" s="23"/>
      <c r="K122" s="23"/>
    </row>
    <row r="123" spans="1:11" x14ac:dyDescent="0.25">
      <c r="B123" s="14" t="s">
        <v>27</v>
      </c>
      <c r="C123" s="26">
        <f>SUM(C124:C125)</f>
        <v>0</v>
      </c>
      <c r="D123" s="26">
        <f>SUM(D124:D125)</f>
        <v>0</v>
      </c>
      <c r="F123" s="10"/>
      <c r="G123" s="10">
        <v>29323157.580000002</v>
      </c>
      <c r="H123" s="10">
        <v>25146180.620000001</v>
      </c>
      <c r="I123" s="10"/>
      <c r="J123" s="10"/>
      <c r="K123" s="10"/>
    </row>
    <row r="124" spans="1:11" x14ac:dyDescent="0.25">
      <c r="A124" s="22"/>
      <c r="B124" s="24" t="s">
        <v>94</v>
      </c>
      <c r="F124" s="27"/>
      <c r="G124" s="23">
        <v>29323157.580000002</v>
      </c>
      <c r="H124" s="23">
        <v>25146180.620000001</v>
      </c>
      <c r="I124" s="23"/>
      <c r="J124" s="23"/>
      <c r="K124" s="23"/>
    </row>
    <row r="125" spans="1:11" x14ac:dyDescent="0.25">
      <c r="A125" s="22"/>
      <c r="B125" s="24" t="s">
        <v>95</v>
      </c>
      <c r="G125" s="23">
        <v>0</v>
      </c>
      <c r="H125" s="23">
        <v>0</v>
      </c>
      <c r="I125" s="23"/>
      <c r="J125" s="23"/>
      <c r="K125" s="23"/>
    </row>
    <row r="126" spans="1:11" x14ac:dyDescent="0.25">
      <c r="A126" s="22"/>
      <c r="B126" s="24"/>
      <c r="G126" s="23"/>
      <c r="H126" s="23"/>
      <c r="I126" s="23"/>
      <c r="J126" s="23"/>
      <c r="K126" s="23"/>
    </row>
    <row r="127" spans="1:11" x14ac:dyDescent="0.25">
      <c r="A127" s="19" t="s">
        <v>96</v>
      </c>
      <c r="B127" s="20"/>
      <c r="C127" s="21">
        <f>+C128</f>
        <v>11550000</v>
      </c>
      <c r="D127" s="21">
        <v>19649510</v>
      </c>
      <c r="E127" s="21">
        <v>19649510</v>
      </c>
      <c r="F127" s="21">
        <v>19015200</v>
      </c>
      <c r="G127" s="21">
        <v>50712737</v>
      </c>
      <c r="H127" s="21">
        <v>19136000</v>
      </c>
      <c r="I127" s="10"/>
      <c r="J127" s="10"/>
      <c r="K127" s="10"/>
    </row>
    <row r="128" spans="1:11" s="15" customFormat="1" x14ac:dyDescent="0.25">
      <c r="A128" s="28"/>
      <c r="B128" s="14" t="s">
        <v>11</v>
      </c>
      <c r="C128" s="10">
        <f>SUM(C129)</f>
        <v>11550000</v>
      </c>
      <c r="D128" s="10">
        <f>SUM(D129)</f>
        <v>16055000</v>
      </c>
      <c r="E128" s="10">
        <v>17500000</v>
      </c>
      <c r="F128" s="10">
        <v>19015200</v>
      </c>
      <c r="G128" s="10">
        <v>50712737</v>
      </c>
      <c r="H128" s="10">
        <v>19136000</v>
      </c>
      <c r="I128" s="10"/>
      <c r="J128" s="10"/>
      <c r="K128" s="10"/>
    </row>
    <row r="129" spans="1:11" x14ac:dyDescent="0.25">
      <c r="A129" s="22"/>
      <c r="B129" s="24" t="s">
        <v>97</v>
      </c>
      <c r="C129" s="23">
        <v>11550000</v>
      </c>
      <c r="D129" s="23">
        <v>16055000</v>
      </c>
      <c r="E129" s="23">
        <v>17500000</v>
      </c>
      <c r="F129" s="23">
        <v>19015200</v>
      </c>
      <c r="G129" s="23">
        <v>50712737</v>
      </c>
      <c r="H129" s="23">
        <v>19136000</v>
      </c>
      <c r="I129" s="23"/>
      <c r="J129" s="23"/>
      <c r="K129" s="23"/>
    </row>
    <row r="130" spans="1:11" x14ac:dyDescent="0.25">
      <c r="A130" s="22"/>
      <c r="B130" s="24"/>
      <c r="C130" s="23"/>
      <c r="D130" s="23"/>
      <c r="E130" s="23"/>
      <c r="G130" s="23"/>
      <c r="H130" s="23"/>
      <c r="I130" s="23"/>
      <c r="J130" s="23"/>
      <c r="K130" s="23"/>
    </row>
    <row r="131" spans="1:11" s="15" customFormat="1" x14ac:dyDescent="0.25">
      <c r="A131" s="28"/>
      <c r="B131" s="14" t="s">
        <v>12</v>
      </c>
      <c r="C131" s="10">
        <f>SUM(C132)</f>
        <v>0</v>
      </c>
      <c r="D131" s="10">
        <f>SUM(D132)</f>
        <v>0</v>
      </c>
      <c r="E131" s="10">
        <v>0</v>
      </c>
      <c r="F131" s="10">
        <v>0</v>
      </c>
      <c r="G131" s="10">
        <v>0</v>
      </c>
      <c r="H131" s="10">
        <v>0</v>
      </c>
      <c r="I131" s="10"/>
      <c r="J131" s="10"/>
      <c r="K131" s="10"/>
    </row>
    <row r="132" spans="1:11" x14ac:dyDescent="0.25">
      <c r="A132" s="22"/>
      <c r="B132" s="24" t="s">
        <v>98</v>
      </c>
      <c r="C132" s="23"/>
      <c r="D132" s="23"/>
      <c r="E132" s="23">
        <v>0</v>
      </c>
      <c r="F132" s="23">
        <v>0</v>
      </c>
      <c r="G132" s="23">
        <v>0</v>
      </c>
      <c r="H132" s="23">
        <v>0</v>
      </c>
      <c r="I132" s="23"/>
      <c r="J132" s="23"/>
      <c r="K132" s="23"/>
    </row>
    <row r="133" spans="1:11" x14ac:dyDescent="0.25">
      <c r="A133" s="22"/>
      <c r="B133" s="24"/>
      <c r="C133" s="23"/>
      <c r="D133" s="23"/>
      <c r="E133" s="23"/>
      <c r="G133" s="23"/>
      <c r="H133" s="23"/>
      <c r="I133" s="23"/>
      <c r="J133" s="23"/>
      <c r="K133" s="23"/>
    </row>
    <row r="134" spans="1:11" x14ac:dyDescent="0.25">
      <c r="A134" s="22"/>
      <c r="B134" s="14" t="s">
        <v>17</v>
      </c>
      <c r="C134" s="10">
        <f>SUM(C135)</f>
        <v>0</v>
      </c>
      <c r="D134" s="10">
        <f>SUM(D135)</f>
        <v>0</v>
      </c>
      <c r="E134" s="10">
        <v>2149510</v>
      </c>
      <c r="F134" s="10">
        <v>0</v>
      </c>
      <c r="G134" s="10">
        <v>0</v>
      </c>
      <c r="H134" s="10">
        <v>0</v>
      </c>
      <c r="I134" s="23"/>
      <c r="J134" s="23"/>
      <c r="K134" s="23"/>
    </row>
    <row r="135" spans="1:11" x14ac:dyDescent="0.25">
      <c r="A135" s="22"/>
      <c r="B135" s="24" t="s">
        <v>99</v>
      </c>
      <c r="C135" s="23"/>
      <c r="D135" s="23"/>
      <c r="E135" s="23">
        <v>2149510</v>
      </c>
      <c r="F135" s="23">
        <v>0</v>
      </c>
      <c r="G135" s="23">
        <v>0</v>
      </c>
      <c r="H135" s="23">
        <v>0</v>
      </c>
      <c r="I135" s="23"/>
      <c r="J135" s="23"/>
      <c r="K135" s="23"/>
    </row>
    <row r="136" spans="1:11" x14ac:dyDescent="0.25">
      <c r="A136" s="22"/>
      <c r="B136" s="24"/>
      <c r="C136" s="23"/>
      <c r="D136" s="23"/>
      <c r="E136" s="23"/>
      <c r="G136" s="23"/>
      <c r="H136" s="23"/>
      <c r="I136" s="23"/>
      <c r="J136" s="23"/>
      <c r="K136" s="23"/>
    </row>
    <row r="137" spans="1:11" x14ac:dyDescent="0.25">
      <c r="A137" s="29" t="s">
        <v>100</v>
      </c>
      <c r="B137" s="29"/>
      <c r="C137" s="29"/>
      <c r="D137" s="29"/>
      <c r="E137" s="29"/>
      <c r="F137" s="29"/>
      <c r="G137" s="29"/>
      <c r="H137" s="29"/>
      <c r="I137" s="27"/>
      <c r="J137" s="27"/>
      <c r="K137" s="27"/>
    </row>
    <row r="138" spans="1:11" x14ac:dyDescent="0.25">
      <c r="G138" s="27"/>
    </row>
    <row r="140" spans="1:11" x14ac:dyDescent="0.25">
      <c r="E140" s="23"/>
    </row>
    <row r="143" spans="1:11" x14ac:dyDescent="0.25">
      <c r="E143" s="23"/>
    </row>
    <row r="144" spans="1:11" x14ac:dyDescent="0.25">
      <c r="E144" s="23"/>
    </row>
    <row r="145" spans="5:5" x14ac:dyDescent="0.25">
      <c r="E145" s="23"/>
    </row>
    <row r="146" spans="5:5" x14ac:dyDescent="0.25">
      <c r="E146" s="23"/>
    </row>
    <row r="149" spans="5:5" x14ac:dyDescent="0.25">
      <c r="E149" s="23"/>
    </row>
    <row r="150" spans="5:5" x14ac:dyDescent="0.25">
      <c r="E150" s="23"/>
    </row>
    <row r="151" spans="5:5" x14ac:dyDescent="0.25">
      <c r="E151" s="23"/>
    </row>
    <row r="152" spans="5:5" x14ac:dyDescent="0.25">
      <c r="E152" s="27"/>
    </row>
  </sheetData>
  <mergeCells count="13">
    <mergeCell ref="H8:H9"/>
    <mergeCell ref="A8:B9"/>
    <mergeCell ref="C8:C9"/>
    <mergeCell ref="D8:D9"/>
    <mergeCell ref="E8:E9"/>
    <mergeCell ref="F8:F9"/>
    <mergeCell ref="G8:G9"/>
    <mergeCell ref="A1:B1"/>
    <mergeCell ref="A2:B2"/>
    <mergeCell ref="A3:B3"/>
    <mergeCell ref="A4:B4"/>
    <mergeCell ref="A5:B5"/>
    <mergeCell ref="A6:B6"/>
  </mergeCells>
  <printOptions horizontalCentered="1"/>
  <pageMargins left="0.78740157480314965" right="0.78740157480314965" top="1.9685039370078741" bottom="1.1811023622047245" header="0.31496062992125984" footer="0.31496062992125984"/>
  <pageSetup paperSize="119" scale="5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Clasificación Administrativa</vt:lpstr>
      <vt:lpstr>'Clasificación Administrativa'!Títulos_a_imprimir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soporte</dc:creator>
  <cp:lastModifiedBy>soporte</cp:lastModifiedBy>
  <dcterms:created xsi:type="dcterms:W3CDTF">2018-04-27T20:27:07Z</dcterms:created>
  <dcterms:modified xsi:type="dcterms:W3CDTF">2018-04-27T20:28:05Z</dcterms:modified>
</cp:coreProperties>
</file>