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8de79f7d5cb5f25/SAF 2020/Informes trimestrales/1 2020 Marzo/1er Informe Trimestral 2020/"/>
    </mc:Choice>
  </mc:AlternateContent>
  <xr:revisionPtr revIDLastSave="0" documentId="8_{999BC6D3-48B0-4FF1-AA6A-DB5990C94E2B}" xr6:coauthVersionLast="45" xr6:coauthVersionMax="45" xr10:uidLastSave="{00000000-0000-0000-0000-000000000000}"/>
  <bookViews>
    <workbookView xWindow="0" yWindow="0" windowWidth="19200" windowHeight="10800" tabRatio="1000" xr2:uid="{54955B14-FB2F-4C6B-B000-E76E5A8CE97C}"/>
  </bookViews>
  <sheets>
    <sheet name="SITUACIÓN FINANCIERA" sheetId="5" r:id="rId1"/>
    <sheet name="ANALITICO DE DEUDA" sheetId="10" r:id="rId2"/>
    <sheet name="ANALITICO DE DEUDA OBLIGACIONES" sheetId="11" r:id="rId3"/>
    <sheet name="BALANCE PRESUPUESTARIO" sheetId="1" r:id="rId4"/>
    <sheet name="ANÁLITICO DE INGRESOS " sheetId="12" r:id="rId5"/>
    <sheet name="AE- OBJETO DE GASTO" sheetId="2" r:id="rId6"/>
    <sheet name="AE-CLASIFICACIÓN ADMINISTRATIVA" sheetId="3" r:id="rId7"/>
    <sheet name="AE- CLASIFICACIÓN FUNCIONAL" sheetId="4" r:id="rId8"/>
    <sheet name="AE- SERVICIOS PERSONALES" sheetId="15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5" l="1"/>
  <c r="F10" i="15"/>
  <c r="E10" i="15"/>
  <c r="C10" i="15"/>
  <c r="C21" i="15"/>
  <c r="C32" i="15" s="1"/>
  <c r="E21" i="15"/>
  <c r="F21" i="15"/>
  <c r="F32" i="15" s="1"/>
  <c r="D23" i="15"/>
  <c r="G23" i="15" s="1"/>
  <c r="D22" i="15"/>
  <c r="D16" i="15"/>
  <c r="D15" i="15"/>
  <c r="D14" i="15"/>
  <c r="D13" i="15"/>
  <c r="D12" i="15"/>
  <c r="D11" i="15"/>
  <c r="D10" i="15" s="1"/>
  <c r="G31" i="15"/>
  <c r="D31" i="15"/>
  <c r="D30" i="15"/>
  <c r="G30" i="15" s="1"/>
  <c r="G29" i="15"/>
  <c r="D29" i="15"/>
  <c r="B28" i="15"/>
  <c r="D28" i="15" s="1"/>
  <c r="G28" i="15" s="1"/>
  <c r="D27" i="15"/>
  <c r="G27" i="15" s="1"/>
  <c r="D26" i="15"/>
  <c r="G26" i="15" s="1"/>
  <c r="D25" i="15"/>
  <c r="G25" i="15" s="1"/>
  <c r="B24" i="15"/>
  <c r="B21" i="15" s="1"/>
  <c r="G22" i="15"/>
  <c r="D20" i="15"/>
  <c r="G20" i="15" s="1"/>
  <c r="D19" i="15"/>
  <c r="G19" i="15" s="1"/>
  <c r="D18" i="15"/>
  <c r="G18" i="15" s="1"/>
  <c r="G17" i="15"/>
  <c r="B17" i="15"/>
  <c r="G16" i="15"/>
  <c r="G15" i="15"/>
  <c r="G14" i="15"/>
  <c r="G13" i="15"/>
  <c r="G12" i="15"/>
  <c r="G11" i="15"/>
  <c r="G10" i="15" s="1"/>
  <c r="D24" i="15" l="1"/>
  <c r="G24" i="15" s="1"/>
  <c r="G21" i="15" s="1"/>
  <c r="G32" i="15" s="1"/>
  <c r="E32" i="15"/>
  <c r="B10" i="15"/>
  <c r="B32" i="15" s="1"/>
  <c r="D33" i="15" s="1"/>
  <c r="D21" i="15" l="1"/>
  <c r="D32" i="15" s="1"/>
  <c r="G7" i="11"/>
  <c r="E7" i="11"/>
  <c r="G17" i="10"/>
  <c r="G16" i="10"/>
  <c r="G15" i="10"/>
  <c r="G14" i="10"/>
  <c r="G13" i="10" s="1"/>
  <c r="I13" i="10"/>
  <c r="I8" i="10" s="1"/>
  <c r="H13" i="10"/>
  <c r="F13" i="10"/>
  <c r="E13" i="10"/>
  <c r="E8" i="10" s="1"/>
  <c r="D13" i="10"/>
  <c r="C13" i="10"/>
  <c r="G12" i="10"/>
  <c r="G11" i="10"/>
  <c r="G10" i="10"/>
  <c r="I9" i="10"/>
  <c r="H9" i="10"/>
  <c r="H8" i="10" s="1"/>
  <c r="G9" i="10"/>
  <c r="G8" i="10" s="1"/>
  <c r="F9" i="10"/>
  <c r="E9" i="10"/>
  <c r="D9" i="10"/>
  <c r="D8" i="10" s="1"/>
  <c r="C9" i="10"/>
  <c r="C8" i="10" s="1"/>
  <c r="C18" i="10" s="1"/>
  <c r="F8" i="10"/>
  <c r="E57" i="1" l="1"/>
  <c r="E58" i="1" s="1"/>
  <c r="D57" i="1"/>
  <c r="D58" i="1" s="1"/>
  <c r="C57" i="1"/>
  <c r="C58" i="1" s="1"/>
  <c r="C46" i="1"/>
  <c r="C47" i="1" s="1"/>
  <c r="E45" i="1"/>
  <c r="E46" i="1" s="1"/>
  <c r="E47" i="1" s="1"/>
  <c r="D45" i="1"/>
  <c r="D46" i="1" s="1"/>
  <c r="D47" i="1" s="1"/>
  <c r="C45" i="1"/>
  <c r="C19" i="1"/>
  <c r="E15" i="1"/>
  <c r="D15" i="1"/>
  <c r="D14" i="1"/>
  <c r="D13" i="1"/>
  <c r="E12" i="1"/>
  <c r="D12" i="1"/>
  <c r="E11" i="1"/>
  <c r="D11" i="1"/>
  <c r="E8" i="1"/>
  <c r="E18" i="1" s="1"/>
  <c r="E19" i="1" s="1"/>
  <c r="E20" i="1" s="1"/>
  <c r="D8" i="1"/>
  <c r="D18" i="1" s="1"/>
  <c r="D19" i="1" s="1"/>
  <c r="D20" i="1" s="1"/>
</calcChain>
</file>

<file path=xl/sharedStrings.xml><?xml version="1.0" encoding="utf-8"?>
<sst xmlns="http://schemas.openxmlformats.org/spreadsheetml/2006/main" count="843" uniqueCount="539">
  <si>
    <t>ENTE PÚBLICO: PODER EJECUTIVO</t>
  </si>
  <si>
    <t>Balance Presupuestario - LDF</t>
  </si>
  <si>
    <t>01 DE ENERO AL 31 DE MARZO DE 2020</t>
  </si>
  <si>
    <t>(PESOS)</t>
  </si>
  <si>
    <t>Concepto (c)</t>
  </si>
  <si>
    <t>Estimado/</t>
  </si>
  <si>
    <t>Devengado</t>
  </si>
  <si>
    <t>Recaudado/</t>
  </si>
  <si>
    <t>Aprobado(d)</t>
  </si>
  <si>
    <t>Pagado</t>
  </si>
  <si>
    <t xml:space="preserve">        A. Ingresos Totales (A = A1+A2+A3)</t>
  </si>
  <si>
    <t xml:space="preserve">             A1. Ingresos de Libre Disposición</t>
  </si>
  <si>
    <t xml:space="preserve">             A2. Transferencias Federales Etiquetadas</t>
  </si>
  <si>
    <t xml:space="preserve">             A3. Financiamiento Neto</t>
  </si>
  <si>
    <t xml:space="preserve">        B. Egresos Presupuestarios1 (B = B1+B2)</t>
  </si>
  <si>
    <t xml:space="preserve">             B1. Gasto No Etiquetado (sin incluir Amortización de la Deuda Pública)</t>
  </si>
  <si>
    <t xml:space="preserve">             B2. Gasto Etiquetado (sin incluir Amortización de la Deuda Pública)</t>
  </si>
  <si>
    <t xml:space="preserve">        C. Remanentes del Ejercicio Anterior ( C = C1 + C2 )</t>
  </si>
  <si>
    <t xml:space="preserve">             C1. Remanentes de Ingresos de Libre Disposición aplicados en el periodo</t>
  </si>
  <si>
    <t xml:space="preserve">             C2. Remanentes de Transferencias Federales Etiquetadas aplicados en el periodo</t>
  </si>
  <si>
    <t>I. Balance Presupuestario (I = A -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</si>
  <si>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</si>
  <si>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</si>
  <si>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</si>
  <si>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</si>
  <si>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 xml:space="preserve">        E. Intereses, Comisiones y Gastos de la Deuda (E = E1+ E2)</t>
  </si>
  <si>
    <t xml:space="preserve">             E1. Intereses, Comisiones y Gastos de la Deuda con Gasto No Etiquetado</t>
  </si>
  <si>
    <t xml:space="preserve">             E2. Intereses, Comisiones y Gastos de la Deuda con Gasto Etiquetado</t>
  </si>
  <si>
    <t>IV. Balance Primario (IV = III + E)</t>
  </si>
  <si>
    <t xml:space="preserve">        F. Financiamiento (F = F1 + F2)</t>
  </si>
  <si>
    <t xml:space="preserve">             F1. Financiamiento con Fuente de Pago de Ingresos de Libre Disposición</t>
  </si>
  <si>
    <t xml:space="preserve">             F2. Financiamiento con Fuente de Pago de Transferencias Federales Etiquetadas</t>
  </si>
  <si>
    <t xml:space="preserve">        G. Amortización de la Deuda (G = G1 + G2)</t>
  </si>
  <si>
    <t xml:space="preserve">             G1. Amortización de la Deuda Pública con Gasto No Etiquetado</t>
  </si>
  <si>
    <t xml:space="preserve">             G2. Amortización de la Deuda Pública con Gasto Etiquetado</t>
  </si>
  <si>
    <t xml:space="preserve">        A3. Financiamiento Neto (A3 = F- G )</t>
  </si>
  <si>
    <t xml:space="preserve">        A1. Ingresos de Libre Disposición</t>
  </si>
  <si>
    <t xml:space="preserve">        A3.1 Financiamiento Neto con Fuente de Pago de Ingresos de Libre Disposición (A3.1 = F1- G1)</t>
  </si>
  <si>
    <t xml:space="preserve">        B1. Gasto No Etiquetado (sin incluir Amortización de la Deuda Pública)</t>
  </si>
  <si>
    <t xml:space="preserve">        C1. Remanentes de Ingresos de Libre Disposición aplicados en el periodo</t>
  </si>
  <si>
    <t>V. Balance Presupuestario de Recursos Disponibles (V = A1 + A3.1 -– B 1 + C1)</t>
  </si>
  <si>
    <t>VI. Balance Presupuestario de Recursos Disponibles sin Financiamiento Neto (VI = V- A3.1)</t>
  </si>
  <si>
    <t xml:space="preserve">        A2. Transferencias Federales Etiquetadas</t>
  </si>
  <si>
    <t xml:space="preserve">        A3.2 Financiamiento Neto con Fuente de Pago de Transferencias Federales Etiquetadas (A3.2 = F2 - G2)</t>
  </si>
  <si>
    <t xml:space="preserve">        B2. Gasto Etiquetado (sin incluir Amortización de la Deuda Pública)</t>
  </si>
  <si>
    <t xml:space="preserve">        C2. Remanentes de Transferencias Federales Etiquetadas aplicados en el periodo</t>
  </si>
  <si>
    <t>VII. Balance Presupuestario de Recursos Etiquetados (VII = A2 + A3.2 - B2 + C2)</t>
  </si>
  <si>
    <t>VIII. Balance Presupuestario de Recursos Etiquetados sin Financiamiento Neto (VIII = VII -  A3.2)</t>
  </si>
  <si>
    <t>Bajo protesta de decir verdad declaramos que los Estados Financieros y sus Notas son razonablemente correctos y responsabilidad del emisor.</t>
  </si>
  <si>
    <t>III. Total de Egresos (III = I + II)</t>
  </si>
  <si>
    <t xml:space="preserve">            i7) Adeudos de Ejercicios Fiscales Anteriores (ADEFAS)</t>
  </si>
  <si>
    <t xml:space="preserve">            i6) Apoyos Financieros</t>
  </si>
  <si>
    <t xml:space="preserve">            i5) Costo por Coberturas</t>
  </si>
  <si>
    <t xml:space="preserve">            i4) Gastos de la Deuda Pública</t>
  </si>
  <si>
    <t xml:space="preserve">            i3) Comisiones de la Deuda Pública</t>
  </si>
  <si>
    <t xml:space="preserve">            i2) Intereses de la Deuda Pública</t>
  </si>
  <si>
    <t xml:space="preserve">            i1) Amortización de la Deuda Pública</t>
  </si>
  <si>
    <t xml:space="preserve">        I. Deuda Pública (I=i1+i2+i3+i4+i5+i6+i7)</t>
  </si>
  <si>
    <t xml:space="preserve">            h3) Convenios</t>
  </si>
  <si>
    <t xml:space="preserve">            h2) Aportaciones</t>
  </si>
  <si>
    <t xml:space="preserve">            h1) Participaciones</t>
  </si>
  <si>
    <t xml:space="preserve">        H. Participaciones y Aportaciones (H=h1+h2+h3)</t>
  </si>
  <si>
    <t xml:space="preserve">            g7) Provisiones para Contingencias y Otras Erogaciones Especiales</t>
  </si>
  <si>
    <t xml:space="preserve">            g6) Otras Inversiones Financieras</t>
  </si>
  <si>
    <t xml:space="preserve">            g5) Inversiones en Fideicomisos, Mandatos y Otros Análogos Fideicomiso de Desastres Naturales (Informativo)</t>
  </si>
  <si>
    <t xml:space="preserve">            g4) Concesión de Préstamos</t>
  </si>
  <si>
    <t xml:space="preserve">            g3) Compra de Títulos y Valores</t>
  </si>
  <si>
    <t xml:space="preserve">            g2) Acciones y Participaciones de Capital</t>
  </si>
  <si>
    <t xml:space="preserve">            g1) Inversiones Para el Fomento de Actividades Productivas</t>
  </si>
  <si>
    <t xml:space="preserve">        G. Inversiones Financieras y Otras Provisiones (G=g1+g2+g3+g4+g5+g6+g7)</t>
  </si>
  <si>
    <t xml:space="preserve">            f3) Proyectos Productivos y Acciones de Fomento</t>
  </si>
  <si>
    <t xml:space="preserve">            f2) Obra Pública en Bienes Propios</t>
  </si>
  <si>
    <t xml:space="preserve">            f1) Obra Pública en Bienes de Dominio Público</t>
  </si>
  <si>
    <t xml:space="preserve">        F. Inversión Pública (F=f1+f2+f3)</t>
  </si>
  <si>
    <t xml:space="preserve">            e9) Activos Intangibles</t>
  </si>
  <si>
    <t xml:space="preserve">            e8) Bienes Inmuebles</t>
  </si>
  <si>
    <t xml:space="preserve">            e7) Activos Biológicos</t>
  </si>
  <si>
    <t xml:space="preserve">            e6) Maquinaria, Otros Equipos y Herramientas</t>
  </si>
  <si>
    <t xml:space="preserve">            e5) Equipo de Defensa y Seguridad</t>
  </si>
  <si>
    <t xml:space="preserve">            e4) Vehículos y Equipo de Transporte</t>
  </si>
  <si>
    <t xml:space="preserve">            e3) Equipo e Instrumental Médico y de Laboratorio</t>
  </si>
  <si>
    <t xml:space="preserve">            e2) Mobiliario y Equipo Educacional y Recreativo</t>
  </si>
  <si>
    <t xml:space="preserve">            e1) Mobiliario y Equipo de Administración</t>
  </si>
  <si>
    <t xml:space="preserve">        E. Bienes Muebles, Inmuebles e Intangibles (E=e1+e2+e3+e4+e5+e6+e7+e8+e9)</t>
  </si>
  <si>
    <t xml:space="preserve">            d9) Transferencias al Exterior</t>
  </si>
  <si>
    <t xml:space="preserve">            d8) Donativos</t>
  </si>
  <si>
    <t xml:space="preserve">            d7) Transferencias a la Seguridad Social</t>
  </si>
  <si>
    <t xml:space="preserve">            d6) Transferencias a Fideicomisos, Mandatos y Otros Análogos</t>
  </si>
  <si>
    <t xml:space="preserve">            d5) Pensiones y Jubilaciones</t>
  </si>
  <si>
    <t xml:space="preserve">            d4) Ayudas Sociales</t>
  </si>
  <si>
    <t xml:space="preserve">            d3) Subsidios y Subvenciones</t>
  </si>
  <si>
    <t xml:space="preserve">            d2) Transferencias al Resto del Sector Público</t>
  </si>
  <si>
    <t xml:space="preserve">            d1) Transferencias Internas y Asignaciones al Sector Público</t>
  </si>
  <si>
    <t xml:space="preserve">        D. Transferencias, Asignaciones, Subsidios y Otras Ayudas (D=d1+d2+d3+d4+d5+d6+d7+d8+d9)</t>
  </si>
  <si>
    <t xml:space="preserve">            c9) Otros Servicios Generales</t>
  </si>
  <si>
    <t xml:space="preserve">            c8) Servicios Oficiales</t>
  </si>
  <si>
    <t xml:space="preserve">            c7) Servicios de Traslado y Viáticos</t>
  </si>
  <si>
    <t xml:space="preserve">            c6) Servicios de Comunicación Social y Publicidad</t>
  </si>
  <si>
    <t xml:space="preserve">            c5) Servicios de Instalación, Reparación, Mantenimiento y Conservación</t>
  </si>
  <si>
    <t xml:space="preserve">            c4) Servicios Financieros, Bancarios y Comerciales</t>
  </si>
  <si>
    <t xml:space="preserve">            c3) Servicios Profesionales, Científicos, Técnicos y Otros Servicios</t>
  </si>
  <si>
    <t xml:space="preserve">            c2) Servicios de Arrendamiento</t>
  </si>
  <si>
    <t xml:space="preserve">            c1) Servicios Básicos</t>
  </si>
  <si>
    <t xml:space="preserve">        C. Servicios Generales (C=c1+c2+c3+c4+c5+c6+c7+c8+c9)</t>
  </si>
  <si>
    <t xml:space="preserve">            b9) Herramientas, Refacciones y Accesorios Menores</t>
  </si>
  <si>
    <t xml:space="preserve">            b8) Materiales y Suministros Para Seguridad</t>
  </si>
  <si>
    <t xml:space="preserve">            b7) Vestuario, Blancos, Prendas de Protección y Artículos Deportivos</t>
  </si>
  <si>
    <t xml:space="preserve">            b6) Combustibles, Lubricantes y Aditivos</t>
  </si>
  <si>
    <t xml:space="preserve">            b5) Productos Químicos, Farmacéuticos y de Laboratorio</t>
  </si>
  <si>
    <t xml:space="preserve">            b4) Materiales y Artículos de Construcción y de Reparación</t>
  </si>
  <si>
    <t xml:space="preserve">            b3) Materias Primas y Materiales de Producción y Comercialización</t>
  </si>
  <si>
    <t xml:space="preserve">            b2) Alimentos y Utensilios</t>
  </si>
  <si>
    <t xml:space="preserve">            b1) Materiales de Administración, Emisión de Documentos y Artículos Oficiales</t>
  </si>
  <si>
    <t xml:space="preserve">        B. Materiales y Suministros (B=b1+b2+b3+b4+b5+b6+b7+b8+b9)</t>
  </si>
  <si>
    <t xml:space="preserve">            a7) Pago de Estímulos a Servidores Públicos</t>
  </si>
  <si>
    <t xml:space="preserve">            a6) Previsiones</t>
  </si>
  <si>
    <t xml:space="preserve">            a5) Otras Prestaciones Sociales y Económicas</t>
  </si>
  <si>
    <t xml:space="preserve">            a4) Seguridad Social</t>
  </si>
  <si>
    <t xml:space="preserve">            a3) Remuneraciones Adicionales y Especiales</t>
  </si>
  <si>
    <t xml:space="preserve">            a2) Remuneraciones al Personal de Carácter Transitorio</t>
  </si>
  <si>
    <t xml:space="preserve">            a1) Remuneraciones al Personal de Carácter Permanente</t>
  </si>
  <si>
    <t xml:space="preserve">        A. Servicios Personales (A=a1+a2+a3+a4+a5+a6+a7)</t>
  </si>
  <si>
    <t>II. Gasto Etiquetado (II=A+B+C+D+E+F+G+H+I)</t>
  </si>
  <si>
    <t>I. Gasto No Etiquetado (I=A+B+C+D+E+F+G+H+I)</t>
  </si>
  <si>
    <t>(Reducciones)</t>
  </si>
  <si>
    <t>(c)</t>
  </si>
  <si>
    <t>Modificado</t>
  </si>
  <si>
    <t>Ampliaciones/</t>
  </si>
  <si>
    <t>Aprobado (d)</t>
  </si>
  <si>
    <t>Subejercido (e)</t>
  </si>
  <si>
    <t>Egresos</t>
  </si>
  <si>
    <t>Clasificación por Objeto del Gasto (Capítulo y Concepto)</t>
  </si>
  <si>
    <t>Estado Analítico del Ejercicio del Presupuesto de Egresos Detallado - LDF</t>
  </si>
  <si>
    <t>III. TOTAL DE EGRESOS  (III = I + II)</t>
  </si>
  <si>
    <t xml:space="preserve">            EMPRESA PORTUARIA YUCATECA SA DE CV</t>
  </si>
  <si>
    <t xml:space="preserve">            AEROPUERTO  DE CHICHÉN ITZÁ DEL ESTADO DE YUCATÁN SA DE CV</t>
  </si>
  <si>
    <t xml:space="preserve">            SISTEMA TELE YUCATÁN SA DE CV</t>
  </si>
  <si>
    <t xml:space="preserve">        ENTIDADES PARAESTATALES EMPRESARIALES NO FINANCIERAS CON PARTICIPACIÓN ESTATAL MAYORITARIA</t>
  </si>
  <si>
    <t xml:space="preserve">            INSTITUTO DE SEGURIDAD SOCIAL DE LOS TRABAJADORES DEL ESTADO DE YUCATÁN</t>
  </si>
  <si>
    <t xml:space="preserve">        INSTITUCIONES PÚBLICAS DE SEGURIDAD SOCIAL</t>
  </si>
  <si>
    <t xml:space="preserve">            HOSPITAL GENERAL DE TEKAX</t>
  </si>
  <si>
    <t xml:space="preserve">            INSTITUTO PARA LA INCLUSIÓN DE LAS PERSONAS CON DISCAPACIDAD DEL ESTADO DE YUCATÁN</t>
  </si>
  <si>
    <t xml:space="preserve">            INSTITUTO DE MOVILIDAD Y DESARROLLO URBANO TERRITORIAL</t>
  </si>
  <si>
    <t xml:space="preserve">            FIDEICOMISO PUBLICO PARA LA ADMINISTRACION DEL PALACIO DE LA MÚSICA</t>
  </si>
  <si>
    <t xml:space="preserve">            SECRETARIA EJECUTIVA DEL SISTEMA ESTATAL ANTICORRUPCION</t>
  </si>
  <si>
    <t xml:space="preserve">            FIDEICOMISO PÚBLICO PARA LA ADMINISTRACIÓN DE LA RESERVA TERRITORIAL DE UCÚ</t>
  </si>
  <si>
    <t xml:space="preserve">            FIDEICOMISO PARA EL DESARROLLO DEL TURISMO DE REUNIONES EN YUCATÁN</t>
  </si>
  <si>
    <t xml:space="preserve">            AGENCIA PARA EL DESARROLLO  DE YUCATÁN</t>
  </si>
  <si>
    <t xml:space="preserve">            COMISIÓN EJECUTIVA ESTATAL DE ATENCIÓN A VICTIMAS</t>
  </si>
  <si>
    <t xml:space="preserve">            UNIVERSIDAD POLITÉCNICA DE YUCATÁN</t>
  </si>
  <si>
    <t xml:space="preserve">            UNIVERSIDAD TECNOLÓGICA REGIONAL DEL SUR</t>
  </si>
  <si>
    <t xml:space="preserve">            UNIVERSIDAD DE ORIENTE</t>
  </si>
  <si>
    <t xml:space="preserve">            INSTITUTO TECNOLÓGICO SUPERIOR PROGRESO</t>
  </si>
  <si>
    <t xml:space="preserve">            INSTITUTO TECNOLÓGICO SUPERIOR DE MOTUL</t>
  </si>
  <si>
    <t xml:space="preserve">            INSTITUTO TECNOLÓGICO SUPERIOR DEL SUR DEL ESTADO DE YUCATÁN</t>
  </si>
  <si>
    <t xml:space="preserve">            UNIVERSIDAD TECNOLÓGICA DEL PONIENTE</t>
  </si>
  <si>
    <t xml:space="preserve">            UNIVERSIDAD TECNOLÓGICA DEL MAYAB</t>
  </si>
  <si>
    <t xml:space="preserve">            UNIVERSIDAD TECNOLÓGICA DEL CENTRO</t>
  </si>
  <si>
    <t xml:space="preserve">            INSTITUTO TECNOLÓGICO SUPERIOR DE VALLADOLID</t>
  </si>
  <si>
    <t xml:space="preserve">            UNIVERSIDAD TECNOLÓGICA METROPOLITANA</t>
  </si>
  <si>
    <t xml:space="preserve">            ESCUELA SUPERIOR DE ARTES DE YUCATÁN</t>
  </si>
  <si>
    <t xml:space="preserve">            SECRETARIA TÉCNICA DE PLANEACIÓN Y EVALUACIÓN.</t>
  </si>
  <si>
    <t xml:space="preserve">            FIDEICOMISO GARANTE DE LA ORQUESTA SINFÓNICA DE YUCATÁN</t>
  </si>
  <si>
    <t xml:space="preserve">            INSTITUTO DE SEGURIDAD JURÍDICA PATRIMONIAL DE YUCATÁN</t>
  </si>
  <si>
    <t xml:space="preserve">            RÉGIMEN ESTATAL DE PROTECCIÓN SOCIAL EN SALUD YUCATÁN</t>
  </si>
  <si>
    <t xml:space="preserve">            CENTRO ESTATAL DE TRASPLANTES DE YUCATÁN</t>
  </si>
  <si>
    <t xml:space="preserve">            HOSPITAL COMUNITARIO DE PETO YUCATAN</t>
  </si>
  <si>
    <t xml:space="preserve">            HOSPITAL COMUNITARIO DE TICUL YUCATÁN</t>
  </si>
  <si>
    <t xml:space="preserve">            HOSPITAL DE LA AMISTAD</t>
  </si>
  <si>
    <t xml:space="preserve">            ADMINISTRACIÓN DEL PATRIMONIO DE LA BENEFICENCIA PÚBLICA DEL ESTADO DE YUCATÁN</t>
  </si>
  <si>
    <t xml:space="preserve">            OPD SERVICIOS DE SALUD DE YUCATÁN</t>
  </si>
  <si>
    <t xml:space="preserve">            JUNTA DE  ASISTENCIA PRIVADA DEL ESTADO DE YUCATÁN</t>
  </si>
  <si>
    <t xml:space="preserve">            SISTEMA PARA EL DESARROLLO INTEGRAL DE LA FAMILIA EN YUCATÁN</t>
  </si>
  <si>
    <t xml:space="preserve">            PATRONATO DE LAS UNIDADES DE SERVICIOS CULTURALES Y TURÍSTICOS DEL ESTADO DE YUCATÁN</t>
  </si>
  <si>
    <t xml:space="preserve">            FIDEICOMISO PARA LA PROMOCIÓN TURÍSTICA DEL ESTADO DE YUCATÁN</t>
  </si>
  <si>
    <t xml:space="preserve">            INSTITUTO PROMOTOR DE FERIAS DE YUCATÁN</t>
  </si>
  <si>
    <t xml:space="preserve">            CASA DE LAS ARTESANÍAS DEL ESTADO DE YUCATÁN</t>
  </si>
  <si>
    <t xml:space="preserve">            INSTITUTO YUCATECO DE EMPRENDEDORES</t>
  </si>
  <si>
    <t xml:space="preserve">            INSTITUTO DE CAPACITACIÓN PARA EL TRABAJO DEL ESTADO DE YUCATÁN</t>
  </si>
  <si>
    <t xml:space="preserve">            INSTITUTO DE BECAS  Y CRÉDITO EDUCATIVO DEL ESTADO DE YUCATÁN</t>
  </si>
  <si>
    <t xml:space="preserve">            INSTITUTO DE EDUCACIÓN PARA ADULTOS DEL ESTADO DE YUCATÁN</t>
  </si>
  <si>
    <t xml:space="preserve">            COLEGIO DE EDUCACIÓN PROFESIONAL TÉCNICA DEL ESTADO DE YUCATÁN</t>
  </si>
  <si>
    <t xml:space="preserve">            COLEGIO DE ESTUDIOS CIENTÍFICOS Y TECNOLÓGICOS DEL ESTADO DE YUCATÁN</t>
  </si>
  <si>
    <t xml:space="preserve">            COLEGIO DE BACHILLERES DEL ESTADO DE YUCATÁN</t>
  </si>
  <si>
    <t xml:space="preserve">            INSTITUTO DEL DEPORTE DEL ESTADO DE YUCATÁN</t>
  </si>
  <si>
    <t xml:space="preserve">            INSTITUTO DE VIVIENDA DEL ESTADO DE YUCATÁN</t>
  </si>
  <si>
    <t xml:space="preserve">            INSTITUTO PARA LA CONSTRUCCIÓN Y CONSERVACIÓN DE OBRA PÚBLICA EN YUCATÁN</t>
  </si>
  <si>
    <t xml:space="preserve">            JUNTA DE AGUA POTABLE Y ALCANTARILLADO DE YUCATÁN</t>
  </si>
  <si>
    <t xml:space="preserve">            INSTITUTO DE INFRAESTRUCTURA CARRETERA DE YUCATÁN</t>
  </si>
  <si>
    <t xml:space="preserve">            INSTITUTO PARA EL DESARROLLO Y CERTIFICACIÓN DE LA INFRAESTRUCTURA FÍSICA EDUCATIVA DE YUCATÁN</t>
  </si>
  <si>
    <t xml:space="preserve">            LA JUNTA DE ELECTRIFICACIÓN DEL ESTADO DE YUCATÁN</t>
  </si>
  <si>
    <t xml:space="preserve">            INSTITUTO PARA EL DESARROLLO DE LA CULTURA MAYA DEL ESTADO DE YUCATÁN</t>
  </si>
  <si>
    <t xml:space="preserve">        ENTIDADES PARAESTATALES Y FIDEICOMISOS NO EMPRESARIALES Y NO FINANCIEROS</t>
  </si>
  <si>
    <t xml:space="preserve">            TRIBUNAL DE JUSTICIA  ADMINISTRATIVA DEL ESTADO DE YUCATÁN</t>
  </si>
  <si>
    <t xml:space="preserve">            UNIVERSIDAD AUTÓNOMA DE YUCATÁN</t>
  </si>
  <si>
    <t xml:space="preserve">            INSTITUTO ESTATAL DE TRANSPARENCIA</t>
  </si>
  <si>
    <t xml:space="preserve">            COMISIÓN DE LOS DERECHOS HUMANOS DEL ESTADO DE YUCATÁN</t>
  </si>
  <si>
    <t xml:space="preserve">            INSTITUTO ELECTORAL Y DE PARTICIPACION CIUDADANA DE YUCATAN</t>
  </si>
  <si>
    <t xml:space="preserve">            TRIBUNAL ELECTORAL DEL ESTADO DE YUCATÁN</t>
  </si>
  <si>
    <t xml:space="preserve">        ORGANISMOS  AUTÓNOMOS</t>
  </si>
  <si>
    <t xml:space="preserve">            PODER JUDICIAL</t>
  </si>
  <si>
    <t xml:space="preserve">        PODER JUDICIAL</t>
  </si>
  <si>
    <t xml:space="preserve">            PODER LEGISLATIVO</t>
  </si>
  <si>
    <t xml:space="preserve">        PODER LEGISLATIVO</t>
  </si>
  <si>
    <t xml:space="preserve">            SECRETARÍA DE PESCA Y ACUACULTURA SUSTENTABLES</t>
  </si>
  <si>
    <t xml:space="preserve">            SECRETARÍA DE LAS MUJERES</t>
  </si>
  <si>
    <t xml:space="preserve">            SECRETARIA DE INVESTIGACIÓN, INNOVACIÓN Y EDUCACIÓN SUPERIOR</t>
  </si>
  <si>
    <t xml:space="preserve">            SECRETARÍA DE ADMINISTRACIÓN Y FINANZAS</t>
  </si>
  <si>
    <t xml:space="preserve">            SECRETARÍA DE LA CULTURA Y LAS ARTES</t>
  </si>
  <si>
    <t xml:space="preserve">            CONSEJERÍA JURÍDICA</t>
  </si>
  <si>
    <t xml:space="preserve">            DEUDA PÚBLICA</t>
  </si>
  <si>
    <t xml:space="preserve">            PARTICIPACIONES,  APORTACIONES  Y TRANSFERENCIAS A MUNICIPIOS</t>
  </si>
  <si>
    <t xml:space="preserve">            JUBILACIONES Y PENSIONES</t>
  </si>
  <si>
    <t xml:space="preserve">            SECRETARÍA DE SALUD</t>
  </si>
  <si>
    <t xml:space="preserve">            SECRETARÍA DE DESARROLLO SOCIAL</t>
  </si>
  <si>
    <t xml:space="preserve">            SECRETARÍA DE LA CONTRALORÍA GENERAL</t>
  </si>
  <si>
    <t xml:space="preserve">            SECRETARÍA DE DESARROLLO SUSTENTABLE</t>
  </si>
  <si>
    <t xml:space="preserve">            SECRETARÍA DE FOMENTO TURÍSTICO</t>
  </si>
  <si>
    <t xml:space="preserve">            SECRETARÍA DE FOMENTO ECONÓMICO Y TRABAJO</t>
  </si>
  <si>
    <t xml:space="preserve">            SECRETARÍA DE DESARROLLO RURAL</t>
  </si>
  <si>
    <t xml:space="preserve">            FISCALÍA GENERAL DEL ESTADO</t>
  </si>
  <si>
    <t xml:space="preserve">            SECRETARÍA DE EDUCACIÓN</t>
  </si>
  <si>
    <t xml:space="preserve">            SECRETARÍA DE SEGURIDAD PÚBLICA</t>
  </si>
  <si>
    <t xml:space="preserve">            SECRETARÍA DE OBRAS PÚBLICAS</t>
  </si>
  <si>
    <t xml:space="preserve">            SECRETARÍA GENERAL DE GOBIERNO</t>
  </si>
  <si>
    <t xml:space="preserve">            DESPACHO DEL GOBERNADOR</t>
  </si>
  <si>
    <t xml:space="preserve">        PODER EJECUTIVO</t>
  </si>
  <si>
    <t>II. GASTO ETIQUETADO</t>
  </si>
  <si>
    <t xml:space="preserve">            SECRETARIA EJECUTIVA DEL SISTEMA ESTATAL ANTICORRUPCION	</t>
  </si>
  <si>
    <t xml:space="preserve">            AGENCIA PARA EL DESARROLLO DE YUCATAN</t>
  </si>
  <si>
    <t>I. GASTO NO ETIQUETADO</t>
  </si>
  <si>
    <t>Clasificación Administrativa</t>
  </si>
  <si>
    <t xml:space="preserve">            d4) Adeudos de Ejercicios Fiscales Anteriores</t>
  </si>
  <si>
    <t xml:space="preserve">            d3) Saneamiento del Sistema Financiero</t>
  </si>
  <si>
    <t xml:space="preserve">            d2) Transferencias, Participaciones y Aportaciones Entre Diferentes Niveles y Ordenes de Gobierno</t>
  </si>
  <si>
    <t xml:space="preserve">            d1) Transacciones de la Deuda Publica / Costo Financiero de la Deuda</t>
  </si>
  <si>
    <t xml:space="preserve">        D. Otras No Clasificadas en Funciones Anteriores (D=d1+d2+d3+d4)</t>
  </si>
  <si>
    <t xml:space="preserve">            c9) Otras Industrias y Otros Asuntos Económicos</t>
  </si>
  <si>
    <t xml:space="preserve">            c8) Ciencia, Tecnología e Innovación</t>
  </si>
  <si>
    <t xml:space="preserve">            c7) Turismo</t>
  </si>
  <si>
    <t xml:space="preserve">            c6) Comunicaciones</t>
  </si>
  <si>
    <t xml:space="preserve">            c5) Transporte</t>
  </si>
  <si>
    <t xml:space="preserve">            c4) Minería, Manufacturas y Construcción</t>
  </si>
  <si>
    <t xml:space="preserve">            c3) Combustibles y Energía</t>
  </si>
  <si>
    <t xml:space="preserve">            c2) Agropecuaria, Silvicultura, Pesca y Caza</t>
  </si>
  <si>
    <t xml:space="preserve">            c1) Asuntos Económicos, Comerciales y Laborales en General</t>
  </si>
  <si>
    <t xml:space="preserve">        C. Desarrollo Económico (C=c1+c2+c3+c4+c5+c6+c7+c8+c9)</t>
  </si>
  <si>
    <t xml:space="preserve">            b7) Otros Asuntos Sociales</t>
  </si>
  <si>
    <t xml:space="preserve">            b6) Protección Social</t>
  </si>
  <si>
    <t xml:space="preserve">            b5) Educación</t>
  </si>
  <si>
    <t xml:space="preserve">            b4) Recreación, Cultura y Otras Manifestaciones Sociales</t>
  </si>
  <si>
    <t xml:space="preserve">            b3) Salud</t>
  </si>
  <si>
    <t xml:space="preserve">            b2) Vivienda y Servicios a la Comunidad</t>
  </si>
  <si>
    <t xml:space="preserve">            b1) Protección Ambiental</t>
  </si>
  <si>
    <t xml:space="preserve">        B. Desarrollo Social (B=b1+b2+b3+b4+b5+b6+b7)</t>
  </si>
  <si>
    <t xml:space="preserve">            a8) Otros Servicios Generales</t>
  </si>
  <si>
    <t xml:space="preserve">            a7) Asuntos de Orden Público y de Seguridad Interior</t>
  </si>
  <si>
    <t xml:space="preserve">            a6) Seguridad Nacional</t>
  </si>
  <si>
    <t xml:space="preserve">            a5) Asuntos Financieros y Hacendarios</t>
  </si>
  <si>
    <t xml:space="preserve">            a4) Relaciones Exteriores</t>
  </si>
  <si>
    <t xml:space="preserve">            a3) Coordinación de la Política de Gobierno</t>
  </si>
  <si>
    <t xml:space="preserve">            a2) Justicia</t>
  </si>
  <si>
    <t xml:space="preserve">            a1) Legislación</t>
  </si>
  <si>
    <t xml:space="preserve">        A. Gobierno (A=a1+a2+a3+a4+a5+a6+a7+a8)</t>
  </si>
  <si>
    <t>II. Gasto Etiquetado (II=A+B+C+D)</t>
  </si>
  <si>
    <t>I. Gasto No Etiquetado (I=A+B+C+D)</t>
  </si>
  <si>
    <t>Clasificación Funcional (Finalidad y Función)</t>
  </si>
  <si>
    <t>Estado de Situación Financiera Detallado - LDF</t>
  </si>
  <si>
    <t>01 DE ENERO AL 31 DE MARZO DE 2020 AL 31 DE DICIEMBRE DE 2019</t>
  </si>
  <si>
    <t>(Pesos)</t>
  </si>
  <si>
    <t>31 DE DICIEMBRE DE 2019 (e)</t>
  </si>
  <si>
    <t>ACTIVO</t>
  </si>
  <si>
    <t>PASIVO</t>
  </si>
  <si>
    <t xml:space="preserve">        Activo Circulante</t>
  </si>
  <si>
    <t xml:space="preserve">        Pasivo Circulante</t>
  </si>
  <si>
    <t xml:space="preserve">            a. Efectivo y Equivalentes (a=a1+a2+a3+a4+a5+a6+a7)</t>
  </si>
  <si>
    <t xml:space="preserve">            a. Cuentas por Pagar a Corto Plazo (a=a1+a2+a3+a4+a5+a6+a7+a8+a9)</t>
  </si>
  <si>
    <t xml:space="preserve">                a1) Efectivo</t>
  </si>
  <si>
    <t xml:space="preserve">                a1) Servicios Personales por Pagar a Corto Plazo</t>
  </si>
  <si>
    <t xml:space="preserve">                a2) Bancos/Tesorería</t>
  </si>
  <si>
    <t xml:space="preserve">                a2) Proveedores por Pagar a Corto Plazo</t>
  </si>
  <si>
    <t xml:space="preserve">                a3) Bancos/Dependencias y Otros</t>
  </si>
  <si>
    <t xml:space="preserve">                a3) Contratistas por Obras Públicas por Pagar a Corto Plazo</t>
  </si>
  <si>
    <t xml:space="preserve">                a4) Inversiones Temporales (Hasta 3 meses)</t>
  </si>
  <si>
    <t xml:space="preserve">                a4) Participaciones y Aportaciones por Pagar a Corto Plazo</t>
  </si>
  <si>
    <t xml:space="preserve">                a5) Fondos con Afectación Específica</t>
  </si>
  <si>
    <t xml:space="preserve">                a5) Transferencias Otorgadas por Pagar a Corto Plazo</t>
  </si>
  <si>
    <t xml:space="preserve">                a6) Depósitos de Fondos de Terceros en Garantía y/o Administración</t>
  </si>
  <si>
    <t xml:space="preserve">                a6) Intereses, Comisiones y Otros Gastos de la Deuda Pública por Pagar a Corto Plazo</t>
  </si>
  <si>
    <t xml:space="preserve">                a7) Otros Efectivos y Equivalentes</t>
  </si>
  <si>
    <t xml:space="preserve">                a7) Retenciones y Contribuciones por Pagar a Corto Plazo</t>
  </si>
  <si>
    <t xml:space="preserve">            b. Derechos a Recibir Efectivo o Equivalentes (b=b1+b2+b3+b4+b5+b6+b7)</t>
  </si>
  <si>
    <t xml:space="preserve">                a8) Devoluciones de la Ley de Ingresos por Pagar a Corto Plazo</t>
  </si>
  <si>
    <t xml:space="preserve">                b1) Inversiones Financieras de Corto Plazo</t>
  </si>
  <si>
    <t xml:space="preserve">                a9) Otras Cuentas por Pagar a Corto Plazo</t>
  </si>
  <si>
    <t xml:space="preserve">                b2) Cuentas por Cobrar a Corto Plazo</t>
  </si>
  <si>
    <t xml:space="preserve">            b. Documentos por Pagar a Corto Plazo (b=b1+b2+b3)</t>
  </si>
  <si>
    <t xml:space="preserve">                b3) Deudores Diversos por Cobrar a Corto Plazo</t>
  </si>
  <si>
    <t xml:space="preserve">                b1) Documentos Comerciales por Pagar a Corto Plazo</t>
  </si>
  <si>
    <t xml:space="preserve">                b4) Ingresos por Recuperar a Corto Plazo</t>
  </si>
  <si>
    <t xml:space="preserve">                b2) Documentos con Contratistas por Obras Públicas por Pagar a Corto Plazo</t>
  </si>
  <si>
    <t xml:space="preserve">                b5) Deudores por Anticipos de la Tesorería a Corto Plazo</t>
  </si>
  <si>
    <t xml:space="preserve">                b3) Otros Documentos por Pagar a Corto Plazo</t>
  </si>
  <si>
    <t xml:space="preserve">                b6) Préstamos Otorgados a Corto Plazo</t>
  </si>
  <si>
    <t xml:space="preserve">            c. Porción a Corto Plazo de la Deuda Pública a Largo Plazo (c=c1+c2)</t>
  </si>
  <si>
    <t xml:space="preserve">                b7) Otros Derechos a Recibir Efectivo o Equivalentes a Corto Plazo</t>
  </si>
  <si>
    <t xml:space="preserve">                c1) Porción a Corto Plazo de la Deuda Pública</t>
  </si>
  <si>
    <t xml:space="preserve">            c. Derechos a Recibir Bienes o Servicios (c=c1+c2+c3+c4+c5)</t>
  </si>
  <si>
    <t xml:space="preserve">                c2) Porción a Corto Plazo de Arrendamiento Financiero</t>
  </si>
  <si>
    <t xml:space="preserve">                c1) Anticipo a Proveedores por Adquisición de Bienes y Prestación de Servicios a Corto Plazo</t>
  </si>
  <si>
    <t xml:space="preserve">            d. Títulos y Valores a Corto Plazo</t>
  </si>
  <si>
    <t xml:space="preserve">                c2) Anticipo a Proveedores por Adquisición de Bienes Inmuebles y Muebles a Corto Plazo</t>
  </si>
  <si>
    <t xml:space="preserve">            e. Pasivos Diferidos a Corto Plazo (e=e1+e2+e3)</t>
  </si>
  <si>
    <t xml:space="preserve">                c3) Anticipo a Proveedores por Adquisición de Bienes Intangibles a Corto Plazo</t>
  </si>
  <si>
    <t xml:space="preserve">                e1) Ingresos Cobrados por Adelantado a Corto Plazo</t>
  </si>
  <si>
    <t xml:space="preserve">                c4) Anticipo a Contratistas por Obras Públicas a Corto Plazo</t>
  </si>
  <si>
    <t xml:space="preserve">                e2) Intereses Cobrados por Adelantado a Corto Plazo</t>
  </si>
  <si>
    <t xml:space="preserve">                c5) Otros Derechos a Recibir Bienes o Servicios a Corto Plazo</t>
  </si>
  <si>
    <t xml:space="preserve">                e3) Otros Pasivos Diferidos a Corto Plazo</t>
  </si>
  <si>
    <t xml:space="preserve">            d. Inventarios (d=d1+d2+d3+d4+d5)</t>
  </si>
  <si>
    <t xml:space="preserve">            f. Fondos y Bienes de Terceros en Garantía y/o Administración a Corto Plazo (f=f1+f2+f3+f4+f5+f6)</t>
  </si>
  <si>
    <t xml:space="preserve">                d1) Inventario de Mercancías para Venta</t>
  </si>
  <si>
    <t xml:space="preserve">                f1) Fondos en Garantía a Corto Plazo</t>
  </si>
  <si>
    <t xml:space="preserve">                d2) Inventario de Mercancías Terminadas</t>
  </si>
  <si>
    <t xml:space="preserve">                f2) Fondos en Administración a Corto Plazo</t>
  </si>
  <si>
    <t xml:space="preserve">                d3) Inventario de Mercancías en Proceso de Elaboración</t>
  </si>
  <si>
    <t xml:space="preserve">                f3) Fondos Contingentes a Corto Plazo</t>
  </si>
  <si>
    <t xml:space="preserve">                d4) Inventario de Materias Primas, Materiales y Suministros para Producción</t>
  </si>
  <si>
    <t xml:space="preserve">                f4) Fondos de Fideicomisos, Mandatos y Contratos Análogos a Corto Plazo</t>
  </si>
  <si>
    <t xml:space="preserve">                d5) Bienes en Tránsito</t>
  </si>
  <si>
    <t xml:space="preserve">                f5) Otros Fondos de Terceros en Garantía y/o Administración a Corto Plazo</t>
  </si>
  <si>
    <t xml:space="preserve">            e. Almacenes</t>
  </si>
  <si>
    <t xml:space="preserve">                f6) Valores y Bienes en Garantía a Corto Plazo</t>
  </si>
  <si>
    <t xml:space="preserve">            f. Estimación por Pérdida o Deterioro de Activos Circulantes (f=f1+f2)</t>
  </si>
  <si>
    <t xml:space="preserve">            g. Provisiones a Corto Plazo (g=g1+g2+g3)</t>
  </si>
  <si>
    <t xml:space="preserve">                f1) Estimaciones para Cuentas Incobrables por Derechos a Recibir Efectivo o Equivalentes</t>
  </si>
  <si>
    <t xml:space="preserve">                g1) Provisión para Demandas y Juicios a Corto Plazo</t>
  </si>
  <si>
    <t xml:space="preserve">                f2) Estimación por Deterioro de Inventarios</t>
  </si>
  <si>
    <t xml:space="preserve">                g2) Provisión para Contingencias a Corto Plazo</t>
  </si>
  <si>
    <t xml:space="preserve">            g. Otros Activos Circulantes (g=g1+g2+g3+g4)</t>
  </si>
  <si>
    <t xml:space="preserve">                g3) Otras Provisiones a Corto Plazo</t>
  </si>
  <si>
    <t xml:space="preserve">                g1) Valores en Garantía</t>
  </si>
  <si>
    <t xml:space="preserve">            h. Otros Pasivos a Corto Plazo (h=h1+h2+h3)</t>
  </si>
  <si>
    <t xml:space="preserve">                g2) Bienes en Garantía (excluye depósitos de fondos)</t>
  </si>
  <si>
    <t xml:space="preserve">                h1) Ingresos por Clasificar</t>
  </si>
  <si>
    <t xml:space="preserve">                g3) Bienes Derivados de Embargos, Decomisos, Aseguramientos y Dación en Pago</t>
  </si>
  <si>
    <t xml:space="preserve">                h2) Recaudación por Participar</t>
  </si>
  <si>
    <t xml:space="preserve">                g4) Adquisición con Fondos de Terceros</t>
  </si>
  <si>
    <t xml:space="preserve">                h3) Otros Pasivos Circulantes</t>
  </si>
  <si>
    <t xml:space="preserve">        IA. Total de Activos Circulantes (IA = a + b + c + d + e + f + g)</t>
  </si>
  <si>
    <t xml:space="preserve">        IIA. Total de Pasivos Circulantes (IIA = a + b + c + d + e + f + g + h)</t>
  </si>
  <si>
    <t xml:space="preserve">        Activo No Circulante</t>
  </si>
  <si>
    <t xml:space="preserve">        Pasivo No Circulante</t>
  </si>
  <si>
    <t xml:space="preserve">            a. Inversiones Financieras a Largo Plazo</t>
  </si>
  <si>
    <t xml:space="preserve">            a. Cuentas por Pagar a Largo Plazo</t>
  </si>
  <si>
    <t xml:space="preserve">            b. Derechos a Recibir Efectivo o Equivalentes a Largo Plazo</t>
  </si>
  <si>
    <t xml:space="preserve">            b. Documentos por Pagar a Largo Plazo</t>
  </si>
  <si>
    <t xml:space="preserve">            c. Bienes Inmuebles, Infraestructura y Construcciones en Proceso</t>
  </si>
  <si>
    <t xml:space="preserve">            c. Deuda Pública a Largo Plazo</t>
  </si>
  <si>
    <t xml:space="preserve">            d. Bienes Muebles</t>
  </si>
  <si>
    <t xml:space="preserve">            d. Pasivos Diferidos a Largo Plazo</t>
  </si>
  <si>
    <t xml:space="preserve">            e. Activos Intangibles</t>
  </si>
  <si>
    <t xml:space="preserve">            e. Fondos y Bienes de Terceros en Garantía y/o en Administración a Largo Plazo</t>
  </si>
  <si>
    <t xml:space="preserve">            f. Depreciación, Deterioro y Amortización Acumulada de Bienes</t>
  </si>
  <si>
    <t xml:space="preserve">            f. Provisiones a Largo Plazo</t>
  </si>
  <si>
    <t xml:space="preserve">            g. Activos Diferidos</t>
  </si>
  <si>
    <t xml:space="preserve">        IIB. Total de Pasivos No Circulantes (IIB = a + b + c + d + e + f)</t>
  </si>
  <si>
    <t xml:space="preserve">            h. Estimación por Pérdida o Deterioro de Activos no Circulantes</t>
  </si>
  <si>
    <t>II. Total del Pasivo (II = IIA + IIB)</t>
  </si>
  <si>
    <t xml:space="preserve">            i. Otros Activos no Circulantes</t>
  </si>
  <si>
    <t>HACIENDA PÚBLICA/PATRIMONIO</t>
  </si>
  <si>
    <t xml:space="preserve">        IB. Total de Activos No Circulantes (IB = a + b + c + d + e + f + g + h + i)</t>
  </si>
  <si>
    <t xml:space="preserve">        IIIA. Hacienda Pública/Patrimonio Contribuido (IIIA = a + b + c)</t>
  </si>
  <si>
    <t>I. Total del Activo (I = IA + IB)</t>
  </si>
  <si>
    <t xml:space="preserve">            a. Aportaciones</t>
  </si>
  <si>
    <t xml:space="preserve">            b. Donaciones de Capital</t>
  </si>
  <si>
    <t xml:space="preserve">            c. Actualización de la Hacienda Pública/Patrimonio</t>
  </si>
  <si>
    <t xml:space="preserve">        IIIB. Hacienda Pública/Patrimonio Generado (IIIB = a + b + c + d + e)</t>
  </si>
  <si>
    <t xml:space="preserve">            a. Resultados del Ejercicio (Ahorro/ Desahorro)</t>
  </si>
  <si>
    <t xml:space="preserve">            b. Resultados de Ejercicios Anteriores</t>
  </si>
  <si>
    <t xml:space="preserve">            c. Revalúos</t>
  </si>
  <si>
    <t xml:space="preserve">            d. Reservas</t>
  </si>
  <si>
    <t xml:space="preserve">            e. Rectificaciones de Resultados de Ejercicios Anteriores</t>
  </si>
  <si>
    <t xml:space="preserve">        IIIC. Exceso o Insuficiencia en la Actualización de la Hacienda Pública/Patrimonio (IIIC=a+b)</t>
  </si>
  <si>
    <t xml:space="preserve">            a. Resultado por Posición Monetaria</t>
  </si>
  <si>
    <t xml:space="preserve">            b. Resultado por Tenencia de Activos no Monetarios</t>
  </si>
  <si>
    <t>III. Total Hacienda Pública/Patrimonio (III = IIIA + IIIB + IIIC)</t>
  </si>
  <si>
    <t>IV. Total del Pasivo y Hacienda Pública/Patrimonio (IV = II + III)</t>
  </si>
  <si>
    <t>Clasificación de Servicios Personales por Categoría</t>
  </si>
  <si>
    <t>I. Gasto No Etiquetado (I=A+B+C+D+E+F)</t>
  </si>
  <si>
    <t xml:space="preserve">        A. Personal Administrativo y de Servicio Público</t>
  </si>
  <si>
    <t xml:space="preserve">        B. Magisterio</t>
  </si>
  <si>
    <t xml:space="preserve">        C. Servicios de Salud (C=c1+c2)</t>
  </si>
  <si>
    <t xml:space="preserve">            c1) Personal Administrativo</t>
  </si>
  <si>
    <t xml:space="preserve">            c2) Personal Médico, Paramédico y afín</t>
  </si>
  <si>
    <t xml:space="preserve">        D. Seguridad Pública</t>
  </si>
  <si>
    <t xml:space="preserve">        E. Gastos asociados a la implementación de nuevas leyes federales o reformas a las mismas (E = e1 + e2)</t>
  </si>
  <si>
    <t xml:space="preserve">            e1) Nombre del Programa o Ley 1</t>
  </si>
  <si>
    <t xml:space="preserve">            e2) Nombre del Programa o Ley 2</t>
  </si>
  <si>
    <t xml:space="preserve">        F. Sentencias laborales definitivas</t>
  </si>
  <si>
    <t>II. Gasto Etiquetado (II=A+B+C+D+E+F)</t>
  </si>
  <si>
    <t>III. Total del Gasto en Servicios Personales (III = I + II)</t>
  </si>
  <si>
    <t>Informe Analítico de la Deuda Pública y Otros Pasivos - LDF</t>
  </si>
  <si>
    <t>Denominación de la Deuda Pública y Otros Pasivos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</si>
  <si>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</si>
  <si>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</si>
  <si>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</si>
  <si>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</si>
  <si>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</si>
  <si>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</si>
  <si>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</si>
  <si>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31 DE DICIEMBRE DE 2019 (d)</t>
  </si>
  <si>
    <t>h=d+e-f+g</t>
  </si>
  <si>
    <t>1. Deuda Pública (1=A+B)</t>
  </si>
  <si>
    <t xml:space="preserve">        A. Corto Plazo (A=a1+a2+a3)</t>
  </si>
  <si>
    <t xml:space="preserve">            a1) Instituciones de Crédito</t>
  </si>
  <si>
    <t xml:space="preserve">            a2) Títulos y Valores</t>
  </si>
  <si>
    <t xml:space="preserve">            a3) Arrendamientos Financieros</t>
  </si>
  <si>
    <t xml:space="preserve">        B. Largo Plazo (B=b1+b2+b3)</t>
  </si>
  <si>
    <t xml:space="preserve">            b1) Instituciones de Crédito</t>
  </si>
  <si>
    <t xml:space="preserve">            b2) Títulos y Valores</t>
  </si>
  <si>
    <t xml:space="preserve">            b3) Arrendamientos Financieros</t>
  </si>
  <si>
    <t>2. Otros Pasivos</t>
  </si>
  <si>
    <t>3. Total de la Deuda Pública y Otros Pasivos (3=1+2)</t>
  </si>
  <si>
    <t>4. Deuda Contingente 1 (informativo)</t>
  </si>
  <si>
    <t xml:space="preserve">        A. Deuda Contingente 1</t>
  </si>
  <si>
    <t xml:space="preserve">        B. Deuda Contingente 2</t>
  </si>
  <si>
    <t xml:space="preserve">        C. Deuda Contingente XX</t>
  </si>
  <si>
    <t>5. Valor de Instrumentos Bono Cupón Cero 2 (Informativo)</t>
  </si>
  <si>
    <t xml:space="preserve">        A. Instrumento Bono Cupón Cero 1</t>
  </si>
  <si>
    <t xml:space="preserve">        B. Instrumento Bono Cupón Cero 2</t>
  </si>
  <si>
    <t xml:space="preserve">        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</si>
  <si>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</si>
  <si>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</si>
  <si>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</si>
  <si>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</si>
  <si>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</si>
  <si>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</si>
  <si>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(I)</t>
  </si>
  <si>
    <t>Pactado</t>
  </si>
  <si>
    <t>(n)</t>
  </si>
  <si>
    <t>(p)</t>
  </si>
  <si>
    <t>(m)</t>
  </si>
  <si>
    <t>6. Obligaciones a Corto Plazo (Informativo)</t>
  </si>
  <si>
    <t xml:space="preserve">        A. Crédito 1</t>
  </si>
  <si>
    <t xml:space="preserve">        B. Crédito 2</t>
  </si>
  <si>
    <t xml:space="preserve">        C. Crédito 3</t>
  </si>
  <si>
    <t xml:space="preserve">        D. Crédito 4</t>
  </si>
  <si>
    <t>Informe Analítico de Obligaciones Diferentes de Financiamientos -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</si>
  <si>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</si>
  <si>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</si>
  <si>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</si>
  <si>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</si>
  <si>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</si>
  <si>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</si>
  <si>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</si>
  <si>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</si>
  <si>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DICIEMBRE DE 2019 (k)</t>
  </si>
  <si>
    <t>Monto pagado de la inversión actualizado al 31 DE DICIEMBRE DE 2019 (l)</t>
  </si>
  <si>
    <t>Saldo pendiente por pagar de la inversión al 31 DE DICIEMBRE DE 2019 (m = g ? l)</t>
  </si>
  <si>
    <t>A. Asociaciones Público Privadas (APP’s) (A=a+b+c+d)</t>
  </si>
  <si>
    <t xml:space="preserve">        a) Gran Museo del Mundo Maya</t>
  </si>
  <si>
    <t>252 meses</t>
  </si>
  <si>
    <t xml:space="preserve">        b) APP 2</t>
  </si>
  <si>
    <t xml:space="preserve">        c) APP 3</t>
  </si>
  <si>
    <t xml:space="preserve">        d) APP XX</t>
  </si>
  <si>
    <t>B. Otros Instrumentos (B=a+b+c+d)</t>
  </si>
  <si>
    <t xml:space="preserve">        a) Otro Instrumento 1</t>
  </si>
  <si>
    <t xml:space="preserve">        b) Otro Instrumento 2</t>
  </si>
  <si>
    <t xml:space="preserve">        c) Otro Instrumento 3</t>
  </si>
  <si>
    <t xml:space="preserve">        d) Otro Instrumento XX</t>
  </si>
  <si>
    <t>C. Total de Obligaciones Diferentes de Financiamiento (C=A+B)</t>
  </si>
  <si>
    <t>Estado Analítico de Ingresos Detallado - LDF</t>
  </si>
  <si>
    <t>Ingreso</t>
  </si>
  <si>
    <t>Estimado (d)</t>
  </si>
  <si>
    <t>Recaudado</t>
  </si>
  <si>
    <t>Diferencia (e)</t>
  </si>
  <si>
    <t>Ingresos de Libre Disposición</t>
  </si>
  <si>
    <t xml:space="preserve">        A. Impuestos</t>
  </si>
  <si>
    <t xml:space="preserve">        B. Cuotas y Aportaciones de Seguridad Social</t>
  </si>
  <si>
    <t xml:space="preserve">        C. Contribuciones de Mejoras</t>
  </si>
  <si>
    <t xml:space="preserve">        D. Derechos</t>
  </si>
  <si>
    <t xml:space="preserve">        E. Productos</t>
  </si>
  <si>
    <t xml:space="preserve">        F. Aprovechamientos</t>
  </si>
  <si>
    <t xml:space="preserve">        G. Ingresos por Ventas de Bienes y Prestación de Servicios</t>
  </si>
  <si>
    <t xml:space="preserve">        H. Participaciones (H=h1+h2+h3+h4+h5+h6+h7+h8+h9+h10+h11)</t>
  </si>
  <si>
    <t xml:space="preserve">            h1) Fondo General de Participaciones</t>
  </si>
  <si>
    <t xml:space="preserve">            h2) Fondo de Fomento Municipal</t>
  </si>
  <si>
    <t xml:space="preserve">            h3) Fondo de Fiscalización y Recaudación</t>
  </si>
  <si>
    <t xml:space="preserve">            h4) Fondo de Compensación</t>
  </si>
  <si>
    <t xml:space="preserve">            h5) Fondo de Extracción de Hidrocarburos</t>
  </si>
  <si>
    <t xml:space="preserve">            h6) Impuesto Especial Sobre Producción y Servicios</t>
  </si>
  <si>
    <t xml:space="preserve">            h7) 0.136% de la Recaudación Federal Participable</t>
  </si>
  <si>
    <t xml:space="preserve">            h8) 3.17% Sobre Extracción de Petróleo</t>
  </si>
  <si>
    <t xml:space="preserve">            h9) Gasolinas y Diésel</t>
  </si>
  <si>
    <t xml:space="preserve">            h10) Fondo del Impuesto Sobre la Renta</t>
  </si>
  <si>
    <t xml:space="preserve">            h11) Fondo de Estabilización de los Ingresos de las Entidades Federativas</t>
  </si>
  <si>
    <t xml:space="preserve">        I. Incentivos Derivados de la Colaboración Fiscal (I=i1+i2+i3+i4+i5)</t>
  </si>
  <si>
    <t xml:space="preserve">            i1) Tenencia o Uso de Vehículos</t>
  </si>
  <si>
    <t xml:space="preserve">            i2) Fondo de Compensación ISAN</t>
  </si>
  <si>
    <t xml:space="preserve">            i3) Impuesto Sobre Automóviles Nuevos</t>
  </si>
  <si>
    <t xml:space="preserve">            i4) Fondo de Compensación de Repecos-Intermedios</t>
  </si>
  <si>
    <t xml:space="preserve">            i5) Otros Incentivos Económicos</t>
  </si>
  <si>
    <t xml:space="preserve">        J. Transferencias y Asignaciones</t>
  </si>
  <si>
    <t xml:space="preserve">        K. Convenios</t>
  </si>
  <si>
    <t xml:space="preserve">            k1) Otros Convenios y Subsidios</t>
  </si>
  <si>
    <t xml:space="preserve">        L. Otros Ingresos de Libre Disposición (L=l1+l2)</t>
  </si>
  <si>
    <t xml:space="preserve">            l1) Participaciones en Ingresos Locales</t>
  </si>
  <si>
    <t xml:space="preserve">            l2) Otros Ingresos de Libre Disposición</t>
  </si>
  <si>
    <t>I. Total de Ingresos de Libre Disposición (I=A+B+C+D+E+F+G+H+I+J+K+L)</t>
  </si>
  <si>
    <t>Ingresos Excedentes de Ingresos de Libre Disposición</t>
  </si>
  <si>
    <t>Transferencias Federales Etiquetadas</t>
  </si>
  <si>
    <t xml:space="preserve">        A. Aportaciones (A=a1+a2+a3+a4+a5+a6+a7+a8)</t>
  </si>
  <si>
    <t xml:space="preserve">            a1) Fondo de Aportaciones para la Nómina Educativa y Gasto Operativo</t>
  </si>
  <si>
    <t xml:space="preserve">            a2) Fondo de Aportaciones para los Servicios de Salud</t>
  </si>
  <si>
    <t xml:space="preserve">            a3) Fondo de Aportaciones para la Infraestructura Social</t>
  </si>
  <si>
    <t xml:space="preserve">            a4) Fondo de Aportaciones para el Fortalecimiento de los Municipios y de las Demarcaciones Territoriales del Distrito Federal</t>
  </si>
  <si>
    <t xml:space="preserve">            a5) Fondo de Aportaciones Múltiples</t>
  </si>
  <si>
    <t xml:space="preserve">            a6) Fondo de Aportaciones para la Educación Tecnológica y de Adultos</t>
  </si>
  <si>
    <t xml:space="preserve">            a7) Fondo de Aportaciones para la Seguridad Pública de los Estados y del Distrito Federal</t>
  </si>
  <si>
    <t xml:space="preserve">            a8) Fondo de Aportaciones para el Fortalecimiento de las Entidades Federativas</t>
  </si>
  <si>
    <t xml:space="preserve">        B. Convenios (B=b1+b2+b3+b4)</t>
  </si>
  <si>
    <t xml:space="preserve">            b1) Convenios de Protección Social en Salud</t>
  </si>
  <si>
    <t xml:space="preserve">            b2) Convenios de Descentralización</t>
  </si>
  <si>
    <t xml:space="preserve">            b3) Convenios de Reasignación</t>
  </si>
  <si>
    <t xml:space="preserve">            b4) Otros Convenios y Subsidios</t>
  </si>
  <si>
    <t xml:space="preserve">        C. Fondos Distintos de Aportaciones (C=c1+c2)</t>
  </si>
  <si>
    <t xml:space="preserve">            c1) Fondo para Entidades Federativas y Municipios Productores de Hidrocarburos</t>
  </si>
  <si>
    <t xml:space="preserve">            c2) Fondo Minero</t>
  </si>
  <si>
    <t xml:space="preserve">        D. Transferencias, Subsidios y Subvenciones, y Pensiones y Jubilaciones</t>
  </si>
  <si>
    <t xml:space="preserve">        E. Otras Transferencias Federales Etiquetadas</t>
  </si>
  <si>
    <t>II. Total de Transferencias Federales Etiquetadas (II = A + B + C + D + E)</t>
  </si>
  <si>
    <t>III. Ingresos Derivados de Financiamientos (III = A)</t>
  </si>
  <si>
    <t xml:space="preserve">        A. Ingresos Derivados de Financiamientos</t>
  </si>
  <si>
    <t>IV. Total de Ingresos (IV = I + II + III)</t>
  </si>
  <si>
    <t xml:space="preserve">        Datos Informativos</t>
  </si>
  <si>
    <t xml:space="preserve">        1. Ingresos Derivados de Financiamientos con Fuente de Pago de Ingresos de Libre Disposición</t>
  </si>
  <si>
    <t xml:space="preserve">        2. Ingresos Derivados de Financiamientos con Fuente de Pago de Transferencias Federales Etiquetadas</t>
  </si>
  <si>
    <t xml:space="preserve">        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</si>
</sst>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Barlow"/>
    </font>
    <font>
      <sz val="10"/>
      <color theme="1"/>
      <name val="Barlow"/>
    </font>
    <font>
      <b/>
      <sz val="10"/>
      <color theme="0"/>
      <name val="Barlow"/>
    </font>
    <font>
      <b/>
      <sz val="10"/>
      <color rgb="FF0070C0"/>
      <name val="Barlow"/>
    </font>
    <font>
      <sz val="10"/>
      <name val="Barlow"/>
    </font>
    <font>
      <b/>
      <sz val="10"/>
      <name val="Barlow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 tint="-0.4999542222357860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5" fillId="0" borderId="1" xfId="0" applyFont="1" applyBorder="1"/>
    <xf numFmtId="0" fontId="6" fillId="0" borderId="2" xfId="0" applyFont="1" applyBorder="1"/>
    <xf numFmtId="164" fontId="6" fillId="0" borderId="2" xfId="0" applyNumberFormat="1" applyFont="1" applyBorder="1"/>
    <xf numFmtId="164" fontId="6" fillId="0" borderId="3" xfId="0" applyNumberFormat="1" applyFont="1" applyBorder="1"/>
    <xf numFmtId="0" fontId="5" fillId="0" borderId="7" xfId="0" applyFont="1" applyBorder="1"/>
    <xf numFmtId="0" fontId="5" fillId="0" borderId="0" xfId="0" applyFont="1"/>
    <xf numFmtId="164" fontId="5" fillId="0" borderId="0" xfId="0" applyNumberFormat="1" applyFont="1"/>
    <xf numFmtId="164" fontId="5" fillId="0" borderId="8" xfId="0" applyNumberFormat="1" applyFont="1" applyBorder="1"/>
    <xf numFmtId="0" fontId="6" fillId="0" borderId="0" xfId="0" applyFont="1"/>
    <xf numFmtId="164" fontId="6" fillId="0" borderId="0" xfId="0" applyNumberFormat="1" applyFont="1"/>
    <xf numFmtId="164" fontId="6" fillId="0" borderId="8" xfId="0" applyNumberFormat="1" applyFont="1" applyBorder="1"/>
    <xf numFmtId="0" fontId="2" fillId="0" borderId="4" xfId="0" applyFont="1" applyBorder="1"/>
    <xf numFmtId="0" fontId="2" fillId="0" borderId="5" xfId="0" applyFont="1" applyBorder="1"/>
    <xf numFmtId="164" fontId="2" fillId="0" borderId="5" xfId="0" applyNumberFormat="1" applyFont="1" applyBorder="1"/>
    <xf numFmtId="164" fontId="2" fillId="0" borderId="6" xfId="0" applyNumberFormat="1" applyFont="1" applyBorder="1"/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2" fillId="0" borderId="1" xfId="0" applyFont="1" applyBorder="1"/>
    <xf numFmtId="0" fontId="1" fillId="0" borderId="2" xfId="0" applyFont="1" applyBorder="1"/>
    <xf numFmtId="0" fontId="2" fillId="0" borderId="7" xfId="0" applyFont="1" applyBorder="1"/>
    <xf numFmtId="0" fontId="1" fillId="0" borderId="0" xfId="0" applyFont="1"/>
    <xf numFmtId="164" fontId="5" fillId="0" borderId="5" xfId="0" applyNumberFormat="1" applyFont="1" applyBorder="1"/>
    <xf numFmtId="164" fontId="5" fillId="0" borderId="6" xfId="0" applyNumberFormat="1" applyFont="1" applyBorder="1"/>
    <xf numFmtId="0" fontId="3" fillId="2" borderId="1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164" fontId="2" fillId="0" borderId="0" xfId="0" applyNumberFormat="1" applyFont="1"/>
    <xf numFmtId="0" fontId="2" fillId="0" borderId="4" xfId="0" applyFont="1" applyBorder="1" applyAlignment="1">
      <alignment wrapText="1"/>
    </xf>
    <xf numFmtId="164" fontId="2" fillId="0" borderId="8" xfId="0" applyNumberFormat="1" applyFont="1" applyBorder="1"/>
    <xf numFmtId="0" fontId="2" fillId="0" borderId="7" xfId="0" applyFont="1" applyBorder="1" applyAlignment="1">
      <alignment wrapText="1"/>
    </xf>
    <xf numFmtId="164" fontId="1" fillId="0" borderId="8" xfId="0" applyNumberFormat="1" applyFont="1" applyBorder="1"/>
    <xf numFmtId="164" fontId="1" fillId="0" borderId="0" xfId="0" applyNumberFormat="1" applyFont="1"/>
    <xf numFmtId="0" fontId="1" fillId="0" borderId="7" xfId="0" applyFont="1" applyBorder="1" applyAlignment="1">
      <alignment wrapText="1"/>
    </xf>
    <xf numFmtId="164" fontId="1" fillId="0" borderId="3" xfId="0" applyNumberFormat="1" applyFont="1" applyBorder="1"/>
    <xf numFmtId="164" fontId="1" fillId="0" borderId="2" xfId="0" applyNumberFormat="1" applyFont="1" applyBorder="1"/>
    <xf numFmtId="0" fontId="1" fillId="0" borderId="1" xfId="0" applyFont="1" applyBorder="1" applyAlignment="1">
      <alignment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6" xfId="0" applyFont="1" applyBorder="1"/>
    <xf numFmtId="0" fontId="2" fillId="0" borderId="8" xfId="0" applyFont="1" applyBorder="1"/>
    <xf numFmtId="0" fontId="3" fillId="2" borderId="6" xfId="0" applyFont="1" applyFill="1" applyBorder="1" applyAlignment="1">
      <alignment horizontal="center" vertical="center" wrapText="1"/>
    </xf>
    <xf numFmtId="164" fontId="2" fillId="0" borderId="3" xfId="0" applyNumberFormat="1" applyFont="1" applyBorder="1"/>
    <xf numFmtId="164" fontId="2" fillId="0" borderId="2" xfId="0" applyNumberFormat="1" applyFont="1" applyBorder="1"/>
    <xf numFmtId="0" fontId="2" fillId="0" borderId="1" xfId="0" applyFont="1" applyBorder="1" applyAlignment="1">
      <alignment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7" xfId="0" applyFont="1" applyBorder="1"/>
    <xf numFmtId="164" fontId="1" fillId="0" borderId="0" xfId="0" applyNumberFormat="1" applyFont="1" applyAlignment="1">
      <alignment horizontal="center"/>
    </xf>
    <xf numFmtId="43" fontId="1" fillId="0" borderId="0" xfId="1" applyFont="1" applyBorder="1" applyAlignment="1">
      <alignment wrapText="1"/>
    </xf>
    <xf numFmtId="43" fontId="1" fillId="0" borderId="0" xfId="1" applyFont="1" applyBorder="1"/>
    <xf numFmtId="43" fontId="0" fillId="0" borderId="0" xfId="0" applyNumberFormat="1"/>
    <xf numFmtId="43" fontId="2" fillId="0" borderId="0" xfId="1" applyFont="1" applyBorder="1" applyAlignment="1">
      <alignment wrapText="1"/>
    </xf>
    <xf numFmtId="43" fontId="2" fillId="0" borderId="0" xfId="1" applyFont="1" applyBorder="1"/>
    <xf numFmtId="164" fontId="0" fillId="0" borderId="0" xfId="0" applyNumberFormat="1"/>
    <xf numFmtId="0" fontId="1" fillId="0" borderId="5" xfId="0" applyFont="1" applyBorder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44" fontId="1" fillId="0" borderId="2" xfId="0" applyNumberFormat="1" applyFont="1" applyBorder="1" applyAlignment="1">
      <alignment wrapText="1"/>
    </xf>
    <xf numFmtId="0" fontId="1" fillId="0" borderId="3" xfId="0" applyFont="1" applyBorder="1" applyAlignment="1">
      <alignment wrapText="1"/>
    </xf>
    <xf numFmtId="14" fontId="2" fillId="0" borderId="0" xfId="0" applyNumberFormat="1" applyFont="1" applyAlignment="1">
      <alignment wrapText="1"/>
    </xf>
    <xf numFmtId="44" fontId="2" fillId="0" borderId="0" xfId="2" applyFont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44" fontId="2" fillId="0" borderId="0" xfId="2" applyFont="1" applyBorder="1" applyAlignment="1">
      <alignment wrapText="1"/>
    </xf>
    <xf numFmtId="44" fontId="2" fillId="0" borderId="8" xfId="2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8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8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3" fillId="2" borderId="6" xfId="0" applyFont="1" applyFill="1" applyBorder="1" applyAlignment="1">
      <alignment horizontal="center" wrapText="1"/>
    </xf>
    <xf numFmtId="43" fontId="8" fillId="0" borderId="0" xfId="1" applyFont="1" applyBorder="1"/>
    <xf numFmtId="0" fontId="1" fillId="0" borderId="0" xfId="0" applyFont="1" applyAlignment="1">
      <alignment horizontal="center" vertical="center"/>
    </xf>
    <xf numFmtId="0" fontId="2" fillId="0" borderId="7" xfId="0" applyFont="1" applyBorder="1"/>
    <xf numFmtId="0" fontId="2" fillId="0" borderId="0" xfId="0" applyFont="1"/>
    <xf numFmtId="0" fontId="2" fillId="0" borderId="4" xfId="0" applyFont="1" applyBorder="1"/>
    <xf numFmtId="0" fontId="2" fillId="0" borderId="5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7" xfId="0" applyFont="1" applyBorder="1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9313B-BFA2-4C2E-A9A2-6560367426CF}">
  <sheetPr>
    <pageSetUpPr fitToPage="1"/>
  </sheetPr>
  <dimension ref="A1:Z100"/>
  <sheetViews>
    <sheetView showGridLines="0" tabSelected="1" workbookViewId="0">
      <pane ySplit="6" topLeftCell="A7" activePane="bottomLeft" state="frozen"/>
      <selection activeCell="B1" sqref="B1"/>
      <selection pane="bottomLeft" sqref="A1:F1"/>
    </sheetView>
  </sheetViews>
  <sheetFormatPr baseColWidth="10" defaultRowHeight="14.5" x14ac:dyDescent="0.35"/>
  <cols>
    <col min="1" max="1" width="70.7265625" customWidth="1"/>
    <col min="2" max="3" width="15.7265625" customWidth="1"/>
    <col min="4" max="4" width="70.7265625" customWidth="1"/>
    <col min="5" max="5" width="17.26953125" customWidth="1"/>
    <col min="6" max="6" width="15.7265625" customWidth="1"/>
  </cols>
  <sheetData>
    <row r="1" spans="1:26" x14ac:dyDescent="0.35">
      <c r="A1" s="97" t="s">
        <v>0</v>
      </c>
      <c r="B1" s="97"/>
      <c r="C1" s="97"/>
      <c r="D1" s="97"/>
      <c r="E1" s="97"/>
      <c r="F1" s="9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35">
      <c r="A2" s="97" t="s">
        <v>267</v>
      </c>
      <c r="B2" s="97"/>
      <c r="C2" s="97"/>
      <c r="D2" s="97"/>
      <c r="E2" s="97"/>
      <c r="F2" s="9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35">
      <c r="A3" s="97" t="s">
        <v>268</v>
      </c>
      <c r="B3" s="97"/>
      <c r="C3" s="97"/>
      <c r="D3" s="97"/>
      <c r="E3" s="97"/>
      <c r="F3" s="9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35">
      <c r="A4" s="97" t="s">
        <v>269</v>
      </c>
      <c r="B4" s="97"/>
      <c r="C4" s="97"/>
      <c r="D4" s="97"/>
      <c r="E4" s="97"/>
      <c r="F4" s="9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35">
      <c r="A5" s="2"/>
      <c r="B5" s="2"/>
      <c r="C5" s="2"/>
      <c r="D5" s="2"/>
      <c r="E5" s="2"/>
      <c r="F5" s="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6" x14ac:dyDescent="0.35">
      <c r="A6" s="65" t="s">
        <v>4</v>
      </c>
      <c r="B6" s="66">
        <v>2020</v>
      </c>
      <c r="C6" s="66" t="s">
        <v>270</v>
      </c>
      <c r="D6" s="66" t="s">
        <v>4</v>
      </c>
      <c r="E6" s="66">
        <v>2020</v>
      </c>
      <c r="F6" s="67" t="s">
        <v>270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35">
      <c r="A7" s="68" t="s">
        <v>271</v>
      </c>
      <c r="B7" s="51">
        <v>0</v>
      </c>
      <c r="C7" s="51">
        <v>0</v>
      </c>
      <c r="D7" s="33" t="s">
        <v>272</v>
      </c>
      <c r="E7" s="51">
        <v>0</v>
      </c>
      <c r="F7" s="50"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35">
      <c r="A8" s="69" t="s">
        <v>273</v>
      </c>
      <c r="B8" s="48">
        <v>0</v>
      </c>
      <c r="C8" s="48">
        <v>0</v>
      </c>
      <c r="D8" s="35" t="s">
        <v>274</v>
      </c>
      <c r="E8" s="48">
        <v>0</v>
      </c>
      <c r="F8" s="47"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35">
      <c r="A9" s="69" t="s">
        <v>275</v>
      </c>
      <c r="B9" s="48">
        <v>3033646299.4299998</v>
      </c>
      <c r="C9" s="48">
        <v>1095508706.6799998</v>
      </c>
      <c r="D9" s="35" t="s">
        <v>276</v>
      </c>
      <c r="E9" s="48">
        <v>1238049588.8299999</v>
      </c>
      <c r="F9" s="47">
        <v>1102454485.53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35">
      <c r="A10" s="34" t="s">
        <v>277</v>
      </c>
      <c r="B10" s="43">
        <v>82239299.140000001</v>
      </c>
      <c r="C10" s="43">
        <v>33971254.68</v>
      </c>
      <c r="D10" s="1" t="s">
        <v>278</v>
      </c>
      <c r="E10" s="43">
        <v>3288132.58</v>
      </c>
      <c r="F10" s="45">
        <v>1932674.35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35">
      <c r="A11" s="34" t="s">
        <v>279</v>
      </c>
      <c r="B11" s="43">
        <v>1768673551.0799999</v>
      </c>
      <c r="C11" s="43">
        <v>852929098.78999996</v>
      </c>
      <c r="D11" s="1" t="s">
        <v>280</v>
      </c>
      <c r="E11" s="43">
        <v>189281192.06</v>
      </c>
      <c r="F11" s="45">
        <v>375674436.36000001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35">
      <c r="A12" s="34" t="s">
        <v>281</v>
      </c>
      <c r="B12" s="43">
        <v>0</v>
      </c>
      <c r="C12" s="43">
        <v>0</v>
      </c>
      <c r="D12" s="1" t="s">
        <v>282</v>
      </c>
      <c r="E12" s="43">
        <v>0</v>
      </c>
      <c r="F12" s="45"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35">
      <c r="A13" s="34" t="s">
        <v>283</v>
      </c>
      <c r="B13" s="43">
        <v>1156188002.1399999</v>
      </c>
      <c r="C13" s="43">
        <v>207975227.57999998</v>
      </c>
      <c r="D13" s="1" t="s">
        <v>284</v>
      </c>
      <c r="E13" s="43">
        <v>542</v>
      </c>
      <c r="F13" s="45"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35">
      <c r="A14" s="34" t="s">
        <v>285</v>
      </c>
      <c r="B14" s="43">
        <v>0</v>
      </c>
      <c r="C14" s="43">
        <v>0</v>
      </c>
      <c r="D14" s="1" t="s">
        <v>286</v>
      </c>
      <c r="E14" s="43">
        <v>173670442.09999999</v>
      </c>
      <c r="F14" s="45">
        <v>365769522.38999999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35">
      <c r="A15" s="34" t="s">
        <v>287</v>
      </c>
      <c r="B15" s="43">
        <v>26545447.07</v>
      </c>
      <c r="C15" s="43">
        <v>633125.63</v>
      </c>
      <c r="D15" s="1" t="s">
        <v>288</v>
      </c>
      <c r="E15" s="43">
        <v>0</v>
      </c>
      <c r="F15" s="45"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35">
      <c r="A16" s="34" t="s">
        <v>289</v>
      </c>
      <c r="B16" s="43">
        <v>0</v>
      </c>
      <c r="C16" s="43">
        <v>0</v>
      </c>
      <c r="D16" s="1" t="s">
        <v>290</v>
      </c>
      <c r="E16" s="43">
        <v>135579897.05000001</v>
      </c>
      <c r="F16" s="45">
        <v>79282819.120000005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35">
      <c r="A17" s="69" t="s">
        <v>291</v>
      </c>
      <c r="B17" s="48">
        <v>370221909.84000003</v>
      </c>
      <c r="C17" s="48">
        <v>349269318.12</v>
      </c>
      <c r="D17" s="1" t="s">
        <v>292</v>
      </c>
      <c r="E17" s="43">
        <v>0</v>
      </c>
      <c r="F17" s="45">
        <v>12387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35">
      <c r="A18" s="34" t="s">
        <v>293</v>
      </c>
      <c r="B18" s="43">
        <v>0</v>
      </c>
      <c r="C18" s="43">
        <v>0</v>
      </c>
      <c r="D18" s="1" t="s">
        <v>294</v>
      </c>
      <c r="E18" s="43">
        <v>736229383.03999996</v>
      </c>
      <c r="F18" s="45">
        <v>279782646.31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35">
      <c r="A19" s="34" t="s">
        <v>295</v>
      </c>
      <c r="B19" s="43">
        <v>21445677.440000001</v>
      </c>
      <c r="C19" s="43">
        <v>15280596.440000001</v>
      </c>
      <c r="D19" s="35" t="s">
        <v>296</v>
      </c>
      <c r="E19" s="48">
        <v>0</v>
      </c>
      <c r="F19" s="47"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35">
      <c r="A20" s="34" t="s">
        <v>297</v>
      </c>
      <c r="B20" s="43">
        <v>327776232.39999998</v>
      </c>
      <c r="C20" s="43">
        <v>312988721.68000001</v>
      </c>
      <c r="D20" s="1" t="s">
        <v>298</v>
      </c>
      <c r="E20" s="43">
        <v>0</v>
      </c>
      <c r="F20" s="45"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35">
      <c r="A21" s="34" t="s">
        <v>299</v>
      </c>
      <c r="B21" s="43">
        <v>0</v>
      </c>
      <c r="C21" s="43">
        <v>0</v>
      </c>
      <c r="D21" s="1" t="s">
        <v>300</v>
      </c>
      <c r="E21" s="43">
        <v>0</v>
      </c>
      <c r="F21" s="45"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35">
      <c r="A22" s="34" t="s">
        <v>301</v>
      </c>
      <c r="B22" s="43">
        <v>0</v>
      </c>
      <c r="C22" s="43">
        <v>0</v>
      </c>
      <c r="D22" s="1" t="s">
        <v>302</v>
      </c>
      <c r="E22" s="43">
        <v>0</v>
      </c>
      <c r="F22" s="45"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35">
      <c r="A23" s="34" t="s">
        <v>303</v>
      </c>
      <c r="B23" s="43">
        <v>21000000</v>
      </c>
      <c r="C23" s="43">
        <v>21000000</v>
      </c>
      <c r="D23" s="35" t="s">
        <v>304</v>
      </c>
      <c r="E23" s="48">
        <v>106884811.38</v>
      </c>
      <c r="F23" s="47">
        <v>140176242.52000001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35">
      <c r="A24" s="34" t="s">
        <v>305</v>
      </c>
      <c r="B24" s="43">
        <v>0</v>
      </c>
      <c r="C24" s="43">
        <v>0</v>
      </c>
      <c r="D24" s="1" t="s">
        <v>306</v>
      </c>
      <c r="E24" s="43">
        <v>106884811.38</v>
      </c>
      <c r="F24" s="45">
        <v>140176242.52000001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35">
      <c r="A25" s="69" t="s">
        <v>307</v>
      </c>
      <c r="B25" s="48">
        <v>0</v>
      </c>
      <c r="C25" s="48">
        <v>0</v>
      </c>
      <c r="D25" s="1" t="s">
        <v>308</v>
      </c>
      <c r="E25" s="43">
        <v>0</v>
      </c>
      <c r="F25" s="45"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35">
      <c r="A26" s="34" t="s">
        <v>309</v>
      </c>
      <c r="B26" s="43">
        <v>0</v>
      </c>
      <c r="C26" s="43">
        <v>0</v>
      </c>
      <c r="D26" s="1" t="s">
        <v>310</v>
      </c>
      <c r="E26" s="43">
        <v>0</v>
      </c>
      <c r="F26" s="45"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35">
      <c r="A27" s="34" t="s">
        <v>311</v>
      </c>
      <c r="B27" s="43">
        <v>0</v>
      </c>
      <c r="C27" s="43">
        <v>0</v>
      </c>
      <c r="D27" s="35" t="s">
        <v>312</v>
      </c>
      <c r="E27" s="48">
        <v>0</v>
      </c>
      <c r="F27" s="47"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35">
      <c r="A28" s="34" t="s">
        <v>313</v>
      </c>
      <c r="B28" s="43">
        <v>0</v>
      </c>
      <c r="C28" s="43">
        <v>0</v>
      </c>
      <c r="D28" s="1" t="s">
        <v>314</v>
      </c>
      <c r="E28" s="43">
        <v>0</v>
      </c>
      <c r="F28" s="45"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35">
      <c r="A29" s="34" t="s">
        <v>315</v>
      </c>
      <c r="B29" s="43">
        <v>0</v>
      </c>
      <c r="C29" s="43">
        <v>0</v>
      </c>
      <c r="D29" s="1" t="s">
        <v>316</v>
      </c>
      <c r="E29" s="43">
        <v>0</v>
      </c>
      <c r="F29" s="45"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35">
      <c r="A30" s="34" t="s">
        <v>317</v>
      </c>
      <c r="B30" s="43">
        <v>0</v>
      </c>
      <c r="C30" s="43">
        <v>0</v>
      </c>
      <c r="D30" s="1" t="s">
        <v>318</v>
      </c>
      <c r="E30" s="43">
        <v>0</v>
      </c>
      <c r="F30" s="45"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35">
      <c r="A31" s="69" t="s">
        <v>319</v>
      </c>
      <c r="B31" s="48">
        <v>0</v>
      </c>
      <c r="C31" s="48">
        <v>0</v>
      </c>
      <c r="D31" s="35" t="s">
        <v>320</v>
      </c>
      <c r="E31" s="48">
        <v>62156655.780000001</v>
      </c>
      <c r="F31" s="47">
        <v>62440530.779999994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35">
      <c r="A32" s="34" t="s">
        <v>321</v>
      </c>
      <c r="B32" s="43">
        <v>0</v>
      </c>
      <c r="C32" s="43">
        <v>0</v>
      </c>
      <c r="D32" s="1" t="s">
        <v>322</v>
      </c>
      <c r="E32" s="43">
        <v>62156655.780000001</v>
      </c>
      <c r="F32" s="45">
        <v>62440530.779999994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35">
      <c r="A33" s="34" t="s">
        <v>323</v>
      </c>
      <c r="B33" s="43">
        <v>0</v>
      </c>
      <c r="C33" s="43">
        <v>0</v>
      </c>
      <c r="D33" s="1" t="s">
        <v>324</v>
      </c>
      <c r="E33" s="43">
        <v>0</v>
      </c>
      <c r="F33" s="45"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35">
      <c r="A34" s="34" t="s">
        <v>325</v>
      </c>
      <c r="B34" s="43">
        <v>0</v>
      </c>
      <c r="C34" s="43">
        <v>0</v>
      </c>
      <c r="D34" s="1" t="s">
        <v>326</v>
      </c>
      <c r="E34" s="43">
        <v>0</v>
      </c>
      <c r="F34" s="45"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35">
      <c r="A35" s="34" t="s">
        <v>327</v>
      </c>
      <c r="B35" s="43">
        <v>0</v>
      </c>
      <c r="C35" s="43">
        <v>0</v>
      </c>
      <c r="D35" s="1" t="s">
        <v>328</v>
      </c>
      <c r="E35" s="43">
        <v>0</v>
      </c>
      <c r="F35" s="45"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35">
      <c r="A36" s="34" t="s">
        <v>329</v>
      </c>
      <c r="B36" s="43">
        <v>0</v>
      </c>
      <c r="C36" s="43">
        <v>0</v>
      </c>
      <c r="D36" s="1" t="s">
        <v>330</v>
      </c>
      <c r="E36" s="43">
        <v>0</v>
      </c>
      <c r="F36" s="45"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35">
      <c r="A37" s="34" t="s">
        <v>331</v>
      </c>
      <c r="B37" s="43">
        <v>0</v>
      </c>
      <c r="C37" s="43">
        <v>0</v>
      </c>
      <c r="D37" s="1" t="s">
        <v>332</v>
      </c>
      <c r="E37" s="43">
        <v>0</v>
      </c>
      <c r="F37" s="45"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35">
      <c r="A38" s="69" t="s">
        <v>333</v>
      </c>
      <c r="B38" s="48">
        <v>0</v>
      </c>
      <c r="C38" s="48">
        <v>0</v>
      </c>
      <c r="D38" s="35" t="s">
        <v>334</v>
      </c>
      <c r="E38" s="48">
        <v>0</v>
      </c>
      <c r="F38" s="47"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35">
      <c r="A39" s="34" t="s">
        <v>335</v>
      </c>
      <c r="B39" s="43">
        <v>0</v>
      </c>
      <c r="C39" s="43">
        <v>0</v>
      </c>
      <c r="D39" s="1" t="s">
        <v>336</v>
      </c>
      <c r="E39" s="43">
        <v>0</v>
      </c>
      <c r="F39" s="45"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35">
      <c r="A40" s="34" t="s">
        <v>337</v>
      </c>
      <c r="B40" s="43">
        <v>0</v>
      </c>
      <c r="C40" s="43">
        <v>0</v>
      </c>
      <c r="D40" s="1" t="s">
        <v>338</v>
      </c>
      <c r="E40" s="43">
        <v>0</v>
      </c>
      <c r="F40" s="45"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35">
      <c r="A41" s="69" t="s">
        <v>339</v>
      </c>
      <c r="B41" s="48">
        <v>5164272.43</v>
      </c>
      <c r="C41" s="48">
        <v>5145323.2299999995</v>
      </c>
      <c r="D41" s="1" t="s">
        <v>340</v>
      </c>
      <c r="E41" s="43">
        <v>0</v>
      </c>
      <c r="F41" s="45">
        <v>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35">
      <c r="A42" s="34" t="s">
        <v>341</v>
      </c>
      <c r="B42" s="43">
        <v>0</v>
      </c>
      <c r="C42" s="43">
        <v>0</v>
      </c>
      <c r="D42" s="35" t="s">
        <v>342</v>
      </c>
      <c r="E42" s="48">
        <v>83493520.280000001</v>
      </c>
      <c r="F42" s="47">
        <v>83493520.280000001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35">
      <c r="A43" s="34" t="s">
        <v>343</v>
      </c>
      <c r="B43" s="43">
        <v>0</v>
      </c>
      <c r="C43" s="43">
        <v>0</v>
      </c>
      <c r="D43" s="1" t="s">
        <v>344</v>
      </c>
      <c r="E43" s="43">
        <v>83492935.379999995</v>
      </c>
      <c r="F43" s="45">
        <v>83492935.379999995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35">
      <c r="A44" s="34" t="s">
        <v>345</v>
      </c>
      <c r="B44" s="43">
        <v>5164272.43</v>
      </c>
      <c r="C44" s="43">
        <v>5145323.2299999995</v>
      </c>
      <c r="D44" s="1" t="s">
        <v>346</v>
      </c>
      <c r="E44" s="43">
        <v>205</v>
      </c>
      <c r="F44" s="45">
        <v>205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35">
      <c r="A45" s="34" t="s">
        <v>347</v>
      </c>
      <c r="B45" s="43">
        <v>0</v>
      </c>
      <c r="C45" s="43">
        <v>0</v>
      </c>
      <c r="D45" s="1" t="s">
        <v>348</v>
      </c>
      <c r="E45" s="43">
        <v>379.9</v>
      </c>
      <c r="F45" s="45">
        <v>379.9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35">
      <c r="A46" s="69" t="s">
        <v>349</v>
      </c>
      <c r="B46" s="48">
        <v>3409032481.6999998</v>
      </c>
      <c r="C46" s="48">
        <v>1449923348.03</v>
      </c>
      <c r="D46" s="35" t="s">
        <v>350</v>
      </c>
      <c r="E46" s="48">
        <v>1490584576.27</v>
      </c>
      <c r="F46" s="47">
        <v>1388564779.1100001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35">
      <c r="A47" s="34"/>
      <c r="B47" s="43"/>
      <c r="C47" s="43"/>
      <c r="D47" s="1"/>
      <c r="E47" s="43"/>
      <c r="F47" s="45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35">
      <c r="A48" s="69" t="s">
        <v>351</v>
      </c>
      <c r="B48" s="48">
        <v>0</v>
      </c>
      <c r="C48" s="48">
        <v>0</v>
      </c>
      <c r="D48" s="35" t="s">
        <v>352</v>
      </c>
      <c r="E48" s="48">
        <v>0</v>
      </c>
      <c r="F48" s="47">
        <v>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35">
      <c r="A49" s="34" t="s">
        <v>353</v>
      </c>
      <c r="B49" s="43">
        <v>1272042493.97</v>
      </c>
      <c r="C49" s="43">
        <v>1966644669.22</v>
      </c>
      <c r="D49" s="1" t="s">
        <v>354</v>
      </c>
      <c r="E49" s="43">
        <v>0</v>
      </c>
      <c r="F49" s="45"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35">
      <c r="A50" s="34" t="s">
        <v>355</v>
      </c>
      <c r="B50" s="43">
        <v>32979160</v>
      </c>
      <c r="C50" s="43">
        <v>32979160</v>
      </c>
      <c r="D50" s="1" t="s">
        <v>356</v>
      </c>
      <c r="E50" s="43">
        <v>0</v>
      </c>
      <c r="F50" s="45"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35">
      <c r="A51" s="34" t="s">
        <v>357</v>
      </c>
      <c r="B51" s="43">
        <v>9076278234.960001</v>
      </c>
      <c r="C51" s="43">
        <v>6487022526.9499998</v>
      </c>
      <c r="D51" s="1" t="s">
        <v>358</v>
      </c>
      <c r="E51" s="43">
        <v>4277389202.3199997</v>
      </c>
      <c r="F51" s="45">
        <v>4277389202.3199997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35">
      <c r="A52" s="34" t="s">
        <v>359</v>
      </c>
      <c r="B52" s="43">
        <v>3120315938.3000002</v>
      </c>
      <c r="C52" s="43">
        <v>3081645663.04</v>
      </c>
      <c r="D52" s="1" t="s">
        <v>360</v>
      </c>
      <c r="E52" s="43">
        <v>0</v>
      </c>
      <c r="F52" s="45">
        <v>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35">
      <c r="A53" s="34" t="s">
        <v>361</v>
      </c>
      <c r="B53" s="43">
        <v>151638195.97</v>
      </c>
      <c r="C53" s="43">
        <v>150760640.97</v>
      </c>
      <c r="D53" s="1" t="s">
        <v>362</v>
      </c>
      <c r="E53" s="43">
        <v>0</v>
      </c>
      <c r="F53" s="45">
        <v>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35">
      <c r="A54" s="34" t="s">
        <v>363</v>
      </c>
      <c r="B54" s="43">
        <v>-2588492155.1599998</v>
      </c>
      <c r="C54" s="43">
        <v>-1979528223.5999999</v>
      </c>
      <c r="D54" s="1" t="s">
        <v>364</v>
      </c>
      <c r="E54" s="43">
        <v>0</v>
      </c>
      <c r="F54" s="45">
        <v>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35">
      <c r="A55" s="34" t="s">
        <v>365</v>
      </c>
      <c r="B55" s="43">
        <v>347775.73</v>
      </c>
      <c r="C55" s="43">
        <v>262948.84999999998</v>
      </c>
      <c r="D55" s="35" t="s">
        <v>366</v>
      </c>
      <c r="E55" s="48">
        <v>4277389202.3199997</v>
      </c>
      <c r="F55" s="47">
        <v>4277389202.3199997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35">
      <c r="A56" s="34" t="s">
        <v>367</v>
      </c>
      <c r="B56" s="43">
        <v>0</v>
      </c>
      <c r="C56" s="43">
        <v>0</v>
      </c>
      <c r="D56" s="35" t="s">
        <v>368</v>
      </c>
      <c r="E56" s="48">
        <v>5767973778.5900002</v>
      </c>
      <c r="F56" s="47">
        <v>5665953981.4300003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35">
      <c r="A57" s="34" t="s">
        <v>369</v>
      </c>
      <c r="B57" s="43">
        <v>0</v>
      </c>
      <c r="C57" s="43">
        <v>0</v>
      </c>
      <c r="D57" s="35" t="s">
        <v>370</v>
      </c>
      <c r="E57" s="48">
        <v>0</v>
      </c>
      <c r="F57" s="47">
        <v>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35">
      <c r="A58" s="69" t="s">
        <v>371</v>
      </c>
      <c r="B58" s="48">
        <v>11065109643.77</v>
      </c>
      <c r="C58" s="48">
        <v>9739787385.4300003</v>
      </c>
      <c r="D58" s="35" t="s">
        <v>372</v>
      </c>
      <c r="E58" s="48">
        <v>5927054131.1599998</v>
      </c>
      <c r="F58" s="47">
        <v>4446676375.9099998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35">
      <c r="A59" s="69" t="s">
        <v>373</v>
      </c>
      <c r="B59" s="48">
        <v>14474142125.470001</v>
      </c>
      <c r="C59" s="48">
        <v>11189710733.460001</v>
      </c>
      <c r="D59" s="1" t="s">
        <v>374</v>
      </c>
      <c r="E59" s="43">
        <v>790828509.66999996</v>
      </c>
      <c r="F59" s="45">
        <v>790828509.66999996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35">
      <c r="A60" s="34"/>
      <c r="B60" s="43"/>
      <c r="C60" s="43"/>
      <c r="D60" s="1" t="s">
        <v>375</v>
      </c>
      <c r="E60" s="43">
        <v>346628098.86000001</v>
      </c>
      <c r="F60" s="45">
        <v>346628098.88999999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35">
      <c r="A61" s="34"/>
      <c r="B61" s="1"/>
      <c r="C61" s="1"/>
      <c r="D61" s="1" t="s">
        <v>376</v>
      </c>
      <c r="E61" s="43">
        <v>4789597522.6300001</v>
      </c>
      <c r="F61" s="45">
        <v>3309219767.3499999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35">
      <c r="A62" s="34"/>
      <c r="B62" s="1"/>
      <c r="C62" s="1"/>
      <c r="D62" s="35" t="s">
        <v>377</v>
      </c>
      <c r="E62" s="48">
        <v>2779114215.7200003</v>
      </c>
      <c r="F62" s="47">
        <v>1077080376.1200001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35">
      <c r="A63" s="34"/>
      <c r="B63" s="1"/>
      <c r="C63" s="1"/>
      <c r="D63" s="1" t="s">
        <v>378</v>
      </c>
      <c r="E63" s="43">
        <v>1771898036.4900002</v>
      </c>
      <c r="F63" s="45">
        <v>190678750.25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35">
      <c r="A64" s="34"/>
      <c r="B64" s="1"/>
      <c r="C64" s="1"/>
      <c r="D64" s="1" t="s">
        <v>379</v>
      </c>
      <c r="E64" s="43">
        <v>1246140773.51</v>
      </c>
      <c r="F64" s="45">
        <v>1013660767.85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35">
      <c r="A65" s="34"/>
      <c r="B65" s="1"/>
      <c r="C65" s="1"/>
      <c r="D65" s="1" t="s">
        <v>380</v>
      </c>
      <c r="E65" s="43">
        <v>2895758532.75</v>
      </c>
      <c r="F65" s="45">
        <v>2895758532.75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35">
      <c r="A66" s="34"/>
      <c r="B66" s="1"/>
      <c r="C66" s="1"/>
      <c r="D66" s="1" t="s">
        <v>381</v>
      </c>
      <c r="E66" s="43">
        <v>0</v>
      </c>
      <c r="F66" s="45">
        <v>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35">
      <c r="A67" s="34"/>
      <c r="B67" s="1"/>
      <c r="C67" s="1"/>
      <c r="D67" s="1" t="s">
        <v>382</v>
      </c>
      <c r="E67" s="43">
        <v>-3134683127.0299997</v>
      </c>
      <c r="F67" s="45">
        <v>-3023017674.73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35">
      <c r="A68" s="34"/>
      <c r="B68" s="1"/>
      <c r="C68" s="1"/>
      <c r="D68" s="35" t="s">
        <v>383</v>
      </c>
      <c r="E68" s="48">
        <v>0</v>
      </c>
      <c r="F68" s="47">
        <v>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35">
      <c r="A69" s="34"/>
      <c r="B69" s="1"/>
      <c r="C69" s="1"/>
      <c r="D69" s="1" t="s">
        <v>384</v>
      </c>
      <c r="E69" s="43">
        <v>0</v>
      </c>
      <c r="F69" s="45">
        <v>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35">
      <c r="A70" s="34"/>
      <c r="B70" s="1"/>
      <c r="C70" s="1"/>
      <c r="D70" s="1" t="s">
        <v>385</v>
      </c>
      <c r="E70" s="43">
        <v>0</v>
      </c>
      <c r="F70" s="45">
        <v>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35">
      <c r="A71" s="34"/>
      <c r="B71" s="1"/>
      <c r="C71" s="1"/>
      <c r="D71" s="35" t="s">
        <v>386</v>
      </c>
      <c r="E71" s="48">
        <v>8706168346.8800011</v>
      </c>
      <c r="F71" s="47">
        <v>5523756752.0300007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35">
      <c r="A72" s="34"/>
      <c r="B72" s="1"/>
      <c r="C72" s="1"/>
      <c r="D72" s="35" t="s">
        <v>387</v>
      </c>
      <c r="E72" s="48">
        <v>14474142125.470001</v>
      </c>
      <c r="F72" s="47">
        <v>11189710733.460001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35">
      <c r="A73" s="34"/>
      <c r="B73" s="1"/>
      <c r="C73" s="1"/>
      <c r="D73" s="1"/>
      <c r="E73" s="43"/>
      <c r="F73" s="45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35">
      <c r="A74" s="25"/>
      <c r="B74" s="26"/>
      <c r="C74" s="26"/>
      <c r="D74" s="26"/>
      <c r="E74" s="26"/>
      <c r="F74" s="59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35">
      <c r="A76" s="1" t="s">
        <v>48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7E60B-392F-4A9A-A285-9ED1529CD6FA}">
  <dimension ref="A1:Z100"/>
  <sheetViews>
    <sheetView showGridLines="0" workbookViewId="0">
      <pane xSplit="2" ySplit="7" topLeftCell="C8" activePane="bottomRight" state="frozen"/>
      <selection activeCell="E18" sqref="E18"/>
      <selection pane="topRight" activeCell="E18" sqref="E18"/>
      <selection pane="bottomLeft" activeCell="E18" sqref="E18"/>
      <selection pane="bottomRight" activeCell="D5" sqref="D5"/>
    </sheetView>
  </sheetViews>
  <sheetFormatPr baseColWidth="10" defaultRowHeight="14.5" x14ac:dyDescent="0.35"/>
  <cols>
    <col min="1" max="1" width="38.7265625" customWidth="1"/>
    <col min="2" max="9" width="18.7265625" customWidth="1"/>
  </cols>
  <sheetData>
    <row r="1" spans="1:26" x14ac:dyDescent="0.3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35">
      <c r="A2" s="112" t="s">
        <v>402</v>
      </c>
      <c r="B2" s="112"/>
      <c r="C2" s="112"/>
      <c r="D2" s="112"/>
      <c r="E2" s="112"/>
      <c r="F2" s="112"/>
      <c r="G2" s="112"/>
      <c r="H2" s="112"/>
      <c r="I2" s="11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35">
      <c r="A3" s="112" t="s">
        <v>2</v>
      </c>
      <c r="B3" s="112"/>
      <c r="C3" s="112"/>
      <c r="D3" s="112"/>
      <c r="E3" s="112"/>
      <c r="F3" s="112"/>
      <c r="G3" s="112"/>
      <c r="H3" s="112"/>
      <c r="I3" s="11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35">
      <c r="A4" s="112" t="s">
        <v>3</v>
      </c>
      <c r="B4" s="112"/>
      <c r="C4" s="112"/>
      <c r="D4" s="112"/>
      <c r="E4" s="112"/>
      <c r="F4" s="112"/>
      <c r="G4" s="112"/>
      <c r="H4" s="112"/>
      <c r="I4" s="11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35">
      <c r="A5" s="77"/>
      <c r="B5" s="77"/>
      <c r="C5" s="77"/>
      <c r="D5" s="77"/>
      <c r="E5" s="77"/>
      <c r="F5" s="77"/>
      <c r="G5" s="77"/>
      <c r="H5" s="77"/>
      <c r="I5" s="77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" customHeight="1" x14ac:dyDescent="0.35">
      <c r="A6" s="102" t="s">
        <v>403</v>
      </c>
      <c r="B6" s="105"/>
      <c r="C6" s="78" t="s">
        <v>404</v>
      </c>
      <c r="D6" s="105" t="s">
        <v>405</v>
      </c>
      <c r="E6" s="105" t="s">
        <v>406</v>
      </c>
      <c r="F6" s="105" t="s">
        <v>407</v>
      </c>
      <c r="G6" s="78" t="s">
        <v>408</v>
      </c>
      <c r="H6" s="105" t="s">
        <v>409</v>
      </c>
      <c r="I6" s="115" t="s">
        <v>410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40" customHeight="1" x14ac:dyDescent="0.35">
      <c r="A7" s="113"/>
      <c r="B7" s="114"/>
      <c r="C7" s="11" t="s">
        <v>411</v>
      </c>
      <c r="D7" s="114"/>
      <c r="E7" s="114"/>
      <c r="F7" s="114"/>
      <c r="G7" s="11" t="s">
        <v>412</v>
      </c>
      <c r="H7" s="114"/>
      <c r="I7" s="116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35">
      <c r="A8" s="110" t="s">
        <v>413</v>
      </c>
      <c r="B8" s="111"/>
      <c r="C8" s="51">
        <f>C9+C13</f>
        <v>4417565444.8400011</v>
      </c>
      <c r="D8" s="51">
        <f t="shared" ref="D8:I8" si="0">D9+D13</f>
        <v>0</v>
      </c>
      <c r="E8" s="51">
        <f t="shared" si="0"/>
        <v>28499090.520000003</v>
      </c>
      <c r="F8" s="51">
        <f t="shared" si="0"/>
        <v>0</v>
      </c>
      <c r="G8" s="51">
        <f t="shared" si="0"/>
        <v>4389066354.3200006</v>
      </c>
      <c r="H8" s="51">
        <f t="shared" si="0"/>
        <v>80285934.189999998</v>
      </c>
      <c r="I8" s="50">
        <f t="shared" si="0"/>
        <v>4879412.1099999994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35">
      <c r="A9" s="108" t="s">
        <v>414</v>
      </c>
      <c r="B9" s="109"/>
      <c r="C9" s="48">
        <f>SUM(C10:C12)</f>
        <v>0</v>
      </c>
      <c r="D9" s="48">
        <f t="shared" ref="D9:I9" si="1">SUM(D10:D12)</f>
        <v>0</v>
      </c>
      <c r="E9" s="48">
        <f t="shared" si="1"/>
        <v>0</v>
      </c>
      <c r="F9" s="48">
        <f t="shared" si="1"/>
        <v>0</v>
      </c>
      <c r="G9" s="48">
        <f t="shared" si="1"/>
        <v>0</v>
      </c>
      <c r="H9" s="48">
        <f t="shared" si="1"/>
        <v>0</v>
      </c>
      <c r="I9" s="47">
        <f t="shared" si="1"/>
        <v>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35">
      <c r="A10" s="98" t="s">
        <v>415</v>
      </c>
      <c r="B10" s="99"/>
      <c r="C10" s="43">
        <v>0</v>
      </c>
      <c r="D10" s="43">
        <v>0</v>
      </c>
      <c r="E10" s="43"/>
      <c r="F10" s="43">
        <v>0</v>
      </c>
      <c r="G10" s="43">
        <f>C10+D10-E10+F10</f>
        <v>0</v>
      </c>
      <c r="H10" s="43">
        <v>0</v>
      </c>
      <c r="I10" s="45">
        <v>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35">
      <c r="A11" s="98" t="s">
        <v>416</v>
      </c>
      <c r="B11" s="99"/>
      <c r="C11" s="43">
        <v>0</v>
      </c>
      <c r="D11" s="43">
        <v>0</v>
      </c>
      <c r="E11" s="43">
        <v>0</v>
      </c>
      <c r="F11" s="43">
        <v>0</v>
      </c>
      <c r="G11" s="43">
        <f t="shared" ref="G11:G16" si="2">C11+D11-E11+F11</f>
        <v>0</v>
      </c>
      <c r="H11" s="43">
        <v>0</v>
      </c>
      <c r="I11" s="45">
        <v>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35">
      <c r="A12" s="98" t="s">
        <v>417</v>
      </c>
      <c r="B12" s="99"/>
      <c r="C12" s="43">
        <v>0</v>
      </c>
      <c r="D12" s="43">
        <v>0</v>
      </c>
      <c r="E12" s="43">
        <v>0</v>
      </c>
      <c r="F12" s="43">
        <v>0</v>
      </c>
      <c r="G12" s="43">
        <f t="shared" si="2"/>
        <v>0</v>
      </c>
      <c r="H12" s="43">
        <v>0</v>
      </c>
      <c r="I12" s="45">
        <v>0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35">
      <c r="A13" s="108" t="s">
        <v>418</v>
      </c>
      <c r="B13" s="109"/>
      <c r="C13" s="48">
        <f>SUM(C14:C16)</f>
        <v>4417565444.8400011</v>
      </c>
      <c r="D13" s="48">
        <f t="shared" ref="D13:I13" si="3">SUM(D14:D16)</f>
        <v>0</v>
      </c>
      <c r="E13" s="48">
        <f t="shared" si="3"/>
        <v>28499090.520000003</v>
      </c>
      <c r="F13" s="48">
        <f t="shared" si="3"/>
        <v>0</v>
      </c>
      <c r="G13" s="48">
        <f t="shared" si="3"/>
        <v>4389066354.3200006</v>
      </c>
      <c r="H13" s="48">
        <f t="shared" si="3"/>
        <v>80285934.189999998</v>
      </c>
      <c r="I13" s="47">
        <f t="shared" si="3"/>
        <v>4879412.1099999994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35">
      <c r="A14" s="98" t="s">
        <v>419</v>
      </c>
      <c r="B14" s="99"/>
      <c r="C14" s="43">
        <v>4417565444.8400011</v>
      </c>
      <c r="D14" s="43">
        <v>0</v>
      </c>
      <c r="E14" s="43">
        <v>28499090.520000003</v>
      </c>
      <c r="F14" s="43">
        <v>0</v>
      </c>
      <c r="G14" s="43">
        <f t="shared" si="2"/>
        <v>4389066354.3200006</v>
      </c>
      <c r="H14" s="43">
        <v>80285934.189999998</v>
      </c>
      <c r="I14" s="45">
        <v>4879412.1099999994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35">
      <c r="A15" s="98" t="s">
        <v>420</v>
      </c>
      <c r="B15" s="99"/>
      <c r="C15" s="43">
        <v>0</v>
      </c>
      <c r="D15" s="43">
        <v>0</v>
      </c>
      <c r="E15" s="43">
        <v>0</v>
      </c>
      <c r="F15" s="43">
        <v>0</v>
      </c>
      <c r="G15" s="43">
        <f t="shared" si="2"/>
        <v>0</v>
      </c>
      <c r="H15" s="43">
        <v>0</v>
      </c>
      <c r="I15" s="45">
        <v>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35">
      <c r="A16" s="98" t="s">
        <v>421</v>
      </c>
      <c r="B16" s="99"/>
      <c r="C16" s="43">
        <v>0</v>
      </c>
      <c r="D16" s="43">
        <v>0</v>
      </c>
      <c r="E16" s="43">
        <v>0</v>
      </c>
      <c r="F16" s="43">
        <v>0</v>
      </c>
      <c r="G16" s="43">
        <f t="shared" si="2"/>
        <v>0</v>
      </c>
      <c r="H16" s="43">
        <v>0</v>
      </c>
      <c r="I16" s="45">
        <v>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35">
      <c r="A17" s="108" t="s">
        <v>422</v>
      </c>
      <c r="B17" s="109"/>
      <c r="C17" s="48">
        <v>1248388536.5899999</v>
      </c>
      <c r="D17" s="48">
        <v>14351419704.329998</v>
      </c>
      <c r="E17" s="48">
        <v>14215831631.029999</v>
      </c>
      <c r="F17" s="48">
        <v>0</v>
      </c>
      <c r="G17" s="48">
        <f>C17+D17-E17+F17</f>
        <v>1383976609.8899994</v>
      </c>
      <c r="H17" s="48">
        <v>0</v>
      </c>
      <c r="I17" s="47">
        <v>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35">
      <c r="A18" s="108" t="s">
        <v>423</v>
      </c>
      <c r="B18" s="109"/>
      <c r="C18" s="48">
        <f>+C8+C17</f>
        <v>5665953981.4300013</v>
      </c>
      <c r="D18" s="48">
        <v>14351395149.33</v>
      </c>
      <c r="E18" s="48">
        <v>14259938227.26</v>
      </c>
      <c r="F18" s="48">
        <v>10839364.09</v>
      </c>
      <c r="G18" s="48">
        <v>5768250267.5900002</v>
      </c>
      <c r="H18" s="48">
        <v>89160880.129999995</v>
      </c>
      <c r="I18" s="47">
        <v>4879412.1100000003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35">
      <c r="A19" s="108" t="s">
        <v>424</v>
      </c>
      <c r="B19" s="109"/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7">
        <v>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35">
      <c r="A20" s="98" t="s">
        <v>425</v>
      </c>
      <c r="B20" s="99"/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5"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35">
      <c r="A21" s="98" t="s">
        <v>426</v>
      </c>
      <c r="B21" s="99"/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5"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35">
      <c r="A22" s="98" t="s">
        <v>427</v>
      </c>
      <c r="B22" s="99"/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5"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35">
      <c r="A23" s="108" t="s">
        <v>428</v>
      </c>
      <c r="B23" s="109"/>
      <c r="C23" s="48">
        <v>0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7">
        <v>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35">
      <c r="A24" s="98" t="s">
        <v>429</v>
      </c>
      <c r="B24" s="99"/>
      <c r="C24" s="43">
        <v>110524073.81</v>
      </c>
      <c r="D24" s="43">
        <v>0</v>
      </c>
      <c r="E24" s="43">
        <v>0</v>
      </c>
      <c r="F24" s="43">
        <v>0</v>
      </c>
      <c r="G24" s="43">
        <v>112636931.84</v>
      </c>
      <c r="H24" s="43">
        <v>0</v>
      </c>
      <c r="I24" s="45">
        <v>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35">
      <c r="A25" s="98" t="s">
        <v>430</v>
      </c>
      <c r="B25" s="99"/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5">
        <v>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35">
      <c r="A26" s="98" t="s">
        <v>431</v>
      </c>
      <c r="B26" s="99"/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5">
        <v>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35">
      <c r="A27" s="98"/>
      <c r="B27" s="99"/>
      <c r="C27" s="43"/>
      <c r="D27" s="43"/>
      <c r="E27" s="43"/>
      <c r="F27" s="43"/>
      <c r="G27" s="43"/>
      <c r="H27" s="43"/>
      <c r="I27" s="45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35">
      <c r="A28" s="100"/>
      <c r="B28" s="101"/>
      <c r="C28" s="26"/>
      <c r="D28" s="26"/>
      <c r="E28" s="26"/>
      <c r="F28" s="26"/>
      <c r="G28" s="26"/>
      <c r="H28" s="26"/>
      <c r="I28" s="59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35">
      <c r="A29" s="99"/>
      <c r="B29" s="9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35">
      <c r="A31" s="102" t="s">
        <v>432</v>
      </c>
      <c r="B31" s="78" t="s">
        <v>433</v>
      </c>
      <c r="C31" s="78" t="s">
        <v>434</v>
      </c>
      <c r="D31" s="78" t="s">
        <v>435</v>
      </c>
      <c r="E31" s="105" t="s">
        <v>436</v>
      </c>
      <c r="F31" s="79" t="s">
        <v>437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35">
      <c r="A32" s="103"/>
      <c r="B32" s="55" t="s">
        <v>438</v>
      </c>
      <c r="C32" s="55" t="s">
        <v>439</v>
      </c>
      <c r="D32" s="55" t="s">
        <v>440</v>
      </c>
      <c r="E32" s="106"/>
      <c r="F32" s="80" t="s">
        <v>441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35">
      <c r="A33" s="104"/>
      <c r="B33" s="53"/>
      <c r="C33" s="53" t="s">
        <v>442</v>
      </c>
      <c r="D33" s="53"/>
      <c r="E33" s="107"/>
      <c r="F33" s="6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35">
      <c r="A34" s="52" t="s">
        <v>443</v>
      </c>
      <c r="B34" s="51">
        <v>0</v>
      </c>
      <c r="C34" s="33">
        <v>0</v>
      </c>
      <c r="D34" s="33">
        <v>0</v>
      </c>
      <c r="E34" s="51">
        <v>0</v>
      </c>
      <c r="F34" s="50"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35">
      <c r="A35" s="34" t="s">
        <v>444</v>
      </c>
      <c r="B35" s="43">
        <v>0</v>
      </c>
      <c r="C35" s="1">
        <v>0</v>
      </c>
      <c r="D35" s="1">
        <v>0</v>
      </c>
      <c r="E35" s="43">
        <v>0</v>
      </c>
      <c r="F35" s="45"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35">
      <c r="A36" s="34" t="s">
        <v>445</v>
      </c>
      <c r="B36" s="43">
        <v>0</v>
      </c>
      <c r="C36" s="1">
        <v>0</v>
      </c>
      <c r="D36" s="1">
        <v>0</v>
      </c>
      <c r="E36" s="43">
        <v>0</v>
      </c>
      <c r="F36" s="45"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35">
      <c r="A37" s="34" t="s">
        <v>446</v>
      </c>
      <c r="B37" s="43">
        <v>0</v>
      </c>
      <c r="C37" s="1">
        <v>0</v>
      </c>
      <c r="D37" s="1">
        <v>0</v>
      </c>
      <c r="E37" s="43">
        <v>0</v>
      </c>
      <c r="F37" s="45"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35">
      <c r="A38" s="34" t="s">
        <v>447</v>
      </c>
      <c r="B38" s="43">
        <v>0</v>
      </c>
      <c r="C38" s="1">
        <v>0</v>
      </c>
      <c r="D38" s="1">
        <v>0</v>
      </c>
      <c r="E38" s="43">
        <v>0</v>
      </c>
      <c r="F38" s="45"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35">
      <c r="A39" s="34"/>
      <c r="B39" s="43"/>
      <c r="C39" s="1"/>
      <c r="D39" s="1"/>
      <c r="E39" s="43"/>
      <c r="F39" s="45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35">
      <c r="A40" s="25"/>
      <c r="B40" s="27"/>
      <c r="C40" s="26"/>
      <c r="D40" s="26"/>
      <c r="E40" s="26"/>
      <c r="F40" s="59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35">
      <c r="A42" s="1" t="s">
        <v>48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</sheetData>
  <mergeCells count="34">
    <mergeCell ref="A1:I1"/>
    <mergeCell ref="A2:I2"/>
    <mergeCell ref="A3:I3"/>
    <mergeCell ref="A4:I4"/>
    <mergeCell ref="A6:B7"/>
    <mergeCell ref="D6:D7"/>
    <mergeCell ref="E6:E7"/>
    <mergeCell ref="F6:F7"/>
    <mergeCell ref="H6:H7"/>
    <mergeCell ref="I6:I7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31:E33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A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410A9-0C49-4636-A19B-B11D1CDC31B3}">
  <dimension ref="A1:Z100"/>
  <sheetViews>
    <sheetView showGridLines="0" workbookViewId="0">
      <pane xSplit="1" ySplit="6" topLeftCell="B7" activePane="bottomRight" state="frozen"/>
      <selection activeCell="C17" sqref="C17"/>
      <selection pane="topRight" activeCell="C17" sqref="C17"/>
      <selection pane="bottomLeft" activeCell="C17" sqref="C17"/>
      <selection pane="bottomRight" activeCell="E12" sqref="E12"/>
    </sheetView>
  </sheetViews>
  <sheetFormatPr baseColWidth="10" defaultRowHeight="14.5" x14ac:dyDescent="0.35"/>
  <cols>
    <col min="1" max="1" width="35.7265625" customWidth="1"/>
    <col min="2" max="4" width="13.7265625" customWidth="1"/>
    <col min="5" max="5" width="18.7265625" customWidth="1"/>
    <col min="6" max="6" width="12.7265625" customWidth="1"/>
    <col min="7" max="11" width="18.7265625" customWidth="1"/>
  </cols>
  <sheetData>
    <row r="1" spans="1:26" x14ac:dyDescent="0.35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35">
      <c r="A2" s="117" t="s">
        <v>448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35">
      <c r="A3" s="117" t="s">
        <v>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35">
      <c r="A4" s="117" t="s">
        <v>3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3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80.150000000000006" customHeight="1" x14ac:dyDescent="0.35">
      <c r="A6" s="65" t="s">
        <v>449</v>
      </c>
      <c r="B6" s="66" t="s">
        <v>450</v>
      </c>
      <c r="C6" s="66" t="s">
        <v>451</v>
      </c>
      <c r="D6" s="66" t="s">
        <v>452</v>
      </c>
      <c r="E6" s="66" t="s">
        <v>453</v>
      </c>
      <c r="F6" s="66" t="s">
        <v>454</v>
      </c>
      <c r="G6" s="66" t="s">
        <v>455</v>
      </c>
      <c r="H6" s="66" t="s">
        <v>456</v>
      </c>
      <c r="I6" s="66" t="s">
        <v>457</v>
      </c>
      <c r="J6" s="66" t="s">
        <v>458</v>
      </c>
      <c r="K6" s="67" t="s">
        <v>459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6.5" x14ac:dyDescent="0.35">
      <c r="A7" s="52" t="s">
        <v>460</v>
      </c>
      <c r="B7" s="81"/>
      <c r="C7" s="81"/>
      <c r="D7" s="81"/>
      <c r="E7" s="82">
        <f>SUM(E8)</f>
        <v>770425594</v>
      </c>
      <c r="F7" s="81">
        <v>0</v>
      </c>
      <c r="G7" s="82">
        <f>SUM(G8)</f>
        <v>23139233.265000001</v>
      </c>
      <c r="H7" s="81">
        <v>0</v>
      </c>
      <c r="I7" s="81">
        <v>0</v>
      </c>
      <c r="J7" s="81">
        <v>0</v>
      </c>
      <c r="K7" s="83">
        <v>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35">
      <c r="A8" s="46" t="s">
        <v>461</v>
      </c>
      <c r="B8" s="84">
        <v>40708</v>
      </c>
      <c r="C8" s="84">
        <v>41183</v>
      </c>
      <c r="D8" s="84">
        <v>48379</v>
      </c>
      <c r="E8" s="85">
        <v>770425594</v>
      </c>
      <c r="F8" s="86" t="s">
        <v>462</v>
      </c>
      <c r="G8" s="85">
        <v>23139233.265000001</v>
      </c>
      <c r="H8" s="87">
        <v>0</v>
      </c>
      <c r="I8" s="85">
        <v>0</v>
      </c>
      <c r="J8" s="85">
        <v>0</v>
      </c>
      <c r="K8" s="88">
        <v>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35">
      <c r="A9" s="46" t="s">
        <v>463</v>
      </c>
      <c r="B9" s="89"/>
      <c r="C9" s="89"/>
      <c r="D9" s="89"/>
      <c r="E9" s="89">
        <v>0</v>
      </c>
      <c r="F9" s="89">
        <v>0</v>
      </c>
      <c r="G9" s="89">
        <v>0</v>
      </c>
      <c r="H9" s="89">
        <v>0</v>
      </c>
      <c r="I9" s="89">
        <v>0</v>
      </c>
      <c r="J9" s="89">
        <v>0</v>
      </c>
      <c r="K9" s="90">
        <v>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35">
      <c r="A10" s="46" t="s">
        <v>464</v>
      </c>
      <c r="B10" s="89"/>
      <c r="C10" s="89"/>
      <c r="D10" s="89"/>
      <c r="E10" s="89">
        <v>0</v>
      </c>
      <c r="F10" s="89">
        <v>0</v>
      </c>
      <c r="G10" s="89">
        <v>0</v>
      </c>
      <c r="H10" s="89">
        <v>0</v>
      </c>
      <c r="I10" s="89">
        <v>0</v>
      </c>
      <c r="J10" s="89">
        <v>0</v>
      </c>
      <c r="K10" s="90">
        <v>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35">
      <c r="A11" s="46" t="s">
        <v>465</v>
      </c>
      <c r="B11" s="89"/>
      <c r="C11" s="89"/>
      <c r="D11" s="89"/>
      <c r="E11" s="89">
        <v>0</v>
      </c>
      <c r="F11" s="89">
        <v>0</v>
      </c>
      <c r="G11" s="89">
        <v>0</v>
      </c>
      <c r="H11" s="89">
        <v>0</v>
      </c>
      <c r="I11" s="89">
        <v>0</v>
      </c>
      <c r="J11" s="89">
        <v>0</v>
      </c>
      <c r="K11" s="90">
        <v>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35">
      <c r="A12" s="49" t="s">
        <v>466</v>
      </c>
      <c r="B12" s="91"/>
      <c r="C12" s="91"/>
      <c r="D12" s="91"/>
      <c r="E12" s="91"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2">
        <v>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35">
      <c r="A13" s="46" t="s">
        <v>467</v>
      </c>
      <c r="B13" s="89"/>
      <c r="C13" s="89"/>
      <c r="D13" s="89"/>
      <c r="E13" s="89">
        <v>0</v>
      </c>
      <c r="F13" s="89">
        <v>0</v>
      </c>
      <c r="G13" s="89">
        <v>0</v>
      </c>
      <c r="H13" s="89">
        <v>0</v>
      </c>
      <c r="I13" s="89">
        <v>0</v>
      </c>
      <c r="J13" s="89">
        <v>0</v>
      </c>
      <c r="K13" s="90">
        <v>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35">
      <c r="A14" s="46" t="s">
        <v>468</v>
      </c>
      <c r="B14" s="89"/>
      <c r="C14" s="89"/>
      <c r="D14" s="89"/>
      <c r="E14" s="89">
        <v>0</v>
      </c>
      <c r="F14" s="89">
        <v>0</v>
      </c>
      <c r="G14" s="89">
        <v>0</v>
      </c>
      <c r="H14" s="89">
        <v>0</v>
      </c>
      <c r="I14" s="89">
        <v>0</v>
      </c>
      <c r="J14" s="89">
        <v>0</v>
      </c>
      <c r="K14" s="90">
        <v>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35">
      <c r="A15" s="46" t="s">
        <v>469</v>
      </c>
      <c r="B15" s="89"/>
      <c r="C15" s="89"/>
      <c r="D15" s="89"/>
      <c r="E15" s="89">
        <v>0</v>
      </c>
      <c r="F15" s="89">
        <v>0</v>
      </c>
      <c r="G15" s="89">
        <v>0</v>
      </c>
      <c r="H15" s="89">
        <v>0</v>
      </c>
      <c r="I15" s="89">
        <v>0</v>
      </c>
      <c r="J15" s="89">
        <v>0</v>
      </c>
      <c r="K15" s="90">
        <v>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35">
      <c r="A16" s="46" t="s">
        <v>470</v>
      </c>
      <c r="B16" s="89"/>
      <c r="C16" s="89"/>
      <c r="D16" s="89"/>
      <c r="E16" s="89">
        <v>0</v>
      </c>
      <c r="F16" s="89">
        <v>0</v>
      </c>
      <c r="G16" s="89">
        <v>0</v>
      </c>
      <c r="H16" s="89">
        <v>0</v>
      </c>
      <c r="I16" s="89">
        <v>0</v>
      </c>
      <c r="J16" s="89">
        <v>0</v>
      </c>
      <c r="K16" s="90">
        <v>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6.5" x14ac:dyDescent="0.35">
      <c r="A17" s="49" t="s">
        <v>471</v>
      </c>
      <c r="B17" s="91"/>
      <c r="C17" s="91"/>
      <c r="D17" s="91"/>
      <c r="E17" s="91">
        <v>0</v>
      </c>
      <c r="F17" s="91">
        <v>0</v>
      </c>
      <c r="G17" s="91">
        <v>0</v>
      </c>
      <c r="H17" s="91">
        <v>0</v>
      </c>
      <c r="I17" s="91">
        <v>0</v>
      </c>
      <c r="J17" s="91">
        <v>0</v>
      </c>
      <c r="K17" s="92">
        <v>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35">
      <c r="A18" s="46"/>
      <c r="B18" s="89"/>
      <c r="C18" s="89"/>
      <c r="D18" s="89"/>
      <c r="E18" s="89"/>
      <c r="F18" s="89"/>
      <c r="G18" s="89"/>
      <c r="H18" s="89"/>
      <c r="I18" s="89"/>
      <c r="J18" s="89"/>
      <c r="K18" s="90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35">
      <c r="A19" s="44"/>
      <c r="B19" s="93"/>
      <c r="C19" s="93"/>
      <c r="D19" s="93"/>
      <c r="E19" s="93"/>
      <c r="F19" s="93"/>
      <c r="G19" s="93"/>
      <c r="H19" s="93"/>
      <c r="I19" s="93"/>
      <c r="J19" s="93"/>
      <c r="K19" s="94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35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35">
      <c r="A21" s="1" t="s">
        <v>48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</sheetData>
  <mergeCells count="5"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59118-1D2A-4F9A-BA0F-C02154AE310B}">
  <dimension ref="A1:Y70"/>
  <sheetViews>
    <sheetView showGridLines="0" workbookViewId="0">
      <pane ySplit="7" topLeftCell="A8" activePane="bottomLeft" state="frozen"/>
      <selection pane="bottomLeft" activeCell="A8" sqref="A8:XFD8"/>
    </sheetView>
  </sheetViews>
  <sheetFormatPr baseColWidth="10" defaultRowHeight="14.5" x14ac:dyDescent="0.35"/>
  <cols>
    <col min="2" max="2" width="93" customWidth="1"/>
    <col min="3" max="5" width="20.7265625" customWidth="1"/>
  </cols>
  <sheetData>
    <row r="1" spans="1:25" x14ac:dyDescent="0.35">
      <c r="A1" s="97" t="s">
        <v>0</v>
      </c>
      <c r="B1" s="97"/>
      <c r="C1" s="97"/>
      <c r="D1" s="97"/>
      <c r="E1" s="9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35">
      <c r="A2" s="2"/>
      <c r="B2" s="2" t="s">
        <v>1</v>
      </c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35">
      <c r="A3" s="2"/>
      <c r="B3" s="2" t="s">
        <v>2</v>
      </c>
      <c r="C3" s="2"/>
      <c r="D3" s="2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35">
      <c r="A4" s="2"/>
      <c r="B4" s="2" t="s">
        <v>3</v>
      </c>
      <c r="C4" s="2"/>
      <c r="D4" s="3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35">
      <c r="A5" s="4"/>
      <c r="B5" s="5"/>
      <c r="C5" s="5"/>
      <c r="D5" s="5"/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26.5" x14ac:dyDescent="0.35">
      <c r="A6" s="7" t="s">
        <v>4</v>
      </c>
      <c r="B6" s="8"/>
      <c r="C6" s="8" t="s">
        <v>5</v>
      </c>
      <c r="D6" s="8" t="s">
        <v>6</v>
      </c>
      <c r="E6" s="9" t="s">
        <v>7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35">
      <c r="A7" s="10"/>
      <c r="B7" s="11"/>
      <c r="C7" s="12" t="s">
        <v>8</v>
      </c>
      <c r="D7" s="12"/>
      <c r="E7" s="13" t="s">
        <v>9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x14ac:dyDescent="0.35">
      <c r="A8" s="14"/>
      <c r="B8" s="15" t="s">
        <v>10</v>
      </c>
      <c r="C8" s="16">
        <v>44096239578</v>
      </c>
      <c r="D8" s="16">
        <f>10739862636.69+D11</f>
        <v>10706571205.550001</v>
      </c>
      <c r="E8" s="17">
        <f>10739862636.69+E11</f>
        <v>10711363546.17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x14ac:dyDescent="0.35">
      <c r="A9" s="18"/>
      <c r="B9" s="19" t="s">
        <v>11</v>
      </c>
      <c r="C9" s="20">
        <v>23480969578</v>
      </c>
      <c r="D9" s="20">
        <v>5570552020.4099998</v>
      </c>
      <c r="E9" s="21">
        <v>5570552020.4099998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35">
      <c r="A10" s="18"/>
      <c r="B10" s="19" t="s">
        <v>12</v>
      </c>
      <c r="C10" s="20">
        <v>18610650000</v>
      </c>
      <c r="D10" s="20">
        <v>5169310616.2800007</v>
      </c>
      <c r="E10" s="21">
        <v>5169310616.2800007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x14ac:dyDescent="0.35">
      <c r="A11" s="18"/>
      <c r="B11" s="19" t="s">
        <v>13</v>
      </c>
      <c r="C11" s="20">
        <v>2004620000</v>
      </c>
      <c r="D11" s="20">
        <f>+D36</f>
        <v>-33291431.139999997</v>
      </c>
      <c r="E11" s="21">
        <f>+E36</f>
        <v>-28499090.52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x14ac:dyDescent="0.35">
      <c r="A12" s="18"/>
      <c r="B12" s="22" t="s">
        <v>14</v>
      </c>
      <c r="C12" s="23">
        <v>43783738973</v>
      </c>
      <c r="D12" s="23">
        <f>9540717883+D36</f>
        <v>9507426451.8600006</v>
      </c>
      <c r="E12" s="24">
        <f>9041254786.69+E36</f>
        <v>9012755696.1700001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x14ac:dyDescent="0.35">
      <c r="A13" s="18"/>
      <c r="B13" s="19" t="s">
        <v>15</v>
      </c>
      <c r="C13" s="20">
        <v>25301496317</v>
      </c>
      <c r="D13" s="20">
        <f>4985797773.75</f>
        <v>4985797773.75</v>
      </c>
      <c r="E13" s="21">
        <v>4739445624.6800003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x14ac:dyDescent="0.35">
      <c r="A14" s="18"/>
      <c r="B14" s="19" t="s">
        <v>16</v>
      </c>
      <c r="C14" s="20">
        <v>18482242656</v>
      </c>
      <c r="D14" s="20">
        <f>4521628678.11</f>
        <v>4521628678.1099997</v>
      </c>
      <c r="E14" s="21">
        <v>4273310071.4900002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x14ac:dyDescent="0.35">
      <c r="A15" s="18"/>
      <c r="B15" s="22" t="s">
        <v>17</v>
      </c>
      <c r="C15" s="23">
        <v>0</v>
      </c>
      <c r="D15" s="23">
        <f>SUM(D16:D17)</f>
        <v>330982141.43000001</v>
      </c>
      <c r="E15" s="24">
        <f>SUM(E16:E17)</f>
        <v>146533856.34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x14ac:dyDescent="0.35">
      <c r="A16" s="18"/>
      <c r="B16" s="19" t="s">
        <v>18</v>
      </c>
      <c r="C16" s="23">
        <v>0</v>
      </c>
      <c r="D16" s="23">
        <v>386501.41</v>
      </c>
      <c r="E16" s="24">
        <v>386501.41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x14ac:dyDescent="0.35">
      <c r="A17" s="18"/>
      <c r="B17" s="19" t="s">
        <v>19</v>
      </c>
      <c r="C17" s="20">
        <v>0</v>
      </c>
      <c r="D17" s="20">
        <v>330595640.01999998</v>
      </c>
      <c r="E17" s="21">
        <v>146147354.93000001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x14ac:dyDescent="0.35">
      <c r="A18" s="18"/>
      <c r="B18" s="22" t="s">
        <v>20</v>
      </c>
      <c r="C18" s="23">
        <v>312500605</v>
      </c>
      <c r="D18" s="23">
        <f>+D8-D12+D15</f>
        <v>1530126895.1200006</v>
      </c>
      <c r="E18" s="24">
        <f>+E8-E12+E15</f>
        <v>1845141706.3399999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x14ac:dyDescent="0.35">
      <c r="A19" s="18"/>
      <c r="B19" s="22" t="s">
        <v>21</v>
      </c>
      <c r="C19" s="23">
        <f>+C18-C11</f>
        <v>-1692119395</v>
      </c>
      <c r="D19" s="23">
        <f>+D18-D11</f>
        <v>1563418326.2600007</v>
      </c>
      <c r="E19" s="24">
        <f>+E18-E11</f>
        <v>1873640796.8599999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x14ac:dyDescent="0.35">
      <c r="A20" s="18"/>
      <c r="B20" s="22" t="s">
        <v>22</v>
      </c>
      <c r="C20" s="23">
        <v>-1692119395</v>
      </c>
      <c r="D20" s="23">
        <f>+D19-D15</f>
        <v>1232436184.8300006</v>
      </c>
      <c r="E20" s="24">
        <f>+E19-E15</f>
        <v>1727106940.52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x14ac:dyDescent="0.35">
      <c r="A21" s="25"/>
      <c r="B21" s="26"/>
      <c r="C21" s="27"/>
      <c r="D21" s="27"/>
      <c r="E21" s="28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x14ac:dyDescent="0.35">
      <c r="A22" s="29" t="s">
        <v>23</v>
      </c>
      <c r="B22" s="30"/>
      <c r="C22" s="30" t="s">
        <v>24</v>
      </c>
      <c r="D22" s="30" t="s">
        <v>6</v>
      </c>
      <c r="E22" s="31" t="s">
        <v>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x14ac:dyDescent="0.35">
      <c r="A23" s="32"/>
      <c r="B23" s="33" t="s">
        <v>25</v>
      </c>
      <c r="C23" s="16">
        <v>615217870</v>
      </c>
      <c r="D23" s="16">
        <v>94040292.239999995</v>
      </c>
      <c r="E23" s="17">
        <v>85165346.299999997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x14ac:dyDescent="0.35">
      <c r="A24" s="34"/>
      <c r="B24" s="1" t="s">
        <v>26</v>
      </c>
      <c r="C24" s="20">
        <v>90968333</v>
      </c>
      <c r="D24" s="20">
        <v>10989101.66</v>
      </c>
      <c r="E24" s="21">
        <v>10810580.859999999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x14ac:dyDescent="0.35">
      <c r="A25" s="34"/>
      <c r="B25" s="1" t="s">
        <v>27</v>
      </c>
      <c r="C25" s="20">
        <v>524249537</v>
      </c>
      <c r="D25" s="20">
        <v>83051190.579999998</v>
      </c>
      <c r="E25" s="21">
        <v>74354765.439999998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35">
      <c r="A26" s="34"/>
      <c r="B26" s="35" t="s">
        <v>28</v>
      </c>
      <c r="C26" s="23">
        <v>-1076901525</v>
      </c>
      <c r="D26" s="23">
        <v>1326476477.0700002</v>
      </c>
      <c r="E26" s="24">
        <v>1812272286.8200002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35">
      <c r="A27" s="25"/>
      <c r="B27" s="26"/>
      <c r="C27" s="36"/>
      <c r="D27" s="36"/>
      <c r="E27" s="37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x14ac:dyDescent="0.35">
      <c r="A28" s="38" t="s">
        <v>23</v>
      </c>
      <c r="B28" s="8"/>
      <c r="C28" s="39" t="s">
        <v>5</v>
      </c>
      <c r="D28" s="39" t="s">
        <v>6</v>
      </c>
      <c r="E28" s="40" t="s">
        <v>9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x14ac:dyDescent="0.35">
      <c r="A29" s="10"/>
      <c r="B29" s="11"/>
      <c r="C29" s="41" t="s">
        <v>24</v>
      </c>
      <c r="D29" s="41"/>
      <c r="E29" s="42" t="s">
        <v>7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x14ac:dyDescent="0.35">
      <c r="A30" s="32"/>
      <c r="B30" s="33" t="s">
        <v>29</v>
      </c>
      <c r="C30" s="16">
        <v>0</v>
      </c>
      <c r="D30" s="16">
        <v>0</v>
      </c>
      <c r="E30" s="17"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x14ac:dyDescent="0.35">
      <c r="A31" s="34"/>
      <c r="B31" s="1" t="s">
        <v>30</v>
      </c>
      <c r="C31" s="20">
        <v>0</v>
      </c>
      <c r="D31" s="20">
        <v>0</v>
      </c>
      <c r="E31" s="21"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x14ac:dyDescent="0.35">
      <c r="A32" s="34"/>
      <c r="B32" s="1" t="s">
        <v>31</v>
      </c>
      <c r="C32" s="20">
        <v>0</v>
      </c>
      <c r="D32" s="20">
        <v>0</v>
      </c>
      <c r="E32" s="21"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x14ac:dyDescent="0.35">
      <c r="A33" s="34"/>
      <c r="B33" s="35" t="s">
        <v>32</v>
      </c>
      <c r="C33" s="23">
        <v>312500605</v>
      </c>
      <c r="D33" s="23">
        <v>33291431.139999997</v>
      </c>
      <c r="E33" s="24">
        <v>28499090.52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x14ac:dyDescent="0.35">
      <c r="A34" s="34"/>
      <c r="B34" s="1" t="s">
        <v>33</v>
      </c>
      <c r="C34" s="20">
        <v>184093261</v>
      </c>
      <c r="D34" s="20">
        <v>3592514</v>
      </c>
      <c r="E34" s="21">
        <v>3592514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x14ac:dyDescent="0.35">
      <c r="A35" s="34"/>
      <c r="B35" s="1" t="s">
        <v>34</v>
      </c>
      <c r="C35" s="20">
        <v>128407344</v>
      </c>
      <c r="D35" s="20">
        <v>29698917.139999997</v>
      </c>
      <c r="E35" s="21">
        <v>24906576.52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x14ac:dyDescent="0.35">
      <c r="A36" s="34"/>
      <c r="B36" s="35" t="s">
        <v>35</v>
      </c>
      <c r="C36" s="23">
        <v>-312500605</v>
      </c>
      <c r="D36" s="23">
        <v>-33291431.139999997</v>
      </c>
      <c r="E36" s="24">
        <v>-28499090.52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x14ac:dyDescent="0.35">
      <c r="A37" s="25"/>
      <c r="B37" s="26"/>
      <c r="C37" s="36"/>
      <c r="D37" s="36"/>
      <c r="E37" s="37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x14ac:dyDescent="0.35">
      <c r="A38" s="38" t="s">
        <v>23</v>
      </c>
      <c r="B38" s="8"/>
      <c r="C38" s="39" t="s">
        <v>5</v>
      </c>
      <c r="D38" s="39" t="s">
        <v>6</v>
      </c>
      <c r="E38" s="40" t="s">
        <v>7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x14ac:dyDescent="0.35">
      <c r="A39" s="10"/>
      <c r="B39" s="11"/>
      <c r="C39" s="41" t="s">
        <v>24</v>
      </c>
      <c r="D39" s="41"/>
      <c r="E39" s="42" t="s">
        <v>9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x14ac:dyDescent="0.35">
      <c r="A40" s="32"/>
      <c r="B40" s="33" t="s">
        <v>36</v>
      </c>
      <c r="C40" s="16">
        <v>23480969578</v>
      </c>
      <c r="D40" s="16">
        <v>5570552020.4099998</v>
      </c>
      <c r="E40" s="17">
        <v>5570552020.4099998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x14ac:dyDescent="0.35">
      <c r="A41" s="34"/>
      <c r="B41" s="35" t="s">
        <v>37</v>
      </c>
      <c r="C41" s="23">
        <v>-184093261</v>
      </c>
      <c r="D41" s="23">
        <v>-3592514</v>
      </c>
      <c r="E41" s="24">
        <v>-3592514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x14ac:dyDescent="0.35">
      <c r="A42" s="34"/>
      <c r="B42" s="35" t="s">
        <v>30</v>
      </c>
      <c r="C42" s="23">
        <v>0</v>
      </c>
      <c r="D42" s="23">
        <v>0</v>
      </c>
      <c r="E42" s="24">
        <v>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x14ac:dyDescent="0.35">
      <c r="A43" s="34"/>
      <c r="B43" s="35" t="s">
        <v>33</v>
      </c>
      <c r="C43" s="23">
        <v>184093261</v>
      </c>
      <c r="D43" s="23">
        <v>3592514</v>
      </c>
      <c r="E43" s="24">
        <v>3592514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x14ac:dyDescent="0.35">
      <c r="A44" s="34"/>
      <c r="B44" s="35" t="s">
        <v>38</v>
      </c>
      <c r="C44" s="23">
        <v>25301496317</v>
      </c>
      <c r="D44" s="23">
        <v>4985797773.75</v>
      </c>
      <c r="E44" s="24">
        <v>4739445624.6800003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x14ac:dyDescent="0.35">
      <c r="A45" s="34"/>
      <c r="B45" s="35" t="s">
        <v>39</v>
      </c>
      <c r="C45" s="23">
        <f>C16</f>
        <v>0</v>
      </c>
      <c r="D45" s="23">
        <f t="shared" ref="D45:E45" si="0">D16</f>
        <v>386501.41</v>
      </c>
      <c r="E45" s="24">
        <f t="shared" si="0"/>
        <v>386501.41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x14ac:dyDescent="0.35">
      <c r="A46" s="34"/>
      <c r="B46" s="35" t="s">
        <v>40</v>
      </c>
      <c r="C46" s="23">
        <f>+C40+C41-C44+C45</f>
        <v>-2004620000</v>
      </c>
      <c r="D46" s="23">
        <f t="shared" ref="D46:E46" si="1">+D40+D41-D44+D45</f>
        <v>581548234.06999981</v>
      </c>
      <c r="E46" s="24">
        <f t="shared" si="1"/>
        <v>827900383.13999951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x14ac:dyDescent="0.35">
      <c r="A47" s="34"/>
      <c r="B47" s="35" t="s">
        <v>41</v>
      </c>
      <c r="C47" s="23">
        <f>+C46-C41</f>
        <v>-1820526739</v>
      </c>
      <c r="D47" s="23">
        <f t="shared" ref="D47:E47" si="2">+D46-D41</f>
        <v>585140748.06999981</v>
      </c>
      <c r="E47" s="24">
        <f t="shared" si="2"/>
        <v>831492897.13999951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x14ac:dyDescent="0.35">
      <c r="A48" s="25"/>
      <c r="B48" s="26"/>
      <c r="C48" s="36"/>
      <c r="D48" s="36"/>
      <c r="E48" s="3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x14ac:dyDescent="0.35">
      <c r="A49" s="38" t="s">
        <v>23</v>
      </c>
      <c r="B49" s="8"/>
      <c r="C49" s="39" t="s">
        <v>5</v>
      </c>
      <c r="D49" s="39" t="s">
        <v>6</v>
      </c>
      <c r="E49" s="40" t="s">
        <v>7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x14ac:dyDescent="0.35">
      <c r="A50" s="10"/>
      <c r="B50" s="11"/>
      <c r="C50" s="41" t="s">
        <v>24</v>
      </c>
      <c r="D50" s="41"/>
      <c r="E50" s="42" t="s">
        <v>9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x14ac:dyDescent="0.35">
      <c r="A51" s="32"/>
      <c r="B51" s="33" t="s">
        <v>42</v>
      </c>
      <c r="C51" s="16">
        <v>18610650000</v>
      </c>
      <c r="D51" s="16">
        <v>5169310616.2800007</v>
      </c>
      <c r="E51" s="17">
        <v>5169310616.2800007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x14ac:dyDescent="0.35">
      <c r="A52" s="34"/>
      <c r="B52" s="35" t="s">
        <v>43</v>
      </c>
      <c r="C52" s="23">
        <v>-128407344</v>
      </c>
      <c r="D52" s="23">
        <v>-29698917.139999997</v>
      </c>
      <c r="E52" s="24">
        <v>-24906576.52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x14ac:dyDescent="0.35">
      <c r="A53" s="34"/>
      <c r="B53" s="35" t="s">
        <v>31</v>
      </c>
      <c r="C53" s="23">
        <v>0</v>
      </c>
      <c r="D53" s="23">
        <v>0</v>
      </c>
      <c r="E53" s="24">
        <v>0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x14ac:dyDescent="0.35">
      <c r="A54" s="34"/>
      <c r="B54" s="35" t="s">
        <v>34</v>
      </c>
      <c r="C54" s="23">
        <v>128407344</v>
      </c>
      <c r="D54" s="23">
        <v>29698917.139999997</v>
      </c>
      <c r="E54" s="24">
        <v>24906576.52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x14ac:dyDescent="0.35">
      <c r="A55" s="34"/>
      <c r="B55" s="35" t="s">
        <v>44</v>
      </c>
      <c r="C55" s="23">
        <v>18482242656</v>
      </c>
      <c r="D55" s="23">
        <v>4521628678.1099997</v>
      </c>
      <c r="E55" s="24">
        <v>4273310071.4900002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x14ac:dyDescent="0.35">
      <c r="A56" s="34"/>
      <c r="B56" s="35" t="s">
        <v>45</v>
      </c>
      <c r="C56" s="23">
        <v>0</v>
      </c>
      <c r="D56" s="23">
        <v>330595640.01999998</v>
      </c>
      <c r="E56" s="24">
        <v>146147354.93000001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x14ac:dyDescent="0.35">
      <c r="A57" s="34"/>
      <c r="B57" s="35" t="s">
        <v>46</v>
      </c>
      <c r="C57" s="23">
        <f>+C51+C52-C55+C56</f>
        <v>0</v>
      </c>
      <c r="D57" s="23">
        <f t="shared" ref="D57:E57" si="3">+D51+D52-D55+D56</f>
        <v>948578661.05000067</v>
      </c>
      <c r="E57" s="24">
        <f t="shared" si="3"/>
        <v>1017241323.2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x14ac:dyDescent="0.35">
      <c r="A58" s="34"/>
      <c r="B58" s="35" t="s">
        <v>47</v>
      </c>
      <c r="C58" s="23">
        <f>+C57-C52</f>
        <v>128407344</v>
      </c>
      <c r="D58" s="23">
        <f t="shared" ref="D58:E58" si="4">+D57-D52</f>
        <v>978277578.19000065</v>
      </c>
      <c r="E58" s="24">
        <f t="shared" si="4"/>
        <v>1042147899.72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x14ac:dyDescent="0.35">
      <c r="A59" s="25"/>
      <c r="B59" s="26"/>
      <c r="C59" s="36"/>
      <c r="D59" s="36"/>
      <c r="E59" s="3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x14ac:dyDescent="0.35">
      <c r="A60" s="1"/>
      <c r="B60" s="1"/>
      <c r="C60" s="43"/>
      <c r="D60" s="43"/>
      <c r="E60" s="4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x14ac:dyDescent="0.35">
      <c r="A61" s="1"/>
      <c r="B61" s="1"/>
      <c r="C61" s="43"/>
      <c r="D61" s="43"/>
      <c r="E61" s="4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x14ac:dyDescent="0.35">
      <c r="A62" s="1" t="s">
        <v>48</v>
      </c>
      <c r="B62" s="1"/>
      <c r="C62" s="1"/>
      <c r="D62" s="43"/>
      <c r="E62" s="4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C6A5A-B210-430E-B53F-54FFCCE42FF1}">
  <dimension ref="A1:Z100"/>
  <sheetViews>
    <sheetView showGridLines="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D9" sqref="D9"/>
    </sheetView>
  </sheetViews>
  <sheetFormatPr baseColWidth="10" defaultRowHeight="14.5" x14ac:dyDescent="0.35"/>
  <cols>
    <col min="1" max="1" width="70.7265625" customWidth="1"/>
    <col min="2" max="7" width="20.7265625" customWidth="1"/>
  </cols>
  <sheetData>
    <row r="1" spans="1:26" x14ac:dyDescent="0.35">
      <c r="A1" s="117" t="s">
        <v>0</v>
      </c>
      <c r="B1" s="117"/>
      <c r="C1" s="117"/>
      <c r="D1" s="117"/>
      <c r="E1" s="117"/>
      <c r="F1" s="117"/>
      <c r="G1" s="11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35">
      <c r="A2" s="117" t="s">
        <v>472</v>
      </c>
      <c r="B2" s="117"/>
      <c r="C2" s="117"/>
      <c r="D2" s="117"/>
      <c r="E2" s="117"/>
      <c r="F2" s="117"/>
      <c r="G2" s="11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35">
      <c r="A3" s="117" t="s">
        <v>2</v>
      </c>
      <c r="B3" s="117"/>
      <c r="C3" s="117"/>
      <c r="D3" s="117"/>
      <c r="E3" s="117"/>
      <c r="F3" s="117"/>
      <c r="G3" s="11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35">
      <c r="A4" s="117" t="s">
        <v>3</v>
      </c>
      <c r="B4" s="117"/>
      <c r="C4" s="117"/>
      <c r="D4" s="117"/>
      <c r="E4" s="117"/>
      <c r="F4" s="117"/>
      <c r="G4" s="11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35">
      <c r="A5" s="97"/>
      <c r="B5" s="97"/>
      <c r="C5" s="97"/>
      <c r="D5" s="97"/>
      <c r="E5" s="97"/>
      <c r="F5" s="97"/>
      <c r="G5" s="9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35">
      <c r="A6" s="57"/>
      <c r="B6" s="105" t="s">
        <v>473</v>
      </c>
      <c r="C6" s="105"/>
      <c r="D6" s="105"/>
      <c r="E6" s="105"/>
      <c r="F6" s="105"/>
      <c r="G6" s="79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35">
      <c r="A7" s="56" t="s">
        <v>23</v>
      </c>
      <c r="B7" s="55" t="s">
        <v>474</v>
      </c>
      <c r="C7" s="55" t="s">
        <v>127</v>
      </c>
      <c r="D7" s="55" t="s">
        <v>126</v>
      </c>
      <c r="E7" s="55" t="s">
        <v>6</v>
      </c>
      <c r="F7" s="55" t="s">
        <v>475</v>
      </c>
      <c r="G7" s="80" t="s">
        <v>476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35">
      <c r="A8" s="10" t="s">
        <v>125</v>
      </c>
      <c r="B8" s="11"/>
      <c r="C8" s="11" t="s">
        <v>124</v>
      </c>
      <c r="D8" s="11"/>
      <c r="E8" s="11"/>
      <c r="F8" s="11"/>
      <c r="G8" s="9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35">
      <c r="A9" s="49" t="s">
        <v>477</v>
      </c>
      <c r="B9" s="48">
        <v>0</v>
      </c>
      <c r="C9" s="48">
        <v>0</v>
      </c>
      <c r="D9" s="48">
        <v>0</v>
      </c>
      <c r="E9" s="48">
        <v>0</v>
      </c>
      <c r="F9" s="48">
        <v>0</v>
      </c>
      <c r="G9" s="47">
        <v>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35">
      <c r="A10" s="46" t="s">
        <v>478</v>
      </c>
      <c r="B10" s="43">
        <v>2282410704</v>
      </c>
      <c r="C10" s="43">
        <v>0</v>
      </c>
      <c r="D10" s="43">
        <v>2282410704</v>
      </c>
      <c r="E10" s="43">
        <v>631211580.56000006</v>
      </c>
      <c r="F10" s="43">
        <v>631211580.56000006</v>
      </c>
      <c r="G10" s="45">
        <v>-1651199123.4400001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35">
      <c r="A11" s="46" t="s">
        <v>479</v>
      </c>
      <c r="B11" s="43">
        <v>1359594933</v>
      </c>
      <c r="C11" s="43">
        <v>0</v>
      </c>
      <c r="D11" s="43">
        <v>1359594933</v>
      </c>
      <c r="E11" s="43">
        <v>0</v>
      </c>
      <c r="F11" s="43">
        <v>0</v>
      </c>
      <c r="G11" s="45">
        <v>-1359594933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35">
      <c r="A12" s="46" t="s">
        <v>480</v>
      </c>
      <c r="B12" s="43">
        <v>0</v>
      </c>
      <c r="C12" s="43">
        <v>0</v>
      </c>
      <c r="D12" s="43">
        <v>0</v>
      </c>
      <c r="E12" s="43">
        <v>0</v>
      </c>
      <c r="F12" s="43">
        <v>0</v>
      </c>
      <c r="G12" s="45"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35">
      <c r="A13" s="46" t="s">
        <v>481</v>
      </c>
      <c r="B13" s="43">
        <v>2228753731</v>
      </c>
      <c r="C13" s="43">
        <v>-238811521</v>
      </c>
      <c r="D13" s="43">
        <v>1989942210</v>
      </c>
      <c r="E13" s="43">
        <v>397087025.71999997</v>
      </c>
      <c r="F13" s="43">
        <v>397087025.71999997</v>
      </c>
      <c r="G13" s="45">
        <v>-1831666705.28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35">
      <c r="A14" s="46" t="s">
        <v>482</v>
      </c>
      <c r="B14" s="43">
        <v>68501099</v>
      </c>
      <c r="C14" s="43">
        <v>0</v>
      </c>
      <c r="D14" s="43">
        <v>68501099</v>
      </c>
      <c r="E14" s="43">
        <v>30924891.419999998</v>
      </c>
      <c r="F14" s="43">
        <v>30924891.419999998</v>
      </c>
      <c r="G14" s="45">
        <v>-37576207.579999998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35">
      <c r="A15" s="46" t="s">
        <v>483</v>
      </c>
      <c r="B15" s="43">
        <v>120502692</v>
      </c>
      <c r="C15" s="43">
        <v>0</v>
      </c>
      <c r="D15" s="43">
        <v>120502692</v>
      </c>
      <c r="E15" s="43">
        <v>30640479.25</v>
      </c>
      <c r="F15" s="43">
        <v>30640479.25</v>
      </c>
      <c r="G15" s="45">
        <v>-89862212.75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35">
      <c r="A16" s="46" t="s">
        <v>484</v>
      </c>
      <c r="B16" s="43">
        <v>1656488913</v>
      </c>
      <c r="C16" s="43">
        <v>0</v>
      </c>
      <c r="D16" s="43">
        <v>1656488913</v>
      </c>
      <c r="E16" s="43">
        <v>0</v>
      </c>
      <c r="F16" s="43">
        <v>0</v>
      </c>
      <c r="G16" s="45">
        <v>-1656488913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35">
      <c r="A17" s="49" t="s">
        <v>485</v>
      </c>
      <c r="B17" s="48">
        <v>15040632244</v>
      </c>
      <c r="C17" s="48">
        <v>0</v>
      </c>
      <c r="D17" s="48">
        <v>15040632244</v>
      </c>
      <c r="E17" s="48">
        <v>4344062864.1499996</v>
      </c>
      <c r="F17" s="48">
        <v>4344062864.1499996</v>
      </c>
      <c r="G17" s="47">
        <v>-10696569379.85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35">
      <c r="A18" s="46" t="s">
        <v>486</v>
      </c>
      <c r="B18" s="43">
        <v>10982927094</v>
      </c>
      <c r="C18" s="43">
        <v>0</v>
      </c>
      <c r="D18" s="43">
        <v>10982927094</v>
      </c>
      <c r="E18" s="43">
        <v>3195634288.1500001</v>
      </c>
      <c r="F18" s="43">
        <v>3195634288.1500001</v>
      </c>
      <c r="G18" s="45">
        <v>-7787292805.8500004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35">
      <c r="A19" s="46" t="s">
        <v>487</v>
      </c>
      <c r="B19" s="43">
        <v>963679696</v>
      </c>
      <c r="C19" s="43">
        <v>0</v>
      </c>
      <c r="D19" s="43">
        <v>963679696</v>
      </c>
      <c r="E19" s="43">
        <v>240626059</v>
      </c>
      <c r="F19" s="43">
        <v>240626059</v>
      </c>
      <c r="G19" s="45">
        <v>-723053637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35">
      <c r="A20" s="46" t="s">
        <v>488</v>
      </c>
      <c r="B20" s="43">
        <v>1183049235</v>
      </c>
      <c r="C20" s="43">
        <v>0</v>
      </c>
      <c r="D20" s="43">
        <v>1183049235</v>
      </c>
      <c r="E20" s="43">
        <v>257295415</v>
      </c>
      <c r="F20" s="43">
        <v>257295415</v>
      </c>
      <c r="G20" s="45">
        <v>-925753820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35">
      <c r="A21" s="46" t="s">
        <v>489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45"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35">
      <c r="A22" s="46" t="s">
        <v>490</v>
      </c>
      <c r="B22" s="43">
        <v>0</v>
      </c>
      <c r="C22" s="43">
        <v>0</v>
      </c>
      <c r="D22" s="43">
        <v>0</v>
      </c>
      <c r="E22" s="43">
        <v>0</v>
      </c>
      <c r="F22" s="43">
        <v>0</v>
      </c>
      <c r="G22" s="45"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35">
      <c r="A23" s="46" t="s">
        <v>491</v>
      </c>
      <c r="B23" s="43">
        <v>262855486</v>
      </c>
      <c r="C23" s="43">
        <v>0</v>
      </c>
      <c r="D23" s="43">
        <v>262855486</v>
      </c>
      <c r="E23" s="43">
        <v>65270106</v>
      </c>
      <c r="F23" s="43">
        <v>65270106</v>
      </c>
      <c r="G23" s="45">
        <v>-197585380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35">
      <c r="A24" s="46" t="s">
        <v>492</v>
      </c>
      <c r="B24" s="43">
        <v>0</v>
      </c>
      <c r="C24" s="43">
        <v>0</v>
      </c>
      <c r="D24" s="43">
        <v>0</v>
      </c>
      <c r="E24" s="43">
        <v>0</v>
      </c>
      <c r="F24" s="43">
        <v>0</v>
      </c>
      <c r="G24" s="45">
        <v>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35">
      <c r="A25" s="46" t="s">
        <v>493</v>
      </c>
      <c r="B25" s="43">
        <v>0</v>
      </c>
      <c r="C25" s="43">
        <v>0</v>
      </c>
      <c r="D25" s="43">
        <v>0</v>
      </c>
      <c r="E25" s="43">
        <v>0</v>
      </c>
      <c r="F25" s="43">
        <v>0</v>
      </c>
      <c r="G25" s="45">
        <v>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35">
      <c r="A26" s="46" t="s">
        <v>494</v>
      </c>
      <c r="B26" s="43">
        <v>467042670</v>
      </c>
      <c r="C26" s="43">
        <v>0</v>
      </c>
      <c r="D26" s="43">
        <v>467042670</v>
      </c>
      <c r="E26" s="43">
        <v>130345121</v>
      </c>
      <c r="F26" s="43">
        <v>130345121</v>
      </c>
      <c r="G26" s="45">
        <v>-336697549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35">
      <c r="A27" s="46" t="s">
        <v>495</v>
      </c>
      <c r="B27" s="43">
        <v>1181078063</v>
      </c>
      <c r="C27" s="43">
        <v>0</v>
      </c>
      <c r="D27" s="43">
        <v>1181078063</v>
      </c>
      <c r="E27" s="43">
        <v>438646262</v>
      </c>
      <c r="F27" s="43">
        <v>438646262</v>
      </c>
      <c r="G27" s="45">
        <v>-742431801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35">
      <c r="A28" s="46" t="s">
        <v>496</v>
      </c>
      <c r="B28" s="43">
        <v>0</v>
      </c>
      <c r="C28" s="43">
        <v>0</v>
      </c>
      <c r="D28" s="43">
        <v>0</v>
      </c>
      <c r="E28" s="43">
        <v>16245613</v>
      </c>
      <c r="F28" s="43">
        <v>16245613</v>
      </c>
      <c r="G28" s="45">
        <v>16245613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35">
      <c r="A29" s="49" t="s">
        <v>497</v>
      </c>
      <c r="B29" s="48">
        <v>724085262</v>
      </c>
      <c r="C29" s="48">
        <v>0</v>
      </c>
      <c r="D29" s="48">
        <v>724085262</v>
      </c>
      <c r="E29" s="48">
        <v>136625179.31</v>
      </c>
      <c r="F29" s="48">
        <v>136625179.31</v>
      </c>
      <c r="G29" s="47">
        <v>-587460082.68999994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35">
      <c r="A30" s="46" t="s">
        <v>498</v>
      </c>
      <c r="B30" s="43">
        <v>1</v>
      </c>
      <c r="C30" s="43">
        <v>0</v>
      </c>
      <c r="D30" s="43">
        <v>1</v>
      </c>
      <c r="E30" s="43">
        <v>0</v>
      </c>
      <c r="F30" s="43">
        <v>0</v>
      </c>
      <c r="G30" s="45">
        <v>-1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35">
      <c r="A31" s="46" t="s">
        <v>499</v>
      </c>
      <c r="B31" s="43">
        <v>36094567</v>
      </c>
      <c r="C31" s="43">
        <v>0</v>
      </c>
      <c r="D31" s="43">
        <v>36094567</v>
      </c>
      <c r="E31" s="43">
        <v>9023643</v>
      </c>
      <c r="F31" s="43">
        <v>9023643</v>
      </c>
      <c r="G31" s="45">
        <v>-27070924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35">
      <c r="A32" s="46" t="s">
        <v>500</v>
      </c>
      <c r="B32" s="43">
        <v>137142266</v>
      </c>
      <c r="C32" s="43">
        <v>0</v>
      </c>
      <c r="D32" s="43">
        <v>137142266</v>
      </c>
      <c r="E32" s="43">
        <v>45094144</v>
      </c>
      <c r="F32" s="43">
        <v>45094144</v>
      </c>
      <c r="G32" s="45">
        <v>-92048122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35">
      <c r="A33" s="46" t="s">
        <v>501</v>
      </c>
      <c r="B33" s="43">
        <v>16402904</v>
      </c>
      <c r="C33" s="43">
        <v>0</v>
      </c>
      <c r="D33" s="43">
        <v>16402904</v>
      </c>
      <c r="E33" s="43">
        <v>5712108</v>
      </c>
      <c r="F33" s="43">
        <v>5712108</v>
      </c>
      <c r="G33" s="45">
        <v>-10690796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35">
      <c r="A34" s="46" t="s">
        <v>502</v>
      </c>
      <c r="B34" s="43">
        <v>534445524</v>
      </c>
      <c r="C34" s="43">
        <v>0</v>
      </c>
      <c r="D34" s="43">
        <v>534445524</v>
      </c>
      <c r="E34" s="43">
        <v>76795284.310000002</v>
      </c>
      <c r="F34" s="43">
        <v>76795284.310000002</v>
      </c>
      <c r="G34" s="45">
        <v>-457650239.68999994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35">
      <c r="A35" s="46" t="s">
        <v>503</v>
      </c>
      <c r="B35" s="43">
        <v>0</v>
      </c>
      <c r="C35" s="43">
        <v>0</v>
      </c>
      <c r="D35" s="43">
        <v>0</v>
      </c>
      <c r="E35" s="43">
        <v>0</v>
      </c>
      <c r="F35" s="43">
        <v>0</v>
      </c>
      <c r="G35" s="45">
        <v>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35">
      <c r="A36" s="49" t="s">
        <v>504</v>
      </c>
      <c r="B36" s="48">
        <v>0</v>
      </c>
      <c r="C36" s="48">
        <v>0</v>
      </c>
      <c r="D36" s="48">
        <v>0</v>
      </c>
      <c r="E36" s="48">
        <v>0</v>
      </c>
      <c r="F36" s="48">
        <v>0</v>
      </c>
      <c r="G36" s="47">
        <v>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35">
      <c r="A37" s="46" t="s">
        <v>505</v>
      </c>
      <c r="B37" s="43">
        <v>0</v>
      </c>
      <c r="C37" s="43">
        <v>0</v>
      </c>
      <c r="D37" s="43">
        <v>0</v>
      </c>
      <c r="E37" s="43">
        <v>0</v>
      </c>
      <c r="F37" s="43">
        <v>0</v>
      </c>
      <c r="G37" s="45">
        <v>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35">
      <c r="A38" s="49" t="s">
        <v>506</v>
      </c>
      <c r="B38" s="48">
        <v>0</v>
      </c>
      <c r="C38" s="48">
        <v>0</v>
      </c>
      <c r="D38" s="48">
        <v>0</v>
      </c>
      <c r="E38" s="48">
        <v>0</v>
      </c>
      <c r="F38" s="48">
        <v>0</v>
      </c>
      <c r="G38" s="47">
        <v>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35">
      <c r="A39" s="46" t="s">
        <v>507</v>
      </c>
      <c r="B39" s="43">
        <v>0</v>
      </c>
      <c r="C39" s="43">
        <v>0</v>
      </c>
      <c r="D39" s="43">
        <v>0</v>
      </c>
      <c r="E39" s="43">
        <v>0</v>
      </c>
      <c r="F39" s="43">
        <v>0</v>
      </c>
      <c r="G39" s="45">
        <v>0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35">
      <c r="A40" s="46" t="s">
        <v>508</v>
      </c>
      <c r="B40" s="43">
        <v>0</v>
      </c>
      <c r="C40" s="43">
        <v>0</v>
      </c>
      <c r="D40" s="43">
        <v>0</v>
      </c>
      <c r="E40" s="43">
        <v>0</v>
      </c>
      <c r="F40" s="43">
        <v>0</v>
      </c>
      <c r="G40" s="45">
        <v>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35">
      <c r="A41" s="49" t="s">
        <v>509</v>
      </c>
      <c r="B41" s="48">
        <v>23480969578</v>
      </c>
      <c r="C41" s="48">
        <v>-238811521</v>
      </c>
      <c r="D41" s="48">
        <v>23242158057</v>
      </c>
      <c r="E41" s="48">
        <v>5570552020.4099998</v>
      </c>
      <c r="F41" s="48">
        <v>5570552020.4099998</v>
      </c>
      <c r="G41" s="47">
        <v>-17910417557.59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35">
      <c r="A42" s="49" t="s">
        <v>510</v>
      </c>
      <c r="B42" s="48">
        <v>0</v>
      </c>
      <c r="C42" s="48">
        <v>0</v>
      </c>
      <c r="D42" s="48">
        <v>0</v>
      </c>
      <c r="E42" s="48">
        <v>0</v>
      </c>
      <c r="F42" s="48">
        <v>0</v>
      </c>
      <c r="G42" s="47">
        <v>0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35">
      <c r="A43" s="49" t="s">
        <v>511</v>
      </c>
      <c r="B43" s="48">
        <v>0</v>
      </c>
      <c r="C43" s="48">
        <v>0</v>
      </c>
      <c r="D43" s="48">
        <v>0</v>
      </c>
      <c r="E43" s="48">
        <v>0</v>
      </c>
      <c r="F43" s="48">
        <v>0</v>
      </c>
      <c r="G43" s="47">
        <v>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35">
      <c r="A44" s="49" t="s">
        <v>512</v>
      </c>
      <c r="B44" s="48">
        <v>13542171293</v>
      </c>
      <c r="C44" s="48">
        <v>-128548707</v>
      </c>
      <c r="D44" s="48">
        <v>13413622586</v>
      </c>
      <c r="E44" s="48">
        <v>3662862044</v>
      </c>
      <c r="F44" s="48">
        <v>3662862044</v>
      </c>
      <c r="G44" s="47">
        <v>-9879309249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35">
      <c r="A45" s="46" t="s">
        <v>513</v>
      </c>
      <c r="B45" s="43">
        <v>5964309172</v>
      </c>
      <c r="C45" s="43">
        <v>0</v>
      </c>
      <c r="D45" s="43">
        <v>5964309172</v>
      </c>
      <c r="E45" s="43">
        <v>1702587619.1299999</v>
      </c>
      <c r="F45" s="43">
        <v>1702587619.1299999</v>
      </c>
      <c r="G45" s="45">
        <v>-4261721552.8699999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35">
      <c r="A46" s="46" t="s">
        <v>514</v>
      </c>
      <c r="B46" s="43">
        <v>2184448809</v>
      </c>
      <c r="C46" s="43">
        <v>0</v>
      </c>
      <c r="D46" s="43">
        <v>2184448809</v>
      </c>
      <c r="E46" s="43">
        <v>542246458.87</v>
      </c>
      <c r="F46" s="43">
        <v>542246458.87</v>
      </c>
      <c r="G46" s="45">
        <v>-1642202350.1299999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35">
      <c r="A47" s="46" t="s">
        <v>515</v>
      </c>
      <c r="B47" s="43">
        <v>1877866073</v>
      </c>
      <c r="C47" s="43">
        <v>-30528753</v>
      </c>
      <c r="D47" s="43">
        <v>1847337320</v>
      </c>
      <c r="E47" s="43">
        <v>554201196</v>
      </c>
      <c r="F47" s="43">
        <v>554201196</v>
      </c>
      <c r="G47" s="45">
        <v>-1323664877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6.5" x14ac:dyDescent="0.35">
      <c r="A48" s="46" t="s">
        <v>516</v>
      </c>
      <c r="B48" s="43">
        <v>1511457108</v>
      </c>
      <c r="C48" s="43">
        <v>2890738</v>
      </c>
      <c r="D48" s="43">
        <v>1514347846</v>
      </c>
      <c r="E48" s="43">
        <v>378586962</v>
      </c>
      <c r="F48" s="43">
        <v>378586962</v>
      </c>
      <c r="G48" s="45">
        <v>-1132870146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35">
      <c r="A49" s="46" t="s">
        <v>517</v>
      </c>
      <c r="B49" s="43">
        <v>762295257</v>
      </c>
      <c r="C49" s="43">
        <v>-96720582</v>
      </c>
      <c r="D49" s="43">
        <v>665574675</v>
      </c>
      <c r="E49" s="43">
        <v>166823508</v>
      </c>
      <c r="F49" s="43">
        <v>166823508</v>
      </c>
      <c r="G49" s="45">
        <v>-595471749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35">
      <c r="A50" s="46" t="s">
        <v>518</v>
      </c>
      <c r="B50" s="43">
        <v>197128479</v>
      </c>
      <c r="C50" s="43">
        <v>0</v>
      </c>
      <c r="D50" s="43">
        <v>197128479</v>
      </c>
      <c r="E50" s="43">
        <v>51052856</v>
      </c>
      <c r="F50" s="43">
        <v>51052856</v>
      </c>
      <c r="G50" s="45">
        <v>-146075623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6.5" x14ac:dyDescent="0.35">
      <c r="A51" s="46" t="s">
        <v>519</v>
      </c>
      <c r="B51" s="43">
        <v>169057752</v>
      </c>
      <c r="C51" s="43">
        <v>0</v>
      </c>
      <c r="D51" s="43">
        <v>169057752</v>
      </c>
      <c r="E51" s="43">
        <v>49508811</v>
      </c>
      <c r="F51" s="43">
        <v>49508811</v>
      </c>
      <c r="G51" s="45">
        <v>-119548941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35">
      <c r="A52" s="46" t="s">
        <v>520</v>
      </c>
      <c r="B52" s="43">
        <v>875608643</v>
      </c>
      <c r="C52" s="43">
        <v>-4190110</v>
      </c>
      <c r="D52" s="43">
        <v>871418533</v>
      </c>
      <c r="E52" s="43">
        <v>217854633</v>
      </c>
      <c r="F52" s="43">
        <v>217854633</v>
      </c>
      <c r="G52" s="45">
        <v>-657754010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35">
      <c r="A53" s="49" t="s">
        <v>521</v>
      </c>
      <c r="B53" s="48">
        <v>3002784122</v>
      </c>
      <c r="C53" s="48">
        <v>28513805.68</v>
      </c>
      <c r="D53" s="48">
        <v>3031297927.6799998</v>
      </c>
      <c r="E53" s="48">
        <v>969493028.27999997</v>
      </c>
      <c r="F53" s="48">
        <v>969493028.27999997</v>
      </c>
      <c r="G53" s="47">
        <v>-2033291093.72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35">
      <c r="A54" s="46" t="s">
        <v>522</v>
      </c>
      <c r="B54" s="43">
        <v>965576573</v>
      </c>
      <c r="C54" s="43">
        <v>-561830398.95000005</v>
      </c>
      <c r="D54" s="43">
        <v>403746174.05000001</v>
      </c>
      <c r="E54" s="43">
        <v>274414378.64999998</v>
      </c>
      <c r="F54" s="43">
        <v>274414378.64999998</v>
      </c>
      <c r="G54" s="45">
        <v>-691162194.35000002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35">
      <c r="A55" s="46" t="s">
        <v>523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5">
        <v>0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35">
      <c r="A56" s="46" t="s">
        <v>524</v>
      </c>
      <c r="B56" s="43">
        <v>0</v>
      </c>
      <c r="C56" s="43">
        <v>0</v>
      </c>
      <c r="D56" s="43">
        <v>0</v>
      </c>
      <c r="E56" s="43">
        <v>0</v>
      </c>
      <c r="F56" s="43">
        <v>0</v>
      </c>
      <c r="G56" s="45">
        <v>0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35">
      <c r="A57" s="46" t="s">
        <v>525</v>
      </c>
      <c r="B57" s="43">
        <v>2037207549</v>
      </c>
      <c r="C57" s="43">
        <v>590344204.63</v>
      </c>
      <c r="D57" s="43">
        <v>2627551753.6300001</v>
      </c>
      <c r="E57" s="43">
        <v>695078649.63</v>
      </c>
      <c r="F57" s="43">
        <v>695078649.63</v>
      </c>
      <c r="G57" s="45">
        <v>-1342128899.3700001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35">
      <c r="A58" s="49" t="s">
        <v>526</v>
      </c>
      <c r="B58" s="48">
        <v>0</v>
      </c>
      <c r="C58" s="48">
        <v>0</v>
      </c>
      <c r="D58" s="48">
        <v>0</v>
      </c>
      <c r="E58" s="48">
        <v>0</v>
      </c>
      <c r="F58" s="48">
        <v>0</v>
      </c>
      <c r="G58" s="47">
        <v>0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35">
      <c r="A59" s="46" t="s">
        <v>527</v>
      </c>
      <c r="B59" s="43">
        <v>0</v>
      </c>
      <c r="C59" s="43">
        <v>0</v>
      </c>
      <c r="D59" s="43">
        <v>0</v>
      </c>
      <c r="E59" s="43">
        <v>0</v>
      </c>
      <c r="F59" s="43">
        <v>0</v>
      </c>
      <c r="G59" s="45">
        <v>0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35">
      <c r="A60" s="46" t="s">
        <v>528</v>
      </c>
      <c r="B60" s="43">
        <v>0</v>
      </c>
      <c r="C60" s="43">
        <v>0</v>
      </c>
      <c r="D60" s="43">
        <v>0</v>
      </c>
      <c r="E60" s="43">
        <v>0</v>
      </c>
      <c r="F60" s="43">
        <v>0</v>
      </c>
      <c r="G60" s="45">
        <v>0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35">
      <c r="A61" s="46" t="s">
        <v>529</v>
      </c>
      <c r="B61" s="43">
        <v>2065694585</v>
      </c>
      <c r="C61" s="43">
        <v>0</v>
      </c>
      <c r="D61" s="43">
        <v>2065694585</v>
      </c>
      <c r="E61" s="43">
        <v>536955544</v>
      </c>
      <c r="F61" s="43">
        <v>536955544</v>
      </c>
      <c r="G61" s="45">
        <v>-1528739041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35">
      <c r="A62" s="46" t="s">
        <v>530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5">
        <v>0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35">
      <c r="A63" s="49" t="s">
        <v>531</v>
      </c>
      <c r="B63" s="48">
        <v>18610650000</v>
      </c>
      <c r="C63" s="48">
        <v>-100034901.32000001</v>
      </c>
      <c r="D63" s="48">
        <v>18510615098.68</v>
      </c>
      <c r="E63" s="48">
        <v>5169310616.2800007</v>
      </c>
      <c r="F63" s="48">
        <v>5169310616.2800007</v>
      </c>
      <c r="G63" s="47">
        <v>-13441339383.719999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35">
      <c r="A64" s="49" t="s">
        <v>532</v>
      </c>
      <c r="B64" s="48">
        <v>2004620000</v>
      </c>
      <c r="C64" s="48">
        <v>0</v>
      </c>
      <c r="D64" s="48">
        <v>2004620000</v>
      </c>
      <c r="E64" s="48">
        <v>0</v>
      </c>
      <c r="F64" s="48">
        <v>0</v>
      </c>
      <c r="G64" s="47">
        <v>-2004620000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35">
      <c r="A65" s="46" t="s">
        <v>533</v>
      </c>
      <c r="B65" s="43">
        <v>2004620000</v>
      </c>
      <c r="C65" s="43">
        <v>0</v>
      </c>
      <c r="D65" s="43">
        <v>2004620000</v>
      </c>
      <c r="E65" s="43">
        <v>0</v>
      </c>
      <c r="F65" s="43">
        <v>0</v>
      </c>
      <c r="G65" s="45">
        <v>-2004620000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35">
      <c r="A66" s="49" t="s">
        <v>534</v>
      </c>
      <c r="B66" s="48">
        <v>44096239578</v>
      </c>
      <c r="C66" s="48">
        <v>-338846422.31999999</v>
      </c>
      <c r="D66" s="48">
        <v>43757393155.68</v>
      </c>
      <c r="E66" s="48">
        <v>10739862636.689999</v>
      </c>
      <c r="F66" s="48">
        <v>10739862636.689999</v>
      </c>
      <c r="G66" s="47">
        <v>-33356376941.309998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35">
      <c r="A67" s="49" t="s">
        <v>535</v>
      </c>
      <c r="B67" s="48">
        <v>0</v>
      </c>
      <c r="C67" s="48">
        <v>0</v>
      </c>
      <c r="D67" s="48">
        <v>0</v>
      </c>
      <c r="E67" s="48">
        <v>0</v>
      </c>
      <c r="F67" s="48">
        <v>0</v>
      </c>
      <c r="G67" s="47">
        <v>0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6.5" x14ac:dyDescent="0.35">
      <c r="A68" s="46" t="s">
        <v>536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5">
        <v>0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6.5" x14ac:dyDescent="0.35">
      <c r="A69" s="46" t="s">
        <v>537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5">
        <v>0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35">
      <c r="A70" s="49" t="s">
        <v>538</v>
      </c>
      <c r="B70" s="48">
        <v>0</v>
      </c>
      <c r="C70" s="48">
        <v>0</v>
      </c>
      <c r="D70" s="48">
        <v>0</v>
      </c>
      <c r="E70" s="48">
        <v>0</v>
      </c>
      <c r="F70" s="48">
        <v>0</v>
      </c>
      <c r="G70" s="47">
        <v>0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35">
      <c r="A71" s="44"/>
      <c r="B71" s="27"/>
      <c r="C71" s="27"/>
      <c r="D71" s="27"/>
      <c r="E71" s="27"/>
      <c r="F71" s="27"/>
      <c r="G71" s="28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35">
      <c r="A72" s="1"/>
      <c r="B72" s="43"/>
      <c r="C72" s="43"/>
      <c r="D72" s="43"/>
      <c r="E72" s="43"/>
      <c r="F72" s="43"/>
      <c r="G72" s="43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35">
      <c r="A73" s="1" t="s">
        <v>48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35">
      <c r="A75" s="1"/>
      <c r="B75" s="48"/>
      <c r="C75" s="48"/>
      <c r="D75" s="48"/>
      <c r="E75" s="48"/>
      <c r="F75" s="48"/>
      <c r="G75" s="47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35">
      <c r="A76" s="1"/>
      <c r="B76" s="48"/>
      <c r="C76" s="48"/>
      <c r="D76" s="48"/>
      <c r="E76" s="48"/>
      <c r="F76" s="48"/>
      <c r="G76" s="47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35">
      <c r="A77" s="1"/>
      <c r="B77" s="43"/>
      <c r="C77" s="43"/>
      <c r="D77" s="43"/>
      <c r="E77" s="43"/>
      <c r="F77" s="43"/>
      <c r="G77" s="45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</sheetData>
  <mergeCells count="6">
    <mergeCell ref="B6:F6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25164-DE4C-4B7D-AFC8-C6D0281F5DC1}">
  <dimension ref="A1:Z203"/>
  <sheetViews>
    <sheetView showGridLines="0" topLeftCell="A4" workbookViewId="0">
      <pane xSplit="1" ySplit="6" topLeftCell="B10" activePane="bottomRight" state="frozen"/>
      <selection activeCell="A4" sqref="A4"/>
      <selection pane="topRight" activeCell="B4" sqref="B4"/>
      <selection pane="bottomLeft" activeCell="A10" sqref="A10"/>
      <selection pane="bottomRight" activeCell="B164" sqref="B164:G164"/>
    </sheetView>
  </sheetViews>
  <sheetFormatPr baseColWidth="10" defaultRowHeight="14.5" x14ac:dyDescent="0.35"/>
  <cols>
    <col min="1" max="1" width="70.7265625" customWidth="1"/>
    <col min="2" max="7" width="20.7265625" customWidth="1"/>
  </cols>
  <sheetData>
    <row r="1" spans="1:26" x14ac:dyDescent="0.35">
      <c r="A1" s="117" t="s">
        <v>0</v>
      </c>
      <c r="B1" s="117"/>
      <c r="C1" s="117"/>
      <c r="D1" s="117"/>
      <c r="E1" s="117"/>
      <c r="F1" s="117"/>
      <c r="G1" s="11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35">
      <c r="A2" s="117" t="s">
        <v>132</v>
      </c>
      <c r="B2" s="117"/>
      <c r="C2" s="117"/>
      <c r="D2" s="117"/>
      <c r="E2" s="117"/>
      <c r="F2" s="117"/>
      <c r="G2" s="11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35">
      <c r="A3" s="117" t="s">
        <v>131</v>
      </c>
      <c r="B3" s="117"/>
      <c r="C3" s="117"/>
      <c r="D3" s="117"/>
      <c r="E3" s="117"/>
      <c r="F3" s="117"/>
      <c r="G3" s="11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35">
      <c r="A4" s="117" t="s">
        <v>2</v>
      </c>
      <c r="B4" s="117"/>
      <c r="C4" s="117"/>
      <c r="D4" s="117"/>
      <c r="E4" s="117"/>
      <c r="F4" s="117"/>
      <c r="G4" s="11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35">
      <c r="A5" s="117" t="s">
        <v>3</v>
      </c>
      <c r="B5" s="117"/>
      <c r="C5" s="117"/>
      <c r="D5" s="117"/>
      <c r="E5" s="117"/>
      <c r="F5" s="117"/>
      <c r="G5" s="11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35">
      <c r="A6" s="58"/>
      <c r="B6" s="58"/>
      <c r="C6" s="58"/>
      <c r="D6" s="58"/>
      <c r="E6" s="58"/>
      <c r="F6" s="58"/>
      <c r="G6" s="5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35">
      <c r="A7" s="57"/>
      <c r="B7" s="105" t="s">
        <v>130</v>
      </c>
      <c r="C7" s="105"/>
      <c r="D7" s="105"/>
      <c r="E7" s="105"/>
      <c r="F7" s="105"/>
      <c r="G7" s="115" t="s">
        <v>129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35">
      <c r="A8" s="56" t="s">
        <v>23</v>
      </c>
      <c r="B8" s="106" t="s">
        <v>128</v>
      </c>
      <c r="C8" s="55" t="s">
        <v>127</v>
      </c>
      <c r="D8" s="106" t="s">
        <v>126</v>
      </c>
      <c r="E8" s="106" t="s">
        <v>6</v>
      </c>
      <c r="F8" s="106" t="s">
        <v>9</v>
      </c>
      <c r="G8" s="11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35">
      <c r="A9" s="54" t="s">
        <v>125</v>
      </c>
      <c r="B9" s="107"/>
      <c r="C9" s="53" t="s">
        <v>124</v>
      </c>
      <c r="D9" s="107"/>
      <c r="E9" s="107"/>
      <c r="F9" s="107"/>
      <c r="G9" s="119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35">
      <c r="A10" s="52" t="s">
        <v>123</v>
      </c>
      <c r="B10" s="51">
        <v>25485589578</v>
      </c>
      <c r="C10" s="51">
        <v>-175078014.78</v>
      </c>
      <c r="D10" s="51">
        <v>25310511563.220001</v>
      </c>
      <c r="E10" s="51">
        <v>4989390287.75</v>
      </c>
      <c r="F10" s="51">
        <v>4743038138.6800003</v>
      </c>
      <c r="G10" s="50">
        <v>20321121275.470001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35">
      <c r="A11" s="49" t="s">
        <v>121</v>
      </c>
      <c r="B11" s="48">
        <v>5588162839</v>
      </c>
      <c r="C11" s="48">
        <v>-9040295.9499999993</v>
      </c>
      <c r="D11" s="48">
        <v>5579122543.0500002</v>
      </c>
      <c r="E11" s="48">
        <v>1387965541.3299999</v>
      </c>
      <c r="F11" s="48">
        <v>1319357370.5599999</v>
      </c>
      <c r="G11" s="47">
        <v>4191157001.7199998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35">
      <c r="A12" s="46" t="s">
        <v>120</v>
      </c>
      <c r="B12" s="43">
        <v>2866418850</v>
      </c>
      <c r="C12" s="43">
        <v>-61012508</v>
      </c>
      <c r="D12" s="43">
        <v>2805406342</v>
      </c>
      <c r="E12" s="43">
        <v>740169675.18999994</v>
      </c>
      <c r="F12" s="43">
        <v>740169675.18999994</v>
      </c>
      <c r="G12" s="45">
        <v>2065236666.8099999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35">
      <c r="A13" s="46" t="s">
        <v>119</v>
      </c>
      <c r="B13" s="43">
        <v>763640020</v>
      </c>
      <c r="C13" s="43">
        <v>-18326631.949999999</v>
      </c>
      <c r="D13" s="43">
        <v>745313388.04999995</v>
      </c>
      <c r="E13" s="43">
        <v>250001756.94</v>
      </c>
      <c r="F13" s="43">
        <v>249136579.34999999</v>
      </c>
      <c r="G13" s="45">
        <v>495311631.11000001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35">
      <c r="A14" s="46" t="s">
        <v>118</v>
      </c>
      <c r="B14" s="43">
        <v>827001781</v>
      </c>
      <c r="C14" s="43">
        <v>46542749</v>
      </c>
      <c r="D14" s="43">
        <v>873544530</v>
      </c>
      <c r="E14" s="43">
        <v>161975524.30000001</v>
      </c>
      <c r="F14" s="43">
        <v>161975524.30000001</v>
      </c>
      <c r="G14" s="45">
        <v>711569005.70000005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35">
      <c r="A15" s="46" t="s">
        <v>117</v>
      </c>
      <c r="B15" s="43">
        <v>543424463</v>
      </c>
      <c r="C15" s="43">
        <v>-24333797</v>
      </c>
      <c r="D15" s="43">
        <v>519090666</v>
      </c>
      <c r="E15" s="43">
        <v>111519126.55999999</v>
      </c>
      <c r="F15" s="43">
        <v>53468646.560000002</v>
      </c>
      <c r="G15" s="45">
        <v>407571539.44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35">
      <c r="A16" s="46" t="s">
        <v>116</v>
      </c>
      <c r="B16" s="43">
        <v>312684486</v>
      </c>
      <c r="C16" s="43">
        <v>68377534</v>
      </c>
      <c r="D16" s="43">
        <v>381062020</v>
      </c>
      <c r="E16" s="43">
        <v>91534616.049999997</v>
      </c>
      <c r="F16" s="43">
        <v>81842102.870000005</v>
      </c>
      <c r="G16" s="45">
        <v>289527403.94999999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35">
      <c r="A17" s="46" t="s">
        <v>115</v>
      </c>
      <c r="B17" s="43">
        <v>27319718</v>
      </c>
      <c r="C17" s="43">
        <v>-6822311</v>
      </c>
      <c r="D17" s="43">
        <v>20497407</v>
      </c>
      <c r="E17" s="43">
        <v>0</v>
      </c>
      <c r="F17" s="43">
        <v>0</v>
      </c>
      <c r="G17" s="45">
        <v>20497407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35">
      <c r="A18" s="46" t="s">
        <v>114</v>
      </c>
      <c r="B18" s="43">
        <v>247673521</v>
      </c>
      <c r="C18" s="43">
        <v>-13465331</v>
      </c>
      <c r="D18" s="43">
        <v>234208190</v>
      </c>
      <c r="E18" s="43">
        <v>32764842.289999999</v>
      </c>
      <c r="F18" s="43">
        <v>32764842.289999999</v>
      </c>
      <c r="G18" s="45">
        <v>201443347.70999998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35">
      <c r="A19" s="49" t="s">
        <v>113</v>
      </c>
      <c r="B19" s="48">
        <v>1039459295</v>
      </c>
      <c r="C19" s="48">
        <v>43828761.339999996</v>
      </c>
      <c r="D19" s="48">
        <v>1083288056.3399999</v>
      </c>
      <c r="E19" s="48">
        <v>115181966.62</v>
      </c>
      <c r="F19" s="48">
        <v>70217605.510000005</v>
      </c>
      <c r="G19" s="47">
        <v>968106089.72000003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35">
      <c r="A20" s="46" t="s">
        <v>112</v>
      </c>
      <c r="B20" s="43">
        <v>352306611</v>
      </c>
      <c r="C20" s="43">
        <v>10355581</v>
      </c>
      <c r="D20" s="43">
        <v>362662192</v>
      </c>
      <c r="E20" s="43">
        <v>8315972.8200000003</v>
      </c>
      <c r="F20" s="43">
        <v>5552432.0899999999</v>
      </c>
      <c r="G20" s="45">
        <v>354346219.18000001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35">
      <c r="A21" s="46" t="s">
        <v>111</v>
      </c>
      <c r="B21" s="43">
        <v>168933683</v>
      </c>
      <c r="C21" s="43">
        <v>-1656732</v>
      </c>
      <c r="D21" s="43">
        <v>167276951</v>
      </c>
      <c r="E21" s="43">
        <v>31017302.869999997</v>
      </c>
      <c r="F21" s="43">
        <v>23628140.52</v>
      </c>
      <c r="G21" s="45">
        <v>136259648.13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35">
      <c r="A22" s="46" t="s">
        <v>110</v>
      </c>
      <c r="B22" s="43">
        <v>150250</v>
      </c>
      <c r="C22" s="43">
        <v>-27953</v>
      </c>
      <c r="D22" s="43">
        <v>122297</v>
      </c>
      <c r="E22" s="43">
        <v>2996.6</v>
      </c>
      <c r="F22" s="43">
        <v>2996.6</v>
      </c>
      <c r="G22" s="45">
        <v>119300.4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35">
      <c r="A23" s="46" t="s">
        <v>109</v>
      </c>
      <c r="B23" s="43">
        <v>17823403</v>
      </c>
      <c r="C23" s="43">
        <v>14980</v>
      </c>
      <c r="D23" s="43">
        <v>17838383</v>
      </c>
      <c r="E23" s="43">
        <v>2942403.6399999997</v>
      </c>
      <c r="F23" s="43">
        <v>1519704.73</v>
      </c>
      <c r="G23" s="45">
        <v>14895979.359999999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35">
      <c r="A24" s="46" t="s">
        <v>108</v>
      </c>
      <c r="B24" s="43">
        <v>40377345</v>
      </c>
      <c r="C24" s="43">
        <v>6292257</v>
      </c>
      <c r="D24" s="43">
        <v>46669602</v>
      </c>
      <c r="E24" s="43">
        <v>5725184.4700000007</v>
      </c>
      <c r="F24" s="43">
        <v>1965179.05</v>
      </c>
      <c r="G24" s="45">
        <v>40944417.530000001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35">
      <c r="A25" s="46" t="s">
        <v>107</v>
      </c>
      <c r="B25" s="43">
        <v>310878310</v>
      </c>
      <c r="C25" s="43">
        <v>49986746.339999996</v>
      </c>
      <c r="D25" s="43">
        <v>360865056.34000003</v>
      </c>
      <c r="E25" s="43">
        <v>60269598.350000001</v>
      </c>
      <c r="F25" s="43">
        <v>34526686.710000001</v>
      </c>
      <c r="G25" s="45">
        <v>300595457.99000001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35">
      <c r="A26" s="46" t="s">
        <v>106</v>
      </c>
      <c r="B26" s="43">
        <v>40352909</v>
      </c>
      <c r="C26" s="43">
        <v>1510512</v>
      </c>
      <c r="D26" s="43">
        <v>41863421</v>
      </c>
      <c r="E26" s="43">
        <v>2242653.0100000002</v>
      </c>
      <c r="F26" s="43">
        <v>1045252.5199999999</v>
      </c>
      <c r="G26" s="45">
        <v>39620767.989999995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35">
      <c r="A27" s="46" t="s">
        <v>105</v>
      </c>
      <c r="B27" s="43">
        <v>10089958</v>
      </c>
      <c r="C27" s="43">
        <v>-2363650</v>
      </c>
      <c r="D27" s="43">
        <v>7726308</v>
      </c>
      <c r="E27" s="43">
        <v>0</v>
      </c>
      <c r="F27" s="43">
        <v>0</v>
      </c>
      <c r="G27" s="45">
        <v>7726308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35">
      <c r="A28" s="46" t="s">
        <v>104</v>
      </c>
      <c r="B28" s="43">
        <v>98546826</v>
      </c>
      <c r="C28" s="43">
        <v>-20282980</v>
      </c>
      <c r="D28" s="43">
        <v>78263846</v>
      </c>
      <c r="E28" s="43">
        <v>4665854.8600000003</v>
      </c>
      <c r="F28" s="43">
        <v>1977213.2899999998</v>
      </c>
      <c r="G28" s="45">
        <v>73597991.140000001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35">
      <c r="A29" s="49" t="s">
        <v>103</v>
      </c>
      <c r="B29" s="48">
        <v>2548169219</v>
      </c>
      <c r="C29" s="48">
        <v>351302851</v>
      </c>
      <c r="D29" s="48">
        <v>2899472070</v>
      </c>
      <c r="E29" s="48">
        <v>394897715.54000002</v>
      </c>
      <c r="F29" s="48">
        <v>305241993.86000001</v>
      </c>
      <c r="G29" s="47">
        <v>2504574354.46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35">
      <c r="A30" s="46" t="s">
        <v>102</v>
      </c>
      <c r="B30" s="43">
        <v>154541150</v>
      </c>
      <c r="C30" s="43">
        <v>117454430</v>
      </c>
      <c r="D30" s="43">
        <v>271995580</v>
      </c>
      <c r="E30" s="43">
        <v>44323083.950000003</v>
      </c>
      <c r="F30" s="43">
        <v>25482776.75</v>
      </c>
      <c r="G30" s="45">
        <v>227672496.05000001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35">
      <c r="A31" s="46" t="s">
        <v>101</v>
      </c>
      <c r="B31" s="43">
        <v>702488524</v>
      </c>
      <c r="C31" s="43">
        <v>4085678</v>
      </c>
      <c r="D31" s="43">
        <v>706574202</v>
      </c>
      <c r="E31" s="43">
        <v>108042118.35999998</v>
      </c>
      <c r="F31" s="43">
        <v>91401451.890000001</v>
      </c>
      <c r="G31" s="45">
        <v>598532083.63999999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35">
      <c r="A32" s="46" t="s">
        <v>100</v>
      </c>
      <c r="B32" s="43">
        <v>345478971</v>
      </c>
      <c r="C32" s="43">
        <v>244628858</v>
      </c>
      <c r="D32" s="43">
        <v>590107829</v>
      </c>
      <c r="E32" s="43">
        <v>52918962.660000004</v>
      </c>
      <c r="F32" s="43">
        <v>40818378.530000001</v>
      </c>
      <c r="G32" s="45">
        <v>537188866.33999991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35">
      <c r="A33" s="46" t="s">
        <v>99</v>
      </c>
      <c r="B33" s="43">
        <v>85228305</v>
      </c>
      <c r="C33" s="43">
        <v>-15454252</v>
      </c>
      <c r="D33" s="43">
        <v>69774053</v>
      </c>
      <c r="E33" s="43">
        <v>28645646.100000001</v>
      </c>
      <c r="F33" s="43">
        <v>17992652.84</v>
      </c>
      <c r="G33" s="45">
        <v>41128406.899999999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35">
      <c r="A34" s="46" t="s">
        <v>98</v>
      </c>
      <c r="B34" s="43">
        <v>553286458</v>
      </c>
      <c r="C34" s="43">
        <v>10629732</v>
      </c>
      <c r="D34" s="43">
        <v>563916190</v>
      </c>
      <c r="E34" s="43">
        <v>35627809.019999996</v>
      </c>
      <c r="F34" s="43">
        <v>24891274.210000001</v>
      </c>
      <c r="G34" s="45">
        <v>528288380.98000002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35">
      <c r="A35" s="46" t="s">
        <v>97</v>
      </c>
      <c r="B35" s="43">
        <v>107676188</v>
      </c>
      <c r="C35" s="43">
        <v>-5751278</v>
      </c>
      <c r="D35" s="43">
        <v>101924910</v>
      </c>
      <c r="E35" s="43">
        <v>21186017.850000001</v>
      </c>
      <c r="F35" s="43">
        <v>11362825.83</v>
      </c>
      <c r="G35" s="45">
        <v>80738892.150000006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35">
      <c r="A36" s="46" t="s">
        <v>96</v>
      </c>
      <c r="B36" s="43">
        <v>45298145</v>
      </c>
      <c r="C36" s="43">
        <v>-1347771</v>
      </c>
      <c r="D36" s="43">
        <v>43950374</v>
      </c>
      <c r="E36" s="43">
        <v>3749779.59</v>
      </c>
      <c r="F36" s="43">
        <v>2479285.7999999998</v>
      </c>
      <c r="G36" s="45">
        <v>40200594.410000004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35">
      <c r="A37" s="46" t="s">
        <v>95</v>
      </c>
      <c r="B37" s="43">
        <v>76974027</v>
      </c>
      <c r="C37" s="43">
        <v>5141145</v>
      </c>
      <c r="D37" s="43">
        <v>82115172</v>
      </c>
      <c r="E37" s="43">
        <v>16726216.4</v>
      </c>
      <c r="F37" s="43">
        <v>14535190.34</v>
      </c>
      <c r="G37" s="45">
        <v>65388955.600000001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35">
      <c r="A38" s="46" t="s">
        <v>94</v>
      </c>
      <c r="B38" s="43">
        <v>477197451</v>
      </c>
      <c r="C38" s="43">
        <v>-8083691</v>
      </c>
      <c r="D38" s="43">
        <v>469113760</v>
      </c>
      <c r="E38" s="43">
        <v>83678081.609999999</v>
      </c>
      <c r="F38" s="43">
        <v>76278157.670000002</v>
      </c>
      <c r="G38" s="45">
        <v>385435678.38999999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6.5" x14ac:dyDescent="0.35">
      <c r="A39" s="49" t="s">
        <v>93</v>
      </c>
      <c r="B39" s="48">
        <v>10326681747</v>
      </c>
      <c r="C39" s="48">
        <v>-853605911</v>
      </c>
      <c r="D39" s="48">
        <v>9473075836</v>
      </c>
      <c r="E39" s="48">
        <v>1549782729.8299999</v>
      </c>
      <c r="F39" s="48">
        <v>1507888694.3299999</v>
      </c>
      <c r="G39" s="47">
        <v>7923293106.1700001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35">
      <c r="A40" s="46" t="s">
        <v>92</v>
      </c>
      <c r="B40" s="43">
        <v>6746559157</v>
      </c>
      <c r="C40" s="43">
        <v>-802475534.14999998</v>
      </c>
      <c r="D40" s="43">
        <v>5944083622.8500004</v>
      </c>
      <c r="E40" s="43">
        <v>1209061463.1200001</v>
      </c>
      <c r="F40" s="43">
        <v>1204526813.1200001</v>
      </c>
      <c r="G40" s="45">
        <v>4735022159.7300005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35">
      <c r="A41" s="46" t="s">
        <v>91</v>
      </c>
      <c r="B41" s="43">
        <v>11989000</v>
      </c>
      <c r="C41" s="43">
        <v>2000000</v>
      </c>
      <c r="D41" s="43">
        <v>13989000</v>
      </c>
      <c r="E41" s="43">
        <v>2873841</v>
      </c>
      <c r="F41" s="43">
        <v>2873841</v>
      </c>
      <c r="G41" s="45">
        <v>11115159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35">
      <c r="A42" s="46" t="s">
        <v>90</v>
      </c>
      <c r="B42" s="43">
        <v>870124533</v>
      </c>
      <c r="C42" s="43">
        <v>-64561200</v>
      </c>
      <c r="D42" s="43">
        <v>805563333</v>
      </c>
      <c r="E42" s="43">
        <v>93529386.299999997</v>
      </c>
      <c r="F42" s="43">
        <v>87318300</v>
      </c>
      <c r="G42" s="45">
        <v>712033946.70000005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35">
      <c r="A43" s="46" t="s">
        <v>89</v>
      </c>
      <c r="B43" s="43">
        <v>349480466</v>
      </c>
      <c r="C43" s="43">
        <v>10259535.15</v>
      </c>
      <c r="D43" s="43">
        <v>359740001.14999998</v>
      </c>
      <c r="E43" s="43">
        <v>68583566.090000004</v>
      </c>
      <c r="F43" s="43">
        <v>50415189.589999996</v>
      </c>
      <c r="G43" s="45">
        <v>291156435.06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35">
      <c r="A44" s="46" t="s">
        <v>88</v>
      </c>
      <c r="B44" s="43">
        <v>1729716767</v>
      </c>
      <c r="C44" s="43">
        <v>0</v>
      </c>
      <c r="D44" s="43">
        <v>1729716767</v>
      </c>
      <c r="E44" s="43">
        <v>169142718.31999999</v>
      </c>
      <c r="F44" s="43">
        <v>158739629.62</v>
      </c>
      <c r="G44" s="45">
        <v>1560574048.6799998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35">
      <c r="A45" s="46" t="s">
        <v>87</v>
      </c>
      <c r="B45" s="43">
        <v>6000000</v>
      </c>
      <c r="C45" s="43">
        <v>1171288</v>
      </c>
      <c r="D45" s="43">
        <v>7171288</v>
      </c>
      <c r="E45" s="43">
        <v>2576834</v>
      </c>
      <c r="F45" s="43">
        <v>0</v>
      </c>
      <c r="G45" s="45">
        <v>4594454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35">
      <c r="A46" s="46" t="s">
        <v>86</v>
      </c>
      <c r="B46" s="43">
        <v>592380800</v>
      </c>
      <c r="C46" s="43">
        <v>0</v>
      </c>
      <c r="D46" s="43">
        <v>592380800</v>
      </c>
      <c r="E46" s="43">
        <v>0</v>
      </c>
      <c r="F46" s="43">
        <v>0</v>
      </c>
      <c r="G46" s="45">
        <v>592380800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35">
      <c r="A47" s="46" t="s">
        <v>85</v>
      </c>
      <c r="B47" s="43">
        <v>20431024</v>
      </c>
      <c r="C47" s="43">
        <v>0</v>
      </c>
      <c r="D47" s="43">
        <v>20431024</v>
      </c>
      <c r="E47" s="43">
        <v>4014921</v>
      </c>
      <c r="F47" s="43">
        <v>4014921</v>
      </c>
      <c r="G47" s="45">
        <v>16416103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35">
      <c r="A48" s="46" t="s">
        <v>84</v>
      </c>
      <c r="B48" s="43">
        <v>0</v>
      </c>
      <c r="C48" s="43">
        <v>0</v>
      </c>
      <c r="D48" s="43">
        <v>0</v>
      </c>
      <c r="E48" s="43">
        <v>0</v>
      </c>
      <c r="F48" s="43">
        <v>0</v>
      </c>
      <c r="G48" s="45">
        <v>0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35">
      <c r="A49" s="49" t="s">
        <v>83</v>
      </c>
      <c r="B49" s="48">
        <v>172408650</v>
      </c>
      <c r="C49" s="48">
        <v>106414394</v>
      </c>
      <c r="D49" s="48">
        <v>278823044</v>
      </c>
      <c r="E49" s="48">
        <v>39453702.939999998</v>
      </c>
      <c r="F49" s="48">
        <v>38402905.730000004</v>
      </c>
      <c r="G49" s="47">
        <v>239369341.06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35">
      <c r="A50" s="46" t="s">
        <v>82</v>
      </c>
      <c r="B50" s="43">
        <v>26363738</v>
      </c>
      <c r="C50" s="43">
        <v>4469155</v>
      </c>
      <c r="D50" s="43">
        <v>30832893</v>
      </c>
      <c r="E50" s="43">
        <v>1342074.8500000001</v>
      </c>
      <c r="F50" s="43">
        <v>1216939.8500000001</v>
      </c>
      <c r="G50" s="45">
        <v>29490818.149999999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35">
      <c r="A51" s="46" t="s">
        <v>81</v>
      </c>
      <c r="B51" s="43">
        <v>1735683</v>
      </c>
      <c r="C51" s="43">
        <v>1278048</v>
      </c>
      <c r="D51" s="43">
        <v>3013731</v>
      </c>
      <c r="E51" s="43">
        <v>184890.62</v>
      </c>
      <c r="F51" s="43">
        <v>159312.62</v>
      </c>
      <c r="G51" s="45">
        <v>2828840.38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35">
      <c r="A52" s="46" t="s">
        <v>80</v>
      </c>
      <c r="B52" s="43">
        <v>3509387</v>
      </c>
      <c r="C52" s="43">
        <v>988681</v>
      </c>
      <c r="D52" s="43">
        <v>4498068</v>
      </c>
      <c r="E52" s="43">
        <v>779056</v>
      </c>
      <c r="F52" s="43">
        <v>0</v>
      </c>
      <c r="G52" s="45">
        <v>3719012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35">
      <c r="A53" s="46" t="s">
        <v>79</v>
      </c>
      <c r="B53" s="43">
        <v>134000000</v>
      </c>
      <c r="C53" s="43">
        <v>94471</v>
      </c>
      <c r="D53" s="43">
        <v>134094471</v>
      </c>
      <c r="E53" s="43">
        <v>35804717.420000002</v>
      </c>
      <c r="F53" s="43">
        <v>35710275.200000003</v>
      </c>
      <c r="G53" s="45">
        <v>98289753.579999998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35">
      <c r="A54" s="46" t="s">
        <v>78</v>
      </c>
      <c r="B54" s="43">
        <v>0</v>
      </c>
      <c r="C54" s="43">
        <v>0</v>
      </c>
      <c r="D54" s="43">
        <v>0</v>
      </c>
      <c r="E54" s="43">
        <v>0</v>
      </c>
      <c r="F54" s="43">
        <v>0</v>
      </c>
      <c r="G54" s="45">
        <v>0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35">
      <c r="A55" s="46" t="s">
        <v>77</v>
      </c>
      <c r="B55" s="43">
        <v>1722921</v>
      </c>
      <c r="C55" s="43">
        <v>99431611</v>
      </c>
      <c r="D55" s="43">
        <v>101154532</v>
      </c>
      <c r="E55" s="43">
        <v>465409.05</v>
      </c>
      <c r="F55" s="43">
        <v>438823.05999999994</v>
      </c>
      <c r="G55" s="45">
        <v>100689122.95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35">
      <c r="A56" s="46" t="s">
        <v>76</v>
      </c>
      <c r="B56" s="43">
        <v>0</v>
      </c>
      <c r="C56" s="43">
        <v>0</v>
      </c>
      <c r="D56" s="43">
        <v>0</v>
      </c>
      <c r="E56" s="43">
        <v>0</v>
      </c>
      <c r="F56" s="43">
        <v>0</v>
      </c>
      <c r="G56" s="45">
        <v>0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35">
      <c r="A57" s="46" t="s">
        <v>75</v>
      </c>
      <c r="B57" s="43">
        <v>0</v>
      </c>
      <c r="C57" s="43">
        <v>0</v>
      </c>
      <c r="D57" s="43">
        <v>0</v>
      </c>
      <c r="E57" s="43">
        <v>0</v>
      </c>
      <c r="F57" s="43">
        <v>0</v>
      </c>
      <c r="G57" s="45">
        <v>0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35">
      <c r="A58" s="46" t="s">
        <v>74</v>
      </c>
      <c r="B58" s="43">
        <v>5076921</v>
      </c>
      <c r="C58" s="43">
        <v>152428</v>
      </c>
      <c r="D58" s="43">
        <v>5229349</v>
      </c>
      <c r="E58" s="43">
        <v>877555</v>
      </c>
      <c r="F58" s="43">
        <v>877555</v>
      </c>
      <c r="G58" s="45">
        <v>4351794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35">
      <c r="A59" s="49" t="s">
        <v>73</v>
      </c>
      <c r="B59" s="48">
        <v>1820000000</v>
      </c>
      <c r="C59" s="48">
        <v>324082549.56999999</v>
      </c>
      <c r="D59" s="48">
        <v>2144082549.5700002</v>
      </c>
      <c r="E59" s="48">
        <v>556120268.43000007</v>
      </c>
      <c r="F59" s="48">
        <v>556120268.43000007</v>
      </c>
      <c r="G59" s="47">
        <v>1587962281.1399999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35">
      <c r="A60" s="46" t="s">
        <v>72</v>
      </c>
      <c r="B60" s="43">
        <v>1820000000</v>
      </c>
      <c r="C60" s="43">
        <v>43879731.57</v>
      </c>
      <c r="D60" s="43">
        <v>1863879731.5700002</v>
      </c>
      <c r="E60" s="43">
        <v>556120268.43000007</v>
      </c>
      <c r="F60" s="43">
        <v>556120268.43000007</v>
      </c>
      <c r="G60" s="45">
        <v>1307759463.1399999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35">
      <c r="A61" s="46" t="s">
        <v>71</v>
      </c>
      <c r="B61" s="43">
        <v>0</v>
      </c>
      <c r="C61" s="43">
        <v>280202818</v>
      </c>
      <c r="D61" s="43">
        <v>280202818</v>
      </c>
      <c r="E61" s="43">
        <v>0</v>
      </c>
      <c r="F61" s="43">
        <v>0</v>
      </c>
      <c r="G61" s="45">
        <v>280202818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35">
      <c r="A62" s="46" t="s">
        <v>70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5">
        <v>0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35">
      <c r="A63" s="49" t="s">
        <v>69</v>
      </c>
      <c r="B63" s="48">
        <v>17254646</v>
      </c>
      <c r="C63" s="48">
        <v>0</v>
      </c>
      <c r="D63" s="48">
        <v>17254646</v>
      </c>
      <c r="E63" s="48">
        <v>0</v>
      </c>
      <c r="F63" s="48">
        <v>0</v>
      </c>
      <c r="G63" s="47">
        <v>17254646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35">
      <c r="A64" s="46" t="s">
        <v>68</v>
      </c>
      <c r="B64" s="43">
        <v>9000000</v>
      </c>
      <c r="C64" s="43">
        <v>0</v>
      </c>
      <c r="D64" s="43">
        <v>9000000</v>
      </c>
      <c r="E64" s="43">
        <v>0</v>
      </c>
      <c r="F64" s="43">
        <v>0</v>
      </c>
      <c r="G64" s="45">
        <v>9000000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35">
      <c r="A65" s="46" t="s">
        <v>67</v>
      </c>
      <c r="B65" s="43">
        <v>1754646</v>
      </c>
      <c r="C65" s="43">
        <v>0</v>
      </c>
      <c r="D65" s="43">
        <v>1754646</v>
      </c>
      <c r="E65" s="43">
        <v>0</v>
      </c>
      <c r="F65" s="43">
        <v>0</v>
      </c>
      <c r="G65" s="45">
        <v>1754646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35">
      <c r="A66" s="46" t="s">
        <v>66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5">
        <v>0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35">
      <c r="A67" s="46" t="s">
        <v>65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5">
        <v>0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6.5" x14ac:dyDescent="0.35">
      <c r="A68" s="46" t="s">
        <v>64</v>
      </c>
      <c r="B68" s="43">
        <v>3500000</v>
      </c>
      <c r="C68" s="43">
        <v>0</v>
      </c>
      <c r="D68" s="43">
        <v>3500000</v>
      </c>
      <c r="E68" s="43">
        <v>0</v>
      </c>
      <c r="F68" s="43">
        <v>0</v>
      </c>
      <c r="G68" s="45">
        <v>3500000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35">
      <c r="A69" s="4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5">
        <v>0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35">
      <c r="A70" s="46" t="s">
        <v>62</v>
      </c>
      <c r="B70" s="43">
        <v>3000000</v>
      </c>
      <c r="C70" s="43">
        <v>0</v>
      </c>
      <c r="D70" s="43">
        <v>3000000</v>
      </c>
      <c r="E70" s="43">
        <v>0</v>
      </c>
      <c r="F70" s="43">
        <v>0</v>
      </c>
      <c r="G70" s="45">
        <v>3000000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35">
      <c r="A71" s="49" t="s">
        <v>61</v>
      </c>
      <c r="B71" s="48">
        <v>3698391588</v>
      </c>
      <c r="C71" s="48">
        <v>0</v>
      </c>
      <c r="D71" s="48">
        <v>3698391588</v>
      </c>
      <c r="E71" s="48">
        <v>931406747.39999998</v>
      </c>
      <c r="F71" s="48">
        <v>931406205.39999998</v>
      </c>
      <c r="G71" s="47">
        <v>2766984840.5999999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35">
      <c r="A72" s="46" t="s">
        <v>60</v>
      </c>
      <c r="B72" s="43">
        <v>3461781741</v>
      </c>
      <c r="C72" s="43">
        <v>2731632</v>
      </c>
      <c r="D72" s="43">
        <v>3464513373</v>
      </c>
      <c r="E72" s="43">
        <v>879947664.39999998</v>
      </c>
      <c r="F72" s="43">
        <v>879947122.39999998</v>
      </c>
      <c r="G72" s="45">
        <v>2584565708.5999999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35">
      <c r="A73" s="46" t="s">
        <v>59</v>
      </c>
      <c r="B73" s="43">
        <v>0</v>
      </c>
      <c r="C73" s="43">
        <v>0</v>
      </c>
      <c r="D73" s="43">
        <v>0</v>
      </c>
      <c r="E73" s="43">
        <v>0</v>
      </c>
      <c r="F73" s="43">
        <v>0</v>
      </c>
      <c r="G73" s="45">
        <v>0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35">
      <c r="A74" s="46" t="s">
        <v>58</v>
      </c>
      <c r="B74" s="43">
        <v>236609847</v>
      </c>
      <c r="C74" s="43">
        <v>-2731632</v>
      </c>
      <c r="D74" s="43">
        <v>233878215</v>
      </c>
      <c r="E74" s="43">
        <v>51459083</v>
      </c>
      <c r="F74" s="43">
        <v>51459083</v>
      </c>
      <c r="G74" s="45">
        <v>182419132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35">
      <c r="A75" s="49" t="s">
        <v>57</v>
      </c>
      <c r="B75" s="48">
        <v>275061594</v>
      </c>
      <c r="C75" s="48">
        <v>-138060363.74000001</v>
      </c>
      <c r="D75" s="48">
        <v>137001230.25999999</v>
      </c>
      <c r="E75" s="48">
        <v>14581615.66</v>
      </c>
      <c r="F75" s="48">
        <v>14403094.859999999</v>
      </c>
      <c r="G75" s="47">
        <v>122419614.59999999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35">
      <c r="A76" s="46" t="s">
        <v>56</v>
      </c>
      <c r="B76" s="43">
        <v>184093261</v>
      </c>
      <c r="C76" s="43">
        <v>-163316313</v>
      </c>
      <c r="D76" s="43">
        <v>20776948</v>
      </c>
      <c r="E76" s="43">
        <v>3592514</v>
      </c>
      <c r="F76" s="43">
        <v>3592514</v>
      </c>
      <c r="G76" s="45">
        <v>17184434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35">
      <c r="A77" s="46" t="s">
        <v>55</v>
      </c>
      <c r="B77" s="43">
        <v>29401423</v>
      </c>
      <c r="C77" s="43">
        <v>17874546</v>
      </c>
      <c r="D77" s="43">
        <v>47275969</v>
      </c>
      <c r="E77" s="43">
        <v>6706056.8600000003</v>
      </c>
      <c r="F77" s="43">
        <v>6527536.0600000005</v>
      </c>
      <c r="G77" s="45">
        <v>40569912.140000001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35">
      <c r="A78" s="46" t="s">
        <v>54</v>
      </c>
      <c r="B78" s="43">
        <v>0</v>
      </c>
      <c r="C78" s="43">
        <v>0</v>
      </c>
      <c r="D78" s="43">
        <v>0</v>
      </c>
      <c r="E78" s="43">
        <v>0</v>
      </c>
      <c r="F78" s="43">
        <v>0</v>
      </c>
      <c r="G78" s="45">
        <v>0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35">
      <c r="A79" s="46" t="s">
        <v>53</v>
      </c>
      <c r="B79" s="43">
        <v>46358000</v>
      </c>
      <c r="C79" s="43">
        <v>7381403.2599999998</v>
      </c>
      <c r="D79" s="43">
        <v>53739403.260000005</v>
      </c>
      <c r="E79" s="43">
        <v>4283044.8</v>
      </c>
      <c r="F79" s="43">
        <v>4283044.8</v>
      </c>
      <c r="G79" s="45">
        <v>49456358.460000001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35">
      <c r="A80" s="46" t="s">
        <v>52</v>
      </c>
      <c r="B80" s="43">
        <v>15208910</v>
      </c>
      <c r="C80" s="43">
        <v>0</v>
      </c>
      <c r="D80" s="43">
        <v>15208910</v>
      </c>
      <c r="E80" s="43">
        <v>0</v>
      </c>
      <c r="F80" s="43">
        <v>0</v>
      </c>
      <c r="G80" s="45">
        <v>15208910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35">
      <c r="A81" s="46" t="s">
        <v>51</v>
      </c>
      <c r="B81" s="43">
        <v>0</v>
      </c>
      <c r="C81" s="43">
        <v>0</v>
      </c>
      <c r="D81" s="43">
        <v>0</v>
      </c>
      <c r="E81" s="43">
        <v>0</v>
      </c>
      <c r="F81" s="43">
        <v>0</v>
      </c>
      <c r="G81" s="45">
        <v>0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35">
      <c r="A82" s="46" t="s">
        <v>50</v>
      </c>
      <c r="B82" s="43">
        <v>0</v>
      </c>
      <c r="C82" s="43">
        <v>0</v>
      </c>
      <c r="D82" s="43">
        <v>0</v>
      </c>
      <c r="E82" s="43">
        <v>0</v>
      </c>
      <c r="F82" s="43">
        <v>0</v>
      </c>
      <c r="G82" s="45">
        <v>0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35">
      <c r="A83" s="46"/>
      <c r="B83" s="43"/>
      <c r="C83" s="43"/>
      <c r="D83" s="43"/>
      <c r="E83" s="43"/>
      <c r="F83" s="43"/>
      <c r="G83" s="45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35">
      <c r="A84" s="44"/>
      <c r="B84" s="27"/>
      <c r="C84" s="27"/>
      <c r="D84" s="27"/>
      <c r="E84" s="27"/>
      <c r="F84" s="27"/>
      <c r="G84" s="28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35">
      <c r="A85" s="52" t="s">
        <v>122</v>
      </c>
      <c r="B85" s="51">
        <v>18610650000</v>
      </c>
      <c r="C85" s="51">
        <v>-256721076.64000002</v>
      </c>
      <c r="D85" s="51">
        <v>18353928923.360001</v>
      </c>
      <c r="E85" s="51">
        <v>4551327595.25</v>
      </c>
      <c r="F85" s="51">
        <v>4298216648.0100002</v>
      </c>
      <c r="G85" s="50">
        <v>13802601328.110001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35">
      <c r="A86" s="49" t="s">
        <v>121</v>
      </c>
      <c r="B86" s="48">
        <v>6904784747</v>
      </c>
      <c r="C86" s="48">
        <v>2643788.2999999998</v>
      </c>
      <c r="D86" s="48">
        <v>6907428535.3000002</v>
      </c>
      <c r="E86" s="48">
        <v>1650987813.8099999</v>
      </c>
      <c r="F86" s="48">
        <v>1650987813.8099999</v>
      </c>
      <c r="G86" s="47">
        <v>5256440721.4899998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35">
      <c r="A87" s="46" t="s">
        <v>120</v>
      </c>
      <c r="B87" s="43">
        <v>3643199153</v>
      </c>
      <c r="C87" s="43">
        <v>586347</v>
      </c>
      <c r="D87" s="43">
        <v>3643785500</v>
      </c>
      <c r="E87" s="43">
        <v>968829441.5</v>
      </c>
      <c r="F87" s="43">
        <v>968829441.5</v>
      </c>
      <c r="G87" s="45">
        <v>2674956058.5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35">
      <c r="A88" s="46" t="s">
        <v>119</v>
      </c>
      <c r="B88" s="43">
        <v>201969858</v>
      </c>
      <c r="C88" s="43">
        <v>3964264.3</v>
      </c>
      <c r="D88" s="43">
        <v>205934122.30000001</v>
      </c>
      <c r="E88" s="43">
        <v>4138035.72</v>
      </c>
      <c r="F88" s="43">
        <v>4138035.72</v>
      </c>
      <c r="G88" s="45">
        <v>201796086.57999998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35">
      <c r="A89" s="46" t="s">
        <v>118</v>
      </c>
      <c r="B89" s="43">
        <v>867866163</v>
      </c>
      <c r="C89" s="43">
        <v>9137582</v>
      </c>
      <c r="D89" s="43">
        <v>877003745</v>
      </c>
      <c r="E89" s="43">
        <v>259393886.63000003</v>
      </c>
      <c r="F89" s="43">
        <v>259393886.63000003</v>
      </c>
      <c r="G89" s="45">
        <v>617609858.37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35">
      <c r="A90" s="46" t="s">
        <v>117</v>
      </c>
      <c r="B90" s="43">
        <v>551116158</v>
      </c>
      <c r="C90" s="43">
        <v>-29160542</v>
      </c>
      <c r="D90" s="43">
        <v>521955616</v>
      </c>
      <c r="E90" s="43">
        <v>124105500.66</v>
      </c>
      <c r="F90" s="43">
        <v>124105500.66</v>
      </c>
      <c r="G90" s="45">
        <v>397850115.34000003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35">
      <c r="A91" s="46" t="s">
        <v>116</v>
      </c>
      <c r="B91" s="43">
        <v>640135500</v>
      </c>
      <c r="C91" s="43">
        <v>4763322</v>
      </c>
      <c r="D91" s="43">
        <v>644898822</v>
      </c>
      <c r="E91" s="43">
        <v>166514575.59</v>
      </c>
      <c r="F91" s="43">
        <v>166514575.59</v>
      </c>
      <c r="G91" s="45">
        <v>478384246.41000003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35">
      <c r="A92" s="46" t="s">
        <v>115</v>
      </c>
      <c r="B92" s="43">
        <v>145479895</v>
      </c>
      <c r="C92" s="43">
        <v>-22596992</v>
      </c>
      <c r="D92" s="43">
        <v>122882903</v>
      </c>
      <c r="E92" s="43">
        <v>0</v>
      </c>
      <c r="F92" s="43">
        <v>0</v>
      </c>
      <c r="G92" s="45">
        <v>122882903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35">
      <c r="A93" s="46" t="s">
        <v>114</v>
      </c>
      <c r="B93" s="43">
        <v>855018020</v>
      </c>
      <c r="C93" s="43">
        <v>35949807</v>
      </c>
      <c r="D93" s="43">
        <v>890967827</v>
      </c>
      <c r="E93" s="43">
        <v>128006373.70999999</v>
      </c>
      <c r="F93" s="43">
        <v>128006373.70999999</v>
      </c>
      <c r="G93" s="45">
        <v>762961453.28999996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35">
      <c r="A94" s="49" t="s">
        <v>113</v>
      </c>
      <c r="B94" s="48">
        <v>83541433</v>
      </c>
      <c r="C94" s="48">
        <v>1098656</v>
      </c>
      <c r="D94" s="48">
        <v>84640089</v>
      </c>
      <c r="E94" s="48">
        <v>2043787.78</v>
      </c>
      <c r="F94" s="48">
        <v>1969654.3699999999</v>
      </c>
      <c r="G94" s="47">
        <v>82596301.219999999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35">
      <c r="A95" s="46" t="s">
        <v>112</v>
      </c>
      <c r="B95" s="43">
        <v>45222116</v>
      </c>
      <c r="C95" s="43">
        <v>186114.06</v>
      </c>
      <c r="D95" s="43">
        <v>45408230.060000002</v>
      </c>
      <c r="E95" s="43">
        <v>166828.88</v>
      </c>
      <c r="F95" s="43">
        <v>97228.88</v>
      </c>
      <c r="G95" s="45">
        <v>45241401.18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35">
      <c r="A96" s="46" t="s">
        <v>111</v>
      </c>
      <c r="B96" s="43">
        <v>918552</v>
      </c>
      <c r="C96" s="43">
        <v>175711</v>
      </c>
      <c r="D96" s="43">
        <v>1094263</v>
      </c>
      <c r="E96" s="43">
        <v>470662.75</v>
      </c>
      <c r="F96" s="43">
        <v>470662.75</v>
      </c>
      <c r="G96" s="45">
        <v>623600.25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35">
      <c r="A97" s="46" t="s">
        <v>110</v>
      </c>
      <c r="B97" s="43">
        <v>0</v>
      </c>
      <c r="C97" s="43">
        <v>0</v>
      </c>
      <c r="D97" s="43">
        <v>0</v>
      </c>
      <c r="E97" s="43">
        <v>0</v>
      </c>
      <c r="F97" s="43">
        <v>0</v>
      </c>
      <c r="G97" s="45">
        <v>0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35">
      <c r="A98" s="46" t="s">
        <v>109</v>
      </c>
      <c r="B98" s="43">
        <v>890606</v>
      </c>
      <c r="C98" s="43">
        <v>7344.9600000000009</v>
      </c>
      <c r="D98" s="43">
        <v>897950.96</v>
      </c>
      <c r="E98" s="43">
        <v>6562.0300000000007</v>
      </c>
      <c r="F98" s="43">
        <v>2028.6200000000001</v>
      </c>
      <c r="G98" s="45">
        <v>891388.93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35">
      <c r="A99" s="46" t="s">
        <v>108</v>
      </c>
      <c r="B99" s="43">
        <v>267906</v>
      </c>
      <c r="C99" s="43">
        <v>0</v>
      </c>
      <c r="D99" s="43">
        <v>267906</v>
      </c>
      <c r="E99" s="43">
        <v>0</v>
      </c>
      <c r="F99" s="43">
        <v>0</v>
      </c>
      <c r="G99" s="45">
        <v>267906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35">
      <c r="A100" s="46" t="s">
        <v>107</v>
      </c>
      <c r="B100" s="43">
        <v>12321181</v>
      </c>
      <c r="C100" s="43">
        <v>709311.98</v>
      </c>
      <c r="D100" s="43">
        <v>13030492.98</v>
      </c>
      <c r="E100" s="43">
        <v>1384649.4300000002</v>
      </c>
      <c r="F100" s="43">
        <v>1384649.4300000002</v>
      </c>
      <c r="G100" s="45">
        <v>11645843.550000001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35">
      <c r="A101" s="46" t="s">
        <v>106</v>
      </c>
      <c r="B101" s="43">
        <v>21455052</v>
      </c>
      <c r="C101" s="43">
        <v>500</v>
      </c>
      <c r="D101" s="43">
        <v>21455552</v>
      </c>
      <c r="E101" s="43">
        <v>0</v>
      </c>
      <c r="F101" s="43">
        <v>0</v>
      </c>
      <c r="G101" s="45">
        <v>21455552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35">
      <c r="A102" s="46" t="s">
        <v>105</v>
      </c>
      <c r="B102" s="43">
        <v>2420020</v>
      </c>
      <c r="C102" s="43">
        <v>0</v>
      </c>
      <c r="D102" s="43">
        <v>2420020</v>
      </c>
      <c r="E102" s="43">
        <v>0</v>
      </c>
      <c r="F102" s="43">
        <v>0</v>
      </c>
      <c r="G102" s="45">
        <v>2420020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35">
      <c r="A103" s="46" t="s">
        <v>104</v>
      </c>
      <c r="B103" s="43">
        <v>46000</v>
      </c>
      <c r="C103" s="43">
        <v>19674</v>
      </c>
      <c r="D103" s="43">
        <v>65674</v>
      </c>
      <c r="E103" s="43">
        <v>15084.689999999999</v>
      </c>
      <c r="F103" s="43">
        <v>15084.689999999999</v>
      </c>
      <c r="G103" s="45">
        <v>50589.31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35">
      <c r="A104" s="49" t="s">
        <v>103</v>
      </c>
      <c r="B104" s="48">
        <v>347395136</v>
      </c>
      <c r="C104" s="48">
        <v>10578728.800000001</v>
      </c>
      <c r="D104" s="48">
        <v>357973864.80000001</v>
      </c>
      <c r="E104" s="48">
        <v>78302298.090000004</v>
      </c>
      <c r="F104" s="48">
        <v>78049445.979999989</v>
      </c>
      <c r="G104" s="47">
        <v>279671566.70999998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35">
      <c r="A105" s="46" t="s">
        <v>102</v>
      </c>
      <c r="B105" s="43">
        <v>126825757</v>
      </c>
      <c r="C105" s="43">
        <v>-874274</v>
      </c>
      <c r="D105" s="43">
        <v>125951483</v>
      </c>
      <c r="E105" s="43">
        <v>25751349.640000001</v>
      </c>
      <c r="F105" s="43">
        <v>25751349.640000001</v>
      </c>
      <c r="G105" s="45">
        <v>100200133.36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35">
      <c r="A106" s="46" t="s">
        <v>101</v>
      </c>
      <c r="B106" s="43">
        <v>6030542</v>
      </c>
      <c r="C106" s="43">
        <v>257398.8</v>
      </c>
      <c r="D106" s="43">
        <v>6287940.7999999998</v>
      </c>
      <c r="E106" s="43">
        <v>0</v>
      </c>
      <c r="F106" s="43">
        <v>0</v>
      </c>
      <c r="G106" s="45">
        <v>6287940.7999999998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35">
      <c r="A107" s="46" t="s">
        <v>100</v>
      </c>
      <c r="B107" s="43">
        <v>47234875</v>
      </c>
      <c r="C107" s="43">
        <v>1501377</v>
      </c>
      <c r="D107" s="43">
        <v>48736252</v>
      </c>
      <c r="E107" s="43">
        <v>1734279.47</v>
      </c>
      <c r="F107" s="43">
        <v>1719171.85</v>
      </c>
      <c r="G107" s="45">
        <v>47001972.530000001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35">
      <c r="A108" s="46" t="s">
        <v>99</v>
      </c>
      <c r="B108" s="43">
        <v>0</v>
      </c>
      <c r="C108" s="43">
        <v>1047</v>
      </c>
      <c r="D108" s="43">
        <v>1047</v>
      </c>
      <c r="E108" s="43">
        <v>1046.3200000000002</v>
      </c>
      <c r="F108" s="43">
        <v>1046.3200000000002</v>
      </c>
      <c r="G108" s="45">
        <v>0.67999999999999994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35">
      <c r="A109" s="46" t="s">
        <v>98</v>
      </c>
      <c r="B109" s="43">
        <v>159709847</v>
      </c>
      <c r="C109" s="43">
        <v>12093.25</v>
      </c>
      <c r="D109" s="43">
        <v>159721940.25</v>
      </c>
      <c r="E109" s="43">
        <v>41610115</v>
      </c>
      <c r="F109" s="43">
        <v>41598942.200000003</v>
      </c>
      <c r="G109" s="45">
        <v>118111825.25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35">
      <c r="A110" s="46" t="s">
        <v>97</v>
      </c>
      <c r="B110" s="43">
        <v>687011</v>
      </c>
      <c r="C110" s="43">
        <v>199986.16</v>
      </c>
      <c r="D110" s="43">
        <v>886997.15999999992</v>
      </c>
      <c r="E110" s="43">
        <v>146276</v>
      </c>
      <c r="F110" s="43">
        <v>0</v>
      </c>
      <c r="G110" s="45">
        <v>740721.15999999992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35">
      <c r="A111" s="46" t="s">
        <v>96</v>
      </c>
      <c r="B111" s="43">
        <v>2605504</v>
      </c>
      <c r="C111" s="43">
        <v>294033.15000000002</v>
      </c>
      <c r="D111" s="43">
        <v>2899537.15</v>
      </c>
      <c r="E111" s="43">
        <v>209422.49</v>
      </c>
      <c r="F111" s="43">
        <v>130506.79</v>
      </c>
      <c r="G111" s="45">
        <v>2690114.66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35">
      <c r="A112" s="46" t="s">
        <v>95</v>
      </c>
      <c r="B112" s="43">
        <v>4147561</v>
      </c>
      <c r="C112" s="43">
        <v>211784.01</v>
      </c>
      <c r="D112" s="43">
        <v>4359345.01</v>
      </c>
      <c r="E112" s="43">
        <v>14825.74</v>
      </c>
      <c r="F112" s="43">
        <v>13445.75</v>
      </c>
      <c r="G112" s="45">
        <v>4344519.2700000005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35">
      <c r="A113" s="46" t="s">
        <v>94</v>
      </c>
      <c r="B113" s="43">
        <v>154039</v>
      </c>
      <c r="C113" s="43">
        <v>8975283.4299999997</v>
      </c>
      <c r="D113" s="43">
        <v>9129322.4299999997</v>
      </c>
      <c r="E113" s="43">
        <v>8834983.4299999997</v>
      </c>
      <c r="F113" s="43">
        <v>8834983.4299999997</v>
      </c>
      <c r="G113" s="45">
        <v>294339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6.5" x14ac:dyDescent="0.35">
      <c r="A114" s="49" t="s">
        <v>93</v>
      </c>
      <c r="B114" s="48">
        <v>7234656520</v>
      </c>
      <c r="C114" s="48">
        <v>-249441086.29000002</v>
      </c>
      <c r="D114" s="48">
        <v>6985215433.710001</v>
      </c>
      <c r="E114" s="48">
        <v>1839952414.98</v>
      </c>
      <c r="F114" s="48">
        <v>1600657219.02</v>
      </c>
      <c r="G114" s="47">
        <v>5145263018.7300005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35">
      <c r="A115" s="46" t="s">
        <v>92</v>
      </c>
      <c r="B115" s="43">
        <v>7012300192</v>
      </c>
      <c r="C115" s="43">
        <v>-288786089.59000003</v>
      </c>
      <c r="D115" s="43">
        <v>6723514102.4099998</v>
      </c>
      <c r="E115" s="43">
        <v>1797698411.98</v>
      </c>
      <c r="F115" s="43">
        <v>1587155640.72</v>
      </c>
      <c r="G115" s="45">
        <v>4925815690.4300003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35">
      <c r="A116" s="46" t="s">
        <v>91</v>
      </c>
      <c r="B116" s="43">
        <v>0</v>
      </c>
      <c r="C116" s="43">
        <v>0</v>
      </c>
      <c r="D116" s="43">
        <v>0</v>
      </c>
      <c r="E116" s="43">
        <v>0</v>
      </c>
      <c r="F116" s="43">
        <v>0</v>
      </c>
      <c r="G116" s="45">
        <v>0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35">
      <c r="A117" s="46" t="s">
        <v>90</v>
      </c>
      <c r="B117" s="43">
        <v>88214499</v>
      </c>
      <c r="C117" s="43">
        <v>37877151.299999997</v>
      </c>
      <c r="D117" s="43">
        <v>126091650.3</v>
      </c>
      <c r="E117" s="43">
        <v>37873224.299999997</v>
      </c>
      <c r="F117" s="43">
        <v>9159983.3000000007</v>
      </c>
      <c r="G117" s="45">
        <v>88218426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35">
      <c r="A118" s="46" t="s">
        <v>89</v>
      </c>
      <c r="B118" s="43">
        <v>134141829</v>
      </c>
      <c r="C118" s="43">
        <v>1467852</v>
      </c>
      <c r="D118" s="43">
        <v>135609681</v>
      </c>
      <c r="E118" s="43">
        <v>4380778.7</v>
      </c>
      <c r="F118" s="43">
        <v>4341595</v>
      </c>
      <c r="G118" s="45">
        <v>131228902.3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35">
      <c r="A119" s="46" t="s">
        <v>88</v>
      </c>
      <c r="B119" s="43">
        <v>0</v>
      </c>
      <c r="C119" s="43">
        <v>0</v>
      </c>
      <c r="D119" s="43">
        <v>0</v>
      </c>
      <c r="E119" s="43">
        <v>0</v>
      </c>
      <c r="F119" s="43">
        <v>0</v>
      </c>
      <c r="G119" s="45">
        <v>0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35">
      <c r="A120" s="46" t="s">
        <v>87</v>
      </c>
      <c r="B120" s="43">
        <v>0</v>
      </c>
      <c r="C120" s="43">
        <v>0</v>
      </c>
      <c r="D120" s="43">
        <v>0</v>
      </c>
      <c r="E120" s="43">
        <v>0</v>
      </c>
      <c r="F120" s="43">
        <v>0</v>
      </c>
      <c r="G120" s="45">
        <v>0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35">
      <c r="A121" s="46" t="s">
        <v>86</v>
      </c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5">
        <v>0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35">
      <c r="A122" s="46" t="s">
        <v>85</v>
      </c>
      <c r="B122" s="43">
        <v>0</v>
      </c>
      <c r="C122" s="43">
        <v>0</v>
      </c>
      <c r="D122" s="43">
        <v>0</v>
      </c>
      <c r="E122" s="43">
        <v>0</v>
      </c>
      <c r="F122" s="43">
        <v>0</v>
      </c>
      <c r="G122" s="45">
        <v>0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35">
      <c r="A123" s="46" t="s">
        <v>84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5">
        <v>0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35">
      <c r="A124" s="49" t="s">
        <v>83</v>
      </c>
      <c r="B124" s="48">
        <v>46391320</v>
      </c>
      <c r="C124" s="48">
        <v>735008.24</v>
      </c>
      <c r="D124" s="48">
        <v>47126328.239999995</v>
      </c>
      <c r="E124" s="48">
        <v>78318.559999999998</v>
      </c>
      <c r="F124" s="48">
        <v>78318.559999999998</v>
      </c>
      <c r="G124" s="47">
        <v>47048009.68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35">
      <c r="A125" s="46" t="s">
        <v>82</v>
      </c>
      <c r="B125" s="43">
        <v>594335</v>
      </c>
      <c r="C125" s="43">
        <v>595394</v>
      </c>
      <c r="D125" s="43">
        <v>1189729</v>
      </c>
      <c r="E125" s="43">
        <v>35224.559999999998</v>
      </c>
      <c r="F125" s="43">
        <v>35224.559999999998</v>
      </c>
      <c r="G125" s="45">
        <v>1154504.44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35">
      <c r="A126" s="46" t="s">
        <v>81</v>
      </c>
      <c r="B126" s="43">
        <v>35164718</v>
      </c>
      <c r="C126" s="43">
        <v>132994</v>
      </c>
      <c r="D126" s="43">
        <v>35297712</v>
      </c>
      <c r="E126" s="43">
        <v>43094</v>
      </c>
      <c r="F126" s="43">
        <v>43094</v>
      </c>
      <c r="G126" s="45">
        <v>35254618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35">
      <c r="A127" s="46" t="s">
        <v>80</v>
      </c>
      <c r="B127" s="43">
        <v>298304</v>
      </c>
      <c r="C127" s="43">
        <v>0</v>
      </c>
      <c r="D127" s="43">
        <v>298304</v>
      </c>
      <c r="E127" s="43">
        <v>0</v>
      </c>
      <c r="F127" s="43">
        <v>0</v>
      </c>
      <c r="G127" s="45">
        <v>298304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35">
      <c r="A128" s="46" t="s">
        <v>79</v>
      </c>
      <c r="B128" s="43">
        <v>8250000</v>
      </c>
      <c r="C128" s="43">
        <v>0</v>
      </c>
      <c r="D128" s="43">
        <v>8250000</v>
      </c>
      <c r="E128" s="43">
        <v>0</v>
      </c>
      <c r="F128" s="43">
        <v>0</v>
      </c>
      <c r="G128" s="45">
        <v>8250000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35">
      <c r="A129" s="46" t="s">
        <v>78</v>
      </c>
      <c r="B129" s="43">
        <v>1010745</v>
      </c>
      <c r="C129" s="43">
        <v>0</v>
      </c>
      <c r="D129" s="43">
        <v>1010745</v>
      </c>
      <c r="E129" s="43">
        <v>0</v>
      </c>
      <c r="F129" s="43">
        <v>0</v>
      </c>
      <c r="G129" s="45">
        <v>1010745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35">
      <c r="A130" s="46" t="s">
        <v>77</v>
      </c>
      <c r="B130" s="43">
        <v>1073218</v>
      </c>
      <c r="C130" s="43">
        <v>6620.24</v>
      </c>
      <c r="D130" s="43">
        <v>1079838.24</v>
      </c>
      <c r="E130" s="43">
        <v>0</v>
      </c>
      <c r="F130" s="43">
        <v>0</v>
      </c>
      <c r="G130" s="45">
        <v>1079838.24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35">
      <c r="A131" s="46" t="s">
        <v>76</v>
      </c>
      <c r="B131" s="43">
        <v>0</v>
      </c>
      <c r="C131" s="43">
        <v>0</v>
      </c>
      <c r="D131" s="43">
        <v>0</v>
      </c>
      <c r="E131" s="43">
        <v>0</v>
      </c>
      <c r="F131" s="43">
        <v>0</v>
      </c>
      <c r="G131" s="45">
        <v>0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35">
      <c r="A132" s="46" t="s">
        <v>75</v>
      </c>
      <c r="B132" s="43">
        <v>0</v>
      </c>
      <c r="C132" s="43">
        <v>0</v>
      </c>
      <c r="D132" s="43">
        <v>0</v>
      </c>
      <c r="E132" s="43">
        <v>0</v>
      </c>
      <c r="F132" s="43">
        <v>0</v>
      </c>
      <c r="G132" s="45">
        <v>0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35">
      <c r="A133" s="46" t="s">
        <v>74</v>
      </c>
      <c r="B133" s="43">
        <v>0</v>
      </c>
      <c r="C133" s="43">
        <v>0</v>
      </c>
      <c r="D133" s="43">
        <v>0</v>
      </c>
      <c r="E133" s="43">
        <v>0</v>
      </c>
      <c r="F133" s="43">
        <v>0</v>
      </c>
      <c r="G133" s="45">
        <v>0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35">
      <c r="A134" s="49" t="s">
        <v>73</v>
      </c>
      <c r="B134" s="48">
        <v>179521505</v>
      </c>
      <c r="C134" s="48">
        <v>0</v>
      </c>
      <c r="D134" s="48">
        <v>179521505</v>
      </c>
      <c r="E134" s="48">
        <v>0</v>
      </c>
      <c r="F134" s="48">
        <v>0</v>
      </c>
      <c r="G134" s="47">
        <v>179521505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35">
      <c r="A135" s="46" t="s">
        <v>72</v>
      </c>
      <c r="B135" s="43">
        <v>5500000</v>
      </c>
      <c r="C135" s="43">
        <v>0</v>
      </c>
      <c r="D135" s="43">
        <v>5500000</v>
      </c>
      <c r="E135" s="43">
        <v>0</v>
      </c>
      <c r="F135" s="43">
        <v>0</v>
      </c>
      <c r="G135" s="45">
        <v>5500000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35">
      <c r="A136" s="46" t="s">
        <v>71</v>
      </c>
      <c r="B136" s="43">
        <v>174021505</v>
      </c>
      <c r="C136" s="43">
        <v>0</v>
      </c>
      <c r="D136" s="43">
        <v>174021505</v>
      </c>
      <c r="E136" s="43">
        <v>0</v>
      </c>
      <c r="F136" s="43">
        <v>0</v>
      </c>
      <c r="G136" s="45">
        <v>174021505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35">
      <c r="A137" s="46" t="s">
        <v>70</v>
      </c>
      <c r="B137" s="43">
        <v>0</v>
      </c>
      <c r="C137" s="43">
        <v>0</v>
      </c>
      <c r="D137" s="43">
        <v>0</v>
      </c>
      <c r="E137" s="43">
        <v>0</v>
      </c>
      <c r="F137" s="43">
        <v>0</v>
      </c>
      <c r="G137" s="45">
        <v>0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35">
      <c r="A138" s="49" t="s">
        <v>69</v>
      </c>
      <c r="B138" s="48">
        <v>0</v>
      </c>
      <c r="C138" s="48">
        <v>0</v>
      </c>
      <c r="D138" s="48">
        <v>0</v>
      </c>
      <c r="E138" s="48">
        <v>0</v>
      </c>
      <c r="F138" s="48">
        <v>0</v>
      </c>
      <c r="G138" s="47">
        <v>0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35">
      <c r="A139" s="46" t="s">
        <v>68</v>
      </c>
      <c r="B139" s="43">
        <v>0</v>
      </c>
      <c r="C139" s="43">
        <v>0</v>
      </c>
      <c r="D139" s="43">
        <v>0</v>
      </c>
      <c r="E139" s="43">
        <v>0</v>
      </c>
      <c r="F139" s="43">
        <v>0</v>
      </c>
      <c r="G139" s="45">
        <v>0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35">
      <c r="A140" s="46" t="s">
        <v>67</v>
      </c>
      <c r="B140" s="43">
        <v>0</v>
      </c>
      <c r="C140" s="43">
        <v>0</v>
      </c>
      <c r="D140" s="43">
        <v>0</v>
      </c>
      <c r="E140" s="43">
        <v>0</v>
      </c>
      <c r="F140" s="43">
        <v>0</v>
      </c>
      <c r="G140" s="45">
        <v>0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35">
      <c r="A141" s="46" t="s">
        <v>66</v>
      </c>
      <c r="B141" s="43">
        <v>0</v>
      </c>
      <c r="C141" s="43">
        <v>0</v>
      </c>
      <c r="D141" s="43">
        <v>0</v>
      </c>
      <c r="E141" s="43">
        <v>0</v>
      </c>
      <c r="F141" s="43">
        <v>0</v>
      </c>
      <c r="G141" s="45">
        <v>0</v>
      </c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35">
      <c r="A142" s="46" t="s">
        <v>65</v>
      </c>
      <c r="B142" s="43">
        <v>0</v>
      </c>
      <c r="C142" s="43">
        <v>0</v>
      </c>
      <c r="D142" s="43">
        <v>0</v>
      </c>
      <c r="E142" s="43">
        <v>0</v>
      </c>
      <c r="F142" s="43">
        <v>0</v>
      </c>
      <c r="G142" s="45">
        <v>0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6.5" x14ac:dyDescent="0.35">
      <c r="A143" s="46" t="s">
        <v>64</v>
      </c>
      <c r="B143" s="43">
        <v>0</v>
      </c>
      <c r="C143" s="43">
        <v>0</v>
      </c>
      <c r="D143" s="43">
        <v>0</v>
      </c>
      <c r="E143" s="43">
        <v>0</v>
      </c>
      <c r="F143" s="43">
        <v>0</v>
      </c>
      <c r="G143" s="45">
        <v>0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35">
      <c r="A144" s="46" t="s">
        <v>63</v>
      </c>
      <c r="B144" s="43">
        <v>0</v>
      </c>
      <c r="C144" s="43">
        <v>0</v>
      </c>
      <c r="D144" s="43">
        <v>0</v>
      </c>
      <c r="E144" s="43">
        <v>0</v>
      </c>
      <c r="F144" s="43">
        <v>0</v>
      </c>
      <c r="G144" s="45">
        <v>0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35">
      <c r="A145" s="46" t="s">
        <v>62</v>
      </c>
      <c r="B145" s="43">
        <v>0</v>
      </c>
      <c r="C145" s="43">
        <v>0</v>
      </c>
      <c r="D145" s="43">
        <v>0</v>
      </c>
      <c r="E145" s="43">
        <v>0</v>
      </c>
      <c r="F145" s="43">
        <v>0</v>
      </c>
      <c r="G145" s="45">
        <v>0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35">
      <c r="A146" s="49" t="s">
        <v>61</v>
      </c>
      <c r="B146" s="48">
        <v>3161702458</v>
      </c>
      <c r="C146" s="48">
        <v>-22336171.690000001</v>
      </c>
      <c r="D146" s="48">
        <v>3139366286.3099999</v>
      </c>
      <c r="E146" s="48">
        <v>867212854.31000006</v>
      </c>
      <c r="F146" s="48">
        <v>867212854.31000006</v>
      </c>
      <c r="G146" s="47">
        <v>2272153432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35">
      <c r="A147" s="46" t="s">
        <v>60</v>
      </c>
      <c r="B147" s="43">
        <v>0</v>
      </c>
      <c r="C147" s="43">
        <v>0</v>
      </c>
      <c r="D147" s="43">
        <v>0</v>
      </c>
      <c r="E147" s="43">
        <v>0</v>
      </c>
      <c r="F147" s="43">
        <v>0</v>
      </c>
      <c r="G147" s="45">
        <v>0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35">
      <c r="A148" s="46" t="s">
        <v>59</v>
      </c>
      <c r="B148" s="43">
        <v>3161702458</v>
      </c>
      <c r="C148" s="43">
        <v>-22336171.690000001</v>
      </c>
      <c r="D148" s="43">
        <v>3139366286.3099999</v>
      </c>
      <c r="E148" s="43">
        <v>867212854.31000006</v>
      </c>
      <c r="F148" s="43">
        <v>867212854.31000006</v>
      </c>
      <c r="G148" s="45">
        <v>2272153432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35">
      <c r="A149" s="46" t="s">
        <v>58</v>
      </c>
      <c r="B149" s="43">
        <v>0</v>
      </c>
      <c r="C149" s="43">
        <v>0</v>
      </c>
      <c r="D149" s="43">
        <v>0</v>
      </c>
      <c r="E149" s="43">
        <v>0</v>
      </c>
      <c r="F149" s="43">
        <v>0</v>
      </c>
      <c r="G149" s="45">
        <v>0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35">
      <c r="A150" s="49" t="s">
        <v>57</v>
      </c>
      <c r="B150" s="48">
        <v>652656881</v>
      </c>
      <c r="C150" s="48">
        <v>0</v>
      </c>
      <c r="D150" s="48">
        <v>652656881</v>
      </c>
      <c r="E150" s="48">
        <v>112750107.72</v>
      </c>
      <c r="F150" s="48">
        <v>99261341.960000008</v>
      </c>
      <c r="G150" s="47">
        <v>539906773.27999997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35">
      <c r="A151" s="46" t="s">
        <v>56</v>
      </c>
      <c r="B151" s="43">
        <v>128407344</v>
      </c>
      <c r="C151" s="43">
        <v>7136</v>
      </c>
      <c r="D151" s="43">
        <v>128414480</v>
      </c>
      <c r="E151" s="43">
        <v>29698917.139999997</v>
      </c>
      <c r="F151" s="43">
        <v>24906576.52</v>
      </c>
      <c r="G151" s="45">
        <v>98715562.859999999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35">
      <c r="A152" s="46" t="s">
        <v>55</v>
      </c>
      <c r="B152" s="43">
        <v>515317250</v>
      </c>
      <c r="C152" s="43">
        <v>-7136</v>
      </c>
      <c r="D152" s="43">
        <v>515310114</v>
      </c>
      <c r="E152" s="43">
        <v>82454823.270000011</v>
      </c>
      <c r="F152" s="43">
        <v>73758398.129999995</v>
      </c>
      <c r="G152" s="45">
        <v>432855290.73000002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35">
      <c r="A153" s="46" t="s">
        <v>54</v>
      </c>
      <c r="B153" s="43">
        <v>0</v>
      </c>
      <c r="C153" s="43">
        <v>0</v>
      </c>
      <c r="D153" s="43">
        <v>0</v>
      </c>
      <c r="E153" s="43">
        <v>0</v>
      </c>
      <c r="F153" s="43">
        <v>0</v>
      </c>
      <c r="G153" s="45">
        <v>0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35">
      <c r="A154" s="46" t="s">
        <v>53</v>
      </c>
      <c r="B154" s="43">
        <v>0</v>
      </c>
      <c r="C154" s="43">
        <v>0</v>
      </c>
      <c r="D154" s="43">
        <v>0</v>
      </c>
      <c r="E154" s="43">
        <v>0</v>
      </c>
      <c r="F154" s="43">
        <v>0</v>
      </c>
      <c r="G154" s="45">
        <v>0</v>
      </c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35">
      <c r="A155" s="46" t="s">
        <v>52</v>
      </c>
      <c r="B155" s="43">
        <v>8932287</v>
      </c>
      <c r="C155" s="43">
        <v>0</v>
      </c>
      <c r="D155" s="43">
        <v>8932287</v>
      </c>
      <c r="E155" s="43">
        <v>596367.30999999994</v>
      </c>
      <c r="F155" s="43">
        <v>596367.30999999994</v>
      </c>
      <c r="G155" s="45">
        <v>8335919.6900000004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35">
      <c r="A156" s="46" t="s">
        <v>51</v>
      </c>
      <c r="B156" s="43">
        <v>0</v>
      </c>
      <c r="C156" s="43">
        <v>0</v>
      </c>
      <c r="D156" s="43">
        <v>0</v>
      </c>
      <c r="E156" s="43">
        <v>0</v>
      </c>
      <c r="F156" s="43">
        <v>0</v>
      </c>
      <c r="G156" s="45">
        <v>0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35">
      <c r="A157" s="46" t="s">
        <v>50</v>
      </c>
      <c r="B157" s="43">
        <v>0</v>
      </c>
      <c r="C157" s="43">
        <v>0</v>
      </c>
      <c r="D157" s="43">
        <v>0</v>
      </c>
      <c r="E157" s="43">
        <v>0</v>
      </c>
      <c r="F157" s="43">
        <v>0</v>
      </c>
      <c r="G157" s="45">
        <v>0</v>
      </c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35">
      <c r="A158" s="49" t="s">
        <v>49</v>
      </c>
      <c r="B158" s="48">
        <v>44096239578</v>
      </c>
      <c r="C158" s="48">
        <v>-431799091.41999996</v>
      </c>
      <c r="D158" s="48">
        <v>43664440486.580002</v>
      </c>
      <c r="E158" s="48">
        <v>9540717883</v>
      </c>
      <c r="F158" s="48">
        <v>9041254786.6899986</v>
      </c>
      <c r="G158" s="47">
        <v>34123722603.579998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35">
      <c r="A159" s="46"/>
      <c r="B159" s="43"/>
      <c r="C159" s="43"/>
      <c r="D159" s="43"/>
      <c r="E159" s="43"/>
      <c r="F159" s="43"/>
      <c r="G159" s="45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35">
      <c r="A160" s="44"/>
      <c r="B160" s="27"/>
      <c r="C160" s="27"/>
      <c r="D160" s="27"/>
      <c r="E160" s="27"/>
      <c r="F160" s="27"/>
      <c r="G160" s="28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35">
      <c r="A162" s="1" t="s">
        <v>48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8" spans="1:26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</sheetData>
  <mergeCells count="11">
    <mergeCell ref="E8:E9"/>
    <mergeCell ref="F8:F9"/>
    <mergeCell ref="A1:G1"/>
    <mergeCell ref="A2:G2"/>
    <mergeCell ref="A3:G3"/>
    <mergeCell ref="A4:G4"/>
    <mergeCell ref="A5:G5"/>
    <mergeCell ref="B8:B9"/>
    <mergeCell ref="B7:F7"/>
    <mergeCell ref="G7:G9"/>
    <mergeCell ref="D8:D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8C39E-0247-4E34-A6D6-B0FAC9DE5CEF}">
  <dimension ref="A1:Z220"/>
  <sheetViews>
    <sheetView showGridLines="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baseColWidth="10" defaultRowHeight="14.5" x14ac:dyDescent="0.35"/>
  <cols>
    <col min="1" max="1" width="70.7265625" customWidth="1"/>
    <col min="2" max="7" width="20.7265625" customWidth="1"/>
  </cols>
  <sheetData>
    <row r="1" spans="1:26" x14ac:dyDescent="0.35">
      <c r="A1" s="117" t="s">
        <v>0</v>
      </c>
      <c r="B1" s="117"/>
      <c r="C1" s="117"/>
      <c r="D1" s="117"/>
      <c r="E1" s="117"/>
      <c r="F1" s="117"/>
      <c r="G1" s="11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35">
      <c r="A2" s="117" t="s">
        <v>132</v>
      </c>
      <c r="B2" s="117"/>
      <c r="C2" s="117"/>
      <c r="D2" s="117"/>
      <c r="E2" s="117"/>
      <c r="F2" s="117"/>
      <c r="G2" s="11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35">
      <c r="A3" s="117" t="s">
        <v>231</v>
      </c>
      <c r="B3" s="117"/>
      <c r="C3" s="117"/>
      <c r="D3" s="117"/>
      <c r="E3" s="117"/>
      <c r="F3" s="117"/>
      <c r="G3" s="11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35">
      <c r="A4" s="117" t="s">
        <v>2</v>
      </c>
      <c r="B4" s="117"/>
      <c r="C4" s="117"/>
      <c r="D4" s="117"/>
      <c r="E4" s="117"/>
      <c r="F4" s="117"/>
      <c r="G4" s="11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35">
      <c r="A5" s="117" t="s">
        <v>3</v>
      </c>
      <c r="B5" s="117"/>
      <c r="C5" s="117"/>
      <c r="D5" s="117"/>
      <c r="E5" s="117"/>
      <c r="F5" s="117"/>
      <c r="G5" s="11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35">
      <c r="A6" s="2"/>
      <c r="B6" s="2"/>
      <c r="C6" s="2"/>
      <c r="D6" s="2"/>
      <c r="E6" s="2"/>
      <c r="F6" s="2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35">
      <c r="A7" s="57"/>
      <c r="B7" s="105" t="s">
        <v>130</v>
      </c>
      <c r="C7" s="105"/>
      <c r="D7" s="105"/>
      <c r="E7" s="105"/>
      <c r="F7" s="105"/>
      <c r="G7" s="115" t="s">
        <v>129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35">
      <c r="A8" s="56" t="s">
        <v>23</v>
      </c>
      <c r="B8" s="106" t="s">
        <v>128</v>
      </c>
      <c r="C8" s="55" t="s">
        <v>127</v>
      </c>
      <c r="D8" s="106" t="s">
        <v>126</v>
      </c>
      <c r="E8" s="106" t="s">
        <v>6</v>
      </c>
      <c r="F8" s="106" t="s">
        <v>9</v>
      </c>
      <c r="G8" s="11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35">
      <c r="A9" s="54" t="s">
        <v>125</v>
      </c>
      <c r="B9" s="107"/>
      <c r="C9" s="53" t="s">
        <v>124</v>
      </c>
      <c r="D9" s="107"/>
      <c r="E9" s="107"/>
      <c r="F9" s="107"/>
      <c r="G9" s="6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35">
      <c r="A10" s="52" t="s">
        <v>230</v>
      </c>
      <c r="B10" s="51">
        <v>25485589578</v>
      </c>
      <c r="C10" s="51">
        <v>-175078014.78</v>
      </c>
      <c r="D10" s="51">
        <v>25310511563.220001</v>
      </c>
      <c r="E10" s="51">
        <v>4989390287.75</v>
      </c>
      <c r="F10" s="51">
        <v>4743038138.6800003</v>
      </c>
      <c r="G10" s="50">
        <v>20321121275.470001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35">
      <c r="A11" s="49" t="s">
        <v>226</v>
      </c>
      <c r="B11" s="48">
        <v>16659824069</v>
      </c>
      <c r="C11" s="48">
        <v>661440139.37</v>
      </c>
      <c r="D11" s="48">
        <v>17321264208.370003</v>
      </c>
      <c r="E11" s="48">
        <v>3668854699.6300001</v>
      </c>
      <c r="F11" s="48">
        <v>3427037200.5599999</v>
      </c>
      <c r="G11" s="47">
        <v>13652409508.74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35">
      <c r="A12" s="46" t="s">
        <v>225</v>
      </c>
      <c r="B12" s="43">
        <v>28442800</v>
      </c>
      <c r="C12" s="43">
        <v>664897</v>
      </c>
      <c r="D12" s="43">
        <v>29107697</v>
      </c>
      <c r="E12" s="43">
        <v>6405219.7599999998</v>
      </c>
      <c r="F12" s="43">
        <v>5887804.6299999999</v>
      </c>
      <c r="G12" s="45">
        <v>22702477.240000002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35">
      <c r="A13" s="46" t="s">
        <v>224</v>
      </c>
      <c r="B13" s="43">
        <v>452169275</v>
      </c>
      <c r="C13" s="43">
        <v>-2201285</v>
      </c>
      <c r="D13" s="43">
        <v>449967990</v>
      </c>
      <c r="E13" s="43">
        <v>84091964.260000005</v>
      </c>
      <c r="F13" s="43">
        <v>73831152.460000008</v>
      </c>
      <c r="G13" s="45">
        <v>365876025.74000001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35">
      <c r="A14" s="46" t="s">
        <v>223</v>
      </c>
      <c r="B14" s="43">
        <v>14737665</v>
      </c>
      <c r="C14" s="43">
        <v>142952</v>
      </c>
      <c r="D14" s="43">
        <v>14880617</v>
      </c>
      <c r="E14" s="43">
        <v>3003354.42</v>
      </c>
      <c r="F14" s="43">
        <v>2695365.75</v>
      </c>
      <c r="G14" s="45">
        <v>11877262.58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35">
      <c r="A15" s="46" t="s">
        <v>222</v>
      </c>
      <c r="B15" s="43">
        <v>4837938339</v>
      </c>
      <c r="C15" s="43">
        <v>24559009.57</v>
      </c>
      <c r="D15" s="43">
        <v>4862497348.5699997</v>
      </c>
      <c r="E15" s="43">
        <v>1066153505.11</v>
      </c>
      <c r="F15" s="43">
        <v>985739586.5</v>
      </c>
      <c r="G15" s="45">
        <v>3796343843.46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35">
      <c r="A16" s="46" t="s">
        <v>221</v>
      </c>
      <c r="B16" s="43">
        <v>2901554421</v>
      </c>
      <c r="C16" s="43">
        <v>3928614.41</v>
      </c>
      <c r="D16" s="43">
        <v>2905483035.4099998</v>
      </c>
      <c r="E16" s="43">
        <v>792067152.08000004</v>
      </c>
      <c r="F16" s="43">
        <v>771678657.16999996</v>
      </c>
      <c r="G16" s="45">
        <v>2113415883.3299999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35">
      <c r="A17" s="46" t="s">
        <v>220</v>
      </c>
      <c r="B17" s="43">
        <v>423013736</v>
      </c>
      <c r="C17" s="43">
        <v>-1334405</v>
      </c>
      <c r="D17" s="43">
        <v>421679331</v>
      </c>
      <c r="E17" s="43">
        <v>81836655.200000003</v>
      </c>
      <c r="F17" s="43">
        <v>72602015.260000005</v>
      </c>
      <c r="G17" s="45">
        <v>339842675.80000001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35">
      <c r="A18" s="46" t="s">
        <v>219</v>
      </c>
      <c r="B18" s="43">
        <v>257342821</v>
      </c>
      <c r="C18" s="43">
        <v>-6082228</v>
      </c>
      <c r="D18" s="43">
        <v>251260593</v>
      </c>
      <c r="E18" s="43">
        <v>30565005.149999999</v>
      </c>
      <c r="F18" s="43">
        <v>24770418.419999998</v>
      </c>
      <c r="G18" s="45">
        <v>220695587.84999999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35">
      <c r="A19" s="46" t="s">
        <v>218</v>
      </c>
      <c r="B19" s="43">
        <v>399082255</v>
      </c>
      <c r="C19" s="43">
        <v>519052</v>
      </c>
      <c r="D19" s="43">
        <v>399601307</v>
      </c>
      <c r="E19" s="43">
        <v>30538593.380000003</v>
      </c>
      <c r="F19" s="43">
        <v>24260585.27</v>
      </c>
      <c r="G19" s="45">
        <v>369062713.62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35">
      <c r="A20" s="46" t="s">
        <v>217</v>
      </c>
      <c r="B20" s="43">
        <v>123063288</v>
      </c>
      <c r="C20" s="43">
        <v>2002536</v>
      </c>
      <c r="D20" s="43">
        <v>125065824</v>
      </c>
      <c r="E20" s="43">
        <v>19964061.449999999</v>
      </c>
      <c r="F20" s="43">
        <v>14581967.790000001</v>
      </c>
      <c r="G20" s="45">
        <v>105101762.55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35">
      <c r="A21" s="46" t="s">
        <v>216</v>
      </c>
      <c r="B21" s="43">
        <v>53332011</v>
      </c>
      <c r="C21" s="43">
        <v>1838671.9</v>
      </c>
      <c r="D21" s="43">
        <v>55170682.899999999</v>
      </c>
      <c r="E21" s="43">
        <v>8777639.7400000002</v>
      </c>
      <c r="F21" s="43">
        <v>7623552.6099999994</v>
      </c>
      <c r="G21" s="45">
        <v>46393043.160000004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35">
      <c r="A22" s="46" t="s">
        <v>215</v>
      </c>
      <c r="B22" s="43">
        <v>89757075</v>
      </c>
      <c r="C22" s="43">
        <v>293451.98</v>
      </c>
      <c r="D22" s="43">
        <v>90050526.979999989</v>
      </c>
      <c r="E22" s="43">
        <v>19106461.280000001</v>
      </c>
      <c r="F22" s="43">
        <v>17283285.399999999</v>
      </c>
      <c r="G22" s="45">
        <v>70944065.700000003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35">
      <c r="A23" s="46" t="s">
        <v>214</v>
      </c>
      <c r="B23" s="43">
        <v>467907625</v>
      </c>
      <c r="C23" s="43">
        <v>-20078257</v>
      </c>
      <c r="D23" s="43">
        <v>447829368</v>
      </c>
      <c r="E23" s="43">
        <v>58613081.820000008</v>
      </c>
      <c r="F23" s="43">
        <v>53051696.980000004</v>
      </c>
      <c r="G23" s="45">
        <v>389216286.18000001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35">
      <c r="A24" s="46" t="s">
        <v>213</v>
      </c>
      <c r="B24" s="43">
        <v>1350000</v>
      </c>
      <c r="C24" s="43">
        <v>-294165</v>
      </c>
      <c r="D24" s="43">
        <v>1055835</v>
      </c>
      <c r="E24" s="43">
        <v>0</v>
      </c>
      <c r="F24" s="43">
        <v>0</v>
      </c>
      <c r="G24" s="45">
        <v>1055835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35">
      <c r="A25" s="46" t="s">
        <v>212</v>
      </c>
      <c r="B25" s="43">
        <v>831942010</v>
      </c>
      <c r="C25" s="43">
        <v>0</v>
      </c>
      <c r="D25" s="43">
        <v>831942010</v>
      </c>
      <c r="E25" s="43">
        <v>170554423.65000001</v>
      </c>
      <c r="F25" s="43">
        <v>160034171.17000002</v>
      </c>
      <c r="G25" s="45">
        <v>661387586.35000002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35">
      <c r="A26" s="46" t="s">
        <v>211</v>
      </c>
      <c r="B26" s="43">
        <v>3698391588</v>
      </c>
      <c r="C26" s="43">
        <v>0</v>
      </c>
      <c r="D26" s="43">
        <v>3698391588</v>
      </c>
      <c r="E26" s="43">
        <v>931406747.39999998</v>
      </c>
      <c r="F26" s="43">
        <v>931406205.39999998</v>
      </c>
      <c r="G26" s="45">
        <v>2766984840.5999999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35">
      <c r="A27" s="46" t="s">
        <v>210</v>
      </c>
      <c r="B27" s="43">
        <v>291033043</v>
      </c>
      <c r="C27" s="43">
        <v>-154031812.74000001</v>
      </c>
      <c r="D27" s="43">
        <v>137001230.25999999</v>
      </c>
      <c r="E27" s="43">
        <v>14581615.66</v>
      </c>
      <c r="F27" s="43">
        <v>14403094.859999999</v>
      </c>
      <c r="G27" s="45">
        <v>122419614.59999999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35">
      <c r="A28" s="46" t="s">
        <v>209</v>
      </c>
      <c r="B28" s="43">
        <v>114926646</v>
      </c>
      <c r="C28" s="43">
        <v>-215341</v>
      </c>
      <c r="D28" s="43">
        <v>114711305</v>
      </c>
      <c r="E28" s="43">
        <v>22811708.699999999</v>
      </c>
      <c r="F28" s="43">
        <v>19844592.359999999</v>
      </c>
      <c r="G28" s="45">
        <v>91899596.299999997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35">
      <c r="A29" s="46" t="s">
        <v>208</v>
      </c>
      <c r="B29" s="43">
        <v>426909569</v>
      </c>
      <c r="C29" s="43">
        <v>17591373</v>
      </c>
      <c r="D29" s="43">
        <v>444500942</v>
      </c>
      <c r="E29" s="43">
        <v>80667751.670000002</v>
      </c>
      <c r="F29" s="43">
        <v>77194592.650000006</v>
      </c>
      <c r="G29" s="45">
        <v>363833190.33000004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35">
      <c r="A30" s="46" t="s">
        <v>207</v>
      </c>
      <c r="B30" s="43">
        <v>984897674</v>
      </c>
      <c r="C30" s="43">
        <v>797084333.10000002</v>
      </c>
      <c r="D30" s="43">
        <v>1781982007.0999999</v>
      </c>
      <c r="E30" s="43">
        <v>197957413.52000001</v>
      </c>
      <c r="F30" s="43">
        <v>143762747.79000002</v>
      </c>
      <c r="G30" s="45">
        <v>1584024593.5799999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35">
      <c r="A31" s="46" t="s">
        <v>206</v>
      </c>
      <c r="B31" s="43">
        <v>92990756</v>
      </c>
      <c r="C31" s="43">
        <v>-1168002.8500000001</v>
      </c>
      <c r="D31" s="43">
        <v>91822753.150000006</v>
      </c>
      <c r="E31" s="43">
        <v>13011747.449999999</v>
      </c>
      <c r="F31" s="43">
        <v>8963515.8399999999</v>
      </c>
      <c r="G31" s="45">
        <v>78811005.700000003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35">
      <c r="A32" s="46" t="s">
        <v>205</v>
      </c>
      <c r="B32" s="43">
        <v>66077040</v>
      </c>
      <c r="C32" s="43">
        <v>-583492</v>
      </c>
      <c r="D32" s="43">
        <v>65493548</v>
      </c>
      <c r="E32" s="43">
        <v>14217102.219999999</v>
      </c>
      <c r="F32" s="43">
        <v>12356610.129999999</v>
      </c>
      <c r="G32" s="45">
        <v>51276445.780000001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35">
      <c r="A33" s="46" t="s">
        <v>204</v>
      </c>
      <c r="B33" s="43">
        <v>102964432</v>
      </c>
      <c r="C33" s="43">
        <v>-1195763</v>
      </c>
      <c r="D33" s="43">
        <v>101768669</v>
      </c>
      <c r="E33" s="43">
        <v>22523495.710000001</v>
      </c>
      <c r="F33" s="43">
        <v>5065582.12</v>
      </c>
      <c r="G33" s="45">
        <v>79245173.289999992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35">
      <c r="A34" s="49" t="s">
        <v>203</v>
      </c>
      <c r="B34" s="48">
        <v>219358234</v>
      </c>
      <c r="C34" s="48">
        <v>2310500</v>
      </c>
      <c r="D34" s="48">
        <v>221668734</v>
      </c>
      <c r="E34" s="48">
        <v>53423496</v>
      </c>
      <c r="F34" s="48">
        <v>53423496</v>
      </c>
      <c r="G34" s="47">
        <v>168245238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35">
      <c r="A35" s="46" t="s">
        <v>202</v>
      </c>
      <c r="B35" s="43">
        <v>219358234</v>
      </c>
      <c r="C35" s="43">
        <v>2310500</v>
      </c>
      <c r="D35" s="43">
        <v>221668734</v>
      </c>
      <c r="E35" s="43">
        <v>53423496</v>
      </c>
      <c r="F35" s="43">
        <v>53423496</v>
      </c>
      <c r="G35" s="45">
        <v>168245238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35">
      <c r="A36" s="49" t="s">
        <v>201</v>
      </c>
      <c r="B36" s="48">
        <v>611036980</v>
      </c>
      <c r="C36" s="48">
        <v>0</v>
      </c>
      <c r="D36" s="48">
        <v>611036980</v>
      </c>
      <c r="E36" s="48">
        <v>152789063</v>
      </c>
      <c r="F36" s="48">
        <v>152789063</v>
      </c>
      <c r="G36" s="47">
        <v>458247917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35">
      <c r="A37" s="46" t="s">
        <v>200</v>
      </c>
      <c r="B37" s="43">
        <v>611036980</v>
      </c>
      <c r="C37" s="43">
        <v>0</v>
      </c>
      <c r="D37" s="43">
        <v>611036980</v>
      </c>
      <c r="E37" s="43">
        <v>152789063</v>
      </c>
      <c r="F37" s="43">
        <v>152789063</v>
      </c>
      <c r="G37" s="45">
        <v>458247917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35">
      <c r="A38" s="49" t="s">
        <v>199</v>
      </c>
      <c r="B38" s="48">
        <v>531682106</v>
      </c>
      <c r="C38" s="48">
        <v>200000</v>
      </c>
      <c r="D38" s="48">
        <v>531882106</v>
      </c>
      <c r="E38" s="48">
        <v>146683817</v>
      </c>
      <c r="F38" s="48">
        <v>146683817</v>
      </c>
      <c r="G38" s="47">
        <v>385198289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35">
      <c r="A39" s="46" t="s">
        <v>198</v>
      </c>
      <c r="B39" s="43">
        <v>28525758</v>
      </c>
      <c r="C39" s="43">
        <v>0</v>
      </c>
      <c r="D39" s="43">
        <v>28525758</v>
      </c>
      <c r="E39" s="43">
        <v>8531771</v>
      </c>
      <c r="F39" s="43">
        <v>8531771</v>
      </c>
      <c r="G39" s="45">
        <v>19993987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35">
      <c r="A40" s="46" t="s">
        <v>197</v>
      </c>
      <c r="B40" s="43">
        <v>208235748</v>
      </c>
      <c r="C40" s="43">
        <v>0</v>
      </c>
      <c r="D40" s="43">
        <v>208235748</v>
      </c>
      <c r="E40" s="43">
        <v>50653861</v>
      </c>
      <c r="F40" s="43">
        <v>50653861</v>
      </c>
      <c r="G40" s="45">
        <v>157581887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35">
      <c r="A41" s="46" t="s">
        <v>196</v>
      </c>
      <c r="B41" s="43">
        <v>36796032</v>
      </c>
      <c r="C41" s="43">
        <v>200000</v>
      </c>
      <c r="D41" s="43">
        <v>36996032</v>
      </c>
      <c r="E41" s="43">
        <v>8542107</v>
      </c>
      <c r="F41" s="43">
        <v>8542107</v>
      </c>
      <c r="G41" s="45">
        <v>28453925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35">
      <c r="A42" s="46" t="s">
        <v>195</v>
      </c>
      <c r="B42" s="43">
        <v>27638025</v>
      </c>
      <c r="C42" s="43">
        <v>0</v>
      </c>
      <c r="D42" s="43">
        <v>27638025</v>
      </c>
      <c r="E42" s="43">
        <v>7102064</v>
      </c>
      <c r="F42" s="43">
        <v>7102064</v>
      </c>
      <c r="G42" s="45">
        <v>20535961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35">
      <c r="A43" s="46" t="s">
        <v>194</v>
      </c>
      <c r="B43" s="43">
        <v>201900416</v>
      </c>
      <c r="C43" s="43">
        <v>0</v>
      </c>
      <c r="D43" s="43">
        <v>201900416</v>
      </c>
      <c r="E43" s="43">
        <v>63111128</v>
      </c>
      <c r="F43" s="43">
        <v>63111128</v>
      </c>
      <c r="G43" s="45">
        <v>138789288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35">
      <c r="A44" s="46" t="s">
        <v>193</v>
      </c>
      <c r="B44" s="43">
        <v>28586127</v>
      </c>
      <c r="C44" s="43">
        <v>0</v>
      </c>
      <c r="D44" s="43">
        <v>28586127</v>
      </c>
      <c r="E44" s="43">
        <v>8742886</v>
      </c>
      <c r="F44" s="43">
        <v>8742886</v>
      </c>
      <c r="G44" s="45">
        <v>19843241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6.5" x14ac:dyDescent="0.35">
      <c r="A45" s="49" t="s">
        <v>192</v>
      </c>
      <c r="B45" s="48">
        <v>5513725729</v>
      </c>
      <c r="C45" s="48">
        <v>-839028654.14999998</v>
      </c>
      <c r="D45" s="48">
        <v>4674697074.8500004</v>
      </c>
      <c r="E45" s="48">
        <v>963690429.12000012</v>
      </c>
      <c r="F45" s="48">
        <v>959155779.12000012</v>
      </c>
      <c r="G45" s="47">
        <v>3711006645.7300005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6.5" x14ac:dyDescent="0.35">
      <c r="A46" s="46" t="s">
        <v>191</v>
      </c>
      <c r="B46" s="43">
        <v>14552068</v>
      </c>
      <c r="C46" s="43">
        <v>110815</v>
      </c>
      <c r="D46" s="43">
        <v>14662883</v>
      </c>
      <c r="E46" s="43">
        <v>3649592</v>
      </c>
      <c r="F46" s="43">
        <v>3649592</v>
      </c>
      <c r="G46" s="45">
        <v>11013291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35">
      <c r="A47" s="46" t="s">
        <v>190</v>
      </c>
      <c r="B47" s="43">
        <v>7017913</v>
      </c>
      <c r="C47" s="43">
        <v>0</v>
      </c>
      <c r="D47" s="43">
        <v>7017913</v>
      </c>
      <c r="E47" s="43">
        <v>1555017</v>
      </c>
      <c r="F47" s="43">
        <v>1555017</v>
      </c>
      <c r="G47" s="45">
        <v>5462896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6.5" x14ac:dyDescent="0.35">
      <c r="A48" s="46" t="s">
        <v>189</v>
      </c>
      <c r="B48" s="43">
        <v>42375283</v>
      </c>
      <c r="C48" s="43">
        <v>-7760998</v>
      </c>
      <c r="D48" s="43">
        <v>34614285</v>
      </c>
      <c r="E48" s="43">
        <v>7795015.0299999993</v>
      </c>
      <c r="F48" s="43">
        <v>7795015.0299999993</v>
      </c>
      <c r="G48" s="45">
        <v>26819269.969999999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35">
      <c r="A49" s="46" t="s">
        <v>188</v>
      </c>
      <c r="B49" s="43">
        <v>240984231</v>
      </c>
      <c r="C49" s="43">
        <v>-68982149</v>
      </c>
      <c r="D49" s="43">
        <v>172002082</v>
      </c>
      <c r="E49" s="43">
        <v>84595382.760000005</v>
      </c>
      <c r="F49" s="43">
        <v>84595382.760000005</v>
      </c>
      <c r="G49" s="45">
        <v>87406699.239999995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35">
      <c r="A50" s="46" t="s">
        <v>187</v>
      </c>
      <c r="B50" s="43">
        <v>430014270</v>
      </c>
      <c r="C50" s="43">
        <v>0</v>
      </c>
      <c r="D50" s="43">
        <v>430014270</v>
      </c>
      <c r="E50" s="43">
        <v>0</v>
      </c>
      <c r="F50" s="43">
        <v>0</v>
      </c>
      <c r="G50" s="45">
        <v>430014270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6.5" x14ac:dyDescent="0.35">
      <c r="A51" s="46" t="s">
        <v>186</v>
      </c>
      <c r="B51" s="43">
        <v>221793781</v>
      </c>
      <c r="C51" s="43">
        <v>-175759117</v>
      </c>
      <c r="D51" s="43">
        <v>46034664</v>
      </c>
      <c r="E51" s="43">
        <v>11494135</v>
      </c>
      <c r="F51" s="43">
        <v>11494135</v>
      </c>
      <c r="G51" s="45">
        <v>34540529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35">
      <c r="A52" s="46" t="s">
        <v>185</v>
      </c>
      <c r="B52" s="43">
        <v>347611628</v>
      </c>
      <c r="C52" s="43">
        <v>-131802098</v>
      </c>
      <c r="D52" s="43">
        <v>215809530</v>
      </c>
      <c r="E52" s="43">
        <v>0</v>
      </c>
      <c r="F52" s="43">
        <v>0</v>
      </c>
      <c r="G52" s="45">
        <v>215809530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35">
      <c r="A53" s="46" t="s">
        <v>184</v>
      </c>
      <c r="B53" s="43">
        <v>233254386</v>
      </c>
      <c r="C53" s="43">
        <v>0</v>
      </c>
      <c r="D53" s="43">
        <v>233254386</v>
      </c>
      <c r="E53" s="43">
        <v>65099474</v>
      </c>
      <c r="F53" s="43">
        <v>65099474</v>
      </c>
      <c r="G53" s="45">
        <v>168154912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35">
      <c r="A54" s="46" t="s">
        <v>183</v>
      </c>
      <c r="B54" s="43">
        <v>122414838</v>
      </c>
      <c r="C54" s="43">
        <v>0</v>
      </c>
      <c r="D54" s="43">
        <v>122414838</v>
      </c>
      <c r="E54" s="43">
        <v>74032158</v>
      </c>
      <c r="F54" s="43">
        <v>74032158</v>
      </c>
      <c r="G54" s="45">
        <v>48382680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35">
      <c r="A55" s="46" t="s">
        <v>182</v>
      </c>
      <c r="B55" s="43">
        <v>20273982</v>
      </c>
      <c r="C55" s="43">
        <v>0</v>
      </c>
      <c r="D55" s="43">
        <v>20273982</v>
      </c>
      <c r="E55" s="43">
        <v>16527259</v>
      </c>
      <c r="F55" s="43">
        <v>16527259</v>
      </c>
      <c r="G55" s="45">
        <v>3746723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35">
      <c r="A56" s="46" t="s">
        <v>181</v>
      </c>
      <c r="B56" s="43">
        <v>23286260</v>
      </c>
      <c r="C56" s="43">
        <v>0</v>
      </c>
      <c r="D56" s="43">
        <v>23286260</v>
      </c>
      <c r="E56" s="43">
        <v>2354391</v>
      </c>
      <c r="F56" s="43">
        <v>2354391</v>
      </c>
      <c r="G56" s="45">
        <v>20931869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35">
      <c r="A57" s="46" t="s">
        <v>180</v>
      </c>
      <c r="B57" s="43">
        <v>3324943</v>
      </c>
      <c r="C57" s="43">
        <v>0</v>
      </c>
      <c r="D57" s="43">
        <v>3324943</v>
      </c>
      <c r="E57" s="43">
        <v>1742977</v>
      </c>
      <c r="F57" s="43">
        <v>1742977</v>
      </c>
      <c r="G57" s="45">
        <v>1581966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35">
      <c r="A58" s="46" t="s">
        <v>179</v>
      </c>
      <c r="B58" s="43">
        <v>62648613</v>
      </c>
      <c r="C58" s="43">
        <v>0</v>
      </c>
      <c r="D58" s="43">
        <v>62648613</v>
      </c>
      <c r="E58" s="43">
        <v>13166407</v>
      </c>
      <c r="F58" s="43">
        <v>13166407</v>
      </c>
      <c r="G58" s="45">
        <v>49482206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35">
      <c r="A59" s="46" t="s">
        <v>178</v>
      </c>
      <c r="B59" s="43">
        <v>4730701</v>
      </c>
      <c r="C59" s="43">
        <v>0</v>
      </c>
      <c r="D59" s="43">
        <v>4730701</v>
      </c>
      <c r="E59" s="43">
        <v>625742</v>
      </c>
      <c r="F59" s="43">
        <v>625742</v>
      </c>
      <c r="G59" s="45">
        <v>4104959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35">
      <c r="A60" s="46" t="s">
        <v>177</v>
      </c>
      <c r="B60" s="43">
        <v>40832218</v>
      </c>
      <c r="C60" s="43">
        <v>0</v>
      </c>
      <c r="D60" s="43">
        <v>40832218</v>
      </c>
      <c r="E60" s="43">
        <v>6707519</v>
      </c>
      <c r="F60" s="43">
        <v>6707519</v>
      </c>
      <c r="G60" s="45">
        <v>34124699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35">
      <c r="A61" s="46" t="s">
        <v>176</v>
      </c>
      <c r="B61" s="43">
        <v>19961128</v>
      </c>
      <c r="C61" s="43">
        <v>0</v>
      </c>
      <c r="D61" s="43">
        <v>19961128</v>
      </c>
      <c r="E61" s="43">
        <v>1595111</v>
      </c>
      <c r="F61" s="43">
        <v>1595111</v>
      </c>
      <c r="G61" s="45">
        <v>18366017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35">
      <c r="A62" s="46" t="s">
        <v>175</v>
      </c>
      <c r="B62" s="43">
        <v>76484997</v>
      </c>
      <c r="C62" s="43">
        <v>0</v>
      </c>
      <c r="D62" s="43">
        <v>76484997</v>
      </c>
      <c r="E62" s="43">
        <v>0</v>
      </c>
      <c r="F62" s="43">
        <v>0</v>
      </c>
      <c r="G62" s="45">
        <v>76484997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35">
      <c r="A63" s="46" t="s">
        <v>174</v>
      </c>
      <c r="B63" s="43">
        <v>107297972</v>
      </c>
      <c r="C63" s="43">
        <v>-5692788</v>
      </c>
      <c r="D63" s="43">
        <v>101605184</v>
      </c>
      <c r="E63" s="43">
        <v>5692786.9799999995</v>
      </c>
      <c r="F63" s="43">
        <v>5692786.9799999995</v>
      </c>
      <c r="G63" s="45">
        <v>95912397.020000011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6.5" x14ac:dyDescent="0.35">
      <c r="A64" s="46" t="s">
        <v>173</v>
      </c>
      <c r="B64" s="43">
        <v>294704310</v>
      </c>
      <c r="C64" s="43">
        <v>-105336607</v>
      </c>
      <c r="D64" s="43">
        <v>189367703</v>
      </c>
      <c r="E64" s="43">
        <v>28245490</v>
      </c>
      <c r="F64" s="43">
        <v>28245490</v>
      </c>
      <c r="G64" s="45">
        <v>161122213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35">
      <c r="A65" s="46" t="s">
        <v>172</v>
      </c>
      <c r="B65" s="43">
        <v>281681312</v>
      </c>
      <c r="C65" s="43">
        <v>0</v>
      </c>
      <c r="D65" s="43">
        <v>281681312</v>
      </c>
      <c r="E65" s="43">
        <v>62319751</v>
      </c>
      <c r="F65" s="43">
        <v>62319751</v>
      </c>
      <c r="G65" s="45">
        <v>219361561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35">
      <c r="A66" s="46" t="s">
        <v>171</v>
      </c>
      <c r="B66" s="43">
        <v>5499863</v>
      </c>
      <c r="C66" s="43">
        <v>0</v>
      </c>
      <c r="D66" s="43">
        <v>5499863</v>
      </c>
      <c r="E66" s="43">
        <v>1298113</v>
      </c>
      <c r="F66" s="43">
        <v>1298113</v>
      </c>
      <c r="G66" s="45">
        <v>4201750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35">
      <c r="A67" s="46" t="s">
        <v>170</v>
      </c>
      <c r="B67" s="43">
        <v>1824811159</v>
      </c>
      <c r="C67" s="43">
        <v>-353915067</v>
      </c>
      <c r="D67" s="43">
        <v>1470896092</v>
      </c>
      <c r="E67" s="43">
        <v>364593161</v>
      </c>
      <c r="F67" s="43">
        <v>364593161</v>
      </c>
      <c r="G67" s="45">
        <v>1106302931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6.5" x14ac:dyDescent="0.35">
      <c r="A68" s="46" t="s">
        <v>169</v>
      </c>
      <c r="B68" s="43">
        <v>2179096</v>
      </c>
      <c r="C68" s="43">
        <v>0</v>
      </c>
      <c r="D68" s="43">
        <v>2179096</v>
      </c>
      <c r="E68" s="43">
        <v>1156127</v>
      </c>
      <c r="F68" s="43">
        <v>1156127</v>
      </c>
      <c r="G68" s="45">
        <v>1022969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35">
      <c r="A69" s="46" t="s">
        <v>168</v>
      </c>
      <c r="B69" s="43">
        <v>60792973</v>
      </c>
      <c r="C69" s="43">
        <v>0</v>
      </c>
      <c r="D69" s="43">
        <v>60792973</v>
      </c>
      <c r="E69" s="43">
        <v>8554000</v>
      </c>
      <c r="F69" s="43">
        <v>8554000</v>
      </c>
      <c r="G69" s="45">
        <v>52238973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35">
      <c r="A70" s="46" t="s">
        <v>167</v>
      </c>
      <c r="B70" s="43">
        <v>7373662</v>
      </c>
      <c r="C70" s="43">
        <v>0</v>
      </c>
      <c r="D70" s="43">
        <v>7373662</v>
      </c>
      <c r="E70" s="43">
        <v>1673242</v>
      </c>
      <c r="F70" s="43">
        <v>1673242</v>
      </c>
      <c r="G70" s="45">
        <v>5700420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35">
      <c r="A71" s="46" t="s">
        <v>166</v>
      </c>
      <c r="B71" s="43">
        <v>36565062</v>
      </c>
      <c r="C71" s="43">
        <v>0</v>
      </c>
      <c r="D71" s="43">
        <v>36565062</v>
      </c>
      <c r="E71" s="43">
        <v>1269506</v>
      </c>
      <c r="F71" s="43">
        <v>1269506</v>
      </c>
      <c r="G71" s="45">
        <v>35295556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35">
      <c r="A72" s="46" t="s">
        <v>165</v>
      </c>
      <c r="B72" s="43">
        <v>2523780</v>
      </c>
      <c r="C72" s="43">
        <v>0</v>
      </c>
      <c r="D72" s="43">
        <v>2523780</v>
      </c>
      <c r="E72" s="43">
        <v>699863</v>
      </c>
      <c r="F72" s="43">
        <v>699863</v>
      </c>
      <c r="G72" s="45">
        <v>1823917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35">
      <c r="A73" s="46" t="s">
        <v>164</v>
      </c>
      <c r="B73" s="43">
        <v>140302988</v>
      </c>
      <c r="C73" s="43">
        <v>0</v>
      </c>
      <c r="D73" s="43">
        <v>140302988</v>
      </c>
      <c r="E73" s="43">
        <v>9358571</v>
      </c>
      <c r="F73" s="43">
        <v>9358571</v>
      </c>
      <c r="G73" s="45">
        <v>130944417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35">
      <c r="A74" s="46" t="s">
        <v>163</v>
      </c>
      <c r="B74" s="43">
        <v>65780000</v>
      </c>
      <c r="C74" s="43">
        <v>2113710</v>
      </c>
      <c r="D74" s="43">
        <v>67893710</v>
      </c>
      <c r="E74" s="43">
        <v>16110421</v>
      </c>
      <c r="F74" s="43">
        <v>16110421</v>
      </c>
      <c r="G74" s="45">
        <v>51783289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35">
      <c r="A75" s="46" t="s">
        <v>162</v>
      </c>
      <c r="B75" s="43">
        <v>41363746</v>
      </c>
      <c r="C75" s="43">
        <v>0</v>
      </c>
      <c r="D75" s="43">
        <v>41363746</v>
      </c>
      <c r="E75" s="43">
        <v>6629402</v>
      </c>
      <c r="F75" s="43">
        <v>2999552</v>
      </c>
      <c r="G75" s="45">
        <v>34734344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35">
      <c r="A76" s="46" t="s">
        <v>161</v>
      </c>
      <c r="B76" s="43">
        <v>25295169</v>
      </c>
      <c r="C76" s="43">
        <v>0</v>
      </c>
      <c r="D76" s="43">
        <v>25295169</v>
      </c>
      <c r="E76" s="43">
        <v>6459921</v>
      </c>
      <c r="F76" s="43">
        <v>5555121</v>
      </c>
      <c r="G76" s="45">
        <v>18835248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35">
      <c r="A77" s="46" t="s">
        <v>160</v>
      </c>
      <c r="B77" s="43">
        <v>31888591</v>
      </c>
      <c r="C77" s="43">
        <v>647500</v>
      </c>
      <c r="D77" s="43">
        <v>32536091</v>
      </c>
      <c r="E77" s="43">
        <v>6782538</v>
      </c>
      <c r="F77" s="43">
        <v>6782538</v>
      </c>
      <c r="G77" s="45">
        <v>25753553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35">
      <c r="A78" s="46" t="s">
        <v>159</v>
      </c>
      <c r="B78" s="43">
        <v>69714281</v>
      </c>
      <c r="C78" s="43">
        <v>366481.99</v>
      </c>
      <c r="D78" s="43">
        <v>70080762.989999995</v>
      </c>
      <c r="E78" s="43">
        <v>14833800.99</v>
      </c>
      <c r="F78" s="43">
        <v>14833800.99</v>
      </c>
      <c r="G78" s="45">
        <v>55246962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35">
      <c r="A79" s="46" t="s">
        <v>158</v>
      </c>
      <c r="B79" s="43">
        <v>12929010</v>
      </c>
      <c r="C79" s="43">
        <v>145893.76999999999</v>
      </c>
      <c r="D79" s="43">
        <v>13074903.77</v>
      </c>
      <c r="E79" s="43">
        <v>2938168.77</v>
      </c>
      <c r="F79" s="43">
        <v>2938168.77</v>
      </c>
      <c r="G79" s="45">
        <v>10136735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35">
      <c r="A80" s="46" t="s">
        <v>157</v>
      </c>
      <c r="B80" s="43">
        <v>9171371</v>
      </c>
      <c r="C80" s="43">
        <v>44117.65</v>
      </c>
      <c r="D80" s="43">
        <v>9215488.6500000004</v>
      </c>
      <c r="E80" s="43">
        <v>2942533.65</v>
      </c>
      <c r="F80" s="43">
        <v>2942533.65</v>
      </c>
      <c r="G80" s="45">
        <v>6272955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35">
      <c r="A81" s="46" t="s">
        <v>156</v>
      </c>
      <c r="B81" s="43">
        <v>8577753</v>
      </c>
      <c r="C81" s="43">
        <v>101776.11</v>
      </c>
      <c r="D81" s="43">
        <v>8679529.1099999994</v>
      </c>
      <c r="E81" s="43">
        <v>2427006.1100000003</v>
      </c>
      <c r="F81" s="43">
        <v>2427006.1100000003</v>
      </c>
      <c r="G81" s="45">
        <v>6252523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35">
      <c r="A82" s="46" t="s">
        <v>155</v>
      </c>
      <c r="B82" s="43">
        <v>6225495</v>
      </c>
      <c r="C82" s="43">
        <v>73529.41</v>
      </c>
      <c r="D82" s="43">
        <v>6299024.4100000001</v>
      </c>
      <c r="E82" s="43">
        <v>1338589.4099999999</v>
      </c>
      <c r="F82" s="43">
        <v>1338589.4099999999</v>
      </c>
      <c r="G82" s="45">
        <v>4960435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35">
      <c r="A83" s="46" t="s">
        <v>154</v>
      </c>
      <c r="B83" s="43">
        <v>9429588</v>
      </c>
      <c r="C83" s="43">
        <v>102941.18000000001</v>
      </c>
      <c r="D83" s="43">
        <v>9532529.1799999997</v>
      </c>
      <c r="E83" s="43">
        <v>1570224.1800000002</v>
      </c>
      <c r="F83" s="43">
        <v>1570224.1800000002</v>
      </c>
      <c r="G83" s="45">
        <v>7962305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35">
      <c r="A84" s="46" t="s">
        <v>153</v>
      </c>
      <c r="B84" s="43">
        <v>13912948</v>
      </c>
      <c r="C84" s="43">
        <v>87652.76</v>
      </c>
      <c r="D84" s="43">
        <v>14000600.76</v>
      </c>
      <c r="E84" s="43">
        <v>2351631.7600000002</v>
      </c>
      <c r="F84" s="43">
        <v>2351631.7600000002</v>
      </c>
      <c r="G84" s="45">
        <v>11648969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35">
      <c r="A85" s="46" t="s">
        <v>152</v>
      </c>
      <c r="B85" s="43">
        <v>12103967</v>
      </c>
      <c r="C85" s="43">
        <v>116481.98999999999</v>
      </c>
      <c r="D85" s="43">
        <v>12220448.99</v>
      </c>
      <c r="E85" s="43">
        <v>2104983.9899999998</v>
      </c>
      <c r="F85" s="43">
        <v>2104983.9899999998</v>
      </c>
      <c r="G85" s="45">
        <v>10115465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35">
      <c r="A86" s="46" t="s">
        <v>151</v>
      </c>
      <c r="B86" s="43">
        <v>13348164</v>
      </c>
      <c r="C86" s="43">
        <v>0</v>
      </c>
      <c r="D86" s="43">
        <v>13348164</v>
      </c>
      <c r="E86" s="43">
        <v>1959052</v>
      </c>
      <c r="F86" s="43">
        <v>1959052</v>
      </c>
      <c r="G86" s="45">
        <v>11389112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35">
      <c r="A87" s="46" t="s">
        <v>150</v>
      </c>
      <c r="B87" s="43">
        <v>13004038</v>
      </c>
      <c r="C87" s="43">
        <v>116481.98999999999</v>
      </c>
      <c r="D87" s="43">
        <v>13120519.99</v>
      </c>
      <c r="E87" s="43">
        <v>5145542.99</v>
      </c>
      <c r="F87" s="43">
        <v>5145542.99</v>
      </c>
      <c r="G87" s="45">
        <v>7974977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35">
      <c r="A88" s="46" t="s">
        <v>149</v>
      </c>
      <c r="B88" s="43">
        <v>12578902</v>
      </c>
      <c r="C88" s="43">
        <v>0</v>
      </c>
      <c r="D88" s="43">
        <v>12578902</v>
      </c>
      <c r="E88" s="43">
        <v>1605324</v>
      </c>
      <c r="F88" s="43">
        <v>1605324</v>
      </c>
      <c r="G88" s="45">
        <v>10973578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35">
      <c r="A89" s="46" t="s">
        <v>148</v>
      </c>
      <c r="B89" s="43">
        <v>20665211</v>
      </c>
      <c r="C89" s="43">
        <v>500000</v>
      </c>
      <c r="D89" s="43">
        <v>21165211</v>
      </c>
      <c r="E89" s="43">
        <v>4354444</v>
      </c>
      <c r="F89" s="43">
        <v>4354444</v>
      </c>
      <c r="G89" s="45">
        <v>16810767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35">
      <c r="A90" s="46" t="s">
        <v>229</v>
      </c>
      <c r="B90" s="43">
        <v>6776783</v>
      </c>
      <c r="C90" s="43">
        <v>0</v>
      </c>
      <c r="D90" s="43">
        <v>6776783</v>
      </c>
      <c r="E90" s="43">
        <v>1467564</v>
      </c>
      <c r="F90" s="43">
        <v>1467564</v>
      </c>
      <c r="G90" s="45">
        <v>5309219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35">
      <c r="A91" s="46" t="s">
        <v>146</v>
      </c>
      <c r="B91" s="43">
        <v>41706636</v>
      </c>
      <c r="C91" s="43">
        <v>5692788</v>
      </c>
      <c r="D91" s="43">
        <v>47399424</v>
      </c>
      <c r="E91" s="43">
        <v>5692786.9799999995</v>
      </c>
      <c r="F91" s="43">
        <v>5692786.9799999995</v>
      </c>
      <c r="G91" s="45">
        <v>41706637.019999996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6.5" x14ac:dyDescent="0.35">
      <c r="A92" s="46" t="s">
        <v>145</v>
      </c>
      <c r="B92" s="43">
        <v>4274667</v>
      </c>
      <c r="C92" s="43">
        <v>0</v>
      </c>
      <c r="D92" s="43">
        <v>4274667</v>
      </c>
      <c r="E92" s="43">
        <v>601880.52</v>
      </c>
      <c r="F92" s="43">
        <v>601880.52</v>
      </c>
      <c r="G92" s="45">
        <v>3672786.4799999995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35">
      <c r="A93" s="46" t="s">
        <v>228</v>
      </c>
      <c r="B93" s="43">
        <v>17319667</v>
      </c>
      <c r="C93" s="43">
        <v>0</v>
      </c>
      <c r="D93" s="43">
        <v>17319667</v>
      </c>
      <c r="E93" s="43">
        <v>4165788</v>
      </c>
      <c r="F93" s="43">
        <v>4165788</v>
      </c>
      <c r="G93" s="45">
        <v>13153879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35">
      <c r="A94" s="46" t="s">
        <v>143</v>
      </c>
      <c r="B94" s="43">
        <v>12710973</v>
      </c>
      <c r="C94" s="43">
        <v>0</v>
      </c>
      <c r="D94" s="43">
        <v>12710973</v>
      </c>
      <c r="E94" s="43">
        <v>2249776</v>
      </c>
      <c r="F94" s="43">
        <v>2249776</v>
      </c>
      <c r="G94" s="45">
        <v>10461197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35">
      <c r="A95" s="46" t="s">
        <v>142</v>
      </c>
      <c r="B95" s="43">
        <v>372983758</v>
      </c>
      <c r="C95" s="43">
        <v>0</v>
      </c>
      <c r="D95" s="43">
        <v>372983758</v>
      </c>
      <c r="E95" s="43">
        <v>90624500</v>
      </c>
      <c r="F95" s="43">
        <v>90624500</v>
      </c>
      <c r="G95" s="45">
        <v>282359258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6.5" x14ac:dyDescent="0.35">
      <c r="A96" s="46" t="s">
        <v>141</v>
      </c>
      <c r="B96" s="43">
        <v>6891594</v>
      </c>
      <c r="C96" s="43">
        <v>0</v>
      </c>
      <c r="D96" s="43">
        <v>6891594</v>
      </c>
      <c r="E96" s="43">
        <v>1549391</v>
      </c>
      <c r="F96" s="43">
        <v>1549391</v>
      </c>
      <c r="G96" s="45">
        <v>5342203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35">
      <c r="A97" s="46" t="s">
        <v>140</v>
      </c>
      <c r="B97" s="43">
        <v>9780000</v>
      </c>
      <c r="C97" s="43">
        <v>0</v>
      </c>
      <c r="D97" s="43">
        <v>9780000</v>
      </c>
      <c r="E97" s="43">
        <v>1984368</v>
      </c>
      <c r="F97" s="43">
        <v>1984368</v>
      </c>
      <c r="G97" s="45">
        <v>7795632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35">
      <c r="A98" s="49" t="s">
        <v>139</v>
      </c>
      <c r="B98" s="48">
        <v>1916801837</v>
      </c>
      <c r="C98" s="48">
        <v>0</v>
      </c>
      <c r="D98" s="48">
        <v>1916801837</v>
      </c>
      <c r="E98" s="48">
        <v>0</v>
      </c>
      <c r="F98" s="48">
        <v>0</v>
      </c>
      <c r="G98" s="47">
        <v>1916801837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6.5" x14ac:dyDescent="0.35">
      <c r="A99" s="46" t="s">
        <v>138</v>
      </c>
      <c r="B99" s="43">
        <v>1916801837</v>
      </c>
      <c r="C99" s="43">
        <v>0</v>
      </c>
      <c r="D99" s="43">
        <v>1916801837</v>
      </c>
      <c r="E99" s="43">
        <v>0</v>
      </c>
      <c r="F99" s="43">
        <v>0</v>
      </c>
      <c r="G99" s="45">
        <v>1916801837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6.5" x14ac:dyDescent="0.35">
      <c r="A100" s="49" t="s">
        <v>137</v>
      </c>
      <c r="B100" s="48">
        <v>33160623</v>
      </c>
      <c r="C100" s="48">
        <v>0</v>
      </c>
      <c r="D100" s="48">
        <v>33160623</v>
      </c>
      <c r="E100" s="48">
        <v>3948783</v>
      </c>
      <c r="F100" s="48">
        <v>3948783</v>
      </c>
      <c r="G100" s="47">
        <v>29211840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35">
      <c r="A101" s="46" t="s">
        <v>136</v>
      </c>
      <c r="B101" s="43">
        <v>31405977</v>
      </c>
      <c r="C101" s="43">
        <v>0</v>
      </c>
      <c r="D101" s="43">
        <v>31405977</v>
      </c>
      <c r="E101" s="43">
        <v>3948783</v>
      </c>
      <c r="F101" s="43">
        <v>3948783</v>
      </c>
      <c r="G101" s="45">
        <v>27457194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35">
      <c r="A102" s="46" t="s">
        <v>135</v>
      </c>
      <c r="B102" s="43">
        <v>1754646</v>
      </c>
      <c r="C102" s="43">
        <v>0</v>
      </c>
      <c r="D102" s="43">
        <v>1754646</v>
      </c>
      <c r="E102" s="43">
        <v>0</v>
      </c>
      <c r="F102" s="43">
        <v>0</v>
      </c>
      <c r="G102" s="45">
        <v>1754646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35">
      <c r="A103" s="46" t="s">
        <v>134</v>
      </c>
      <c r="B103" s="43">
        <v>0</v>
      </c>
      <c r="C103" s="43">
        <v>0</v>
      </c>
      <c r="D103" s="43">
        <v>0</v>
      </c>
      <c r="E103" s="43">
        <v>0</v>
      </c>
      <c r="F103" s="43">
        <v>0</v>
      </c>
      <c r="G103" s="45">
        <v>0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35">
      <c r="A104" s="49" t="s">
        <v>227</v>
      </c>
      <c r="B104" s="48">
        <v>18610650000</v>
      </c>
      <c r="C104" s="48">
        <v>-256721076.64000002</v>
      </c>
      <c r="D104" s="48">
        <v>18353928923.360001</v>
      </c>
      <c r="E104" s="48">
        <v>4551327595.25</v>
      </c>
      <c r="F104" s="48">
        <v>4298216648.0100002</v>
      </c>
      <c r="G104" s="47">
        <v>13802601328.110001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35">
      <c r="A105" s="49" t="s">
        <v>226</v>
      </c>
      <c r="B105" s="48">
        <v>11742389958</v>
      </c>
      <c r="C105" s="48">
        <v>3079919.95</v>
      </c>
      <c r="D105" s="48">
        <v>11745469877.950001</v>
      </c>
      <c r="E105" s="48">
        <v>2720590347.27</v>
      </c>
      <c r="F105" s="48">
        <v>2706735412.29</v>
      </c>
      <c r="G105" s="47">
        <v>9024879530.6800003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35">
      <c r="A106" s="46" t="s">
        <v>225</v>
      </c>
      <c r="B106" s="43">
        <v>0</v>
      </c>
      <c r="C106" s="43">
        <v>0</v>
      </c>
      <c r="D106" s="43">
        <v>0</v>
      </c>
      <c r="E106" s="43">
        <v>0</v>
      </c>
      <c r="F106" s="43">
        <v>0</v>
      </c>
      <c r="G106" s="45">
        <v>0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35">
      <c r="A107" s="46" t="s">
        <v>224</v>
      </c>
      <c r="B107" s="43">
        <v>0</v>
      </c>
      <c r="C107" s="43">
        <v>0</v>
      </c>
      <c r="D107" s="43">
        <v>0</v>
      </c>
      <c r="E107" s="43">
        <v>0</v>
      </c>
      <c r="F107" s="43">
        <v>0</v>
      </c>
      <c r="G107" s="45">
        <v>0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35">
      <c r="A108" s="46" t="s">
        <v>223</v>
      </c>
      <c r="B108" s="43">
        <v>0</v>
      </c>
      <c r="C108" s="43">
        <v>0</v>
      </c>
      <c r="D108" s="43">
        <v>0</v>
      </c>
      <c r="E108" s="43">
        <v>0</v>
      </c>
      <c r="F108" s="43">
        <v>0</v>
      </c>
      <c r="G108" s="45">
        <v>0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35">
      <c r="A109" s="46" t="s">
        <v>222</v>
      </c>
      <c r="B109" s="43">
        <v>213653211</v>
      </c>
      <c r="C109" s="43">
        <v>0</v>
      </c>
      <c r="D109" s="43">
        <v>213653211</v>
      </c>
      <c r="E109" s="43">
        <v>0</v>
      </c>
      <c r="F109" s="43">
        <v>0</v>
      </c>
      <c r="G109" s="45">
        <v>213653211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35">
      <c r="A110" s="46" t="s">
        <v>221</v>
      </c>
      <c r="B110" s="43">
        <v>7527971436</v>
      </c>
      <c r="C110" s="43">
        <v>2643788.2999999998</v>
      </c>
      <c r="D110" s="43">
        <v>7530615224.3000002</v>
      </c>
      <c r="E110" s="43">
        <v>1702138921.99</v>
      </c>
      <c r="F110" s="43">
        <v>1702138921.99</v>
      </c>
      <c r="G110" s="45">
        <v>5828476302.3099995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35">
      <c r="A111" s="46" t="s">
        <v>220</v>
      </c>
      <c r="B111" s="43">
        <v>0</v>
      </c>
      <c r="C111" s="43">
        <v>0</v>
      </c>
      <c r="D111" s="43">
        <v>0</v>
      </c>
      <c r="E111" s="43">
        <v>0</v>
      </c>
      <c r="F111" s="43">
        <v>0</v>
      </c>
      <c r="G111" s="45">
        <v>0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35">
      <c r="A112" s="46" t="s">
        <v>219</v>
      </c>
      <c r="B112" s="43">
        <v>20490284</v>
      </c>
      <c r="C112" s="43">
        <v>0</v>
      </c>
      <c r="D112" s="43">
        <v>20490284</v>
      </c>
      <c r="E112" s="43">
        <v>0</v>
      </c>
      <c r="F112" s="43">
        <v>0</v>
      </c>
      <c r="G112" s="45">
        <v>20490284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35">
      <c r="A113" s="46" t="s">
        <v>218</v>
      </c>
      <c r="B113" s="43">
        <v>35000000</v>
      </c>
      <c r="C113" s="43">
        <v>0</v>
      </c>
      <c r="D113" s="43">
        <v>35000000</v>
      </c>
      <c r="E113" s="43">
        <v>0</v>
      </c>
      <c r="F113" s="43">
        <v>0</v>
      </c>
      <c r="G113" s="45">
        <v>35000000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35">
      <c r="A114" s="46" t="s">
        <v>217</v>
      </c>
      <c r="B114" s="43">
        <v>0</v>
      </c>
      <c r="C114" s="43">
        <v>0</v>
      </c>
      <c r="D114" s="43">
        <v>0</v>
      </c>
      <c r="E114" s="43">
        <v>0</v>
      </c>
      <c r="F114" s="43">
        <v>0</v>
      </c>
      <c r="G114" s="45">
        <v>0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35">
      <c r="A115" s="46" t="s">
        <v>216</v>
      </c>
      <c r="B115" s="43">
        <v>0</v>
      </c>
      <c r="C115" s="43">
        <v>0</v>
      </c>
      <c r="D115" s="43">
        <v>0</v>
      </c>
      <c r="E115" s="43">
        <v>0</v>
      </c>
      <c r="F115" s="43">
        <v>0</v>
      </c>
      <c r="G115" s="45">
        <v>0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35">
      <c r="A116" s="46" t="s">
        <v>215</v>
      </c>
      <c r="B116" s="43">
        <v>0</v>
      </c>
      <c r="C116" s="43">
        <v>0</v>
      </c>
      <c r="D116" s="43">
        <v>0</v>
      </c>
      <c r="E116" s="43">
        <v>0</v>
      </c>
      <c r="F116" s="43">
        <v>0</v>
      </c>
      <c r="G116" s="45">
        <v>0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35">
      <c r="A117" s="46" t="s">
        <v>214</v>
      </c>
      <c r="B117" s="43">
        <v>0</v>
      </c>
      <c r="C117" s="43">
        <v>0</v>
      </c>
      <c r="D117" s="43">
        <v>0</v>
      </c>
      <c r="E117" s="43">
        <v>0</v>
      </c>
      <c r="F117" s="43">
        <v>0</v>
      </c>
      <c r="G117" s="45">
        <v>0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35">
      <c r="A118" s="46" t="s">
        <v>213</v>
      </c>
      <c r="B118" s="43">
        <v>0</v>
      </c>
      <c r="C118" s="43">
        <v>0</v>
      </c>
      <c r="D118" s="43">
        <v>0</v>
      </c>
      <c r="E118" s="43">
        <v>0</v>
      </c>
      <c r="F118" s="43">
        <v>0</v>
      </c>
      <c r="G118" s="45">
        <v>0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35">
      <c r="A119" s="46" t="s">
        <v>212</v>
      </c>
      <c r="B119" s="43">
        <v>0</v>
      </c>
      <c r="C119" s="43">
        <v>0</v>
      </c>
      <c r="D119" s="43">
        <v>0</v>
      </c>
      <c r="E119" s="43">
        <v>0</v>
      </c>
      <c r="F119" s="43">
        <v>0</v>
      </c>
      <c r="G119" s="45">
        <v>0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35">
      <c r="A120" s="46" t="s">
        <v>211</v>
      </c>
      <c r="B120" s="43">
        <v>3192648817</v>
      </c>
      <c r="C120" s="43">
        <v>-13172261.390000001</v>
      </c>
      <c r="D120" s="43">
        <v>3179476555.6099997</v>
      </c>
      <c r="E120" s="43">
        <v>876372837.61000001</v>
      </c>
      <c r="F120" s="43">
        <v>876372837.61000001</v>
      </c>
      <c r="G120" s="45">
        <v>2303103718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35">
      <c r="A121" s="46" t="s">
        <v>210</v>
      </c>
      <c r="B121" s="43">
        <v>652656881</v>
      </c>
      <c r="C121" s="43">
        <v>0</v>
      </c>
      <c r="D121" s="43">
        <v>652656881</v>
      </c>
      <c r="E121" s="43">
        <v>112750107.72</v>
      </c>
      <c r="F121" s="43">
        <v>99261341.960000008</v>
      </c>
      <c r="G121" s="45">
        <v>539906773.27999997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35">
      <c r="A122" s="46" t="s">
        <v>209</v>
      </c>
      <c r="B122" s="43">
        <v>1629480</v>
      </c>
      <c r="C122" s="43">
        <v>0</v>
      </c>
      <c r="D122" s="43">
        <v>1629480</v>
      </c>
      <c r="E122" s="43">
        <v>0</v>
      </c>
      <c r="F122" s="43">
        <v>0</v>
      </c>
      <c r="G122" s="45">
        <v>1629480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35">
      <c r="A123" s="46" t="s">
        <v>208</v>
      </c>
      <c r="B123" s="43">
        <v>4404436</v>
      </c>
      <c r="C123" s="43">
        <v>1568099</v>
      </c>
      <c r="D123" s="43">
        <v>5972535</v>
      </c>
      <c r="E123" s="43">
        <v>1283165.9099999999</v>
      </c>
      <c r="F123" s="43">
        <v>1268458.29</v>
      </c>
      <c r="G123" s="45">
        <v>4689369.09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35">
      <c r="A124" s="46" t="s">
        <v>207</v>
      </c>
      <c r="B124" s="43">
        <v>0</v>
      </c>
      <c r="C124" s="43">
        <v>8975283.4299999997</v>
      </c>
      <c r="D124" s="43">
        <v>8975283.4299999997</v>
      </c>
      <c r="E124" s="43">
        <v>8834722.4299999997</v>
      </c>
      <c r="F124" s="43">
        <v>8834722.4299999997</v>
      </c>
      <c r="G124" s="45">
        <v>140561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35">
      <c r="A125" s="46" t="s">
        <v>206</v>
      </c>
      <c r="B125" s="43">
        <v>74478199</v>
      </c>
      <c r="C125" s="43">
        <v>3065010.6100000003</v>
      </c>
      <c r="D125" s="43">
        <v>77543209.609999999</v>
      </c>
      <c r="E125" s="43">
        <v>19210591.609999999</v>
      </c>
      <c r="F125" s="43">
        <v>18859130.009999998</v>
      </c>
      <c r="G125" s="45">
        <v>58332618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35">
      <c r="A126" s="46" t="s">
        <v>205</v>
      </c>
      <c r="B126" s="43">
        <v>19457214</v>
      </c>
      <c r="C126" s="43">
        <v>0</v>
      </c>
      <c r="D126" s="43">
        <v>19457214</v>
      </c>
      <c r="E126" s="43">
        <v>0</v>
      </c>
      <c r="F126" s="43">
        <v>0</v>
      </c>
      <c r="G126" s="45">
        <v>19457214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35">
      <c r="A127" s="46" t="s">
        <v>204</v>
      </c>
      <c r="B127" s="43">
        <v>0</v>
      </c>
      <c r="C127" s="43">
        <v>0</v>
      </c>
      <c r="D127" s="43">
        <v>0</v>
      </c>
      <c r="E127" s="43">
        <v>0</v>
      </c>
      <c r="F127" s="43">
        <v>0</v>
      </c>
      <c r="G127" s="45">
        <v>0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35">
      <c r="A128" s="49" t="s">
        <v>203</v>
      </c>
      <c r="B128" s="48">
        <v>0</v>
      </c>
      <c r="C128" s="48">
        <v>0</v>
      </c>
      <c r="D128" s="48">
        <v>0</v>
      </c>
      <c r="E128" s="48">
        <v>0</v>
      </c>
      <c r="F128" s="48">
        <v>0</v>
      </c>
      <c r="G128" s="47">
        <v>0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35">
      <c r="A129" s="46" t="s">
        <v>202</v>
      </c>
      <c r="B129" s="43">
        <v>0</v>
      </c>
      <c r="C129" s="43">
        <v>0</v>
      </c>
      <c r="D129" s="43">
        <v>0</v>
      </c>
      <c r="E129" s="43">
        <v>0</v>
      </c>
      <c r="F129" s="43">
        <v>0</v>
      </c>
      <c r="G129" s="45">
        <v>0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35">
      <c r="A130" s="49" t="s">
        <v>201</v>
      </c>
      <c r="B130" s="48">
        <v>0</v>
      </c>
      <c r="C130" s="48">
        <v>0</v>
      </c>
      <c r="D130" s="48">
        <v>0</v>
      </c>
      <c r="E130" s="48">
        <v>0</v>
      </c>
      <c r="F130" s="48">
        <v>0</v>
      </c>
      <c r="G130" s="47">
        <v>0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35">
      <c r="A131" s="46" t="s">
        <v>200</v>
      </c>
      <c r="B131" s="43">
        <v>0</v>
      </c>
      <c r="C131" s="43">
        <v>0</v>
      </c>
      <c r="D131" s="43">
        <v>0</v>
      </c>
      <c r="E131" s="43">
        <v>0</v>
      </c>
      <c r="F131" s="43">
        <v>0</v>
      </c>
      <c r="G131" s="45">
        <v>0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35">
      <c r="A132" s="49" t="s">
        <v>199</v>
      </c>
      <c r="B132" s="48">
        <v>2139224495</v>
      </c>
      <c r="C132" s="48">
        <v>0</v>
      </c>
      <c r="D132" s="48">
        <v>2139224495</v>
      </c>
      <c r="E132" s="48">
        <v>536955544</v>
      </c>
      <c r="F132" s="48">
        <v>536955544</v>
      </c>
      <c r="G132" s="47">
        <v>1602268951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35">
      <c r="A133" s="46" t="s">
        <v>198</v>
      </c>
      <c r="B133" s="43">
        <v>0</v>
      </c>
      <c r="C133" s="43">
        <v>0</v>
      </c>
      <c r="D133" s="43">
        <v>0</v>
      </c>
      <c r="E133" s="43">
        <v>0</v>
      </c>
      <c r="F133" s="43">
        <v>0</v>
      </c>
      <c r="G133" s="45">
        <v>0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35">
      <c r="A134" s="46" t="s">
        <v>197</v>
      </c>
      <c r="B134" s="43">
        <v>0</v>
      </c>
      <c r="C134" s="43">
        <v>0</v>
      </c>
      <c r="D134" s="43">
        <v>0</v>
      </c>
      <c r="E134" s="43">
        <v>0</v>
      </c>
      <c r="F134" s="43">
        <v>0</v>
      </c>
      <c r="G134" s="45">
        <v>0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35">
      <c r="A135" s="46" t="s">
        <v>196</v>
      </c>
      <c r="B135" s="43">
        <v>0</v>
      </c>
      <c r="C135" s="43">
        <v>0</v>
      </c>
      <c r="D135" s="43">
        <v>0</v>
      </c>
      <c r="E135" s="43">
        <v>0</v>
      </c>
      <c r="F135" s="43">
        <v>0</v>
      </c>
      <c r="G135" s="45">
        <v>0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35">
      <c r="A136" s="46" t="s">
        <v>195</v>
      </c>
      <c r="B136" s="43">
        <v>0</v>
      </c>
      <c r="C136" s="43">
        <v>0</v>
      </c>
      <c r="D136" s="43">
        <v>0</v>
      </c>
      <c r="E136" s="43">
        <v>0</v>
      </c>
      <c r="F136" s="43">
        <v>0</v>
      </c>
      <c r="G136" s="45">
        <v>0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35">
      <c r="A137" s="46" t="s">
        <v>194</v>
      </c>
      <c r="B137" s="43">
        <v>2139224495</v>
      </c>
      <c r="C137" s="43">
        <v>0</v>
      </c>
      <c r="D137" s="43">
        <v>2139224495</v>
      </c>
      <c r="E137" s="43">
        <v>536955544</v>
      </c>
      <c r="F137" s="43">
        <v>536955544</v>
      </c>
      <c r="G137" s="45">
        <v>1602268951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35">
      <c r="A138" s="46" t="s">
        <v>193</v>
      </c>
      <c r="B138" s="43">
        <v>0</v>
      </c>
      <c r="C138" s="43">
        <v>0</v>
      </c>
      <c r="D138" s="43">
        <v>0</v>
      </c>
      <c r="E138" s="43">
        <v>0</v>
      </c>
      <c r="F138" s="43">
        <v>0</v>
      </c>
      <c r="G138" s="45">
        <v>0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6.5" x14ac:dyDescent="0.35">
      <c r="A139" s="49" t="s">
        <v>192</v>
      </c>
      <c r="B139" s="48">
        <v>4729035547</v>
      </c>
      <c r="C139" s="48">
        <v>-259800996.59</v>
      </c>
      <c r="D139" s="48">
        <v>4469234550.4099998</v>
      </c>
      <c r="E139" s="48">
        <v>1293781703.98</v>
      </c>
      <c r="F139" s="48">
        <v>1054525691.72</v>
      </c>
      <c r="G139" s="47">
        <v>3175452846.4299998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6.5" x14ac:dyDescent="0.35">
      <c r="A140" s="46" t="s">
        <v>191</v>
      </c>
      <c r="B140" s="43">
        <v>0</v>
      </c>
      <c r="C140" s="43">
        <v>0</v>
      </c>
      <c r="D140" s="43">
        <v>0</v>
      </c>
      <c r="E140" s="43">
        <v>0</v>
      </c>
      <c r="F140" s="43">
        <v>0</v>
      </c>
      <c r="G140" s="45">
        <v>0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35">
      <c r="A141" s="46" t="s">
        <v>190</v>
      </c>
      <c r="B141" s="43">
        <v>0</v>
      </c>
      <c r="C141" s="43">
        <v>0</v>
      </c>
      <c r="D141" s="43">
        <v>0</v>
      </c>
      <c r="E141" s="43">
        <v>0</v>
      </c>
      <c r="F141" s="43">
        <v>0</v>
      </c>
      <c r="G141" s="45">
        <v>0</v>
      </c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6.5" x14ac:dyDescent="0.35">
      <c r="A142" s="46" t="s">
        <v>189</v>
      </c>
      <c r="B142" s="43">
        <v>6739002</v>
      </c>
      <c r="C142" s="43">
        <v>7760998</v>
      </c>
      <c r="D142" s="43">
        <v>14500000</v>
      </c>
      <c r="E142" s="43">
        <v>0</v>
      </c>
      <c r="F142" s="43">
        <v>0</v>
      </c>
      <c r="G142" s="45">
        <v>14500000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35">
      <c r="A143" s="46" t="s">
        <v>188</v>
      </c>
      <c r="B143" s="43">
        <v>114348255</v>
      </c>
      <c r="C143" s="43">
        <v>250456354.79000002</v>
      </c>
      <c r="D143" s="43">
        <v>364804609.79000002</v>
      </c>
      <c r="E143" s="43">
        <v>257360047.79000002</v>
      </c>
      <c r="F143" s="43">
        <v>101991172.92</v>
      </c>
      <c r="G143" s="45">
        <v>107444562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35">
      <c r="A144" s="46" t="s">
        <v>187</v>
      </c>
      <c r="B144" s="43">
        <v>108251148</v>
      </c>
      <c r="C144" s="43">
        <v>28713241</v>
      </c>
      <c r="D144" s="43">
        <v>136964389</v>
      </c>
      <c r="E144" s="43">
        <v>28713241</v>
      </c>
      <c r="F144" s="43">
        <v>0</v>
      </c>
      <c r="G144" s="45">
        <v>108251148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6.5" x14ac:dyDescent="0.35">
      <c r="A145" s="46" t="s">
        <v>186</v>
      </c>
      <c r="B145" s="43">
        <v>137368917</v>
      </c>
      <c r="C145" s="43">
        <v>12414732</v>
      </c>
      <c r="D145" s="43">
        <v>149783649</v>
      </c>
      <c r="E145" s="43">
        <v>0</v>
      </c>
      <c r="F145" s="43">
        <v>0</v>
      </c>
      <c r="G145" s="45">
        <v>149783649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35">
      <c r="A146" s="46" t="s">
        <v>185</v>
      </c>
      <c r="B146" s="43">
        <v>138699446</v>
      </c>
      <c r="C146" s="43">
        <v>-13272037</v>
      </c>
      <c r="D146" s="43">
        <v>125427409</v>
      </c>
      <c r="E146" s="43">
        <v>0</v>
      </c>
      <c r="F146" s="43">
        <v>0</v>
      </c>
      <c r="G146" s="45">
        <v>125427409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35">
      <c r="A147" s="46" t="s">
        <v>184</v>
      </c>
      <c r="B147" s="43">
        <v>31050</v>
      </c>
      <c r="C147" s="43">
        <v>110000</v>
      </c>
      <c r="D147" s="43">
        <v>141050</v>
      </c>
      <c r="E147" s="43">
        <v>110000</v>
      </c>
      <c r="F147" s="43">
        <v>110000</v>
      </c>
      <c r="G147" s="45">
        <v>31050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35">
      <c r="A148" s="46" t="s">
        <v>183</v>
      </c>
      <c r="B148" s="43">
        <v>294862406</v>
      </c>
      <c r="C148" s="43">
        <v>10539930.129999999</v>
      </c>
      <c r="D148" s="43">
        <v>305402336.13</v>
      </c>
      <c r="E148" s="43">
        <v>74810588.129999995</v>
      </c>
      <c r="F148" s="43">
        <v>74810588.129999995</v>
      </c>
      <c r="G148" s="45">
        <v>230591748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35">
      <c r="A149" s="46" t="s">
        <v>182</v>
      </c>
      <c r="B149" s="43">
        <v>65971097</v>
      </c>
      <c r="C149" s="43">
        <v>6323207</v>
      </c>
      <c r="D149" s="43">
        <v>72294304</v>
      </c>
      <c r="E149" s="43">
        <v>15756030</v>
      </c>
      <c r="F149" s="43">
        <v>15756030</v>
      </c>
      <c r="G149" s="45">
        <v>56538274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35">
      <c r="A150" s="46" t="s">
        <v>181</v>
      </c>
      <c r="B150" s="43">
        <v>115084851</v>
      </c>
      <c r="C150" s="43">
        <v>0</v>
      </c>
      <c r="D150" s="43">
        <v>115084851</v>
      </c>
      <c r="E150" s="43">
        <v>29506534</v>
      </c>
      <c r="F150" s="43">
        <v>29506534</v>
      </c>
      <c r="G150" s="45">
        <v>85578317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35">
      <c r="A151" s="46" t="s">
        <v>180</v>
      </c>
      <c r="B151" s="43">
        <v>96958171</v>
      </c>
      <c r="C151" s="43">
        <v>0</v>
      </c>
      <c r="D151" s="43">
        <v>96958171</v>
      </c>
      <c r="E151" s="43">
        <v>23589270</v>
      </c>
      <c r="F151" s="43">
        <v>23589270</v>
      </c>
      <c r="G151" s="45">
        <v>73368901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35">
      <c r="A152" s="46" t="s">
        <v>179</v>
      </c>
      <c r="B152" s="43">
        <v>1735275</v>
      </c>
      <c r="C152" s="43">
        <v>0</v>
      </c>
      <c r="D152" s="43">
        <v>1735275</v>
      </c>
      <c r="E152" s="43">
        <v>0</v>
      </c>
      <c r="F152" s="43">
        <v>0</v>
      </c>
      <c r="G152" s="45">
        <v>1735275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35">
      <c r="A153" s="46" t="s">
        <v>178</v>
      </c>
      <c r="B153" s="43">
        <v>5128620</v>
      </c>
      <c r="C153" s="43">
        <v>0</v>
      </c>
      <c r="D153" s="43">
        <v>5128620</v>
      </c>
      <c r="E153" s="43">
        <v>0</v>
      </c>
      <c r="F153" s="43">
        <v>0</v>
      </c>
      <c r="G153" s="45">
        <v>5128620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35">
      <c r="A154" s="46" t="s">
        <v>177</v>
      </c>
      <c r="B154" s="43">
        <v>0</v>
      </c>
      <c r="C154" s="43">
        <v>0</v>
      </c>
      <c r="D154" s="43">
        <v>0</v>
      </c>
      <c r="E154" s="43">
        <v>0</v>
      </c>
      <c r="F154" s="43">
        <v>0</v>
      </c>
      <c r="G154" s="45">
        <v>0</v>
      </c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35">
      <c r="A155" s="46" t="s">
        <v>176</v>
      </c>
      <c r="B155" s="43">
        <v>0</v>
      </c>
      <c r="C155" s="43">
        <v>0</v>
      </c>
      <c r="D155" s="43">
        <v>0</v>
      </c>
      <c r="E155" s="43">
        <v>0</v>
      </c>
      <c r="F155" s="43">
        <v>0</v>
      </c>
      <c r="G155" s="45">
        <v>0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35">
      <c r="A156" s="46" t="s">
        <v>175</v>
      </c>
      <c r="B156" s="43">
        <v>0</v>
      </c>
      <c r="C156" s="43">
        <v>0</v>
      </c>
      <c r="D156" s="43">
        <v>0</v>
      </c>
      <c r="E156" s="43">
        <v>0</v>
      </c>
      <c r="F156" s="43">
        <v>0</v>
      </c>
      <c r="G156" s="45">
        <v>0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35">
      <c r="A157" s="46" t="s">
        <v>174</v>
      </c>
      <c r="B157" s="43">
        <v>0</v>
      </c>
      <c r="C157" s="43">
        <v>0</v>
      </c>
      <c r="D157" s="43">
        <v>0</v>
      </c>
      <c r="E157" s="43">
        <v>0</v>
      </c>
      <c r="F157" s="43">
        <v>0</v>
      </c>
      <c r="G157" s="45">
        <v>0</v>
      </c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6.5" x14ac:dyDescent="0.35">
      <c r="A158" s="46" t="s">
        <v>173</v>
      </c>
      <c r="B158" s="43">
        <v>0</v>
      </c>
      <c r="C158" s="43">
        <v>0</v>
      </c>
      <c r="D158" s="43">
        <v>0</v>
      </c>
      <c r="E158" s="43">
        <v>0</v>
      </c>
      <c r="F158" s="43">
        <v>0</v>
      </c>
      <c r="G158" s="45">
        <v>0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35">
      <c r="A159" s="46" t="s">
        <v>172</v>
      </c>
      <c r="B159" s="43">
        <v>283723807</v>
      </c>
      <c r="C159" s="43">
        <v>-4982669</v>
      </c>
      <c r="D159" s="43">
        <v>278741138</v>
      </c>
      <c r="E159" s="43">
        <v>69257286</v>
      </c>
      <c r="F159" s="43">
        <v>46171524</v>
      </c>
      <c r="G159" s="45">
        <v>209483852</v>
      </c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35">
      <c r="A160" s="46" t="s">
        <v>171</v>
      </c>
      <c r="B160" s="43">
        <v>0</v>
      </c>
      <c r="C160" s="43">
        <v>0</v>
      </c>
      <c r="D160" s="43">
        <v>0</v>
      </c>
      <c r="E160" s="43">
        <v>0</v>
      </c>
      <c r="F160" s="43">
        <v>0</v>
      </c>
      <c r="G160" s="45">
        <v>0</v>
      </c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35">
      <c r="A161" s="46" t="s">
        <v>170</v>
      </c>
      <c r="B161" s="43">
        <v>2996235502</v>
      </c>
      <c r="C161" s="43">
        <v>-422712037.50999999</v>
      </c>
      <c r="D161" s="43">
        <v>2573523464.4900002</v>
      </c>
      <c r="E161" s="43">
        <v>773251773.06000006</v>
      </c>
      <c r="F161" s="43">
        <v>762590572.66999996</v>
      </c>
      <c r="G161" s="45">
        <v>1800271691.4299998</v>
      </c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6.5" x14ac:dyDescent="0.35">
      <c r="A162" s="46" t="s">
        <v>169</v>
      </c>
      <c r="B162" s="43">
        <v>0</v>
      </c>
      <c r="C162" s="43">
        <v>0</v>
      </c>
      <c r="D162" s="43">
        <v>0</v>
      </c>
      <c r="E162" s="43">
        <v>0</v>
      </c>
      <c r="F162" s="43">
        <v>0</v>
      </c>
      <c r="G162" s="45">
        <v>0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35">
      <c r="A163" s="46" t="s">
        <v>168</v>
      </c>
      <c r="B163" s="43">
        <v>26400000</v>
      </c>
      <c r="C163" s="43">
        <v>-26400000</v>
      </c>
      <c r="D163" s="43">
        <v>0</v>
      </c>
      <c r="E163" s="43">
        <v>0</v>
      </c>
      <c r="F163" s="43">
        <v>0</v>
      </c>
      <c r="G163" s="45">
        <v>0</v>
      </c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35">
      <c r="A164" s="46" t="s">
        <v>167</v>
      </c>
      <c r="B164" s="43">
        <v>35432306</v>
      </c>
      <c r="C164" s="43">
        <v>-35432306</v>
      </c>
      <c r="D164" s="43">
        <v>0</v>
      </c>
      <c r="E164" s="43">
        <v>0</v>
      </c>
      <c r="F164" s="43">
        <v>0</v>
      </c>
      <c r="G164" s="45">
        <v>0</v>
      </c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35">
      <c r="A165" s="46" t="s">
        <v>166</v>
      </c>
      <c r="B165" s="43">
        <v>33600000</v>
      </c>
      <c r="C165" s="43">
        <v>-33600000</v>
      </c>
      <c r="D165" s="43">
        <v>0</v>
      </c>
      <c r="E165" s="43">
        <v>0</v>
      </c>
      <c r="F165" s="43">
        <v>0</v>
      </c>
      <c r="G165" s="45">
        <v>0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35">
      <c r="A166" s="46" t="s">
        <v>165</v>
      </c>
      <c r="B166" s="43">
        <v>0</v>
      </c>
      <c r="C166" s="43">
        <v>0</v>
      </c>
      <c r="D166" s="43">
        <v>0</v>
      </c>
      <c r="E166" s="43">
        <v>0</v>
      </c>
      <c r="F166" s="43">
        <v>0</v>
      </c>
      <c r="G166" s="45">
        <v>0</v>
      </c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35">
      <c r="A167" s="46" t="s">
        <v>164</v>
      </c>
      <c r="B167" s="43">
        <v>38050860</v>
      </c>
      <c r="C167" s="43">
        <v>-38050860</v>
      </c>
      <c r="D167" s="43">
        <v>0</v>
      </c>
      <c r="E167" s="43">
        <v>0</v>
      </c>
      <c r="F167" s="43">
        <v>0</v>
      </c>
      <c r="G167" s="45">
        <v>0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35">
      <c r="A168" s="46" t="s">
        <v>163</v>
      </c>
      <c r="B168" s="43">
        <v>2328749</v>
      </c>
      <c r="C168" s="43">
        <v>0</v>
      </c>
      <c r="D168" s="43">
        <v>2328749</v>
      </c>
      <c r="E168" s="43">
        <v>0</v>
      </c>
      <c r="F168" s="43">
        <v>0</v>
      </c>
      <c r="G168" s="45">
        <v>2328749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35">
      <c r="A169" s="46" t="s">
        <v>162</v>
      </c>
      <c r="B169" s="43">
        <v>0</v>
      </c>
      <c r="C169" s="43">
        <v>0</v>
      </c>
      <c r="D169" s="43">
        <v>0</v>
      </c>
      <c r="E169" s="43">
        <v>0</v>
      </c>
      <c r="F169" s="43">
        <v>0</v>
      </c>
      <c r="G169" s="45">
        <v>0</v>
      </c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35">
      <c r="A170" s="46" t="s">
        <v>161</v>
      </c>
      <c r="B170" s="43">
        <v>0</v>
      </c>
      <c r="C170" s="43">
        <v>0</v>
      </c>
      <c r="D170" s="43">
        <v>0</v>
      </c>
      <c r="E170" s="43">
        <v>0</v>
      </c>
      <c r="F170" s="43">
        <v>0</v>
      </c>
      <c r="G170" s="45">
        <v>0</v>
      </c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35">
      <c r="A171" s="46" t="s">
        <v>160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45">
        <v>0</v>
      </c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35">
      <c r="A172" s="46" t="s">
        <v>159</v>
      </c>
      <c r="B172" s="43">
        <v>54265212</v>
      </c>
      <c r="C172" s="43">
        <v>-1318436</v>
      </c>
      <c r="D172" s="43">
        <v>52946776</v>
      </c>
      <c r="E172" s="43">
        <v>8510880</v>
      </c>
      <c r="F172" s="43">
        <v>0</v>
      </c>
      <c r="G172" s="45">
        <v>44435896</v>
      </c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35">
      <c r="A173" s="46" t="s">
        <v>158</v>
      </c>
      <c r="B173" s="43">
        <v>0</v>
      </c>
      <c r="C173" s="43">
        <v>0</v>
      </c>
      <c r="D173" s="43">
        <v>0</v>
      </c>
      <c r="E173" s="43">
        <v>0</v>
      </c>
      <c r="F173" s="43">
        <v>0</v>
      </c>
      <c r="G173" s="45">
        <v>0</v>
      </c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35">
      <c r="A174" s="46" t="s">
        <v>157</v>
      </c>
      <c r="B174" s="43">
        <v>10930598</v>
      </c>
      <c r="C174" s="43">
        <v>-300018</v>
      </c>
      <c r="D174" s="43">
        <v>10630580</v>
      </c>
      <c r="E174" s="43">
        <v>1708802</v>
      </c>
      <c r="F174" s="43">
        <v>0</v>
      </c>
      <c r="G174" s="45">
        <v>8921778</v>
      </c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35">
      <c r="A175" s="46" t="s">
        <v>156</v>
      </c>
      <c r="B175" s="43">
        <v>40007002</v>
      </c>
      <c r="C175" s="43">
        <v>61524</v>
      </c>
      <c r="D175" s="43">
        <v>40068526</v>
      </c>
      <c r="E175" s="43">
        <v>1871158</v>
      </c>
      <c r="F175" s="43">
        <v>0</v>
      </c>
      <c r="G175" s="45">
        <v>38197368</v>
      </c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35">
      <c r="A176" s="46" t="s">
        <v>155</v>
      </c>
      <c r="B176" s="43">
        <v>30650969</v>
      </c>
      <c r="C176" s="43">
        <v>-128256</v>
      </c>
      <c r="D176" s="43">
        <v>30522713</v>
      </c>
      <c r="E176" s="43">
        <v>1691464</v>
      </c>
      <c r="F176" s="43">
        <v>0</v>
      </c>
      <c r="G176" s="45">
        <v>28831249</v>
      </c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35">
      <c r="A177" s="46" t="s">
        <v>154</v>
      </c>
      <c r="B177" s="43">
        <v>0</v>
      </c>
      <c r="C177" s="43">
        <v>0</v>
      </c>
      <c r="D177" s="43">
        <v>0</v>
      </c>
      <c r="E177" s="43">
        <v>0</v>
      </c>
      <c r="F177" s="43">
        <v>0</v>
      </c>
      <c r="G177" s="45">
        <v>0</v>
      </c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35">
      <c r="A178" s="46" t="s">
        <v>153</v>
      </c>
      <c r="B178" s="43">
        <v>0</v>
      </c>
      <c r="C178" s="43">
        <v>0</v>
      </c>
      <c r="D178" s="43">
        <v>0</v>
      </c>
      <c r="E178" s="43">
        <v>0</v>
      </c>
      <c r="F178" s="43">
        <v>0</v>
      </c>
      <c r="G178" s="45">
        <v>0</v>
      </c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35">
      <c r="A179" s="46" t="s">
        <v>152</v>
      </c>
      <c r="B179" s="43">
        <v>0</v>
      </c>
      <c r="C179" s="43">
        <v>0</v>
      </c>
      <c r="D179" s="43">
        <v>0</v>
      </c>
      <c r="E179" s="43">
        <v>0</v>
      </c>
      <c r="F179" s="43">
        <v>0</v>
      </c>
      <c r="G179" s="45">
        <v>0</v>
      </c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35">
      <c r="A180" s="46" t="s">
        <v>151</v>
      </c>
      <c r="B180" s="43">
        <v>50098292</v>
      </c>
      <c r="C180" s="43">
        <v>37824</v>
      </c>
      <c r="D180" s="43">
        <v>50136116</v>
      </c>
      <c r="E180" s="43">
        <v>4102000</v>
      </c>
      <c r="F180" s="43">
        <v>0</v>
      </c>
      <c r="G180" s="45">
        <v>46034116</v>
      </c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35">
      <c r="A181" s="46" t="s">
        <v>150</v>
      </c>
      <c r="B181" s="43">
        <v>17842298</v>
      </c>
      <c r="C181" s="43">
        <v>-272061</v>
      </c>
      <c r="D181" s="43">
        <v>17570237</v>
      </c>
      <c r="E181" s="43">
        <v>2824312</v>
      </c>
      <c r="F181" s="43">
        <v>0</v>
      </c>
      <c r="G181" s="45">
        <v>14745925</v>
      </c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35">
      <c r="A182" s="46" t="s">
        <v>149</v>
      </c>
      <c r="B182" s="43">
        <v>16478216</v>
      </c>
      <c r="C182" s="43">
        <v>249873</v>
      </c>
      <c r="D182" s="43">
        <v>16728089</v>
      </c>
      <c r="E182" s="43">
        <v>718318</v>
      </c>
      <c r="F182" s="43">
        <v>0</v>
      </c>
      <c r="G182" s="45">
        <v>16009771</v>
      </c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35">
      <c r="A183" s="46" t="s">
        <v>148</v>
      </c>
      <c r="B183" s="43">
        <v>0</v>
      </c>
      <c r="C183" s="43">
        <v>0</v>
      </c>
      <c r="D183" s="43">
        <v>0</v>
      </c>
      <c r="E183" s="43">
        <v>0</v>
      </c>
      <c r="F183" s="43">
        <v>0</v>
      </c>
      <c r="G183" s="45">
        <v>0</v>
      </c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35">
      <c r="A184" s="46" t="s">
        <v>147</v>
      </c>
      <c r="B184" s="43">
        <v>0</v>
      </c>
      <c r="C184" s="43">
        <v>0</v>
      </c>
      <c r="D184" s="43">
        <v>0</v>
      </c>
      <c r="E184" s="43">
        <v>0</v>
      </c>
      <c r="F184" s="43">
        <v>0</v>
      </c>
      <c r="G184" s="45">
        <v>0</v>
      </c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35">
      <c r="A185" s="46" t="s">
        <v>146</v>
      </c>
      <c r="B185" s="43">
        <v>0</v>
      </c>
      <c r="C185" s="43">
        <v>0</v>
      </c>
      <c r="D185" s="43">
        <v>0</v>
      </c>
      <c r="E185" s="43">
        <v>0</v>
      </c>
      <c r="F185" s="43">
        <v>0</v>
      </c>
      <c r="G185" s="45">
        <v>0</v>
      </c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6.5" x14ac:dyDescent="0.35">
      <c r="A186" s="46" t="s">
        <v>145</v>
      </c>
      <c r="B186" s="43">
        <v>0</v>
      </c>
      <c r="C186" s="43">
        <v>0</v>
      </c>
      <c r="D186" s="43">
        <v>0</v>
      </c>
      <c r="E186" s="43">
        <v>0</v>
      </c>
      <c r="F186" s="43">
        <v>0</v>
      </c>
      <c r="G186" s="45">
        <v>0</v>
      </c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35">
      <c r="A187" s="46" t="s">
        <v>144</v>
      </c>
      <c r="B187" s="43">
        <v>0</v>
      </c>
      <c r="C187" s="43">
        <v>0</v>
      </c>
      <c r="D187" s="43">
        <v>0</v>
      </c>
      <c r="E187" s="43">
        <v>0</v>
      </c>
      <c r="F187" s="43">
        <v>0</v>
      </c>
      <c r="G187" s="45">
        <v>0</v>
      </c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35">
      <c r="A188" s="46" t="s">
        <v>143</v>
      </c>
      <c r="B188" s="43">
        <v>0</v>
      </c>
      <c r="C188" s="43">
        <v>0</v>
      </c>
      <c r="D188" s="43">
        <v>0</v>
      </c>
      <c r="E188" s="43">
        <v>0</v>
      </c>
      <c r="F188" s="43">
        <v>0</v>
      </c>
      <c r="G188" s="45">
        <v>0</v>
      </c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35">
      <c r="A189" s="46" t="s">
        <v>142</v>
      </c>
      <c r="B189" s="43">
        <v>7813498</v>
      </c>
      <c r="C189" s="43">
        <v>0</v>
      </c>
      <c r="D189" s="43">
        <v>7813498</v>
      </c>
      <c r="E189" s="43">
        <v>0</v>
      </c>
      <c r="F189" s="43">
        <v>0</v>
      </c>
      <c r="G189" s="45">
        <v>7813498</v>
      </c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6.5" x14ac:dyDescent="0.35">
      <c r="A190" s="46" t="s">
        <v>141</v>
      </c>
      <c r="B190" s="43">
        <v>0</v>
      </c>
      <c r="C190" s="43">
        <v>0</v>
      </c>
      <c r="D190" s="43">
        <v>0</v>
      </c>
      <c r="E190" s="43">
        <v>0</v>
      </c>
      <c r="F190" s="43">
        <v>0</v>
      </c>
      <c r="G190" s="45">
        <v>0</v>
      </c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35">
      <c r="A191" s="46" t="s">
        <v>140</v>
      </c>
      <c r="B191" s="43">
        <v>0</v>
      </c>
      <c r="C191" s="43">
        <v>0</v>
      </c>
      <c r="D191" s="43">
        <v>0</v>
      </c>
      <c r="E191" s="43">
        <v>0</v>
      </c>
      <c r="F191" s="43">
        <v>0</v>
      </c>
      <c r="G191" s="45">
        <v>0</v>
      </c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35">
      <c r="A192" s="49" t="s">
        <v>139</v>
      </c>
      <c r="B192" s="48">
        <v>0</v>
      </c>
      <c r="C192" s="48">
        <v>0</v>
      </c>
      <c r="D192" s="48">
        <v>0</v>
      </c>
      <c r="E192" s="48">
        <v>0</v>
      </c>
      <c r="F192" s="48">
        <v>0</v>
      </c>
      <c r="G192" s="47">
        <v>0</v>
      </c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6.5" x14ac:dyDescent="0.35">
      <c r="A193" s="46" t="s">
        <v>138</v>
      </c>
      <c r="B193" s="43">
        <v>0</v>
      </c>
      <c r="C193" s="43">
        <v>0</v>
      </c>
      <c r="D193" s="43">
        <v>0</v>
      </c>
      <c r="E193" s="43">
        <v>0</v>
      </c>
      <c r="F193" s="43">
        <v>0</v>
      </c>
      <c r="G193" s="45">
        <v>0</v>
      </c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6.5" x14ac:dyDescent="0.35">
      <c r="A194" s="49" t="s">
        <v>137</v>
      </c>
      <c r="B194" s="48">
        <v>0</v>
      </c>
      <c r="C194" s="48">
        <v>0</v>
      </c>
      <c r="D194" s="48">
        <v>0</v>
      </c>
      <c r="E194" s="48">
        <v>0</v>
      </c>
      <c r="F194" s="48">
        <v>0</v>
      </c>
      <c r="G194" s="47">
        <v>0</v>
      </c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35">
      <c r="A195" s="46" t="s">
        <v>136</v>
      </c>
      <c r="B195" s="43">
        <v>0</v>
      </c>
      <c r="C195" s="43">
        <v>0</v>
      </c>
      <c r="D195" s="43">
        <v>0</v>
      </c>
      <c r="E195" s="43">
        <v>0</v>
      </c>
      <c r="F195" s="43">
        <v>0</v>
      </c>
      <c r="G195" s="45">
        <v>0</v>
      </c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35">
      <c r="A196" s="46" t="s">
        <v>135</v>
      </c>
      <c r="B196" s="43">
        <v>0</v>
      </c>
      <c r="C196" s="43">
        <v>0</v>
      </c>
      <c r="D196" s="43">
        <v>0</v>
      </c>
      <c r="E196" s="43">
        <v>0</v>
      </c>
      <c r="F196" s="43">
        <v>0</v>
      </c>
      <c r="G196" s="45">
        <v>0</v>
      </c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35">
      <c r="A197" s="46" t="s">
        <v>134</v>
      </c>
      <c r="B197" s="43">
        <v>0</v>
      </c>
      <c r="C197" s="43">
        <v>0</v>
      </c>
      <c r="D197" s="43">
        <v>0</v>
      </c>
      <c r="E197" s="43">
        <v>0</v>
      </c>
      <c r="F197" s="43">
        <v>0</v>
      </c>
      <c r="G197" s="45">
        <v>0</v>
      </c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35">
      <c r="A198" s="49" t="s">
        <v>133</v>
      </c>
      <c r="B198" s="48">
        <v>44096239578</v>
      </c>
      <c r="C198" s="48">
        <v>-431799091.41999996</v>
      </c>
      <c r="D198" s="48">
        <v>43664440486.580002</v>
      </c>
      <c r="E198" s="48">
        <v>9540717883</v>
      </c>
      <c r="F198" s="48">
        <v>9041254786.6899986</v>
      </c>
      <c r="G198" s="47">
        <v>34123722603.579998</v>
      </c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35">
      <c r="A199" s="46"/>
      <c r="B199" s="43"/>
      <c r="C199" s="43"/>
      <c r="D199" s="43"/>
      <c r="E199" s="43"/>
      <c r="F199" s="43"/>
      <c r="G199" s="45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35">
      <c r="A200" s="46"/>
      <c r="B200" s="43"/>
      <c r="C200" s="43"/>
      <c r="D200" s="43"/>
      <c r="E200" s="43"/>
      <c r="F200" s="43"/>
      <c r="G200" s="45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35">
      <c r="A201" s="46"/>
      <c r="B201" s="43"/>
      <c r="C201" s="43"/>
      <c r="D201" s="43"/>
      <c r="E201" s="43"/>
      <c r="F201" s="43"/>
      <c r="G201" s="45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35">
      <c r="A202" s="46"/>
      <c r="B202" s="43"/>
      <c r="C202" s="43"/>
      <c r="D202" s="43"/>
      <c r="E202" s="43"/>
      <c r="F202" s="43"/>
      <c r="G202" s="45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35">
      <c r="A203" s="46"/>
      <c r="B203" s="43"/>
      <c r="C203" s="43"/>
      <c r="D203" s="43"/>
      <c r="E203" s="43"/>
      <c r="F203" s="43"/>
      <c r="G203" s="45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35">
      <c r="A204" s="46"/>
      <c r="B204" s="43"/>
      <c r="C204" s="43"/>
      <c r="D204" s="43"/>
      <c r="E204" s="43"/>
      <c r="F204" s="43"/>
      <c r="G204" s="45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35">
      <c r="A205" s="46"/>
      <c r="B205" s="43"/>
      <c r="C205" s="43"/>
      <c r="D205" s="43"/>
      <c r="E205" s="43"/>
      <c r="F205" s="43"/>
      <c r="G205" s="45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35">
      <c r="A206" s="34"/>
      <c r="B206" s="43"/>
      <c r="C206" s="43"/>
      <c r="D206" s="43"/>
      <c r="E206" s="43"/>
      <c r="F206" s="43"/>
      <c r="G206" s="45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35">
      <c r="A207" s="34"/>
      <c r="B207" s="43"/>
      <c r="C207" s="43"/>
      <c r="D207" s="43"/>
      <c r="E207" s="43"/>
      <c r="F207" s="43"/>
      <c r="G207" s="45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35">
      <c r="A208" s="34"/>
      <c r="B208" s="43"/>
      <c r="C208" s="43"/>
      <c r="D208" s="43"/>
      <c r="E208" s="43"/>
      <c r="F208" s="43"/>
      <c r="G208" s="45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35">
      <c r="A209" s="34"/>
      <c r="B209" s="43"/>
      <c r="C209" s="43"/>
      <c r="D209" s="43"/>
      <c r="E209" s="43"/>
      <c r="F209" s="43"/>
      <c r="G209" s="45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35">
      <c r="A210" s="34"/>
      <c r="B210" s="43"/>
      <c r="C210" s="43"/>
      <c r="D210" s="43"/>
      <c r="E210" s="43"/>
      <c r="F210" s="43"/>
      <c r="G210" s="45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35">
      <c r="A211" s="34"/>
      <c r="B211" s="43"/>
      <c r="C211" s="43"/>
      <c r="D211" s="43"/>
      <c r="E211" s="43"/>
      <c r="F211" s="43"/>
      <c r="G211" s="45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35">
      <c r="A212" s="34"/>
      <c r="B212" s="43"/>
      <c r="C212" s="43"/>
      <c r="D212" s="43"/>
      <c r="E212" s="43"/>
      <c r="F212" s="43"/>
      <c r="G212" s="45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35">
      <c r="A213" s="34"/>
      <c r="B213" s="1"/>
      <c r="C213" s="1"/>
      <c r="D213" s="1"/>
      <c r="E213" s="1"/>
      <c r="F213" s="1"/>
      <c r="G213" s="60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35">
      <c r="A214" s="25"/>
      <c r="B214" s="26"/>
      <c r="C214" s="26"/>
      <c r="D214" s="26"/>
      <c r="E214" s="26"/>
      <c r="F214" s="26"/>
      <c r="G214" s="59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35">
      <c r="A215" s="1" t="s">
        <v>48</v>
      </c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</sheetData>
  <mergeCells count="11">
    <mergeCell ref="D8:D9"/>
    <mergeCell ref="B8:B9"/>
    <mergeCell ref="E8:E9"/>
    <mergeCell ref="F8:F9"/>
    <mergeCell ref="G7:G8"/>
    <mergeCell ref="B7:F7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89613-CECC-417A-A231-E0C0E8A8150B}">
  <dimension ref="A1:Z100"/>
  <sheetViews>
    <sheetView showGridLines="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4" sqref="A4:G4"/>
    </sheetView>
  </sheetViews>
  <sheetFormatPr baseColWidth="10" defaultRowHeight="14.5" x14ac:dyDescent="0.35"/>
  <cols>
    <col min="1" max="1" width="70.7265625" customWidth="1"/>
    <col min="2" max="7" width="20.7265625" customWidth="1"/>
  </cols>
  <sheetData>
    <row r="1" spans="1:26" x14ac:dyDescent="0.35">
      <c r="A1" s="117" t="s">
        <v>0</v>
      </c>
      <c r="B1" s="117"/>
      <c r="C1" s="117"/>
      <c r="D1" s="117"/>
      <c r="E1" s="117"/>
      <c r="F1" s="117"/>
      <c r="G1" s="11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35">
      <c r="A2" s="117" t="s">
        <v>132</v>
      </c>
      <c r="B2" s="117"/>
      <c r="C2" s="117"/>
      <c r="D2" s="117"/>
      <c r="E2" s="117"/>
      <c r="F2" s="117"/>
      <c r="G2" s="11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35">
      <c r="A3" s="117" t="s">
        <v>266</v>
      </c>
      <c r="B3" s="117"/>
      <c r="C3" s="117"/>
      <c r="D3" s="117"/>
      <c r="E3" s="117"/>
      <c r="F3" s="117"/>
      <c r="G3" s="11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35">
      <c r="A4" s="117" t="s">
        <v>2</v>
      </c>
      <c r="B4" s="117"/>
      <c r="C4" s="117"/>
      <c r="D4" s="117"/>
      <c r="E4" s="117"/>
      <c r="F4" s="117"/>
      <c r="G4" s="11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35">
      <c r="A5" s="117" t="s">
        <v>3</v>
      </c>
      <c r="B5" s="117"/>
      <c r="C5" s="117"/>
      <c r="D5" s="117"/>
      <c r="E5" s="117"/>
      <c r="F5" s="117"/>
      <c r="G5" s="11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35">
      <c r="A6" s="58"/>
      <c r="B6" s="58"/>
      <c r="C6" s="58"/>
      <c r="D6" s="58"/>
      <c r="E6" s="58"/>
      <c r="F6" s="58"/>
      <c r="G6" s="5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35">
      <c r="A7" s="57"/>
      <c r="B7" s="105" t="s">
        <v>130</v>
      </c>
      <c r="C7" s="105"/>
      <c r="D7" s="105"/>
      <c r="E7" s="105"/>
      <c r="F7" s="105"/>
      <c r="G7" s="115" t="s">
        <v>129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35">
      <c r="A8" s="56" t="s">
        <v>23</v>
      </c>
      <c r="B8" s="106" t="s">
        <v>128</v>
      </c>
      <c r="C8" s="55" t="s">
        <v>127</v>
      </c>
      <c r="D8" s="106" t="s">
        <v>126</v>
      </c>
      <c r="E8" s="106" t="s">
        <v>6</v>
      </c>
      <c r="F8" s="106" t="s">
        <v>9</v>
      </c>
      <c r="G8" s="11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35">
      <c r="A9" s="54" t="s">
        <v>125</v>
      </c>
      <c r="B9" s="107"/>
      <c r="C9" s="53" t="s">
        <v>124</v>
      </c>
      <c r="D9" s="107"/>
      <c r="E9" s="107"/>
      <c r="F9" s="107"/>
      <c r="G9" s="119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35">
      <c r="A10" s="52" t="s">
        <v>265</v>
      </c>
      <c r="B10" s="51">
        <v>25485589578</v>
      </c>
      <c r="C10" s="51">
        <v>-175078014.78</v>
      </c>
      <c r="D10" s="51">
        <v>25310511563.220001</v>
      </c>
      <c r="E10" s="51">
        <v>4989390287.75</v>
      </c>
      <c r="F10" s="51">
        <v>4743038138.6800003</v>
      </c>
      <c r="G10" s="50">
        <v>20321121275.470001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35">
      <c r="A11" s="49" t="s">
        <v>263</v>
      </c>
      <c r="B11" s="48">
        <v>8241803269</v>
      </c>
      <c r="C11" s="48">
        <v>751843623.64999998</v>
      </c>
      <c r="D11" s="48">
        <v>8993646892.6499996</v>
      </c>
      <c r="E11" s="48">
        <v>1781687629.2900002</v>
      </c>
      <c r="F11" s="48">
        <v>1625848269.8600001</v>
      </c>
      <c r="G11" s="47">
        <v>7211959263.3600006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35">
      <c r="A12" s="46" t="s">
        <v>262</v>
      </c>
      <c r="B12" s="43">
        <v>164559360</v>
      </c>
      <c r="C12" s="43">
        <v>2310500</v>
      </c>
      <c r="D12" s="43">
        <v>166869860</v>
      </c>
      <c r="E12" s="43">
        <v>39163479</v>
      </c>
      <c r="F12" s="43">
        <v>39163479</v>
      </c>
      <c r="G12" s="45">
        <v>127706381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35">
      <c r="A13" s="46" t="s">
        <v>261</v>
      </c>
      <c r="B13" s="43">
        <v>1463062957</v>
      </c>
      <c r="C13" s="43">
        <v>-5110486</v>
      </c>
      <c r="D13" s="43">
        <v>1457952471</v>
      </c>
      <c r="E13" s="43">
        <v>325444563.83000004</v>
      </c>
      <c r="F13" s="43">
        <v>310438917.15999997</v>
      </c>
      <c r="G13" s="45">
        <v>1132507907.1700001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35">
      <c r="A14" s="46" t="s">
        <v>260</v>
      </c>
      <c r="B14" s="43">
        <v>1088092729</v>
      </c>
      <c r="C14" s="43">
        <v>51495753.980000004</v>
      </c>
      <c r="D14" s="43">
        <v>1139588482.98</v>
      </c>
      <c r="E14" s="43">
        <v>204158404.19</v>
      </c>
      <c r="F14" s="43">
        <v>187196434.54000002</v>
      </c>
      <c r="G14" s="45">
        <v>935430078.78999996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35">
      <c r="A15" s="46" t="s">
        <v>259</v>
      </c>
      <c r="B15" s="43">
        <v>0</v>
      </c>
      <c r="C15" s="43">
        <v>0</v>
      </c>
      <c r="D15" s="43">
        <v>0</v>
      </c>
      <c r="E15" s="43">
        <v>0</v>
      </c>
      <c r="F15" s="43">
        <v>0</v>
      </c>
      <c r="G15" s="45"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35">
      <c r="A16" s="46" t="s">
        <v>258</v>
      </c>
      <c r="B16" s="43">
        <v>312383009</v>
      </c>
      <c r="C16" s="43">
        <v>670169650.10000002</v>
      </c>
      <c r="D16" s="43">
        <v>982552659.10000002</v>
      </c>
      <c r="E16" s="43">
        <v>73257460.239999995</v>
      </c>
      <c r="F16" s="43">
        <v>46158491.260000005</v>
      </c>
      <c r="G16" s="45">
        <v>909295198.86000001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35">
      <c r="A17" s="46" t="s">
        <v>257</v>
      </c>
      <c r="B17" s="43">
        <v>0</v>
      </c>
      <c r="C17" s="43">
        <v>0</v>
      </c>
      <c r="D17" s="43">
        <v>0</v>
      </c>
      <c r="E17" s="43">
        <v>0</v>
      </c>
      <c r="F17" s="43">
        <v>0</v>
      </c>
      <c r="G17" s="45"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35">
      <c r="A18" s="46" t="s">
        <v>256</v>
      </c>
      <c r="B18" s="43">
        <v>4842894842</v>
      </c>
      <c r="C18" s="43">
        <v>32217723.57</v>
      </c>
      <c r="D18" s="43">
        <v>4875112565.5699997</v>
      </c>
      <c r="E18" s="43">
        <v>1064748526.11</v>
      </c>
      <c r="F18" s="43">
        <v>982289507.68999994</v>
      </c>
      <c r="G18" s="45">
        <v>3810364039.46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35">
      <c r="A19" s="46" t="s">
        <v>255</v>
      </c>
      <c r="B19" s="43">
        <v>370810372</v>
      </c>
      <c r="C19" s="43">
        <v>760482</v>
      </c>
      <c r="D19" s="43">
        <v>371570854</v>
      </c>
      <c r="E19" s="43">
        <v>74915195.920000002</v>
      </c>
      <c r="F19" s="43">
        <v>60601440.210000001</v>
      </c>
      <c r="G19" s="45">
        <v>296655658.08000004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35">
      <c r="A20" s="49" t="s">
        <v>254</v>
      </c>
      <c r="B20" s="48">
        <v>11047234151</v>
      </c>
      <c r="C20" s="48">
        <v>-633244534.83999991</v>
      </c>
      <c r="D20" s="48">
        <v>10413989616.16</v>
      </c>
      <c r="E20" s="48">
        <v>1919721065.75</v>
      </c>
      <c r="F20" s="48">
        <v>1871365169.5900002</v>
      </c>
      <c r="G20" s="47">
        <v>8494268550.4100008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35">
      <c r="A21" s="46" t="s">
        <v>253</v>
      </c>
      <c r="B21" s="43">
        <v>80717093</v>
      </c>
      <c r="C21" s="43">
        <v>779049.9</v>
      </c>
      <c r="D21" s="43">
        <v>81496142.900000006</v>
      </c>
      <c r="E21" s="43">
        <v>15698853.76</v>
      </c>
      <c r="F21" s="43">
        <v>14497797.66</v>
      </c>
      <c r="G21" s="45">
        <v>65797289.140000001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35">
      <c r="A22" s="46" t="s">
        <v>252</v>
      </c>
      <c r="B22" s="43">
        <v>672393775</v>
      </c>
      <c r="C22" s="43">
        <v>-170446433</v>
      </c>
      <c r="D22" s="43">
        <v>501947342</v>
      </c>
      <c r="E22" s="43">
        <v>23545202.25</v>
      </c>
      <c r="F22" s="43">
        <v>23190759.960000001</v>
      </c>
      <c r="G22" s="45">
        <v>478402139.75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35">
      <c r="A23" s="46" t="s">
        <v>251</v>
      </c>
      <c r="B23" s="43">
        <v>2113648114</v>
      </c>
      <c r="C23" s="43">
        <v>-338043872</v>
      </c>
      <c r="D23" s="43">
        <v>1775604242</v>
      </c>
      <c r="E23" s="43">
        <v>411499640.88</v>
      </c>
      <c r="F23" s="43">
        <v>410530151.51999998</v>
      </c>
      <c r="G23" s="45">
        <v>1364104601.1200001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35">
      <c r="A24" s="46" t="s">
        <v>250</v>
      </c>
      <c r="B24" s="43">
        <v>821427684</v>
      </c>
      <c r="C24" s="43">
        <v>17907297</v>
      </c>
      <c r="D24" s="43">
        <v>839334981</v>
      </c>
      <c r="E24" s="43">
        <v>170042104.25</v>
      </c>
      <c r="F24" s="43">
        <v>162833702.81</v>
      </c>
      <c r="G24" s="45">
        <v>669292876.75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35">
      <c r="A25" s="46" t="s">
        <v>249</v>
      </c>
      <c r="B25" s="43">
        <v>3097749194</v>
      </c>
      <c r="C25" s="43">
        <v>28734788.260000002</v>
      </c>
      <c r="D25" s="43">
        <v>3126483982.2599998</v>
      </c>
      <c r="E25" s="43">
        <v>931126784.78999996</v>
      </c>
      <c r="F25" s="43">
        <v>910854353.03999996</v>
      </c>
      <c r="G25" s="45">
        <v>2195357197.4700003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35">
      <c r="A26" s="46" t="s">
        <v>248</v>
      </c>
      <c r="B26" s="43">
        <v>4077587347</v>
      </c>
      <c r="C26" s="43">
        <v>-98431944</v>
      </c>
      <c r="D26" s="43">
        <v>3979155403</v>
      </c>
      <c r="E26" s="43">
        <v>343874141.26999998</v>
      </c>
      <c r="F26" s="43">
        <v>327651818.11000001</v>
      </c>
      <c r="G26" s="45">
        <v>3635281261.7300005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35">
      <c r="A27" s="46" t="s">
        <v>247</v>
      </c>
      <c r="B27" s="43">
        <v>183710944</v>
      </c>
      <c r="C27" s="43">
        <v>-73743421</v>
      </c>
      <c r="D27" s="43">
        <v>109967523</v>
      </c>
      <c r="E27" s="43">
        <v>23934338.550000001</v>
      </c>
      <c r="F27" s="43">
        <v>21806586.490000002</v>
      </c>
      <c r="G27" s="45">
        <v>86033184.450000003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35">
      <c r="A28" s="49" t="s">
        <v>246</v>
      </c>
      <c r="B28" s="48">
        <v>2207127527</v>
      </c>
      <c r="C28" s="48">
        <v>-139645290.84999999</v>
      </c>
      <c r="D28" s="48">
        <v>2067482236.1500001</v>
      </c>
      <c r="E28" s="48">
        <v>341993229.64999998</v>
      </c>
      <c r="F28" s="48">
        <v>300015398.96999997</v>
      </c>
      <c r="G28" s="47">
        <v>1725489006.5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35">
      <c r="A29" s="46" t="s">
        <v>245</v>
      </c>
      <c r="B29" s="43">
        <v>503986379</v>
      </c>
      <c r="C29" s="43">
        <v>128006</v>
      </c>
      <c r="D29" s="43">
        <v>504114385</v>
      </c>
      <c r="E29" s="43">
        <v>38183592</v>
      </c>
      <c r="F29" s="43">
        <v>30260629.699999999</v>
      </c>
      <c r="G29" s="45">
        <v>465930793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35">
      <c r="A30" s="46" t="s">
        <v>244</v>
      </c>
      <c r="B30" s="43">
        <v>300586566</v>
      </c>
      <c r="C30" s="43">
        <v>-11507136</v>
      </c>
      <c r="D30" s="43">
        <v>289079430</v>
      </c>
      <c r="E30" s="43">
        <v>43623305.489999995</v>
      </c>
      <c r="F30" s="43">
        <v>22204741.449999999</v>
      </c>
      <c r="G30" s="45">
        <v>245456124.50999999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35">
      <c r="A31" s="46" t="s">
        <v>243</v>
      </c>
      <c r="B31" s="43">
        <v>3472922</v>
      </c>
      <c r="C31" s="43">
        <v>-61786</v>
      </c>
      <c r="D31" s="43">
        <v>3411136</v>
      </c>
      <c r="E31" s="43">
        <v>607866.76</v>
      </c>
      <c r="F31" s="43">
        <v>568682.42000000004</v>
      </c>
      <c r="G31" s="45">
        <v>2803269.2399999998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35">
      <c r="A32" s="46" t="s">
        <v>242</v>
      </c>
      <c r="B32" s="43">
        <v>0</v>
      </c>
      <c r="C32" s="43">
        <v>0</v>
      </c>
      <c r="D32" s="43">
        <v>0</v>
      </c>
      <c r="E32" s="43">
        <v>0</v>
      </c>
      <c r="F32" s="43">
        <v>0</v>
      </c>
      <c r="G32" s="45">
        <v>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35">
      <c r="A33" s="46" t="s">
        <v>241</v>
      </c>
      <c r="B33" s="43">
        <v>462110950</v>
      </c>
      <c r="C33" s="43">
        <v>-30427736</v>
      </c>
      <c r="D33" s="43">
        <v>431683214</v>
      </c>
      <c r="E33" s="43">
        <v>139988001.75999999</v>
      </c>
      <c r="F33" s="43">
        <v>139988001.75999999</v>
      </c>
      <c r="G33" s="45">
        <v>291695212.24000001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35">
      <c r="A34" s="46" t="s">
        <v>240</v>
      </c>
      <c r="B34" s="43">
        <v>60592407</v>
      </c>
      <c r="C34" s="43">
        <v>75998681</v>
      </c>
      <c r="D34" s="43">
        <v>136591088</v>
      </c>
      <c r="E34" s="43">
        <v>20207330.830000002</v>
      </c>
      <c r="F34" s="43">
        <v>16679543.4</v>
      </c>
      <c r="G34" s="45">
        <v>116383757.17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35">
      <c r="A35" s="46" t="s">
        <v>239</v>
      </c>
      <c r="B35" s="43">
        <v>500285629</v>
      </c>
      <c r="C35" s="43">
        <v>-172794065</v>
      </c>
      <c r="D35" s="43">
        <v>327491564</v>
      </c>
      <c r="E35" s="43">
        <v>41290744.350000001</v>
      </c>
      <c r="F35" s="43">
        <v>36570265.719999999</v>
      </c>
      <c r="G35" s="45">
        <v>286200819.64999998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35">
      <c r="A36" s="46" t="s">
        <v>238</v>
      </c>
      <c r="B36" s="43">
        <v>59200669</v>
      </c>
      <c r="C36" s="43">
        <v>-2992262.85</v>
      </c>
      <c r="D36" s="43">
        <v>56208406.149999999</v>
      </c>
      <c r="E36" s="43">
        <v>7341711.1200000001</v>
      </c>
      <c r="F36" s="43">
        <v>7151920.209999999</v>
      </c>
      <c r="G36" s="45">
        <v>48866695.030000001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35">
      <c r="A37" s="46" t="s">
        <v>237</v>
      </c>
      <c r="B37" s="43">
        <v>316892005</v>
      </c>
      <c r="C37" s="43">
        <v>2011008</v>
      </c>
      <c r="D37" s="43">
        <v>318903013</v>
      </c>
      <c r="E37" s="43">
        <v>50750677.339999996</v>
      </c>
      <c r="F37" s="43">
        <v>46591614.310000002</v>
      </c>
      <c r="G37" s="45">
        <v>268152335.66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35">
      <c r="A38" s="49" t="s">
        <v>236</v>
      </c>
      <c r="B38" s="48">
        <v>3989424631</v>
      </c>
      <c r="C38" s="48">
        <v>-154031812.74000001</v>
      </c>
      <c r="D38" s="48">
        <v>3835392818.2599998</v>
      </c>
      <c r="E38" s="48">
        <v>945988363.06000006</v>
      </c>
      <c r="F38" s="48">
        <v>945809300.25999999</v>
      </c>
      <c r="G38" s="47">
        <v>2889404455.1999998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35">
      <c r="A39" s="46" t="s">
        <v>235</v>
      </c>
      <c r="B39" s="43">
        <v>291033043</v>
      </c>
      <c r="C39" s="43">
        <v>-154031812.74000001</v>
      </c>
      <c r="D39" s="43">
        <v>137001230.25999999</v>
      </c>
      <c r="E39" s="43">
        <v>14581615.66</v>
      </c>
      <c r="F39" s="43">
        <v>14403094.859999999</v>
      </c>
      <c r="G39" s="45">
        <v>122419614.59999999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6.5" x14ac:dyDescent="0.35">
      <c r="A40" s="46" t="s">
        <v>234</v>
      </c>
      <c r="B40" s="43">
        <v>3698391588</v>
      </c>
      <c r="C40" s="43">
        <v>0</v>
      </c>
      <c r="D40" s="43">
        <v>3698391588</v>
      </c>
      <c r="E40" s="43">
        <v>931406747.39999998</v>
      </c>
      <c r="F40" s="43">
        <v>931406205.39999998</v>
      </c>
      <c r="G40" s="45">
        <v>2766984840.5999999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35">
      <c r="A41" s="46" t="s">
        <v>233</v>
      </c>
      <c r="B41" s="43">
        <v>0</v>
      </c>
      <c r="C41" s="43">
        <v>0</v>
      </c>
      <c r="D41" s="43">
        <v>0</v>
      </c>
      <c r="E41" s="43">
        <v>0</v>
      </c>
      <c r="F41" s="43">
        <v>0</v>
      </c>
      <c r="G41" s="45">
        <v>0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35">
      <c r="A42" s="46" t="s">
        <v>232</v>
      </c>
      <c r="B42" s="43">
        <v>0</v>
      </c>
      <c r="C42" s="43">
        <v>0</v>
      </c>
      <c r="D42" s="43">
        <v>0</v>
      </c>
      <c r="E42" s="43">
        <v>0</v>
      </c>
      <c r="F42" s="43">
        <v>0</v>
      </c>
      <c r="G42" s="45">
        <v>0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35">
      <c r="A43" s="46"/>
      <c r="B43" s="43"/>
      <c r="C43" s="43"/>
      <c r="D43" s="43"/>
      <c r="E43" s="43"/>
      <c r="F43" s="43"/>
      <c r="G43" s="45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35">
      <c r="A44" s="64"/>
      <c r="B44" s="63"/>
      <c r="C44" s="63"/>
      <c r="D44" s="63"/>
      <c r="E44" s="63"/>
      <c r="F44" s="63"/>
      <c r="G44" s="6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35">
      <c r="A45" s="49" t="s">
        <v>264</v>
      </c>
      <c r="B45" s="48">
        <v>18610650000</v>
      </c>
      <c r="C45" s="48">
        <v>-256721076.64000002</v>
      </c>
      <c r="D45" s="48">
        <v>18353928923.360001</v>
      </c>
      <c r="E45" s="48">
        <v>4551327595.25</v>
      </c>
      <c r="F45" s="48">
        <v>4298216648.0100002</v>
      </c>
      <c r="G45" s="47">
        <v>13802601328.110001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35">
      <c r="A46" s="49" t="s">
        <v>263</v>
      </c>
      <c r="B46" s="48">
        <v>384828964</v>
      </c>
      <c r="C46" s="48">
        <v>-4699140.57</v>
      </c>
      <c r="D46" s="48">
        <v>380129823.43000001</v>
      </c>
      <c r="E46" s="48">
        <v>8834722.4299999997</v>
      </c>
      <c r="F46" s="48">
        <v>8834722.4299999997</v>
      </c>
      <c r="G46" s="47">
        <v>371295101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35">
      <c r="A47" s="46" t="s">
        <v>262</v>
      </c>
      <c r="B47" s="43">
        <v>0</v>
      </c>
      <c r="C47" s="43">
        <v>0</v>
      </c>
      <c r="D47" s="43">
        <v>0</v>
      </c>
      <c r="E47" s="43">
        <v>0</v>
      </c>
      <c r="F47" s="43">
        <v>0</v>
      </c>
      <c r="G47" s="45">
        <v>0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35">
      <c r="A48" s="46" t="s">
        <v>261</v>
      </c>
      <c r="B48" s="43">
        <v>7000000</v>
      </c>
      <c r="C48" s="43">
        <v>0</v>
      </c>
      <c r="D48" s="43">
        <v>7000000</v>
      </c>
      <c r="E48" s="43">
        <v>0</v>
      </c>
      <c r="F48" s="43">
        <v>0</v>
      </c>
      <c r="G48" s="45">
        <v>7000000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35">
      <c r="A49" s="46" t="s">
        <v>260</v>
      </c>
      <c r="B49" s="43">
        <v>157849441</v>
      </c>
      <c r="C49" s="43">
        <v>-16674424</v>
      </c>
      <c r="D49" s="43">
        <v>141175017</v>
      </c>
      <c r="E49" s="43">
        <v>0</v>
      </c>
      <c r="F49" s="43">
        <v>0</v>
      </c>
      <c r="G49" s="45">
        <v>141175017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35">
      <c r="A50" s="46" t="s">
        <v>259</v>
      </c>
      <c r="B50" s="43">
        <v>0</v>
      </c>
      <c r="C50" s="43">
        <v>0</v>
      </c>
      <c r="D50" s="43">
        <v>0</v>
      </c>
      <c r="E50" s="43">
        <v>0</v>
      </c>
      <c r="F50" s="43">
        <v>0</v>
      </c>
      <c r="G50" s="45">
        <v>0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35">
      <c r="A51" s="46" t="s">
        <v>258</v>
      </c>
      <c r="B51" s="43">
        <v>0</v>
      </c>
      <c r="C51" s="43">
        <v>8975283.4299999997</v>
      </c>
      <c r="D51" s="43">
        <v>8975283.4299999997</v>
      </c>
      <c r="E51" s="43">
        <v>8834722.4299999997</v>
      </c>
      <c r="F51" s="43">
        <v>8834722.4299999997</v>
      </c>
      <c r="G51" s="45">
        <v>140561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35">
      <c r="A52" s="46" t="s">
        <v>257</v>
      </c>
      <c r="B52" s="43">
        <v>0</v>
      </c>
      <c r="C52" s="43">
        <v>0</v>
      </c>
      <c r="D52" s="43">
        <v>0</v>
      </c>
      <c r="E52" s="43">
        <v>0</v>
      </c>
      <c r="F52" s="43">
        <v>0</v>
      </c>
      <c r="G52" s="45">
        <v>0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35">
      <c r="A53" s="46" t="s">
        <v>256</v>
      </c>
      <c r="B53" s="43">
        <v>216021294</v>
      </c>
      <c r="C53" s="43">
        <v>3000000</v>
      </c>
      <c r="D53" s="43">
        <v>219021294</v>
      </c>
      <c r="E53" s="43">
        <v>0</v>
      </c>
      <c r="F53" s="43">
        <v>0</v>
      </c>
      <c r="G53" s="45">
        <v>219021294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35">
      <c r="A54" s="46" t="s">
        <v>255</v>
      </c>
      <c r="B54" s="43">
        <v>3958229</v>
      </c>
      <c r="C54" s="43">
        <v>0</v>
      </c>
      <c r="D54" s="43">
        <v>3958229</v>
      </c>
      <c r="E54" s="43">
        <v>0</v>
      </c>
      <c r="F54" s="43">
        <v>0</v>
      </c>
      <c r="G54" s="45">
        <v>3958229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35">
      <c r="A55" s="49" t="s">
        <v>254</v>
      </c>
      <c r="B55" s="48">
        <v>14109035489</v>
      </c>
      <c r="C55" s="48">
        <v>-427365989.55000001</v>
      </c>
      <c r="D55" s="48">
        <v>13681669499.450001</v>
      </c>
      <c r="E55" s="48">
        <v>3295711965.8000002</v>
      </c>
      <c r="F55" s="48">
        <v>3211740573.0900002</v>
      </c>
      <c r="G55" s="47">
        <v>10385957533.65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35">
      <c r="A56" s="46" t="s">
        <v>253</v>
      </c>
      <c r="B56" s="43">
        <v>0</v>
      </c>
      <c r="C56" s="43">
        <v>7500000</v>
      </c>
      <c r="D56" s="43">
        <v>7500000</v>
      </c>
      <c r="E56" s="43">
        <v>0</v>
      </c>
      <c r="F56" s="43">
        <v>0</v>
      </c>
      <c r="G56" s="45">
        <v>7500000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35">
      <c r="A57" s="46" t="s">
        <v>252</v>
      </c>
      <c r="B57" s="43">
        <v>205572629</v>
      </c>
      <c r="C57" s="43">
        <v>-47586760</v>
      </c>
      <c r="D57" s="43">
        <v>157985869</v>
      </c>
      <c r="E57" s="43">
        <v>28729198</v>
      </c>
      <c r="F57" s="43">
        <v>15957</v>
      </c>
      <c r="G57" s="45">
        <v>129256671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35">
      <c r="A58" s="46" t="s">
        <v>251</v>
      </c>
      <c r="B58" s="43">
        <v>3033044436</v>
      </c>
      <c r="C58" s="43">
        <v>-512871998.51000005</v>
      </c>
      <c r="D58" s="43">
        <v>2520172437.4900002</v>
      </c>
      <c r="E58" s="43">
        <v>756661222.25999999</v>
      </c>
      <c r="F58" s="43">
        <v>748024429.66999996</v>
      </c>
      <c r="G58" s="45">
        <v>1763511215.23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35">
      <c r="A59" s="46" t="s">
        <v>250</v>
      </c>
      <c r="B59" s="43">
        <v>8219798</v>
      </c>
      <c r="C59" s="43">
        <v>28678099</v>
      </c>
      <c r="D59" s="43">
        <v>36897897</v>
      </c>
      <c r="E59" s="43">
        <v>1393165.91</v>
      </c>
      <c r="F59" s="43">
        <v>1378458.29</v>
      </c>
      <c r="G59" s="45">
        <v>35504731.089999996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35">
      <c r="A60" s="46" t="s">
        <v>249</v>
      </c>
      <c r="B60" s="43">
        <v>9364076533</v>
      </c>
      <c r="C60" s="43">
        <v>90660309.960000008</v>
      </c>
      <c r="D60" s="43">
        <v>9454736842.960001</v>
      </c>
      <c r="E60" s="43">
        <v>2144195491.72</v>
      </c>
      <c r="F60" s="43">
        <v>2122499010.02</v>
      </c>
      <c r="G60" s="45">
        <v>7310541351.2399998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35">
      <c r="A61" s="46" t="s">
        <v>248</v>
      </c>
      <c r="B61" s="43">
        <v>1474584106</v>
      </c>
      <c r="C61" s="43">
        <v>6333590</v>
      </c>
      <c r="D61" s="43">
        <v>1480917696</v>
      </c>
      <c r="E61" s="43">
        <v>362689958.11000001</v>
      </c>
      <c r="F61" s="43">
        <v>339804196.11000001</v>
      </c>
      <c r="G61" s="45">
        <v>1118227737.8899999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35">
      <c r="A62" s="46" t="s">
        <v>247</v>
      </c>
      <c r="B62" s="43">
        <v>23537987</v>
      </c>
      <c r="C62" s="43">
        <v>-79230</v>
      </c>
      <c r="D62" s="43">
        <v>23458757</v>
      </c>
      <c r="E62" s="43">
        <v>2042929.8</v>
      </c>
      <c r="F62" s="43">
        <v>18522</v>
      </c>
      <c r="G62" s="45">
        <v>21415827.199999999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35">
      <c r="A63" s="49" t="s">
        <v>246</v>
      </c>
      <c r="B63" s="48">
        <v>271479849</v>
      </c>
      <c r="C63" s="48">
        <v>188516314.87</v>
      </c>
      <c r="D63" s="48">
        <v>459996163.87</v>
      </c>
      <c r="E63" s="48">
        <v>257657961.69</v>
      </c>
      <c r="F63" s="48">
        <v>102007172.92</v>
      </c>
      <c r="G63" s="47">
        <v>202338202.18000001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35">
      <c r="A64" s="46" t="s">
        <v>245</v>
      </c>
      <c r="B64" s="43">
        <v>35000000</v>
      </c>
      <c r="C64" s="43">
        <v>4900000</v>
      </c>
      <c r="D64" s="43">
        <v>39900000</v>
      </c>
      <c r="E64" s="43">
        <v>0</v>
      </c>
      <c r="F64" s="43">
        <v>0</v>
      </c>
      <c r="G64" s="45">
        <v>39900000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35">
      <c r="A65" s="46" t="s">
        <v>244</v>
      </c>
      <c r="B65" s="43">
        <v>78577541</v>
      </c>
      <c r="C65" s="43">
        <v>3260998</v>
      </c>
      <c r="D65" s="43">
        <v>81838539</v>
      </c>
      <c r="E65" s="43">
        <v>0</v>
      </c>
      <c r="F65" s="43">
        <v>0</v>
      </c>
      <c r="G65" s="45">
        <v>81838539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35">
      <c r="A66" s="46" t="s">
        <v>243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5">
        <v>0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35">
      <c r="A67" s="46" t="s">
        <v>242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5">
        <v>0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35">
      <c r="A68" s="46" t="s">
        <v>241</v>
      </c>
      <c r="B68" s="43">
        <v>70813498</v>
      </c>
      <c r="C68" s="43">
        <v>250456354.79000002</v>
      </c>
      <c r="D68" s="43">
        <v>321269852.79000002</v>
      </c>
      <c r="E68" s="43">
        <v>257360047.79000002</v>
      </c>
      <c r="F68" s="43">
        <v>101991172.92</v>
      </c>
      <c r="G68" s="45">
        <v>63909805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35">
      <c r="A69" s="46" t="s">
        <v>240</v>
      </c>
      <c r="B69" s="43">
        <v>1821667</v>
      </c>
      <c r="C69" s="43">
        <v>0</v>
      </c>
      <c r="D69" s="43">
        <v>1821667</v>
      </c>
      <c r="E69" s="43">
        <v>0</v>
      </c>
      <c r="F69" s="43">
        <v>0</v>
      </c>
      <c r="G69" s="45">
        <v>1821667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35">
      <c r="A70" s="46" t="s">
        <v>239</v>
      </c>
      <c r="B70" s="43">
        <v>77033523</v>
      </c>
      <c r="C70" s="43">
        <v>-72033523</v>
      </c>
      <c r="D70" s="43">
        <v>5000000</v>
      </c>
      <c r="E70" s="43">
        <v>0</v>
      </c>
      <c r="F70" s="43">
        <v>0</v>
      </c>
      <c r="G70" s="45">
        <v>5000000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35">
      <c r="A71" s="46" t="s">
        <v>238</v>
      </c>
      <c r="B71" s="43">
        <v>3105000</v>
      </c>
      <c r="C71" s="43">
        <v>1932485.08</v>
      </c>
      <c r="D71" s="43">
        <v>5037485.08</v>
      </c>
      <c r="E71" s="43">
        <v>297913.90000000002</v>
      </c>
      <c r="F71" s="43">
        <v>16000</v>
      </c>
      <c r="G71" s="45">
        <v>4739571.18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35">
      <c r="A72" s="46" t="s">
        <v>237</v>
      </c>
      <c r="B72" s="43">
        <v>5128620</v>
      </c>
      <c r="C72" s="43">
        <v>0</v>
      </c>
      <c r="D72" s="43">
        <v>5128620</v>
      </c>
      <c r="E72" s="43">
        <v>0</v>
      </c>
      <c r="F72" s="43">
        <v>0</v>
      </c>
      <c r="G72" s="45">
        <v>5128620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35">
      <c r="A73" s="49" t="s">
        <v>236</v>
      </c>
      <c r="B73" s="48">
        <v>3845305698</v>
      </c>
      <c r="C73" s="48">
        <v>-13172261.390000001</v>
      </c>
      <c r="D73" s="48">
        <v>3832133436.6099997</v>
      </c>
      <c r="E73" s="48">
        <v>989122945.32999992</v>
      </c>
      <c r="F73" s="48">
        <v>975634179.57000005</v>
      </c>
      <c r="G73" s="47">
        <v>2843010491.2799997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35">
      <c r="A74" s="46" t="s">
        <v>235</v>
      </c>
      <c r="B74" s="43">
        <v>652656881</v>
      </c>
      <c r="C74" s="43">
        <v>0</v>
      </c>
      <c r="D74" s="43">
        <v>652656881</v>
      </c>
      <c r="E74" s="43">
        <v>112750107.72</v>
      </c>
      <c r="F74" s="43">
        <v>99261341.960000008</v>
      </c>
      <c r="G74" s="45">
        <v>539906773.27999997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6.5" x14ac:dyDescent="0.35">
      <c r="A75" s="46" t="s">
        <v>234</v>
      </c>
      <c r="B75" s="43">
        <v>3192648817</v>
      </c>
      <c r="C75" s="43">
        <v>-13172261.390000001</v>
      </c>
      <c r="D75" s="43">
        <v>3179476555.6099997</v>
      </c>
      <c r="E75" s="43">
        <v>876372837.61000001</v>
      </c>
      <c r="F75" s="43">
        <v>876372837.61000001</v>
      </c>
      <c r="G75" s="45">
        <v>2303103718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35">
      <c r="A76" s="46" t="s">
        <v>233</v>
      </c>
      <c r="B76" s="43">
        <v>0</v>
      </c>
      <c r="C76" s="43">
        <v>0</v>
      </c>
      <c r="D76" s="43">
        <v>0</v>
      </c>
      <c r="E76" s="43">
        <v>0</v>
      </c>
      <c r="F76" s="43">
        <v>0</v>
      </c>
      <c r="G76" s="45">
        <v>0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35">
      <c r="A77" s="46" t="s">
        <v>232</v>
      </c>
      <c r="B77" s="43">
        <v>0</v>
      </c>
      <c r="C77" s="43">
        <v>0</v>
      </c>
      <c r="D77" s="43">
        <v>0</v>
      </c>
      <c r="E77" s="43">
        <v>0</v>
      </c>
      <c r="F77" s="43">
        <v>0</v>
      </c>
      <c r="G77" s="45">
        <v>0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35">
      <c r="A78" s="49" t="s">
        <v>49</v>
      </c>
      <c r="B78" s="48">
        <v>44096239578</v>
      </c>
      <c r="C78" s="48">
        <v>-431799091.41999996</v>
      </c>
      <c r="D78" s="48">
        <v>43664440486.580002</v>
      </c>
      <c r="E78" s="48">
        <v>9540717883</v>
      </c>
      <c r="F78" s="48">
        <v>9041254786.6899986</v>
      </c>
      <c r="G78" s="47">
        <v>34123722603.579998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35">
      <c r="A79" s="46"/>
      <c r="B79" s="43"/>
      <c r="C79" s="43"/>
      <c r="D79" s="43"/>
      <c r="E79" s="43"/>
      <c r="F79" s="43"/>
      <c r="G79" s="45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35">
      <c r="A80" s="44"/>
      <c r="B80" s="27"/>
      <c r="C80" s="27"/>
      <c r="D80" s="27"/>
      <c r="E80" s="27"/>
      <c r="F80" s="27"/>
      <c r="G80" s="28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35">
      <c r="A82" s="1" t="s">
        <v>48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</sheetData>
  <mergeCells count="11">
    <mergeCell ref="E8:E9"/>
    <mergeCell ref="F8:F9"/>
    <mergeCell ref="A1:G1"/>
    <mergeCell ref="A2:G2"/>
    <mergeCell ref="A3:G3"/>
    <mergeCell ref="A4:G4"/>
    <mergeCell ref="A5:G5"/>
    <mergeCell ref="B8:B9"/>
    <mergeCell ref="B7:F7"/>
    <mergeCell ref="G7:G9"/>
    <mergeCell ref="D8:D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852B4-9AAE-4893-8B8B-107359141B75}">
  <dimension ref="A1:W34"/>
  <sheetViews>
    <sheetView showGridLines="0" zoomScale="90" zoomScaleNormal="90" workbookViewId="0">
      <pane xSplit="1" ySplit="9" topLeftCell="B11" activePane="bottomRight" state="frozen"/>
      <selection activeCell="E18" sqref="E18"/>
      <selection pane="topRight" activeCell="E18" sqref="E18"/>
      <selection pane="bottomLeft" activeCell="E18" sqref="E18"/>
      <selection pane="bottomRight" activeCell="D26" sqref="D26"/>
    </sheetView>
  </sheetViews>
  <sheetFormatPr baseColWidth="10" defaultRowHeight="14.5" x14ac:dyDescent="0.35"/>
  <cols>
    <col min="1" max="1" width="69.7265625" bestFit="1" customWidth="1"/>
    <col min="2" max="2" width="20.7265625" bestFit="1" customWidth="1"/>
    <col min="3" max="3" width="18.81640625" bestFit="1" customWidth="1"/>
    <col min="4" max="4" width="20.26953125" bestFit="1" customWidth="1"/>
    <col min="5" max="6" width="20" bestFit="1" customWidth="1"/>
    <col min="7" max="7" width="18.7265625" bestFit="1" customWidth="1"/>
    <col min="8" max="8" width="17.81640625" bestFit="1" customWidth="1"/>
  </cols>
  <sheetData>
    <row r="1" spans="1:23" x14ac:dyDescent="0.35">
      <c r="A1" s="117" t="s">
        <v>0</v>
      </c>
      <c r="B1" s="117"/>
      <c r="C1" s="117"/>
      <c r="D1" s="117"/>
      <c r="E1" s="117"/>
      <c r="F1" s="117"/>
      <c r="G1" s="11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35">
      <c r="A2" s="117" t="s">
        <v>132</v>
      </c>
      <c r="B2" s="117"/>
      <c r="C2" s="117"/>
      <c r="D2" s="117"/>
      <c r="E2" s="117"/>
      <c r="F2" s="117"/>
      <c r="G2" s="11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x14ac:dyDescent="0.35">
      <c r="A3" s="117" t="s">
        <v>388</v>
      </c>
      <c r="B3" s="117"/>
      <c r="C3" s="117"/>
      <c r="D3" s="117"/>
      <c r="E3" s="117"/>
      <c r="F3" s="117"/>
      <c r="G3" s="11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x14ac:dyDescent="0.35">
      <c r="A4" s="117" t="s">
        <v>2</v>
      </c>
      <c r="B4" s="117"/>
      <c r="C4" s="117"/>
      <c r="D4" s="117"/>
      <c r="E4" s="117"/>
      <c r="F4" s="117"/>
      <c r="G4" s="11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x14ac:dyDescent="0.35">
      <c r="A5" s="117" t="s">
        <v>3</v>
      </c>
      <c r="B5" s="117"/>
      <c r="C5" s="117"/>
      <c r="D5" s="117"/>
      <c r="E5" s="117"/>
      <c r="F5" s="117"/>
      <c r="G5" s="11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x14ac:dyDescent="0.35">
      <c r="A6" s="58"/>
      <c r="B6" s="70"/>
      <c r="C6" s="70">
        <f>SUM(C11:C16)</f>
        <v>-9334460.9499999993</v>
      </c>
      <c r="D6" s="70"/>
      <c r="E6" s="70"/>
      <c r="F6" s="70"/>
      <c r="G6" s="7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x14ac:dyDescent="0.35">
      <c r="A7" s="57"/>
      <c r="B7" s="106" t="s">
        <v>130</v>
      </c>
      <c r="C7" s="106"/>
      <c r="D7" s="106"/>
      <c r="E7" s="106"/>
      <c r="F7" s="106"/>
      <c r="G7" s="106" t="s">
        <v>129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x14ac:dyDescent="0.35">
      <c r="A8" s="56" t="s">
        <v>23</v>
      </c>
      <c r="B8" s="106" t="s">
        <v>128</v>
      </c>
      <c r="C8" s="55" t="s">
        <v>127</v>
      </c>
      <c r="D8" s="106" t="s">
        <v>126</v>
      </c>
      <c r="E8" s="106" t="s">
        <v>6</v>
      </c>
      <c r="F8" s="106" t="s">
        <v>9</v>
      </c>
      <c r="G8" s="10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x14ac:dyDescent="0.35">
      <c r="A9" s="56" t="s">
        <v>125</v>
      </c>
      <c r="B9" s="106"/>
      <c r="C9" s="55" t="s">
        <v>124</v>
      </c>
      <c r="D9" s="106"/>
      <c r="E9" s="106"/>
      <c r="F9" s="106"/>
      <c r="G9" s="106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x14ac:dyDescent="0.35">
      <c r="A10" s="71" t="s">
        <v>389</v>
      </c>
      <c r="B10" s="72">
        <f t="shared" ref="B10:G10" si="0">+B11+B12+B13+B16+B17+B20</f>
        <v>5588162839</v>
      </c>
      <c r="C10" s="72">
        <f t="shared" si="0"/>
        <v>-9040295.9499999993</v>
      </c>
      <c r="D10" s="72">
        <f t="shared" si="0"/>
        <v>5579122543.0500002</v>
      </c>
      <c r="E10" s="72">
        <f t="shared" si="0"/>
        <v>1387965541.3300002</v>
      </c>
      <c r="F10" s="72">
        <f t="shared" si="0"/>
        <v>1319357370.5600002</v>
      </c>
      <c r="G10" s="72">
        <f t="shared" si="0"/>
        <v>4191157001.7200003</v>
      </c>
      <c r="H10" s="73"/>
    </row>
    <row r="11" spans="1:23" x14ac:dyDescent="0.35">
      <c r="A11" s="74" t="s">
        <v>390</v>
      </c>
      <c r="B11" s="43">
        <v>1851164641</v>
      </c>
      <c r="C11" s="96">
        <v>28282590.640000001</v>
      </c>
      <c r="D11" s="43">
        <f t="shared" ref="D11:D16" si="1">+B11+C11</f>
        <v>1879447231.6400001</v>
      </c>
      <c r="E11" s="43">
        <v>367717790.03000009</v>
      </c>
      <c r="F11" s="43">
        <v>340811340.69999999</v>
      </c>
      <c r="G11" s="72">
        <f t="shared" ref="G11:G31" si="2">+D11-E11</f>
        <v>1511729441.6100001</v>
      </c>
    </row>
    <row r="12" spans="1:23" x14ac:dyDescent="0.35">
      <c r="A12" s="74" t="s">
        <v>391</v>
      </c>
      <c r="B12" s="43">
        <v>2201169654</v>
      </c>
      <c r="C12" s="96">
        <v>442735.41000000015</v>
      </c>
      <c r="D12" s="43">
        <f t="shared" si="1"/>
        <v>2201612389.4099998</v>
      </c>
      <c r="E12" s="43">
        <v>716288072.61999989</v>
      </c>
      <c r="F12" s="43">
        <v>695896347.6400001</v>
      </c>
      <c r="G12" s="72">
        <f t="shared" si="2"/>
        <v>1485324316.79</v>
      </c>
    </row>
    <row r="13" spans="1:23" x14ac:dyDescent="0.35">
      <c r="A13" s="74" t="s">
        <v>392</v>
      </c>
      <c r="B13" s="43">
        <v>1190879</v>
      </c>
      <c r="C13" s="96">
        <v>-294165</v>
      </c>
      <c r="D13" s="43">
        <f t="shared" si="1"/>
        <v>896714</v>
      </c>
      <c r="E13" s="43">
        <v>0</v>
      </c>
      <c r="F13" s="43">
        <v>0</v>
      </c>
      <c r="G13" s="72">
        <f t="shared" si="2"/>
        <v>896714</v>
      </c>
    </row>
    <row r="14" spans="1:23" x14ac:dyDescent="0.35">
      <c r="A14" s="74" t="s">
        <v>393</v>
      </c>
      <c r="B14" s="43">
        <v>1190879</v>
      </c>
      <c r="C14" s="96">
        <v>-294165</v>
      </c>
      <c r="D14" s="43">
        <f t="shared" si="1"/>
        <v>896714</v>
      </c>
      <c r="E14" s="43">
        <v>0</v>
      </c>
      <c r="F14" s="43">
        <v>0</v>
      </c>
      <c r="G14" s="72">
        <f t="shared" si="2"/>
        <v>896714</v>
      </c>
    </row>
    <row r="15" spans="1:23" x14ac:dyDescent="0.35">
      <c r="A15" s="74" t="s">
        <v>394</v>
      </c>
      <c r="B15" s="43">
        <v>0</v>
      </c>
      <c r="C15" s="96">
        <v>0</v>
      </c>
      <c r="D15" s="43">
        <f t="shared" si="1"/>
        <v>0</v>
      </c>
      <c r="E15" s="43">
        <v>0</v>
      </c>
      <c r="F15" s="43">
        <v>0</v>
      </c>
      <c r="G15" s="72">
        <f t="shared" si="2"/>
        <v>0</v>
      </c>
    </row>
    <row r="16" spans="1:23" x14ac:dyDescent="0.35">
      <c r="A16" s="74" t="s">
        <v>395</v>
      </c>
      <c r="B16" s="43">
        <v>1534637665</v>
      </c>
      <c r="C16" s="96">
        <v>-37471457</v>
      </c>
      <c r="D16" s="43">
        <f t="shared" si="1"/>
        <v>1497166208</v>
      </c>
      <c r="E16" s="43">
        <v>303959678.68000007</v>
      </c>
      <c r="F16" s="43">
        <v>282649682.22000003</v>
      </c>
      <c r="G16" s="72">
        <f t="shared" si="2"/>
        <v>1193206529.3199999</v>
      </c>
    </row>
    <row r="17" spans="1:7" ht="26.5" x14ac:dyDescent="0.35">
      <c r="A17" s="71" t="s">
        <v>396</v>
      </c>
      <c r="B17" s="72">
        <f>B18+B19</f>
        <v>0</v>
      </c>
      <c r="C17" s="48"/>
      <c r="D17" s="72"/>
      <c r="E17" s="48"/>
      <c r="F17" s="72">
        <v>0</v>
      </c>
      <c r="G17" s="72">
        <f t="shared" si="2"/>
        <v>0</v>
      </c>
    </row>
    <row r="18" spans="1:7" x14ac:dyDescent="0.35">
      <c r="A18" s="74" t="s">
        <v>397</v>
      </c>
      <c r="B18" s="75">
        <v>0</v>
      </c>
      <c r="C18" s="43">
        <v>0</v>
      </c>
      <c r="D18" s="72">
        <f t="shared" ref="D18:D31" si="3">+B18+C18</f>
        <v>0</v>
      </c>
      <c r="E18" s="43">
        <v>0</v>
      </c>
      <c r="F18" s="75">
        <v>0</v>
      </c>
      <c r="G18" s="72">
        <f t="shared" si="2"/>
        <v>0</v>
      </c>
    </row>
    <row r="19" spans="1:7" x14ac:dyDescent="0.35">
      <c r="A19" s="74" t="s">
        <v>398</v>
      </c>
      <c r="B19" s="75">
        <v>0</v>
      </c>
      <c r="C19" s="43">
        <v>0</v>
      </c>
      <c r="D19" s="72">
        <f t="shared" si="3"/>
        <v>0</v>
      </c>
      <c r="E19" s="43">
        <v>0</v>
      </c>
      <c r="F19" s="75">
        <v>0</v>
      </c>
      <c r="G19" s="72">
        <f t="shared" si="2"/>
        <v>0</v>
      </c>
    </row>
    <row r="20" spans="1:7" x14ac:dyDescent="0.35">
      <c r="A20" s="74" t="s">
        <v>399</v>
      </c>
      <c r="B20" s="75">
        <v>0</v>
      </c>
      <c r="C20" s="43">
        <v>0</v>
      </c>
      <c r="D20" s="72">
        <f t="shared" si="3"/>
        <v>0</v>
      </c>
      <c r="E20" s="43">
        <v>0</v>
      </c>
      <c r="F20" s="75">
        <v>0</v>
      </c>
      <c r="G20" s="72">
        <f t="shared" si="2"/>
        <v>0</v>
      </c>
    </row>
    <row r="21" spans="1:7" x14ac:dyDescent="0.35">
      <c r="A21" s="71" t="s">
        <v>400</v>
      </c>
      <c r="B21" s="72">
        <f>B22+B23+B24+B27+B28+B31</f>
        <v>6904784747</v>
      </c>
      <c r="C21" s="72">
        <f t="shared" ref="C21:G21" si="4">C22+C23+C24+C27+C28+C31</f>
        <v>2643788.299999997</v>
      </c>
      <c r="D21" s="72">
        <f t="shared" si="4"/>
        <v>6907428535.3000002</v>
      </c>
      <c r="E21" s="72">
        <f t="shared" si="4"/>
        <v>1650987813.8099997</v>
      </c>
      <c r="F21" s="72">
        <f t="shared" si="4"/>
        <v>1650987813.8099997</v>
      </c>
      <c r="G21" s="72">
        <f t="shared" si="4"/>
        <v>5256440721.4900007</v>
      </c>
    </row>
    <row r="22" spans="1:7" x14ac:dyDescent="0.35">
      <c r="A22" s="74" t="s">
        <v>390</v>
      </c>
      <c r="B22" s="75">
        <v>0</v>
      </c>
      <c r="C22" s="43">
        <v>0</v>
      </c>
      <c r="D22" s="72">
        <f t="shared" si="3"/>
        <v>0</v>
      </c>
      <c r="E22" s="43">
        <v>0</v>
      </c>
      <c r="F22" s="75">
        <v>0</v>
      </c>
      <c r="G22" s="72">
        <f t="shared" si="2"/>
        <v>0</v>
      </c>
    </row>
    <row r="23" spans="1:7" x14ac:dyDescent="0.35">
      <c r="A23" s="74" t="s">
        <v>391</v>
      </c>
      <c r="B23" s="43">
        <v>6904784747</v>
      </c>
      <c r="C23" s="43">
        <v>2643788.299999997</v>
      </c>
      <c r="D23" s="43">
        <f t="shared" si="3"/>
        <v>6907428535.3000002</v>
      </c>
      <c r="E23" s="43">
        <v>1650987813.8099997</v>
      </c>
      <c r="F23" s="75">
        <v>1650987813.8099997</v>
      </c>
      <c r="G23" s="72">
        <f t="shared" si="2"/>
        <v>5256440721.4900007</v>
      </c>
    </row>
    <row r="24" spans="1:7" x14ac:dyDescent="0.35">
      <c r="A24" s="71" t="s">
        <v>392</v>
      </c>
      <c r="B24" s="72">
        <f>B25+B26</f>
        <v>0</v>
      </c>
      <c r="C24" s="48">
        <v>0</v>
      </c>
      <c r="D24" s="72">
        <f t="shared" si="3"/>
        <v>0</v>
      </c>
      <c r="E24" s="48">
        <v>0</v>
      </c>
      <c r="F24" s="72">
        <v>0</v>
      </c>
      <c r="G24" s="72">
        <f t="shared" si="2"/>
        <v>0</v>
      </c>
    </row>
    <row r="25" spans="1:7" x14ac:dyDescent="0.35">
      <c r="A25" s="74" t="s">
        <v>393</v>
      </c>
      <c r="B25" s="75">
        <v>0</v>
      </c>
      <c r="C25" s="43">
        <v>0</v>
      </c>
      <c r="D25" s="72">
        <f t="shared" si="3"/>
        <v>0</v>
      </c>
      <c r="E25" s="43">
        <v>0</v>
      </c>
      <c r="F25" s="75">
        <v>0</v>
      </c>
      <c r="G25" s="72">
        <f t="shared" si="2"/>
        <v>0</v>
      </c>
    </row>
    <row r="26" spans="1:7" x14ac:dyDescent="0.35">
      <c r="A26" s="74" t="s">
        <v>394</v>
      </c>
      <c r="B26" s="75">
        <v>0</v>
      </c>
      <c r="C26" s="43">
        <v>0</v>
      </c>
      <c r="D26" s="72">
        <f t="shared" si="3"/>
        <v>0</v>
      </c>
      <c r="E26" s="43">
        <v>0</v>
      </c>
      <c r="F26" s="75">
        <v>0</v>
      </c>
      <c r="G26" s="72">
        <f t="shared" si="2"/>
        <v>0</v>
      </c>
    </row>
    <row r="27" spans="1:7" x14ac:dyDescent="0.35">
      <c r="A27" s="74" t="s">
        <v>395</v>
      </c>
      <c r="B27" s="75">
        <v>0</v>
      </c>
      <c r="C27" s="43">
        <v>0</v>
      </c>
      <c r="D27" s="72">
        <f t="shared" si="3"/>
        <v>0</v>
      </c>
      <c r="E27" s="43">
        <v>0</v>
      </c>
      <c r="F27" s="75">
        <v>0</v>
      </c>
      <c r="G27" s="72">
        <f t="shared" si="2"/>
        <v>0</v>
      </c>
    </row>
    <row r="28" spans="1:7" ht="26.5" x14ac:dyDescent="0.35">
      <c r="A28" s="71" t="s">
        <v>396</v>
      </c>
      <c r="B28" s="72">
        <f>B29+B30</f>
        <v>0</v>
      </c>
      <c r="C28" s="48">
        <v>0</v>
      </c>
      <c r="D28" s="72">
        <f t="shared" si="3"/>
        <v>0</v>
      </c>
      <c r="E28" s="48">
        <v>0</v>
      </c>
      <c r="F28" s="72">
        <v>0</v>
      </c>
      <c r="G28" s="72">
        <f t="shared" si="2"/>
        <v>0</v>
      </c>
    </row>
    <row r="29" spans="1:7" x14ac:dyDescent="0.35">
      <c r="A29" s="74" t="s">
        <v>397</v>
      </c>
      <c r="B29" s="75">
        <v>0</v>
      </c>
      <c r="C29" s="43">
        <v>0</v>
      </c>
      <c r="D29" s="72">
        <f t="shared" si="3"/>
        <v>0</v>
      </c>
      <c r="E29" s="43">
        <v>0</v>
      </c>
      <c r="F29" s="75">
        <v>0</v>
      </c>
      <c r="G29" s="72">
        <f t="shared" si="2"/>
        <v>0</v>
      </c>
    </row>
    <row r="30" spans="1:7" x14ac:dyDescent="0.35">
      <c r="A30" s="74" t="s">
        <v>398</v>
      </c>
      <c r="B30" s="75">
        <v>0</v>
      </c>
      <c r="C30" s="43">
        <v>0</v>
      </c>
      <c r="D30" s="72">
        <f t="shared" si="3"/>
        <v>0</v>
      </c>
      <c r="E30" s="43">
        <v>0</v>
      </c>
      <c r="F30" s="75">
        <v>0</v>
      </c>
      <c r="G30" s="72">
        <f t="shared" si="2"/>
        <v>0</v>
      </c>
    </row>
    <row r="31" spans="1:7" x14ac:dyDescent="0.35">
      <c r="A31" s="74" t="s">
        <v>399</v>
      </c>
      <c r="B31" s="75">
        <v>0</v>
      </c>
      <c r="C31" s="43">
        <v>0</v>
      </c>
      <c r="D31" s="72">
        <f t="shared" si="3"/>
        <v>0</v>
      </c>
      <c r="E31" s="43">
        <v>0</v>
      </c>
      <c r="F31" s="75">
        <v>0</v>
      </c>
      <c r="G31" s="72">
        <f t="shared" si="2"/>
        <v>0</v>
      </c>
    </row>
    <row r="32" spans="1:7" x14ac:dyDescent="0.35">
      <c r="A32" s="71" t="s">
        <v>401</v>
      </c>
      <c r="B32" s="72">
        <f>B10+B21</f>
        <v>12492947586</v>
      </c>
      <c r="C32" s="72">
        <f t="shared" ref="C32:G32" si="5">C10+C21</f>
        <v>-6396507.6500000022</v>
      </c>
      <c r="D32" s="72">
        <f t="shared" si="5"/>
        <v>12486551078.35</v>
      </c>
      <c r="E32" s="72">
        <f t="shared" si="5"/>
        <v>3038953355.1399999</v>
      </c>
      <c r="F32" s="72">
        <f t="shared" si="5"/>
        <v>2970345184.3699999</v>
      </c>
      <c r="G32" s="72">
        <f t="shared" si="5"/>
        <v>9447597723.210001</v>
      </c>
    </row>
    <row r="33" spans="2:7" x14ac:dyDescent="0.35">
      <c r="D33" s="73">
        <f>+B32+C32</f>
        <v>12486551078.35</v>
      </c>
      <c r="G33" s="73"/>
    </row>
    <row r="34" spans="2:7" x14ac:dyDescent="0.35">
      <c r="B34" s="76"/>
      <c r="C34" s="76"/>
      <c r="D34" s="76"/>
      <c r="E34" s="76"/>
      <c r="F34" s="76"/>
      <c r="G34" s="76"/>
    </row>
  </sheetData>
  <mergeCells count="11">
    <mergeCell ref="F8:F9"/>
    <mergeCell ref="A1:G1"/>
    <mergeCell ref="A2:G2"/>
    <mergeCell ref="A3:G3"/>
    <mergeCell ref="A4:G4"/>
    <mergeCell ref="A5:G5"/>
    <mergeCell ref="B7:F7"/>
    <mergeCell ref="G7:G9"/>
    <mergeCell ref="B8:B9"/>
    <mergeCell ref="D8:D9"/>
    <mergeCell ref="E8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SITUACIÓN FINANCIERA</vt:lpstr>
      <vt:lpstr>ANALITICO DE DEUDA</vt:lpstr>
      <vt:lpstr>ANALITICO DE DEUDA OBLIGACIONES</vt:lpstr>
      <vt:lpstr>BALANCE PRESUPUESTARIO</vt:lpstr>
      <vt:lpstr>ANÁLITICO DE INGRESOS </vt:lpstr>
      <vt:lpstr>AE- OBJETO DE GASTO</vt:lpstr>
      <vt:lpstr>AE-CLASIFICACIÓN ADMINISTRATIVA</vt:lpstr>
      <vt:lpstr>AE- CLASIFICACIÓN FUNCIONAL</vt:lpstr>
      <vt:lpstr>AE- SERVICIOS PERSONALES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Eloy Peraza Rivero</dc:creator>
  <cp:lastModifiedBy>Gabriel Abelardo Cauich Castilla</cp:lastModifiedBy>
  <dcterms:created xsi:type="dcterms:W3CDTF">2020-05-29T16:08:59Z</dcterms:created>
  <dcterms:modified xsi:type="dcterms:W3CDTF">2020-05-29T21:44:36Z</dcterms:modified>
</cp:coreProperties>
</file>