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loy.peraza\AppData\Local\Microsoft\Windows\INetCache\Content.Outlook\YUR8TT75\"/>
    </mc:Choice>
  </mc:AlternateContent>
  <xr:revisionPtr revIDLastSave="0" documentId="13_ncr:1_{78C8DD74-BE92-4F4F-A1F5-0FCA5CAD0F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TUACIÓN FINANCIERA" sheetId="23" r:id="rId1"/>
    <sheet name="ANALITICO DE DEUDA" sheetId="15" r:id="rId2"/>
    <sheet name="ANALITICO DE DEUDA OBLIGACI " sheetId="24" r:id="rId3"/>
    <sheet name="BALANCE PRESUPUESTARIO" sheetId="25" r:id="rId4"/>
    <sheet name="ANÁLITICO DE INGRESOS" sheetId="14" r:id="rId5"/>
    <sheet name="AE- OBJETO DE GASTO" sheetId="19" r:id="rId6"/>
    <sheet name="AE-CLASIFICACIÓN ADMINISTRATIVA" sheetId="20" r:id="rId7"/>
    <sheet name="AE- CLASIFICACIÓN FUNCIONAL" sheetId="21" r:id="rId8"/>
    <sheet name="AE- SERVICIOS PERSONALES" sheetId="2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27" l="1"/>
  <c r="G31" i="27" s="1"/>
  <c r="G30" i="27"/>
  <c r="D30" i="27"/>
  <c r="D29" i="27"/>
  <c r="G29" i="27" s="1"/>
  <c r="G28" i="27"/>
  <c r="D28" i="27"/>
  <c r="B28" i="27"/>
  <c r="D27" i="27"/>
  <c r="G27" i="27" s="1"/>
  <c r="G26" i="27"/>
  <c r="D26" i="27"/>
  <c r="D25" i="27"/>
  <c r="G25" i="27" s="1"/>
  <c r="B24" i="27"/>
  <c r="D24" i="27" s="1"/>
  <c r="G24" i="27" s="1"/>
  <c r="G23" i="27"/>
  <c r="D23" i="27"/>
  <c r="D22" i="27"/>
  <c r="G22" i="27" s="1"/>
  <c r="B21" i="27"/>
  <c r="D21" i="27" s="1"/>
  <c r="G21" i="27" s="1"/>
  <c r="D20" i="27"/>
  <c r="G20" i="27" s="1"/>
  <c r="D19" i="27"/>
  <c r="G19" i="27" s="1"/>
  <c r="D18" i="27"/>
  <c r="G18" i="27" s="1"/>
  <c r="B17" i="27"/>
  <c r="D17" i="27" s="1"/>
  <c r="G17" i="27" s="1"/>
  <c r="G16" i="27"/>
  <c r="D16" i="27"/>
  <c r="D15" i="27"/>
  <c r="G15" i="27" s="1"/>
  <c r="G14" i="27"/>
  <c r="D14" i="27"/>
  <c r="B13" i="27"/>
  <c r="D13" i="27" s="1"/>
  <c r="G13" i="27" s="1"/>
  <c r="D12" i="27"/>
  <c r="G12" i="27" s="1"/>
  <c r="F11" i="27"/>
  <c r="E11" i="27"/>
  <c r="D11" i="27"/>
  <c r="G11" i="27" s="1"/>
  <c r="F10" i="27"/>
  <c r="F32" i="27" s="1"/>
  <c r="E10" i="27"/>
  <c r="E32" i="27" s="1"/>
  <c r="B10" i="27" l="1"/>
  <c r="E73" i="14"/>
  <c r="E33" i="25"/>
  <c r="D33" i="25"/>
  <c r="C33" i="25"/>
  <c r="E31" i="25"/>
  <c r="E30" i="25" s="1"/>
  <c r="E36" i="25" s="1"/>
  <c r="E11" i="25" s="1"/>
  <c r="D31" i="25"/>
  <c r="D30" i="25"/>
  <c r="D36" i="25" s="1"/>
  <c r="D11" i="25" s="1"/>
  <c r="D8" i="25" s="1"/>
  <c r="D18" i="25" s="1"/>
  <c r="D19" i="25" s="1"/>
  <c r="D20" i="25" s="1"/>
  <c r="D26" i="25" s="1"/>
  <c r="C30" i="25"/>
  <c r="C36" i="25" s="1"/>
  <c r="C11" i="25" s="1"/>
  <c r="E23" i="25"/>
  <c r="D23" i="25"/>
  <c r="C23" i="25"/>
  <c r="C26" i="25" s="1"/>
  <c r="E18" i="25"/>
  <c r="B32" i="27" l="1"/>
  <c r="D32" i="27" s="1"/>
  <c r="G32" i="27" s="1"/>
  <c r="D10" i="27"/>
  <c r="G10" i="27" s="1"/>
  <c r="E19" i="25"/>
  <c r="E20" i="25" s="1"/>
  <c r="E26" i="25" s="1"/>
</calcChain>
</file>

<file path=xl/sharedStrings.xml><?xml version="1.0" encoding="utf-8"?>
<sst xmlns="http://schemas.openxmlformats.org/spreadsheetml/2006/main" count="843" uniqueCount="540">
  <si>
    <t>01 DE ENERO AL 31 DE DICIEMBRE DE 2019</t>
  </si>
  <si>
    <t>ENTE PÚBLICO: PODER EJECUTIVO</t>
  </si>
  <si>
    <t>Bajo protesta de decir verdad declaramos que los Estados Financieros y sus Notas son razonablemente correctos y responsabilidad del emisor.</t>
  </si>
  <si>
    <t>(PESOS)</t>
  </si>
  <si>
    <t xml:space="preserve">        A. Ingresos Derivados de Financiamientos</t>
  </si>
  <si>
    <t>Concepto</t>
  </si>
  <si>
    <t>(c)</t>
  </si>
  <si>
    <t>Ampliaciones/</t>
  </si>
  <si>
    <t>(Reducciones)</t>
  </si>
  <si>
    <t>Modificado</t>
  </si>
  <si>
    <t>Pagado</t>
  </si>
  <si>
    <t>Devengado</t>
  </si>
  <si>
    <t>Estado Analítico de Ingresos Detallado - LDF</t>
  </si>
  <si>
    <t>Estimado (d)</t>
  </si>
  <si>
    <t>Recaudado</t>
  </si>
  <si>
    <t>Diferencia (e)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</si>
  <si>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</si>
  <si>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</si>
  <si>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</si>
  <si>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</si>
  <si>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</si>
  <si>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</si>
  <si>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</si>
  <si>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Prestación de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</si>
  <si>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</si>
  <si>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</si>
  <si>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</si>
  <si>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</si>
  <si>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</si>
  <si>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</si>
  <si>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</si>
  <si>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</si>
  <si>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</si>
  <si>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</si>
  <si>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</si>
  <si>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</si>
  <si>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</si>
  <si>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</si>
  <si>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</si>
  <si>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</si>
  <si>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</si>
  <si>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</si>
  <si>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 y Asignaciones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</si>
  <si>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</si>
  <si>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</si>
  <si>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</si>
  <si>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</si>
  <si>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</si>
  <si>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</si>
  <si>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</si>
  <si>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</si>
  <si>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</si>
  <si>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</si>
  <si>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</si>
  <si>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</si>
  <si>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</si>
  <si>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</si>
  <si>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</si>
  <si>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</si>
  <si>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</si>
  <si>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</si>
  <si>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</si>
  <si>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</si>
  <si>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</si>
  <si>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</si>
  <si>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</si>
  <si>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</si>
  <si>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</si>
  <si>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</si>
  <si>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</si>
  <si>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</si>
  <si>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</si>
  <si>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</si>
  <si>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</si>
  <si>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</si>
  <si>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</si>
  <si>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</si>
  <si>
    <t>Ingreso</t>
  </si>
  <si>
    <t>Balance Presupuestario - LDF</t>
  </si>
  <si>
    <t>Concepto (c)</t>
  </si>
  <si>
    <t>Estimado/</t>
  </si>
  <si>
    <t>Aprobado(d)</t>
  </si>
  <si>
    <t>Recaudado/</t>
  </si>
  <si>
    <t>Aprobado</t>
  </si>
  <si>
    <t xml:space="preserve">        A. Ingresos Totales (A = A1+A2+A3)</t>
  </si>
  <si>
    <t xml:space="preserve">             A1. Ingresos de Libre Disposición</t>
  </si>
  <si>
    <t xml:space="preserve">             A2. Transferencias Federales Etiquetadas</t>
  </si>
  <si>
    <t xml:space="preserve">             A3. Financiamiento Neto</t>
  </si>
  <si>
    <t xml:space="preserve">        B. Egresos Presupuestarios1 (B = B1+B2)</t>
  </si>
  <si>
    <t xml:space="preserve">             B1. Gasto No Etiquetado (sin incluir Amortización de la Deuda Pública)</t>
  </si>
  <si>
    <t xml:space="preserve">             B2. Gasto Etiquetado (sin incluir Amortización de la Deuda Pública)</t>
  </si>
  <si>
    <t xml:space="preserve">        C. Remanentes del Ejercicio Anterior ( C = C1 + C2 )</t>
  </si>
  <si>
    <t xml:space="preserve">             C1. Remanentes de Ingresos de Libre Disposición aplicados en el periodo</t>
  </si>
  <si>
    <t xml:space="preserve">     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</si>
  <si>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</si>
  <si>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</si>
  <si>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</si>
  <si>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 xml:space="preserve">        E. Intereses, Comisiones y Gastos de la Deuda (E = E1+ E2)</t>
  </si>
  <si>
    <t xml:space="preserve">             E1. Intereses, Comisiones y Gastos de la Deuda con Gasto No Etiquetado</t>
  </si>
  <si>
    <t xml:space="preserve">             E2. Intereses, Comisiones y Gastos de la Deuda con Gasto Etiquetado</t>
  </si>
  <si>
    <t>IV. Balance Primario (IV = III + E)</t>
  </si>
  <si>
    <t xml:space="preserve">        F. Financiamiento (F = F1 + F2)</t>
  </si>
  <si>
    <t xml:space="preserve">             F1. Financiamiento con Fuente de Pago de Ingresos de Libre Disposición</t>
  </si>
  <si>
    <t xml:space="preserve">             F2. Financiamiento con Fuente de Pago de Transferencias Federales Etiquetadas</t>
  </si>
  <si>
    <t xml:space="preserve">        G. Amortización de la Deuda (G = G1 + G2)</t>
  </si>
  <si>
    <t xml:space="preserve">             G1. Amortización de la Deuda Pública con Gasto No Etiquetado</t>
  </si>
  <si>
    <t xml:space="preserve">             G2. Amortización de la Deuda Pública con Gasto Etiquetado</t>
  </si>
  <si>
    <t xml:space="preserve">        A3. Financiamiento Neto (A3 = F- G )</t>
  </si>
  <si>
    <t xml:space="preserve">        A1. Ingresos de Libre Disposición</t>
  </si>
  <si>
    <t xml:space="preserve">        A3.1 Financiamiento Neto con Fuente de Pago de Ingresos de Libre Disposición (A3.1 = F1- G1)</t>
  </si>
  <si>
    <t xml:space="preserve">        B1. Gasto No Etiquetado (sin incluir Amortización de la Deuda Pública)</t>
  </si>
  <si>
    <t xml:space="preserve">        C1. Remanentes de Ingresos de Libre Disposición aplicados en el periodo</t>
  </si>
  <si>
    <t>V. Balance Presupuestario de Recursos Disponibles (V = A1 + A3.1 -– B 1 + C1)</t>
  </si>
  <si>
    <t>VI. Balance Presupuestario de Recursos Disponibles sin Financiamiento Neto (VI = V- A3.1)</t>
  </si>
  <si>
    <t xml:space="preserve">        A2. Transferencias Federales Etiquetadas</t>
  </si>
  <si>
    <t xml:space="preserve">        A3.2 Financiamiento Neto con Fuente de Pago de Transferencias Federales Etiquetadas (A3.2 = F2 - G2)</t>
  </si>
  <si>
    <t xml:space="preserve">        B2. Gasto Etiquetado (sin incluir Amortización de la Deuda Pública)</t>
  </si>
  <si>
    <t xml:space="preserve">        C2. Remanentes de Transferencias Federales Etiquetadas aplicados en el periodo</t>
  </si>
  <si>
    <t>VII. Balance Presupuestario de Recursos Etiquetados (VII = A2 + A3.2 - B2 + C2)</t>
  </si>
  <si>
    <t>VIII. Balance Presupuestario de Recursos Etiquetados sin Financiamiento Neto (VIII = VII -  A3.2)</t>
  </si>
  <si>
    <t>Informe Analítico de la Deuda Pública y Otros Pasivos - LDF</t>
  </si>
  <si>
    <t>01 DE ENERO AL 31 DE DICIEMBRE DE 2019 AL 31 DE DICIEMBRE DE 2018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</si>
  <si>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</si>
  <si>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</si>
  <si>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</si>
  <si>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</si>
  <si>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</si>
  <si>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</si>
  <si>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</si>
  <si>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</si>
  <si>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31 DE DICIEMBRE DE 2018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</si>
  <si>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</si>
  <si>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</si>
  <si>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</si>
  <si>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</si>
  <si>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</si>
  <si>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</si>
  <si>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</si>
  <si>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</si>
  <si>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</si>
  <si>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</si>
  <si>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</si>
  <si>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</si>
  <si>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</si>
  <si>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</si>
  <si>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</si>
  <si>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</si>
  <si>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</si>
  <si>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</si>
  <si>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</si>
  <si>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</si>
  <si>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</si>
  <si>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</si>
  <si>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</si>
  <si>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</si>
  <si>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</si>
  <si>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</si>
  <si>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</si>
  <si>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</si>
  <si>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</si>
  <si>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</si>
  <si>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</si>
  <si>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</si>
  <si>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Crédito 1</t>
  </si>
  <si>
    <t xml:space="preserve">        B. Crédito 2</t>
  </si>
  <si>
    <t xml:space="preserve">        C. Crédito 3</t>
  </si>
  <si>
    <t xml:space="preserve">        D. Crédito 4</t>
  </si>
  <si>
    <t>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</si>
  <si>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</si>
  <si>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</si>
  <si>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</si>
  <si>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</si>
  <si>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</si>
  <si>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</si>
  <si>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</si>
  <si>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</si>
  <si>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</si>
  <si>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</si>
  <si>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? l)</t>
  </si>
  <si>
    <t>A. Asociaciones Público Privadas (APP’s) (A=a+b+c+d)</t>
  </si>
  <si>
    <t xml:space="preserve">        b) APP 2</t>
  </si>
  <si>
    <t xml:space="preserve">        c) APP 3</t>
  </si>
  <si>
    <t xml:space="preserve">        d) APP XX</t>
  </si>
  <si>
    <t>B. Otros Instrumentos (B=a+b+c+d)</t>
  </si>
  <si>
    <t xml:space="preserve">        a) Otro Instrumento 1</t>
  </si>
  <si>
    <t xml:space="preserve">        b) Otro Instrumento 2</t>
  </si>
  <si>
    <t xml:space="preserve">        c) Otro Instrumento 3</t>
  </si>
  <si>
    <t xml:space="preserve">        d) Otro Instrumento XX</t>
  </si>
  <si>
    <t>C. Total de Obligaciones Diferentes de Financiamiento (C=A+B)</t>
  </si>
  <si>
    <t>Estado Analítico del Ejercicio del Presupuesto de Egresos Detallado - LDF</t>
  </si>
  <si>
    <t>Clasificación por Objeto del Gasto (Capítulo y Concepto)</t>
  </si>
  <si>
    <t>Egresos</t>
  </si>
  <si>
    <t>Subejercido (e)</t>
  </si>
  <si>
    <t>Aprobado (d)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</si>
  <si>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</si>
  <si>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</si>
  <si>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</si>
  <si>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</si>
  <si>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</si>
  <si>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</si>
  <si>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</si>
  <si>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</si>
  <si>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</si>
  <si>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</si>
  <si>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</si>
  <si>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</si>
  <si>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</si>
  <si>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</si>
  <si>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</si>
  <si>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</si>
  <si>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</si>
  <si>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</si>
  <si>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</si>
  <si>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</si>
  <si>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</si>
  <si>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</si>
  <si>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</si>
  <si>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</si>
  <si>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</si>
  <si>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</si>
  <si>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</si>
  <si>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</si>
  <si>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</si>
  <si>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</si>
  <si>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</si>
  <si>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</si>
  <si>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</si>
  <si>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</si>
  <si>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</si>
  <si>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</si>
  <si>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</si>
  <si>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</si>
  <si>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</si>
  <si>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</si>
  <si>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</si>
  <si>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</si>
  <si>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</si>
  <si>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</si>
  <si>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</si>
  <si>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</si>
  <si>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</si>
  <si>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</si>
  <si>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</si>
  <si>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</si>
  <si>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</si>
  <si>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</si>
  <si>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</si>
  <si>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</si>
  <si>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</si>
  <si>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</si>
  <si>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</si>
  <si>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</si>
  <si>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</si>
  <si>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</si>
  <si>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</si>
  <si>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</si>
  <si>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</si>
  <si>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</si>
  <si>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</si>
  <si>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</si>
  <si>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</si>
  <si>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</si>
  <si>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</si>
  <si>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</si>
  <si>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</si>
  <si>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</si>
  <si>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</si>
  <si>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</si>
  <si>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</si>
  <si>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</si>
  <si>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</si>
  <si>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 xml:space="preserve">        PODER EJECUTIVO</t>
  </si>
  <si>
    <t xml:space="preserve">            DESPACHO DEL GOBERNADOR</t>
  </si>
  <si>
    <t xml:space="preserve">            SECRETARÍA GENERAL DE GOBIERNO</t>
  </si>
  <si>
    <t xml:space="preserve">            SECRETARÍA DE OBRAS PÚBLICAS</t>
  </si>
  <si>
    <t xml:space="preserve">            SECRETARÍA DE SEGURIDAD PÚBLICA</t>
  </si>
  <si>
    <t xml:space="preserve">            SECRETARÍA DE EDUCACIÓN</t>
  </si>
  <si>
    <t xml:space="preserve">            FISCALÍA GENERAL DEL ESTADO</t>
  </si>
  <si>
    <t xml:space="preserve">            SECRETARÍA DE DESARROLLO RURAL</t>
  </si>
  <si>
    <t xml:space="preserve">            SECRETARÍA DE FOMENTO ECONÓMICO Y TRABAJO</t>
  </si>
  <si>
    <t xml:space="preserve">            SECRETARÍA DE FOMENTO TURÍSTICO</t>
  </si>
  <si>
    <t xml:space="preserve">            SECRETARÍA DE DESARROLLO SUSTENTABLE</t>
  </si>
  <si>
    <t xml:space="preserve">            SECRETARÍA DE LA CONTRALORÍA GENERAL</t>
  </si>
  <si>
    <t xml:space="preserve">            SECRETARÍA DE DESARROLLO SOCIAL</t>
  </si>
  <si>
    <t xml:space="preserve">            SECRETARÍA DE SALUD</t>
  </si>
  <si>
    <t xml:space="preserve">            JUBILACIONES Y PENSIONES</t>
  </si>
  <si>
    <t xml:space="preserve">            PARTICIPACIONES,  APORTACIONES  Y TRANSFERENCIAS A MUNICIPIOS</t>
  </si>
  <si>
    <t xml:space="preserve">            DEUDA PÚBLICA</t>
  </si>
  <si>
    <t xml:space="preserve">            CONSEJERÍA JURÍDICA</t>
  </si>
  <si>
    <t xml:space="preserve">            SECRETARÍA DE LA CULTURA Y LAS ARTES</t>
  </si>
  <si>
    <t xml:space="preserve">            SECRETARÍA DE ADMINISTRACIÓN Y FINANZAS</t>
  </si>
  <si>
    <t xml:space="preserve">            SECRETARIA DE INVESTIGACIÓN, INNOVACIÓN Y EDUCACIÓN SUPERIOR</t>
  </si>
  <si>
    <t xml:space="preserve">            SECRETARÍA DE LAS MUJERES</t>
  </si>
  <si>
    <t xml:space="preserve">            SECRETARÍA DE PESCA Y ACUACULTURA SUSTENTABLES</t>
  </si>
  <si>
    <t xml:space="preserve">        PODER LEGISLATIVO</t>
  </si>
  <si>
    <t xml:space="preserve">            PODER LEGISLATIVO</t>
  </si>
  <si>
    <t xml:space="preserve">        PODER JUDICIAL</t>
  </si>
  <si>
    <t xml:space="preserve">            PODER JUDICIAL</t>
  </si>
  <si>
    <t xml:space="preserve">        ORGANISMOS  AUTÓNOMOS</t>
  </si>
  <si>
    <t xml:space="preserve">            TRIBUNAL ELECTORAL DEL ESTADO DE YUCATÁN</t>
  </si>
  <si>
    <t xml:space="preserve">            INSTITUTO ELECTORAL Y DE PARTICIPACION CIUDADANA DE YUCATAN</t>
  </si>
  <si>
    <t xml:space="preserve">            COMISIÓN DE LOS DERECHOS HUMANOS DEL ESTADO DE YUCATÁN</t>
  </si>
  <si>
    <t xml:space="preserve">            INSTITUTO ESTATAL DE TRANSPARENCIA</t>
  </si>
  <si>
    <t xml:space="preserve">            UNIVERSIDAD AUTÓNOMA DE YUCATÁN</t>
  </si>
  <si>
    <t xml:space="preserve">            TRIBUNAL DE JUSTICIA  ADMINISTRATIVA DEL ESTADO DE YUCATÁN</t>
  </si>
  <si>
    <t xml:space="preserve">        ENTIDADES PARAESTATALES Y FIDEICOMISOS NO EMPRESARIALES Y NO FINANCIEROS</t>
  </si>
  <si>
    <t xml:space="preserve">            INSTITUTO PARA EL DESARROLLO DE LA CULTURA MAYA DEL ESTADO DE YUCATÁN</t>
  </si>
  <si>
    <t xml:space="preserve">            LA JUNTA DE ELECTRIFICACIÓN DEL ESTADO DE YUCATÁN</t>
  </si>
  <si>
    <t xml:space="preserve">            INSTITUTO PARA EL DESARROLLO Y CERTIFICACIÓN DE LA INFRAESTRUCTURA FÍSICA EDUCATIVA DE YUCATÁN</t>
  </si>
  <si>
    <t xml:space="preserve">            INSTITUTO DE INFRAESTRUCTURA CARRETERA DE YUCATÁN</t>
  </si>
  <si>
    <t xml:space="preserve">            JUNTA DE AGUA POTABLE Y ALCANTARILLADO DE YUCATÁN</t>
  </si>
  <si>
    <t xml:space="preserve">            INSTITUTO PARA LA CONSTRUCCIÓN Y CONSERVACIÓN DE OBRA PÚBLICA EN YUCATÁN</t>
  </si>
  <si>
    <t xml:space="preserve">            INSTITUTO DE VIVIENDA DEL ESTADO DE YUCATÁN</t>
  </si>
  <si>
    <t xml:space="preserve">            INSTITUTO DEL DEPORTE DEL ESTADO DE YUCATÁN</t>
  </si>
  <si>
    <t xml:space="preserve">            COLEGIO DE BACHILLERES DEL ESTADO DE YUCATÁN</t>
  </si>
  <si>
    <t xml:space="preserve">            COLEGIO DE ESTUDIOS CIENTÍFICOS Y TECNOLÓGICOS DEL ESTADO DE YUCATÁN</t>
  </si>
  <si>
    <t xml:space="preserve">            COLEGIO DE EDUCACIÓN PROFESIONAL TÉCNICA DEL ESTADO DE YUCATÁN</t>
  </si>
  <si>
    <t xml:space="preserve">            INSTITUTO DE EDUCACIÓN PARA ADULTOS DEL ESTADO DE YUCATÁN</t>
  </si>
  <si>
    <t xml:space="preserve">            INSTITUTO DE BECAS  Y CRÉDITO EDUCATIVO DEL ESTADO DE YUCATÁN</t>
  </si>
  <si>
    <t xml:space="preserve">            INSTITUTO DE CAPACITACIÓN PARA EL TRABAJO DEL ESTADO DE YUCATÁN</t>
  </si>
  <si>
    <t xml:space="preserve">            INSTITUTO YUCATECO DE EMPRENDEDORES</t>
  </si>
  <si>
    <t xml:space="preserve">            CASA DE LAS ARTESANÍAS DEL ESTADO DE YUCATÁN</t>
  </si>
  <si>
    <t xml:space="preserve">            INSTITUTO PROMOTOR DE FERIAS DE YUCATÁN</t>
  </si>
  <si>
    <t xml:space="preserve">            FIDEICOMISO PARA LA PROMOCIÓN TURÍSTICA DEL ESTADO DE YUCATÁN</t>
  </si>
  <si>
    <t xml:space="preserve">            PATRONATO DE LAS UNIDADES DE SERVICIOS CULTURALES Y TURÍSTICOS DEL ESTADO DE YUCATÁN</t>
  </si>
  <si>
    <t xml:space="preserve">            SISTEMA PARA EL DESARROLLO INTEGRAL DE LA FAMILIA EN YUCATÁN</t>
  </si>
  <si>
    <t xml:space="preserve">            JUNTA DE  ASISTENCIA PRIVADA DEL ESTADO DE YUCATÁN</t>
  </si>
  <si>
    <t xml:space="preserve">            OPD SERVICIOS DE SALUD DE YUCATÁN</t>
  </si>
  <si>
    <t xml:space="preserve">            ADMINISTRACIÓN DEL PATRIMONIO DE LA BENEFICENCIA PÚBLICA DEL ESTADO DE YUCATÁN</t>
  </si>
  <si>
    <t xml:space="preserve">            HOSPITAL DE LA AMISTAD</t>
  </si>
  <si>
    <t xml:space="preserve">            HOSPITAL COMUNITARIO DE TICUL YUCATÁN</t>
  </si>
  <si>
    <t xml:space="preserve">            HOSPITAL COMUNITARIO DE PETO YUCATAN</t>
  </si>
  <si>
    <t xml:space="preserve">            CENTRO ESTATAL DE TRASPLANTES DE YUCATÁN</t>
  </si>
  <si>
    <t xml:space="preserve">            RÉGIMEN ESTATAL DE PROTECCIÓN SOCIAL EN SALUD YUCATÁN</t>
  </si>
  <si>
    <t xml:space="preserve">            INSTITUTO DE SEGURIDAD JURÍDICA PATRIMONIAL DE YUCATÁN</t>
  </si>
  <si>
    <t xml:space="preserve">            FIDEICOMISO GARANTE DE LA ORQUESTA SINFÓNICA DE YUCATÁN</t>
  </si>
  <si>
    <t xml:space="preserve">            SECRETARIA TÉCNICA DE PLANEACIÓN Y EVALUACIÓN.</t>
  </si>
  <si>
    <t xml:space="preserve">            ESCUELA SUPERIOR DE ARTES DE YUCATÁN</t>
  </si>
  <si>
    <t xml:space="preserve">            UNIVERSIDAD TECNOLÓGICA METROPOLITANA</t>
  </si>
  <si>
    <t xml:space="preserve">            INSTITUTO TECNOLÓGICO SUPERIOR DE VALLADOLID</t>
  </si>
  <si>
    <t xml:space="preserve">            UNIVERSIDAD TECNOLÓGICA DEL CENTRO</t>
  </si>
  <si>
    <t xml:space="preserve">            UNIVERSIDAD TECNOLÓGICA DEL MAYAB</t>
  </si>
  <si>
    <t xml:space="preserve">            UNIVERSIDAD TECNOLÓGICA DEL PONIENTE</t>
  </si>
  <si>
    <t xml:space="preserve">            INSTITUTO TECNOLÓGICO SUPERIOR DEL SUR DEL ESTADO DE YUCATÁN</t>
  </si>
  <si>
    <t xml:space="preserve">            INSTITUTO TECNOLÓGICO SUPERIOR DE MOTUL</t>
  </si>
  <si>
    <t xml:space="preserve">            INSTITUTO TECNOLÓGICO SUPERIOR PROGRESO</t>
  </si>
  <si>
    <t xml:space="preserve">            UNIVERSIDAD DE ORIENTE</t>
  </si>
  <si>
    <t xml:space="preserve">            UNIVERSIDAD TECNOLÓGICA REGIONAL DEL SUR</t>
  </si>
  <si>
    <t xml:space="preserve">            UNIVERSIDAD POLITÉCNICA DE YUCATÁN</t>
  </si>
  <si>
    <t xml:space="preserve">            COMISIÓN EJECUTIVA ESTATAL DE ATENCIÓN A VICTIMAS</t>
  </si>
  <si>
    <t xml:space="preserve">            AGENCIA PARA EL DESARROLLO DE YUCATAN</t>
  </si>
  <si>
    <t xml:space="preserve">            FIDEICOMISO PARA EL DESARROLLO DEL TURISMO DE REUNIONES EN YUCATÁN</t>
  </si>
  <si>
    <t xml:space="preserve">            FIDEICOMISO PÚBLICO PARA LA ADMINISTRACIÓN DE LA RESERVA TERRITORIAL DE UCÚ</t>
  </si>
  <si>
    <t xml:space="preserve">            SECRETARIA EJECUTIVA DEL SISTEMA ESTATAL ANTICORRUPCION	</t>
  </si>
  <si>
    <t xml:space="preserve">            FIDEICOMISO PUBLICO PARA LA ADMINISTRACION DEL PALACIO DE LA MÚSICA</t>
  </si>
  <si>
    <t xml:space="preserve">            INSTITUTO DE MOVILIDAD Y DESARROLLO URBANO TERRITORIAL</t>
  </si>
  <si>
    <t xml:space="preserve">            INSTITUTO PARA LA INCLUSIÓN DE LAS PERSONAS CON DISCAPACIDAD DEL ESTADO DE YUCATÁN</t>
  </si>
  <si>
    <t xml:space="preserve">            HOSPITAL GENERAL DE TEKAX</t>
  </si>
  <si>
    <t xml:space="preserve">        INSTITUCIONES PÚBLICAS DE SEGURIDAD SOCIAL</t>
  </si>
  <si>
    <t xml:space="preserve">            INSTITUTO DE SEGURIDAD SOCIAL DE LOS TRABAJADORES DEL ESTADO DE YUCATÁN</t>
  </si>
  <si>
    <t xml:space="preserve">        ENTIDADES PARAESTATALES EMPRESARIALES NO FINANCIERAS CON PARTICIPACIÓN ESTATAL MAYORITARIA</t>
  </si>
  <si>
    <t xml:space="preserve">            SISTEMA TELE YUCATÁN SA DE CV</t>
  </si>
  <si>
    <t xml:space="preserve">            AEROPUERTO  DE CHICHÉN ITZÁ DEL ESTADO DE YUCATÁN SA DE CV</t>
  </si>
  <si>
    <t xml:space="preserve">            EMPRESA PORTUARIA YUCATECA SA DE CV</t>
  </si>
  <si>
    <t>II. GASTO ETIQUETADO</t>
  </si>
  <si>
    <t xml:space="preserve">            AGENCIA PARA EL DESARROLLO  DE YUCATÁN</t>
  </si>
  <si>
    <t xml:space="preserve">            SECRETARIA EJECUTIVA DEL SISTEMA ESTATAL ANTICORRUPCION</t>
  </si>
  <si>
    <t>III. TOTAL DE EGRESOS  (III = I + II)</t>
  </si>
  <si>
    <t>Clasificación Funcional (Finalidad y Función)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</si>
  <si>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</si>
  <si>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</si>
  <si>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</si>
  <si>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</si>
  <si>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</si>
  <si>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</si>
  <si>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</si>
  <si>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</si>
  <si>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</si>
  <si>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</si>
  <si>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</si>
  <si>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</si>
  <si>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</si>
  <si>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</si>
  <si>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</si>
  <si>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</si>
  <si>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</si>
  <si>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</si>
  <si>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</si>
  <si>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</si>
  <si>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</si>
  <si>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</si>
  <si>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</si>
  <si>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</si>
  <si>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</si>
  <si>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</si>
  <si>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</si>
  <si>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</si>
  <si>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</si>
  <si>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</si>
  <si>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</si>
  <si>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</si>
  <si>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</si>
  <si>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</si>
  <si>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Clasificación de Servicios Personales por Categoría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</si>
  <si>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</si>
  <si>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</si>
  <si>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</si>
  <si>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</si>
  <si>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</si>
  <si>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</si>
  <si>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</si>
  <si>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</si>
  <si>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</si>
  <si>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</si>
  <si>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</si>
  <si>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</si>
  <si>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</si>
  <si>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>Estado de Situación Financiera Detallado - LDF</t>
  </si>
  <si>
    <t>(Pesos)</t>
  </si>
  <si>
    <t>31 DE DICIEMBRE DE 2018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</si>
  <si>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</si>
  <si>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</si>
  <si>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</si>
  <si>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</si>
  <si>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</si>
  <si>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</si>
  <si>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</si>
  <si>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</si>
  <si>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</si>
  <si>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</si>
  <si>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</si>
  <si>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</si>
  <si>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</si>
  <si>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</si>
  <si>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</si>
  <si>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</si>
  <si>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</si>
  <si>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</si>
  <si>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</si>
  <si>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</si>
  <si>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</si>
  <si>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</si>
  <si>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</si>
  <si>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</si>
  <si>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</si>
  <si>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</si>
  <si>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</si>
  <si>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</si>
  <si>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</si>
  <si>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</si>
  <si>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</si>
  <si>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</si>
  <si>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</si>
  <si>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</si>
  <si>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</si>
  <si>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</si>
  <si>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</si>
  <si>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</si>
  <si>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</si>
  <si>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</si>
  <si>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</si>
  <si>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</si>
  <si>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</si>
  <si>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</si>
  <si>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</si>
  <si>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</si>
  <si>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</si>
  <si>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</si>
  <si>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</si>
  <si>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</si>
  <si>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</si>
  <si>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</si>
  <si>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</si>
  <si>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</si>
  <si>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</si>
  <si>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</si>
  <si>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</si>
  <si>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</si>
  <si>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</si>
  <si>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</si>
  <si>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</si>
  <si>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</si>
  <si>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</si>
  <si>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</si>
  <si>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</si>
  <si>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</si>
  <si>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</si>
  <si>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</si>
  <si>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</si>
  <si>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</si>
  <si>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</si>
  <si>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</si>
  <si>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</si>
  <si>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</si>
  <si>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</si>
  <si>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</si>
  <si>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</si>
  <si>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</si>
  <si>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</si>
  <si>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</si>
  <si>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</si>
  <si>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</si>
  <si>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</si>
  <si>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</si>
  <si>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</si>
  <si>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</si>
  <si>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</si>
  <si>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</si>
  <si>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</si>
  <si>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</si>
  <si>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</si>
  <si>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</si>
  <si>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</si>
  <si>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</si>
  <si>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</si>
  <si>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</si>
  <si>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</si>
  <si>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</si>
  <si>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</si>
  <si>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</si>
  <si>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</si>
  <si>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</si>
  <si>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</si>
  <si>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</si>
  <si>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</si>
  <si>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</si>
  <si>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</si>
  <si>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</si>
  <si>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</si>
  <si>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</si>
  <si>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</si>
  <si>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</si>
  <si>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</si>
  <si>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</si>
  <si>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</si>
  <si>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</si>
  <si>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</si>
  <si>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    a) Gran Museo del Mundo Maya</t>
  </si>
  <si>
    <t>252 meses</t>
  </si>
  <si>
    <t xml:space="preserve">01 DE ENERO AL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</si>
</sst>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Barlow"/>
      <family val="3"/>
    </font>
    <font>
      <sz val="10"/>
      <color theme="1"/>
      <name val="Barlow"/>
      <family val="3"/>
    </font>
    <font>
      <b/>
      <sz val="10"/>
      <color theme="0"/>
      <name val="Barlow"/>
      <family val="3"/>
    </font>
    <font>
      <sz val="11"/>
      <color theme="1"/>
      <name val="Calibri"/>
      <family val="2"/>
      <scheme val="minor"/>
    </font>
    <font>
      <b/>
      <sz val="10"/>
      <color theme="1"/>
      <name val="Barlow"/>
    </font>
    <font>
      <sz val="10"/>
      <color theme="1"/>
      <name val="Barlow"/>
    </font>
    <font>
      <b/>
      <sz val="10"/>
      <color theme="0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3" xfId="0" applyFont="1" applyBorder="1"/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1" fillId="0" borderId="1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Border="1"/>
    <xf numFmtId="164" fontId="2" fillId="0" borderId="3" xfId="0" applyNumberFormat="1" applyFont="1" applyBorder="1"/>
    <xf numFmtId="164" fontId="2" fillId="0" borderId="0" xfId="0" applyNumberFormat="1" applyFont="1"/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wrapText="1"/>
    </xf>
    <xf numFmtId="164" fontId="1" fillId="0" borderId="9" xfId="0" applyNumberFormat="1" applyFont="1" applyBorder="1"/>
    <xf numFmtId="0" fontId="2" fillId="0" borderId="6" xfId="0" applyFont="1" applyBorder="1" applyAlignment="1">
      <alignment wrapText="1"/>
    </xf>
    <xf numFmtId="164" fontId="2" fillId="0" borderId="9" xfId="0" applyNumberFormat="1" applyFont="1" applyBorder="1"/>
    <xf numFmtId="0" fontId="2" fillId="0" borderId="7" xfId="0" applyFont="1" applyBorder="1" applyAlignment="1">
      <alignment wrapText="1"/>
    </xf>
    <xf numFmtId="164" fontId="2" fillId="0" borderId="10" xfId="0" applyNumberFormat="1" applyFont="1" applyBorder="1"/>
    <xf numFmtId="164" fontId="1" fillId="0" borderId="11" xfId="0" applyNumberFormat="1" applyFont="1" applyBorder="1"/>
    <xf numFmtId="164" fontId="1" fillId="0" borderId="0" xfId="0" applyNumberFormat="1" applyFont="1"/>
    <xf numFmtId="0" fontId="2" fillId="0" borderId="10" xfId="0" applyFont="1" applyBorder="1"/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2" fillId="0" borderId="6" xfId="0" applyFont="1" applyBorder="1"/>
    <xf numFmtId="0" fontId="2" fillId="0" borderId="7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3" fillId="2" borderId="8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2" fillId="0" borderId="8" xfId="0" applyFont="1" applyBorder="1"/>
    <xf numFmtId="0" fontId="1" fillId="0" borderId="0" xfId="0" applyFont="1"/>
    <xf numFmtId="0" fontId="3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164" fontId="2" fillId="0" borderId="1" xfId="0" applyNumberFormat="1" applyFont="1" applyBorder="1"/>
    <xf numFmtId="164" fontId="2" fillId="0" borderId="11" xfId="0" applyNumberFormat="1" applyFont="1" applyBorder="1"/>
    <xf numFmtId="0" fontId="1" fillId="0" borderId="8" xfId="0" applyFont="1" applyBorder="1"/>
    <xf numFmtId="0" fontId="1" fillId="0" borderId="6" xfId="0" applyFont="1" applyBorder="1"/>
    <xf numFmtId="14" fontId="2" fillId="0" borderId="0" xfId="0" applyNumberFormat="1" applyFont="1" applyAlignment="1">
      <alignment wrapText="1"/>
    </xf>
    <xf numFmtId="44" fontId="2" fillId="0" borderId="0" xfId="1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44" fontId="2" fillId="0" borderId="0" xfId="1" applyFont="1" applyBorder="1" applyAlignment="1">
      <alignment wrapText="1"/>
    </xf>
    <xf numFmtId="44" fontId="2" fillId="0" borderId="9" xfId="1" applyFont="1" applyFill="1" applyBorder="1" applyAlignment="1">
      <alignment wrapText="1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Fill="1" applyBorder="1"/>
    <xf numFmtId="164" fontId="1" fillId="0" borderId="11" xfId="0" applyNumberFormat="1" applyFont="1" applyFill="1" applyBorder="1"/>
    <xf numFmtId="164" fontId="2" fillId="0" borderId="0" xfId="0" applyNumberFormat="1" applyFont="1" applyFill="1"/>
    <xf numFmtId="164" fontId="2" fillId="0" borderId="9" xfId="0" applyNumberFormat="1" applyFont="1" applyFill="1" applyBorder="1"/>
    <xf numFmtId="164" fontId="1" fillId="0" borderId="0" xfId="0" applyNumberFormat="1" applyFont="1" applyFill="1"/>
    <xf numFmtId="164" fontId="1" fillId="0" borderId="9" xfId="0" applyNumberFormat="1" applyFont="1" applyFill="1" applyBorder="1"/>
    <xf numFmtId="0" fontId="2" fillId="0" borderId="0" xfId="0" applyFont="1" applyFill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3" fontId="5" fillId="0" borderId="0" xfId="2" applyFont="1" applyBorder="1" applyAlignment="1">
      <alignment wrapText="1"/>
    </xf>
    <xf numFmtId="43" fontId="5" fillId="0" borderId="0" xfId="2" applyFont="1" applyBorder="1"/>
    <xf numFmtId="43" fontId="0" fillId="0" borderId="0" xfId="0" applyNumberFormat="1"/>
    <xf numFmtId="43" fontId="6" fillId="0" borderId="0" xfId="2" applyFont="1" applyBorder="1" applyAlignment="1">
      <alignment wrapText="1"/>
    </xf>
    <xf numFmtId="43" fontId="6" fillId="0" borderId="0" xfId="2" applyFont="1" applyBorder="1"/>
    <xf numFmtId="164" fontId="0" fillId="0" borderId="0" xfId="0" applyNumberFormat="1"/>
    <xf numFmtId="164" fontId="6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6" xfId="0" applyFont="1" applyBorder="1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1" fillId="0" borderId="8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3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9E79-29B1-4458-891C-1AD90BF5A0A9}">
  <dimension ref="A1:Z100"/>
  <sheetViews>
    <sheetView showGridLines="0" tabSelected="1" workbookViewId="0">
      <selection activeCell="A4" sqref="A4:F4"/>
    </sheetView>
  </sheetViews>
  <sheetFormatPr baseColWidth="10" defaultColWidth="11.42578125" defaultRowHeight="15" x14ac:dyDescent="0.25"/>
  <cols>
    <col min="1" max="1" width="70.7109375" customWidth="1"/>
    <col min="2" max="2" width="17.42578125" bestFit="1" customWidth="1"/>
    <col min="3" max="3" width="17" bestFit="1" customWidth="1"/>
    <col min="4" max="4" width="70.7109375" customWidth="1"/>
    <col min="5" max="5" width="17.42578125" bestFit="1" customWidth="1"/>
    <col min="6" max="6" width="16.85546875" customWidth="1"/>
  </cols>
  <sheetData>
    <row r="1" spans="1:26" x14ac:dyDescent="0.25">
      <c r="A1" s="88" t="s">
        <v>1</v>
      </c>
      <c r="B1" s="88"/>
      <c r="C1" s="88"/>
      <c r="D1" s="88"/>
      <c r="E1" s="88"/>
      <c r="F1" s="8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88" t="s">
        <v>417</v>
      </c>
      <c r="B2" s="88"/>
      <c r="C2" s="88"/>
      <c r="D2" s="88"/>
      <c r="E2" s="88"/>
      <c r="F2" s="8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88" t="s">
        <v>539</v>
      </c>
      <c r="B3" s="88"/>
      <c r="C3" s="88"/>
      <c r="D3" s="88"/>
      <c r="E3" s="88"/>
      <c r="F3" s="8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88" t="s">
        <v>418</v>
      </c>
      <c r="B4" s="88"/>
      <c r="C4" s="88"/>
      <c r="D4" s="88"/>
      <c r="E4" s="88"/>
      <c r="F4" s="8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21"/>
      <c r="B5" s="21"/>
      <c r="C5" s="21"/>
      <c r="D5" s="21"/>
      <c r="E5" s="21"/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 x14ac:dyDescent="0.25">
      <c r="A6" s="39" t="s">
        <v>79</v>
      </c>
      <c r="B6" s="40">
        <v>2019</v>
      </c>
      <c r="C6" s="40" t="s">
        <v>419</v>
      </c>
      <c r="D6" s="40" t="s">
        <v>79</v>
      </c>
      <c r="E6" s="40">
        <v>2019</v>
      </c>
      <c r="F6" s="41" t="s">
        <v>419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9" t="s">
        <v>420</v>
      </c>
      <c r="B7" s="8">
        <v>0</v>
      </c>
      <c r="C7" s="8">
        <v>0</v>
      </c>
      <c r="D7" s="3" t="s">
        <v>421</v>
      </c>
      <c r="E7" s="8">
        <v>0</v>
      </c>
      <c r="F7" s="30"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60" t="s">
        <v>422</v>
      </c>
      <c r="B8" s="31">
        <v>0</v>
      </c>
      <c r="C8" s="31">
        <v>0</v>
      </c>
      <c r="D8" s="53" t="s">
        <v>423</v>
      </c>
      <c r="E8" s="31">
        <v>0</v>
      </c>
      <c r="F8" s="25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60" t="s">
        <v>424</v>
      </c>
      <c r="B9" s="31">
        <v>1131879721.45</v>
      </c>
      <c r="C9" s="31">
        <v>503471234.23000002</v>
      </c>
      <c r="D9" s="53" t="s">
        <v>425</v>
      </c>
      <c r="E9" s="31">
        <v>1094007042.97</v>
      </c>
      <c r="F9" s="25">
        <v>928330160.84000003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7" t="s">
        <v>426</v>
      </c>
      <c r="B10" s="12">
        <v>83050137.239999995</v>
      </c>
      <c r="C10" s="12">
        <v>46205495.640000001</v>
      </c>
      <c r="D10" s="1" t="s">
        <v>427</v>
      </c>
      <c r="E10" s="12">
        <v>1932674.35</v>
      </c>
      <c r="F10" s="27">
        <v>604606.6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37" t="s">
        <v>428</v>
      </c>
      <c r="B11" s="12">
        <v>840929337.03999996</v>
      </c>
      <c r="C11" s="12">
        <v>457175587.77999997</v>
      </c>
      <c r="D11" s="1" t="s">
        <v>429</v>
      </c>
      <c r="E11" s="12">
        <v>417265307.62</v>
      </c>
      <c r="F11" s="27">
        <v>157996257.97999999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37" t="s">
        <v>430</v>
      </c>
      <c r="B12" s="12">
        <v>0</v>
      </c>
      <c r="C12" s="12">
        <v>0</v>
      </c>
      <c r="D12" s="1" t="s">
        <v>431</v>
      </c>
      <c r="E12" s="12">
        <v>0</v>
      </c>
      <c r="F12" s="27">
        <v>4554874.5599999996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37" t="s">
        <v>432</v>
      </c>
      <c r="B13" s="12">
        <v>207860933.43000001</v>
      </c>
      <c r="C13" s="12">
        <v>0</v>
      </c>
      <c r="D13" s="1" t="s">
        <v>433</v>
      </c>
      <c r="E13" s="12">
        <v>0</v>
      </c>
      <c r="F13" s="27"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37" t="s">
        <v>434</v>
      </c>
      <c r="B14" s="12">
        <v>0</v>
      </c>
      <c r="C14" s="12">
        <v>0</v>
      </c>
      <c r="D14" s="1" t="s">
        <v>435</v>
      </c>
      <c r="E14" s="12">
        <v>316314773.67000002</v>
      </c>
      <c r="F14" s="27">
        <v>331768789.88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37" t="s">
        <v>436</v>
      </c>
      <c r="B15" s="12">
        <v>39313.74</v>
      </c>
      <c r="C15" s="12">
        <v>90150.81</v>
      </c>
      <c r="D15" s="1" t="s">
        <v>437</v>
      </c>
      <c r="E15" s="12">
        <v>0</v>
      </c>
      <c r="F15" s="27"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37" t="s">
        <v>438</v>
      </c>
      <c r="B16" s="12">
        <v>0</v>
      </c>
      <c r="C16" s="12">
        <v>0</v>
      </c>
      <c r="D16" s="1" t="s">
        <v>439</v>
      </c>
      <c r="E16" s="12">
        <v>78714915.120000005</v>
      </c>
      <c r="F16" s="27">
        <v>73090754.969999999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60" t="s">
        <v>440</v>
      </c>
      <c r="B17" s="31">
        <v>269497340.72000003</v>
      </c>
      <c r="C17" s="31">
        <v>224538127.22999999</v>
      </c>
      <c r="D17" s="1" t="s">
        <v>441</v>
      </c>
      <c r="E17" s="12">
        <v>12387</v>
      </c>
      <c r="F17" s="27"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7" t="s">
        <v>442</v>
      </c>
      <c r="B18" s="12">
        <v>0</v>
      </c>
      <c r="C18" s="12">
        <v>0</v>
      </c>
      <c r="D18" s="1" t="s">
        <v>443</v>
      </c>
      <c r="E18" s="12">
        <v>279766985.20999998</v>
      </c>
      <c r="F18" s="27">
        <v>360314876.85000002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37" t="s">
        <v>444</v>
      </c>
      <c r="B19" s="12">
        <v>15275191.1</v>
      </c>
      <c r="C19" s="12">
        <v>2546519.08</v>
      </c>
      <c r="D19" s="53" t="s">
        <v>445</v>
      </c>
      <c r="E19" s="31">
        <v>0</v>
      </c>
      <c r="F19" s="25"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37" t="s">
        <v>446</v>
      </c>
      <c r="B20" s="12">
        <v>184182989.62</v>
      </c>
      <c r="C20" s="12">
        <v>172952448.15000001</v>
      </c>
      <c r="D20" s="1" t="s">
        <v>447</v>
      </c>
      <c r="E20" s="12">
        <v>0</v>
      </c>
      <c r="F20" s="27"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37" t="s">
        <v>448</v>
      </c>
      <c r="B21" s="12">
        <v>0</v>
      </c>
      <c r="C21" s="12">
        <v>0</v>
      </c>
      <c r="D21" s="1" t="s">
        <v>449</v>
      </c>
      <c r="E21" s="12">
        <v>0</v>
      </c>
      <c r="F21" s="27"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37" t="s">
        <v>450</v>
      </c>
      <c r="B22" s="12">
        <v>0</v>
      </c>
      <c r="C22" s="12">
        <v>0</v>
      </c>
      <c r="D22" s="1" t="s">
        <v>451</v>
      </c>
      <c r="E22" s="12">
        <v>0</v>
      </c>
      <c r="F22" s="27"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37" t="s">
        <v>452</v>
      </c>
      <c r="B23" s="12">
        <v>70039160</v>
      </c>
      <c r="C23" s="12">
        <v>49039160</v>
      </c>
      <c r="D23" s="53" t="s">
        <v>453</v>
      </c>
      <c r="E23" s="31">
        <v>135472640.71000001</v>
      </c>
      <c r="F23" s="25">
        <v>117632502.01000001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37" t="s">
        <v>454</v>
      </c>
      <c r="B24" s="12">
        <v>0</v>
      </c>
      <c r="C24" s="12">
        <v>0</v>
      </c>
      <c r="D24" s="1" t="s">
        <v>455</v>
      </c>
      <c r="E24" s="12">
        <v>135472640.71000001</v>
      </c>
      <c r="F24" s="27">
        <v>117632502.01000001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60" t="s">
        <v>456</v>
      </c>
      <c r="B25" s="31">
        <v>0</v>
      </c>
      <c r="C25" s="31">
        <v>5855683.2000000002</v>
      </c>
      <c r="D25" s="1" t="s">
        <v>457</v>
      </c>
      <c r="E25" s="12">
        <v>0</v>
      </c>
      <c r="F25" s="27"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37" t="s">
        <v>458</v>
      </c>
      <c r="B26" s="12">
        <v>0</v>
      </c>
      <c r="C26" s="12">
        <v>5855683.2000000002</v>
      </c>
      <c r="D26" s="1" t="s">
        <v>459</v>
      </c>
      <c r="E26" s="12">
        <v>0</v>
      </c>
      <c r="F26" s="27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37" t="s">
        <v>460</v>
      </c>
      <c r="B27" s="12">
        <v>0</v>
      </c>
      <c r="C27" s="12">
        <v>0</v>
      </c>
      <c r="D27" s="53" t="s">
        <v>461</v>
      </c>
      <c r="E27" s="31">
        <v>0</v>
      </c>
      <c r="F27" s="25"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37" t="s">
        <v>462</v>
      </c>
      <c r="B28" s="12">
        <v>0</v>
      </c>
      <c r="C28" s="12">
        <v>0</v>
      </c>
      <c r="D28" s="1" t="s">
        <v>463</v>
      </c>
      <c r="E28" s="12">
        <v>0</v>
      </c>
      <c r="F28" s="27"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37" t="s">
        <v>464</v>
      </c>
      <c r="B29" s="12">
        <v>0</v>
      </c>
      <c r="C29" s="12">
        <v>0</v>
      </c>
      <c r="D29" s="1" t="s">
        <v>465</v>
      </c>
      <c r="E29" s="12">
        <v>0</v>
      </c>
      <c r="F29" s="27"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37" t="s">
        <v>466</v>
      </c>
      <c r="B30" s="12">
        <v>0</v>
      </c>
      <c r="C30" s="12">
        <v>0</v>
      </c>
      <c r="D30" s="1" t="s">
        <v>467</v>
      </c>
      <c r="E30" s="12">
        <v>0</v>
      </c>
      <c r="F30" s="27"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0" t="s">
        <v>468</v>
      </c>
      <c r="B31" s="31">
        <v>0</v>
      </c>
      <c r="C31" s="31">
        <v>0</v>
      </c>
      <c r="D31" s="53" t="s">
        <v>469</v>
      </c>
      <c r="E31" s="31">
        <v>62440530.780000001</v>
      </c>
      <c r="F31" s="25">
        <v>63378207.159999996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37" t="s">
        <v>470</v>
      </c>
      <c r="B32" s="12">
        <v>0</v>
      </c>
      <c r="C32" s="12">
        <v>0</v>
      </c>
      <c r="D32" s="1" t="s">
        <v>471</v>
      </c>
      <c r="E32" s="12">
        <v>62440530.780000001</v>
      </c>
      <c r="F32" s="27">
        <v>63378207.159999996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37" t="s">
        <v>472</v>
      </c>
      <c r="B33" s="12">
        <v>0</v>
      </c>
      <c r="C33" s="12">
        <v>0</v>
      </c>
      <c r="D33" s="1" t="s">
        <v>473</v>
      </c>
      <c r="E33" s="12">
        <v>0</v>
      </c>
      <c r="F33" s="27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37" t="s">
        <v>474</v>
      </c>
      <c r="B34" s="12">
        <v>0</v>
      </c>
      <c r="C34" s="12">
        <v>0</v>
      </c>
      <c r="D34" s="1" t="s">
        <v>475</v>
      </c>
      <c r="E34" s="12">
        <v>0</v>
      </c>
      <c r="F34" s="27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37" t="s">
        <v>476</v>
      </c>
      <c r="B35" s="12">
        <v>0</v>
      </c>
      <c r="C35" s="12">
        <v>0</v>
      </c>
      <c r="D35" s="1" t="s">
        <v>477</v>
      </c>
      <c r="E35" s="12">
        <v>0</v>
      </c>
      <c r="F35" s="27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37" t="s">
        <v>478</v>
      </c>
      <c r="B36" s="12">
        <v>0</v>
      </c>
      <c r="C36" s="12">
        <v>0</v>
      </c>
      <c r="D36" s="1" t="s">
        <v>479</v>
      </c>
      <c r="E36" s="12">
        <v>0</v>
      </c>
      <c r="F36" s="27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37" t="s">
        <v>480</v>
      </c>
      <c r="B37" s="12">
        <v>0</v>
      </c>
      <c r="C37" s="12">
        <v>0</v>
      </c>
      <c r="D37" s="1" t="s">
        <v>481</v>
      </c>
      <c r="E37" s="12">
        <v>0</v>
      </c>
      <c r="F37" s="27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60" t="s">
        <v>482</v>
      </c>
      <c r="B38" s="31">
        <v>0</v>
      </c>
      <c r="C38" s="31">
        <v>0</v>
      </c>
      <c r="D38" s="53" t="s">
        <v>483</v>
      </c>
      <c r="E38" s="31">
        <v>0</v>
      </c>
      <c r="F38" s="25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37" t="s">
        <v>484</v>
      </c>
      <c r="B39" s="12">
        <v>0</v>
      </c>
      <c r="C39" s="12">
        <v>0</v>
      </c>
      <c r="D39" s="1" t="s">
        <v>485</v>
      </c>
      <c r="E39" s="12">
        <v>0</v>
      </c>
      <c r="F39" s="27"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37" t="s">
        <v>486</v>
      </c>
      <c r="B40" s="12">
        <v>0</v>
      </c>
      <c r="C40" s="12">
        <v>0</v>
      </c>
      <c r="D40" s="1" t="s">
        <v>487</v>
      </c>
      <c r="E40" s="12">
        <v>0</v>
      </c>
      <c r="F40" s="27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60" t="s">
        <v>488</v>
      </c>
      <c r="B41" s="31">
        <v>5145323.2300000004</v>
      </c>
      <c r="C41" s="31">
        <v>4338588.03</v>
      </c>
      <c r="D41" s="1" t="s">
        <v>489</v>
      </c>
      <c r="E41" s="12">
        <v>0</v>
      </c>
      <c r="F41" s="27"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37" t="s">
        <v>490</v>
      </c>
      <c r="B42" s="12">
        <v>0</v>
      </c>
      <c r="C42" s="12">
        <v>0</v>
      </c>
      <c r="D42" s="53" t="s">
        <v>491</v>
      </c>
      <c r="E42" s="31">
        <v>83493520.280000001</v>
      </c>
      <c r="F42" s="25">
        <v>584.9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37" t="s">
        <v>492</v>
      </c>
      <c r="B43" s="12">
        <v>0</v>
      </c>
      <c r="C43" s="12">
        <v>0</v>
      </c>
      <c r="D43" s="1" t="s">
        <v>493</v>
      </c>
      <c r="E43" s="12">
        <v>83492935.379999995</v>
      </c>
      <c r="F43" s="27"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37" t="s">
        <v>494</v>
      </c>
      <c r="B44" s="12">
        <v>5145323.2300000004</v>
      </c>
      <c r="C44" s="12">
        <v>4338588.03</v>
      </c>
      <c r="D44" s="1" t="s">
        <v>495</v>
      </c>
      <c r="E44" s="12">
        <v>205</v>
      </c>
      <c r="F44" s="27">
        <v>205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37" t="s">
        <v>496</v>
      </c>
      <c r="B45" s="12">
        <v>0</v>
      </c>
      <c r="C45" s="12">
        <v>0</v>
      </c>
      <c r="D45" s="1" t="s">
        <v>497</v>
      </c>
      <c r="E45" s="12">
        <v>379.9</v>
      </c>
      <c r="F45" s="27">
        <v>379.9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60" t="s">
        <v>498</v>
      </c>
      <c r="B46" s="31">
        <v>1406522385.4000001</v>
      </c>
      <c r="C46" s="31">
        <v>738203632.69000006</v>
      </c>
      <c r="D46" s="53" t="s">
        <v>499</v>
      </c>
      <c r="E46" s="31">
        <v>1375413734.74</v>
      </c>
      <c r="F46" s="25">
        <v>1109341454.9100001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37"/>
      <c r="B47" s="12"/>
      <c r="C47" s="12"/>
      <c r="D47" s="1"/>
      <c r="E47" s="12"/>
      <c r="F47" s="2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0" t="s">
        <v>500</v>
      </c>
      <c r="B48" s="31">
        <v>0</v>
      </c>
      <c r="C48" s="31">
        <v>0</v>
      </c>
      <c r="D48" s="53" t="s">
        <v>501</v>
      </c>
      <c r="E48" s="31">
        <v>0</v>
      </c>
      <c r="F48" s="25"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37" t="s">
        <v>502</v>
      </c>
      <c r="B49" s="12">
        <v>1957413294.23</v>
      </c>
      <c r="C49" s="12">
        <v>1081935178.78</v>
      </c>
      <c r="D49" s="1" t="s">
        <v>503</v>
      </c>
      <c r="E49" s="12">
        <v>0</v>
      </c>
      <c r="F49" s="27"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37" t="s">
        <v>504</v>
      </c>
      <c r="B50" s="12">
        <v>1000000</v>
      </c>
      <c r="C50" s="12">
        <v>1000000</v>
      </c>
      <c r="D50" s="1" t="s">
        <v>505</v>
      </c>
      <c r="E50" s="12">
        <v>0</v>
      </c>
      <c r="F50" s="27"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37" t="s">
        <v>506</v>
      </c>
      <c r="B51" s="12">
        <v>6498946307.0500002</v>
      </c>
      <c r="C51" s="12">
        <v>5690325430.7299995</v>
      </c>
      <c r="D51" s="1" t="s">
        <v>507</v>
      </c>
      <c r="E51" s="12">
        <v>4282092804.1300001</v>
      </c>
      <c r="F51" s="27">
        <v>3806891395.6100001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37" t="s">
        <v>508</v>
      </c>
      <c r="B52" s="12">
        <v>3086290591.29</v>
      </c>
      <c r="C52" s="12">
        <v>2914259342.9699998</v>
      </c>
      <c r="D52" s="1" t="s">
        <v>509</v>
      </c>
      <c r="E52" s="12">
        <v>0</v>
      </c>
      <c r="F52" s="27"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37" t="s">
        <v>510</v>
      </c>
      <c r="B53" s="12">
        <v>150793261.97999999</v>
      </c>
      <c r="C53" s="12">
        <v>149320519.81999999</v>
      </c>
      <c r="D53" s="1" t="s">
        <v>511</v>
      </c>
      <c r="E53" s="12">
        <v>0</v>
      </c>
      <c r="F53" s="27"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37" t="s">
        <v>512</v>
      </c>
      <c r="B54" s="12">
        <v>-1984200418.46</v>
      </c>
      <c r="C54" s="12">
        <v>-1653736249.29</v>
      </c>
      <c r="D54" s="1" t="s">
        <v>513</v>
      </c>
      <c r="E54" s="12">
        <v>0</v>
      </c>
      <c r="F54" s="27"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37" t="s">
        <v>514</v>
      </c>
      <c r="B55" s="12">
        <v>262948.84999999998</v>
      </c>
      <c r="C55" s="12">
        <v>253361.35</v>
      </c>
      <c r="D55" s="53" t="s">
        <v>515</v>
      </c>
      <c r="E55" s="31">
        <v>4282092804.1300001</v>
      </c>
      <c r="F55" s="25">
        <v>3806891395.6100001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37" t="s">
        <v>516</v>
      </c>
      <c r="B56" s="12">
        <v>0</v>
      </c>
      <c r="C56" s="12">
        <v>0</v>
      </c>
      <c r="D56" s="53" t="s">
        <v>517</v>
      </c>
      <c r="E56" s="31">
        <v>5657506538.8699999</v>
      </c>
      <c r="F56" s="25">
        <v>4916232850.5200005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37" t="s">
        <v>518</v>
      </c>
      <c r="B57" s="12">
        <v>0</v>
      </c>
      <c r="C57" s="12">
        <v>0</v>
      </c>
      <c r="D57" s="53" t="s">
        <v>519</v>
      </c>
      <c r="E57" s="31">
        <v>0</v>
      </c>
      <c r="F57" s="25"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60" t="s">
        <v>520</v>
      </c>
      <c r="B58" s="31">
        <v>9710505984.9400005</v>
      </c>
      <c r="C58" s="31">
        <v>8183357584.3599997</v>
      </c>
      <c r="D58" s="53" t="s">
        <v>521</v>
      </c>
      <c r="E58" s="31">
        <v>4446582769.8100004</v>
      </c>
      <c r="F58" s="25">
        <v>3764746112.4200001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60" t="s">
        <v>522</v>
      </c>
      <c r="B59" s="31">
        <v>11117028370.34</v>
      </c>
      <c r="C59" s="31">
        <v>8921561217.0499992</v>
      </c>
      <c r="D59" s="1" t="s">
        <v>523</v>
      </c>
      <c r="E59" s="12">
        <v>790828509.66999996</v>
      </c>
      <c r="F59" s="27">
        <v>790828509.66999996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37"/>
      <c r="B60" s="12"/>
      <c r="C60" s="12"/>
      <c r="D60" s="1" t="s">
        <v>524</v>
      </c>
      <c r="E60" s="12">
        <v>346628098.88999999</v>
      </c>
      <c r="F60" s="27">
        <v>245147360.83000001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37"/>
      <c r="B61" s="1"/>
      <c r="C61" s="1"/>
      <c r="D61" s="1" t="s">
        <v>525</v>
      </c>
      <c r="E61" s="12">
        <v>3309126161.25</v>
      </c>
      <c r="F61" s="27">
        <v>2728770241.9200001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37"/>
      <c r="B62" s="1"/>
      <c r="C62" s="1"/>
      <c r="D62" s="53" t="s">
        <v>526</v>
      </c>
      <c r="E62" s="31">
        <v>1012939061.66</v>
      </c>
      <c r="F62" s="25">
        <v>240582254.11000001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37"/>
      <c r="B63" s="1"/>
      <c r="C63" s="1"/>
      <c r="D63" s="1" t="s">
        <v>527</v>
      </c>
      <c r="E63" s="12">
        <v>254487900.36000001</v>
      </c>
      <c r="F63" s="27">
        <v>-892558291.91999996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37"/>
      <c r="B64" s="1"/>
      <c r="C64" s="1"/>
      <c r="D64" s="1" t="s">
        <v>528</v>
      </c>
      <c r="E64" s="12">
        <v>1298338893.6400001</v>
      </c>
      <c r="F64" s="27">
        <v>1906219059.77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37"/>
      <c r="B65" s="1"/>
      <c r="C65" s="1"/>
      <c r="D65" s="1" t="s">
        <v>529</v>
      </c>
      <c r="E65" s="12">
        <v>2895758532.75</v>
      </c>
      <c r="F65" s="27">
        <v>2895758532.75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37"/>
      <c r="B66" s="1"/>
      <c r="C66" s="1"/>
      <c r="D66" s="1" t="s">
        <v>530</v>
      </c>
      <c r="E66" s="12">
        <v>0</v>
      </c>
      <c r="F66" s="27"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37"/>
      <c r="B67" s="1"/>
      <c r="C67" s="1"/>
      <c r="D67" s="1" t="s">
        <v>531</v>
      </c>
      <c r="E67" s="12">
        <v>-3435646265.0900002</v>
      </c>
      <c r="F67" s="27">
        <v>-3668837046.4899998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37"/>
      <c r="B68" s="1"/>
      <c r="C68" s="1"/>
      <c r="D68" s="53" t="s">
        <v>532</v>
      </c>
      <c r="E68" s="31">
        <v>0</v>
      </c>
      <c r="F68" s="25"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37"/>
      <c r="B69" s="1"/>
      <c r="C69" s="1"/>
      <c r="D69" s="1" t="s">
        <v>533</v>
      </c>
      <c r="E69" s="12">
        <v>0</v>
      </c>
      <c r="F69" s="27"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37"/>
      <c r="B70" s="1"/>
      <c r="C70" s="1"/>
      <c r="D70" s="1" t="s">
        <v>534</v>
      </c>
      <c r="E70" s="12">
        <v>0</v>
      </c>
      <c r="F70" s="27"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37"/>
      <c r="B71" s="1"/>
      <c r="C71" s="1"/>
      <c r="D71" s="53" t="s">
        <v>535</v>
      </c>
      <c r="E71" s="31">
        <v>5459521831.4700003</v>
      </c>
      <c r="F71" s="25">
        <v>4005328366.5300002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37"/>
      <c r="B72" s="1"/>
      <c r="C72" s="1"/>
      <c r="D72" s="53" t="s">
        <v>536</v>
      </c>
      <c r="E72" s="31">
        <v>11117028370.34</v>
      </c>
      <c r="F72" s="25">
        <v>8921561217.0499992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37"/>
      <c r="B73" s="1"/>
      <c r="C73" s="1"/>
      <c r="D73" s="1"/>
      <c r="E73" s="12"/>
      <c r="F73" s="2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38"/>
      <c r="B74" s="4"/>
      <c r="C74" s="4"/>
      <c r="D74" s="4"/>
      <c r="E74" s="4"/>
      <c r="F74" s="3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 t="s">
        <v>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7863-AEBE-4820-9619-00F5DBC36CCB}">
  <dimension ref="A1:Z100"/>
  <sheetViews>
    <sheetView showGridLines="0" workbookViewId="0">
      <selection activeCell="A31" sqref="A31:F42"/>
    </sheetView>
  </sheetViews>
  <sheetFormatPr baseColWidth="10" defaultColWidth="11.42578125" defaultRowHeight="15" x14ac:dyDescent="0.25"/>
  <cols>
    <col min="1" max="1" width="38.7109375" customWidth="1"/>
    <col min="2" max="9" width="18.7109375" customWidth="1"/>
  </cols>
  <sheetData>
    <row r="1" spans="1:26" x14ac:dyDescent="0.25">
      <c r="A1" s="91" t="s">
        <v>1</v>
      </c>
      <c r="B1" s="91"/>
      <c r="C1" s="91"/>
      <c r="D1" s="91"/>
      <c r="E1" s="91"/>
      <c r="F1" s="91"/>
      <c r="G1" s="91"/>
      <c r="H1" s="91"/>
      <c r="I1" s="9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91" t="s">
        <v>120</v>
      </c>
      <c r="B2" s="91"/>
      <c r="C2" s="91"/>
      <c r="D2" s="91"/>
      <c r="E2" s="91"/>
      <c r="F2" s="91"/>
      <c r="G2" s="91"/>
      <c r="H2" s="91"/>
      <c r="I2" s="9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91" t="s">
        <v>121</v>
      </c>
      <c r="B3" s="91"/>
      <c r="C3" s="91"/>
      <c r="D3" s="91"/>
      <c r="E3" s="91"/>
      <c r="F3" s="91"/>
      <c r="G3" s="91"/>
      <c r="H3" s="91"/>
      <c r="I3" s="9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91" t="s">
        <v>3</v>
      </c>
      <c r="B4" s="91"/>
      <c r="C4" s="91"/>
      <c r="D4" s="91"/>
      <c r="E4" s="91"/>
      <c r="F4" s="91"/>
      <c r="G4" s="91"/>
      <c r="H4" s="91"/>
      <c r="I4" s="9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92"/>
      <c r="B5" s="92"/>
      <c r="C5" s="92"/>
      <c r="D5" s="92"/>
      <c r="E5" s="92"/>
      <c r="F5" s="92"/>
      <c r="G5" s="92"/>
      <c r="H5" s="92"/>
      <c r="I5" s="9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93" t="s">
        <v>122</v>
      </c>
      <c r="B6" s="94"/>
      <c r="C6" s="22" t="s">
        <v>123</v>
      </c>
      <c r="D6" s="94" t="s">
        <v>124</v>
      </c>
      <c r="E6" s="94" t="s">
        <v>125</v>
      </c>
      <c r="F6" s="94" t="s">
        <v>126</v>
      </c>
      <c r="G6" s="22" t="s">
        <v>127</v>
      </c>
      <c r="H6" s="94" t="s">
        <v>128</v>
      </c>
      <c r="I6" s="97" t="s">
        <v>129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950000000000003" customHeight="1" x14ac:dyDescent="0.25">
      <c r="A7" s="95"/>
      <c r="B7" s="96"/>
      <c r="C7" s="13" t="s">
        <v>130</v>
      </c>
      <c r="D7" s="96"/>
      <c r="E7" s="96"/>
      <c r="F7" s="96"/>
      <c r="G7" s="13" t="s">
        <v>131</v>
      </c>
      <c r="H7" s="96"/>
      <c r="I7" s="9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99" t="s">
        <v>132</v>
      </c>
      <c r="B8" s="100"/>
      <c r="C8" s="8">
        <v>0</v>
      </c>
      <c r="D8" s="8">
        <v>0</v>
      </c>
      <c r="E8" s="8">
        <v>443546149.52999997</v>
      </c>
      <c r="F8" s="8">
        <v>936587696.75</v>
      </c>
      <c r="G8" s="8">
        <v>4417565444.8400002</v>
      </c>
      <c r="H8" s="8">
        <v>352084230.72000003</v>
      </c>
      <c r="I8" s="30">
        <v>1497181.93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01" t="s">
        <v>133</v>
      </c>
      <c r="B9" s="102"/>
      <c r="C9" s="31">
        <v>0</v>
      </c>
      <c r="D9" s="31">
        <v>0</v>
      </c>
      <c r="E9" s="31">
        <v>303367558.05000001</v>
      </c>
      <c r="F9" s="31">
        <v>321207696.75</v>
      </c>
      <c r="G9" s="31">
        <v>135472640.71000001</v>
      </c>
      <c r="H9" s="31">
        <v>352084230.72000003</v>
      </c>
      <c r="I9" s="25">
        <v>1497181.93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89" t="s">
        <v>134</v>
      </c>
      <c r="B10" s="90"/>
      <c r="C10" s="12">
        <v>0</v>
      </c>
      <c r="D10" s="12">
        <v>0</v>
      </c>
      <c r="E10" s="12">
        <v>303367558.05000001</v>
      </c>
      <c r="F10" s="12">
        <v>321207696.75</v>
      </c>
      <c r="G10" s="12">
        <v>135472640.71000001</v>
      </c>
      <c r="H10" s="12">
        <v>352084230.72000003</v>
      </c>
      <c r="I10" s="27">
        <v>1497181.93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89" t="s">
        <v>135</v>
      </c>
      <c r="B11" s="90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27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89" t="s">
        <v>136</v>
      </c>
      <c r="B12" s="90"/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27"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01" t="s">
        <v>137</v>
      </c>
      <c r="B13" s="102"/>
      <c r="C13" s="31">
        <v>0</v>
      </c>
      <c r="D13" s="31">
        <v>0</v>
      </c>
      <c r="E13" s="31">
        <v>140178591.47999999</v>
      </c>
      <c r="F13" s="31">
        <v>615380000</v>
      </c>
      <c r="G13" s="31">
        <v>4282092804.1300001</v>
      </c>
      <c r="H13" s="31">
        <v>0</v>
      </c>
      <c r="I13" s="25"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89" t="s">
        <v>138</v>
      </c>
      <c r="B14" s="90"/>
      <c r="C14" s="12">
        <v>0</v>
      </c>
      <c r="D14" s="12">
        <v>0</v>
      </c>
      <c r="E14" s="12">
        <v>140178591.47999999</v>
      </c>
      <c r="F14" s="12">
        <v>615380000</v>
      </c>
      <c r="G14" s="12">
        <v>4282092804.1300001</v>
      </c>
      <c r="H14" s="12">
        <v>0</v>
      </c>
      <c r="I14" s="27"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89" t="s">
        <v>139</v>
      </c>
      <c r="B15" s="90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27"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89" t="s">
        <v>140</v>
      </c>
      <c r="B16" s="90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27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89" t="s">
        <v>141</v>
      </c>
      <c r="B17" s="90"/>
      <c r="C17" s="12">
        <v>0</v>
      </c>
      <c r="D17" s="12">
        <v>55599405785.059998</v>
      </c>
      <c r="E17" s="12">
        <v>55351173643.93</v>
      </c>
      <c r="F17" s="12">
        <v>0</v>
      </c>
      <c r="G17" s="12">
        <v>1239941094.03</v>
      </c>
      <c r="H17" s="12">
        <v>0</v>
      </c>
      <c r="I17" s="27"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01" t="s">
        <v>142</v>
      </c>
      <c r="B18" s="102"/>
      <c r="C18" s="31">
        <v>0</v>
      </c>
      <c r="D18" s="31">
        <v>55599405785.059998</v>
      </c>
      <c r="E18" s="31">
        <v>55794719793.459999</v>
      </c>
      <c r="F18" s="31">
        <v>936587696.75</v>
      </c>
      <c r="G18" s="31">
        <v>5657506538.8699999</v>
      </c>
      <c r="H18" s="31">
        <v>352084230.72000003</v>
      </c>
      <c r="I18" s="25">
        <v>1497181.93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01" t="s">
        <v>143</v>
      </c>
      <c r="B19" s="102"/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25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89" t="s">
        <v>144</v>
      </c>
      <c r="B20" s="90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27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89" t="s">
        <v>145</v>
      </c>
      <c r="B21" s="90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27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89" t="s">
        <v>146</v>
      </c>
      <c r="B22" s="90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27"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01" t="s">
        <v>147</v>
      </c>
      <c r="B23" s="102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25"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89" t="s">
        <v>148</v>
      </c>
      <c r="B24" s="90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27"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89" t="s">
        <v>149</v>
      </c>
      <c r="B25" s="90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27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89" t="s">
        <v>150</v>
      </c>
      <c r="B26" s="90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27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89"/>
      <c r="B27" s="90"/>
      <c r="C27" s="12"/>
      <c r="D27" s="12"/>
      <c r="E27" s="12"/>
      <c r="F27" s="12"/>
      <c r="G27" s="12"/>
      <c r="H27" s="12"/>
      <c r="I27" s="2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05"/>
      <c r="B28" s="106"/>
      <c r="C28" s="4"/>
      <c r="D28" s="4"/>
      <c r="E28" s="4"/>
      <c r="F28" s="4"/>
      <c r="G28" s="4"/>
      <c r="H28" s="4"/>
      <c r="I28" s="3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90"/>
      <c r="B29" s="9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93" t="s">
        <v>151</v>
      </c>
      <c r="B31" s="22" t="s">
        <v>152</v>
      </c>
      <c r="C31" s="22" t="s">
        <v>153</v>
      </c>
      <c r="D31" s="22" t="s">
        <v>154</v>
      </c>
      <c r="E31" s="94" t="s">
        <v>155</v>
      </c>
      <c r="F31" s="15" t="s">
        <v>156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07"/>
      <c r="B32" s="33" t="s">
        <v>157</v>
      </c>
      <c r="C32" s="33" t="s">
        <v>158</v>
      </c>
      <c r="D32" s="33" t="s">
        <v>159</v>
      </c>
      <c r="E32" s="103"/>
      <c r="F32" s="17" t="s">
        <v>160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08"/>
      <c r="B33" s="34"/>
      <c r="C33" s="34" t="s">
        <v>161</v>
      </c>
      <c r="D33" s="34"/>
      <c r="E33" s="104"/>
      <c r="F33" s="3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36" t="s">
        <v>162</v>
      </c>
      <c r="B34" s="8">
        <v>0</v>
      </c>
      <c r="C34" s="3">
        <v>0</v>
      </c>
      <c r="D34" s="3">
        <v>0</v>
      </c>
      <c r="E34" s="8">
        <v>0</v>
      </c>
      <c r="F34" s="30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37" t="s">
        <v>163</v>
      </c>
      <c r="B35" s="12">
        <v>0</v>
      </c>
      <c r="C35" s="1">
        <v>0</v>
      </c>
      <c r="D35" s="1">
        <v>0</v>
      </c>
      <c r="E35" s="12">
        <v>0</v>
      </c>
      <c r="F35" s="27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37" t="s">
        <v>164</v>
      </c>
      <c r="B36" s="12">
        <v>0</v>
      </c>
      <c r="C36" s="1">
        <v>0</v>
      </c>
      <c r="D36" s="1">
        <v>0</v>
      </c>
      <c r="E36" s="12">
        <v>0</v>
      </c>
      <c r="F36" s="27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37" t="s">
        <v>165</v>
      </c>
      <c r="B37" s="12">
        <v>0</v>
      </c>
      <c r="C37" s="1">
        <v>0</v>
      </c>
      <c r="D37" s="1">
        <v>0</v>
      </c>
      <c r="E37" s="12">
        <v>0</v>
      </c>
      <c r="F37" s="27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37" t="s">
        <v>166</v>
      </c>
      <c r="B38" s="12">
        <v>0</v>
      </c>
      <c r="C38" s="1">
        <v>0</v>
      </c>
      <c r="D38" s="1">
        <v>0</v>
      </c>
      <c r="E38" s="12">
        <v>0</v>
      </c>
      <c r="F38" s="27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37"/>
      <c r="B39" s="12"/>
      <c r="C39" s="1"/>
      <c r="D39" s="1"/>
      <c r="E39" s="12"/>
      <c r="F39" s="2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38"/>
      <c r="B40" s="11"/>
      <c r="C40" s="4"/>
      <c r="D40" s="4"/>
      <c r="E40" s="4"/>
      <c r="F40" s="3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 t="s">
        <v>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35">
    <mergeCell ref="E31:E33"/>
    <mergeCell ref="A25:B25"/>
    <mergeCell ref="A26:B26"/>
    <mergeCell ref="A27:B27"/>
    <mergeCell ref="A28:B28"/>
    <mergeCell ref="A29:B29"/>
    <mergeCell ref="A31:A33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I1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AC9D-0974-44B2-9D00-15BAB77B8C6E}">
  <dimension ref="A1:Z100"/>
  <sheetViews>
    <sheetView showGridLines="0" topLeftCell="B1" workbookViewId="0">
      <selection sqref="A1:K21"/>
    </sheetView>
  </sheetViews>
  <sheetFormatPr baseColWidth="10" defaultColWidth="11.42578125" defaultRowHeight="15" x14ac:dyDescent="0.25"/>
  <cols>
    <col min="1" max="1" width="35.7109375" customWidth="1"/>
    <col min="2" max="4" width="13.7109375" customWidth="1"/>
    <col min="5" max="5" width="18.7109375" customWidth="1"/>
    <col min="6" max="6" width="12.7109375" customWidth="1"/>
    <col min="7" max="11" width="18.7109375" customWidth="1"/>
  </cols>
  <sheetData>
    <row r="1" spans="1:26" x14ac:dyDescent="0.25">
      <c r="A1" s="109" t="s">
        <v>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09" t="s">
        <v>167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09" t="s">
        <v>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80.099999999999994" customHeight="1" x14ac:dyDescent="0.25">
      <c r="A6" s="39" t="s">
        <v>168</v>
      </c>
      <c r="B6" s="40" t="s">
        <v>169</v>
      </c>
      <c r="C6" s="40" t="s">
        <v>170</v>
      </c>
      <c r="D6" s="40" t="s">
        <v>171</v>
      </c>
      <c r="E6" s="40" t="s">
        <v>172</v>
      </c>
      <c r="F6" s="40" t="s">
        <v>173</v>
      </c>
      <c r="G6" s="40" t="s">
        <v>174</v>
      </c>
      <c r="H6" s="40" t="s">
        <v>175</v>
      </c>
      <c r="I6" s="40" t="s">
        <v>176</v>
      </c>
      <c r="J6" s="40" t="s">
        <v>177</v>
      </c>
      <c r="K6" s="41" t="s">
        <v>178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x14ac:dyDescent="0.25">
      <c r="A7" s="36" t="s">
        <v>179</v>
      </c>
      <c r="B7" s="42"/>
      <c r="C7" s="42"/>
      <c r="D7" s="42"/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3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26" t="s">
        <v>537</v>
      </c>
      <c r="B8" s="61">
        <v>40708</v>
      </c>
      <c r="C8" s="61">
        <v>41183</v>
      </c>
      <c r="D8" s="61">
        <v>48379</v>
      </c>
      <c r="E8" s="62">
        <v>770425594</v>
      </c>
      <c r="F8" s="63" t="s">
        <v>538</v>
      </c>
      <c r="G8" s="62">
        <v>23333333.405000001</v>
      </c>
      <c r="H8" s="64">
        <v>0</v>
      </c>
      <c r="I8" s="62">
        <v>0</v>
      </c>
      <c r="J8" s="62">
        <v>0</v>
      </c>
      <c r="K8" s="65"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 t="s">
        <v>180</v>
      </c>
      <c r="B9" s="44"/>
      <c r="C9" s="44"/>
      <c r="D9" s="44"/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5"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26" t="s">
        <v>181</v>
      </c>
      <c r="B10" s="44"/>
      <c r="C10" s="44"/>
      <c r="D10" s="44"/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5"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6" t="s">
        <v>182</v>
      </c>
      <c r="B11" s="44"/>
      <c r="C11" s="44"/>
      <c r="D11" s="44"/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5"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4" t="s">
        <v>183</v>
      </c>
      <c r="B12" s="46"/>
      <c r="C12" s="46"/>
      <c r="D12" s="46"/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7"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26" t="s">
        <v>184</v>
      </c>
      <c r="B13" s="44"/>
      <c r="C13" s="44"/>
      <c r="D13" s="44"/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5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26" t="s">
        <v>185</v>
      </c>
      <c r="B14" s="44"/>
      <c r="C14" s="44"/>
      <c r="D14" s="44"/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5"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26" t="s">
        <v>186</v>
      </c>
      <c r="B15" s="44"/>
      <c r="C15" s="44"/>
      <c r="D15" s="44"/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5"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26" t="s">
        <v>187</v>
      </c>
      <c r="B16" s="44"/>
      <c r="C16" s="44"/>
      <c r="D16" s="44"/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5"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x14ac:dyDescent="0.25">
      <c r="A17" s="24" t="s">
        <v>188</v>
      </c>
      <c r="B17" s="46"/>
      <c r="C17" s="46"/>
      <c r="D17" s="46"/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6"/>
      <c r="B18" s="44"/>
      <c r="C18" s="44"/>
      <c r="D18" s="44"/>
      <c r="E18" s="44"/>
      <c r="F18" s="44"/>
      <c r="G18" s="44"/>
      <c r="H18" s="44"/>
      <c r="I18" s="44"/>
      <c r="J18" s="44"/>
      <c r="K18" s="4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28"/>
      <c r="B19" s="48"/>
      <c r="C19" s="48"/>
      <c r="D19" s="48"/>
      <c r="E19" s="48"/>
      <c r="F19" s="48"/>
      <c r="G19" s="48"/>
      <c r="H19" s="48"/>
      <c r="I19" s="48"/>
      <c r="J19" s="48"/>
      <c r="K19" s="4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E7309-CDFF-4DE8-A122-41110667B7A4}">
  <sheetPr>
    <pageSetUpPr fitToPage="1"/>
  </sheetPr>
  <dimension ref="A1:U100"/>
  <sheetViews>
    <sheetView showGridLines="0" workbookViewId="0">
      <selection activeCell="B10" sqref="B10"/>
    </sheetView>
  </sheetViews>
  <sheetFormatPr baseColWidth="10" defaultColWidth="11.42578125" defaultRowHeight="15" x14ac:dyDescent="0.25"/>
  <cols>
    <col min="2" max="2" width="94.140625" customWidth="1"/>
    <col min="3" max="5" width="20.7109375" customWidth="1"/>
    <col min="6" max="6" width="13.7109375" bestFit="1" customWidth="1"/>
  </cols>
  <sheetData>
    <row r="1" spans="1:21" x14ac:dyDescent="0.25">
      <c r="A1" s="88" t="s">
        <v>1</v>
      </c>
      <c r="B1" s="88"/>
      <c r="C1" s="88"/>
      <c r="D1" s="88"/>
      <c r="E1" s="8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88" t="s">
        <v>78</v>
      </c>
      <c r="B2" s="88"/>
      <c r="C2" s="88"/>
      <c r="D2" s="88"/>
      <c r="E2" s="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88" t="s">
        <v>0</v>
      </c>
      <c r="B3" s="88"/>
      <c r="C3" s="88"/>
      <c r="D3" s="88"/>
      <c r="E3" s="8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88" t="s">
        <v>3</v>
      </c>
      <c r="B4" s="88"/>
      <c r="C4" s="88"/>
      <c r="D4" s="88"/>
      <c r="E4" s="8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74"/>
      <c r="B5" s="74"/>
      <c r="C5" s="74"/>
      <c r="D5" s="12"/>
      <c r="E5" s="6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7" x14ac:dyDescent="0.25">
      <c r="A6" s="50" t="s">
        <v>79</v>
      </c>
      <c r="B6" s="20"/>
      <c r="C6" s="20" t="s">
        <v>80</v>
      </c>
      <c r="D6" s="20" t="s">
        <v>11</v>
      </c>
      <c r="E6" s="51" t="s">
        <v>82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8"/>
      <c r="B7" s="13"/>
      <c r="C7" s="13" t="s">
        <v>81</v>
      </c>
      <c r="D7" s="13"/>
      <c r="E7" s="19" t="s">
        <v>10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52"/>
      <c r="B8" s="3" t="s">
        <v>84</v>
      </c>
      <c r="C8" s="8">
        <v>40586550938.839996</v>
      </c>
      <c r="D8" s="31">
        <f>SUM(D9:D11)</f>
        <v>38455094181.089996</v>
      </c>
      <c r="E8" s="30">
        <v>38746140904.309998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37"/>
      <c r="B9" s="1" t="s">
        <v>85</v>
      </c>
      <c r="C9" s="12">
        <v>22144893946.950001</v>
      </c>
      <c r="D9" s="12">
        <v>19338317249.73</v>
      </c>
      <c r="E9" s="27">
        <v>19338317249.73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37"/>
      <c r="B10" s="1" t="s">
        <v>86</v>
      </c>
      <c r="C10" s="12">
        <v>18441656991.889999</v>
      </c>
      <c r="D10" s="12">
        <v>18623735384.139999</v>
      </c>
      <c r="E10" s="27">
        <v>18623735384.139999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37"/>
      <c r="B11" s="73" t="s">
        <v>87</v>
      </c>
      <c r="C11" s="69">
        <f>C36</f>
        <v>-120183389</v>
      </c>
      <c r="D11" s="69">
        <f t="shared" ref="D11:E11" si="0">D36</f>
        <v>493041547.22000003</v>
      </c>
      <c r="E11" s="70">
        <f t="shared" si="0"/>
        <v>493041547.22000003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37"/>
      <c r="B12" s="53" t="s">
        <v>88</v>
      </c>
      <c r="C12" s="31">
        <v>40466367550</v>
      </c>
      <c r="D12" s="31">
        <v>37689061861.550003</v>
      </c>
      <c r="E12" s="25">
        <v>36961263841.07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37"/>
      <c r="B13" s="1" t="s">
        <v>89</v>
      </c>
      <c r="C13" s="12">
        <v>22134178877</v>
      </c>
      <c r="D13" s="12">
        <v>19122165070.98</v>
      </c>
      <c r="E13" s="27">
        <v>18405859262.799999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37"/>
      <c r="B14" s="1" t="s">
        <v>90</v>
      </c>
      <c r="C14" s="12">
        <v>18332188673</v>
      </c>
      <c r="D14" s="12">
        <v>18566896790.57</v>
      </c>
      <c r="E14" s="27">
        <v>18555404578.27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37"/>
      <c r="B15" s="53" t="s">
        <v>91</v>
      </c>
      <c r="C15" s="31">
        <v>0</v>
      </c>
      <c r="D15" s="31">
        <v>199116267.34</v>
      </c>
      <c r="E15" s="25">
        <v>198474161.09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37"/>
      <c r="B16" s="1" t="s">
        <v>92</v>
      </c>
      <c r="C16" s="12">
        <v>0</v>
      </c>
      <c r="D16" s="12">
        <v>0</v>
      </c>
      <c r="E16" s="27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37"/>
      <c r="B17" s="1" t="s">
        <v>93</v>
      </c>
      <c r="C17" s="12">
        <v>0</v>
      </c>
      <c r="D17" s="12">
        <v>199116267.34</v>
      </c>
      <c r="E17" s="27">
        <v>198474161.09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37"/>
      <c r="B18" s="53" t="s">
        <v>94</v>
      </c>
      <c r="C18" s="31">
        <v>120183388.84</v>
      </c>
      <c r="D18" s="31">
        <f>+D8-D12+D15</f>
        <v>965148586.87999332</v>
      </c>
      <c r="E18" s="31">
        <f>+E8-E12</f>
        <v>1784877063.2399979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37"/>
      <c r="B19" s="53" t="s">
        <v>95</v>
      </c>
      <c r="C19" s="31">
        <v>120183388.84</v>
      </c>
      <c r="D19" s="31">
        <f>+D18-D11</f>
        <v>472107039.65999329</v>
      </c>
      <c r="E19" s="31">
        <f>+E18-E11</f>
        <v>1291835516.0199978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37"/>
      <c r="B20" s="53" t="s">
        <v>96</v>
      </c>
      <c r="C20" s="31">
        <v>120183388.84</v>
      </c>
      <c r="D20" s="31">
        <f>+D19-D15</f>
        <v>272990772.31999326</v>
      </c>
      <c r="E20" s="31">
        <f>+E19-E15</f>
        <v>1093361354.9299979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38"/>
      <c r="B21" s="4"/>
      <c r="C21" s="11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5" t="s">
        <v>5</v>
      </c>
      <c r="B22" s="6"/>
      <c r="C22" s="6" t="s">
        <v>83</v>
      </c>
      <c r="D22" s="6" t="s">
        <v>11</v>
      </c>
      <c r="E22" s="7" t="s">
        <v>10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52"/>
      <c r="B23" s="3" t="s">
        <v>97</v>
      </c>
      <c r="C23" s="67">
        <f>C24+C25</f>
        <v>364975310</v>
      </c>
      <c r="D23" s="67">
        <f t="shared" ref="D23:E23" si="1">D24+D25</f>
        <v>353581412.64999998</v>
      </c>
      <c r="E23" s="68">
        <f t="shared" si="1"/>
        <v>353244477.71999997</v>
      </c>
      <c r="F23" s="1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37"/>
      <c r="B24" s="1" t="s">
        <v>98</v>
      </c>
      <c r="C24" s="69">
        <v>43860365</v>
      </c>
      <c r="D24" s="69">
        <v>39223639.390000001</v>
      </c>
      <c r="E24" s="70">
        <v>38886704.460000001</v>
      </c>
      <c r="F24" s="12"/>
      <c r="G24" s="1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37"/>
      <c r="B25" s="1" t="s">
        <v>99</v>
      </c>
      <c r="C25" s="69">
        <v>321114945</v>
      </c>
      <c r="D25" s="69">
        <v>314357773.25999999</v>
      </c>
      <c r="E25" s="70">
        <v>314357773.25999999</v>
      </c>
      <c r="F25" s="12"/>
      <c r="G25" s="1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37"/>
      <c r="B26" s="53" t="s">
        <v>100</v>
      </c>
      <c r="C26" s="31">
        <f>C20+C23</f>
        <v>485158698.84000003</v>
      </c>
      <c r="D26" s="31">
        <f t="shared" ref="D26:E26" si="2">D20+D23</f>
        <v>626572184.96999323</v>
      </c>
      <c r="E26" s="31">
        <f t="shared" si="2"/>
        <v>1446605832.6499979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38"/>
      <c r="B27" s="4"/>
      <c r="C27" s="11"/>
      <c r="D27" s="11"/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54" t="s">
        <v>5</v>
      </c>
      <c r="B28" s="20"/>
      <c r="C28" s="20" t="s">
        <v>80</v>
      </c>
      <c r="D28" s="20" t="s">
        <v>11</v>
      </c>
      <c r="E28" s="51" t="s">
        <v>10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8"/>
      <c r="B29" s="13"/>
      <c r="C29" s="13" t="s">
        <v>83</v>
      </c>
      <c r="D29" s="13"/>
      <c r="E29" s="19" t="s">
        <v>82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52"/>
      <c r="B30" s="3" t="s">
        <v>101</v>
      </c>
      <c r="C30" s="67">
        <f>C31+C32</f>
        <v>0</v>
      </c>
      <c r="D30" s="67">
        <f t="shared" ref="D30:E30" si="3">D31+D32</f>
        <v>784088270.44000006</v>
      </c>
      <c r="E30" s="68">
        <f t="shared" si="3"/>
        <v>784088270.44000006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37"/>
      <c r="B31" s="1" t="s">
        <v>102</v>
      </c>
      <c r="C31" s="69">
        <v>0</v>
      </c>
      <c r="D31" s="69">
        <f>168708270.44+615380000</f>
        <v>784088270.44000006</v>
      </c>
      <c r="E31" s="70">
        <f>168708270.44+615380000</f>
        <v>784088270.44000006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37"/>
      <c r="B32" s="1" t="s">
        <v>103</v>
      </c>
      <c r="C32" s="69">
        <v>0</v>
      </c>
      <c r="D32" s="69">
        <v>0</v>
      </c>
      <c r="E32" s="70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37"/>
      <c r="B33" s="53" t="s">
        <v>104</v>
      </c>
      <c r="C33" s="71">
        <f>C34+C35</f>
        <v>120183389</v>
      </c>
      <c r="D33" s="71">
        <f t="shared" ref="D33" si="4">D34+D35</f>
        <v>291046723.22000003</v>
      </c>
      <c r="E33" s="72">
        <f>E34+E35</f>
        <v>291046723.22000003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37"/>
      <c r="B34" s="1" t="s">
        <v>105</v>
      </c>
      <c r="C34" s="69">
        <v>10715070</v>
      </c>
      <c r="D34" s="69">
        <v>181576076.66</v>
      </c>
      <c r="E34" s="70">
        <v>181576076.66</v>
      </c>
      <c r="F34" s="1"/>
      <c r="G34" s="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37"/>
      <c r="B35" s="1" t="s">
        <v>106</v>
      </c>
      <c r="C35" s="69">
        <v>109468319</v>
      </c>
      <c r="D35" s="69">
        <v>109470646.56</v>
      </c>
      <c r="E35" s="70">
        <v>109470646.56</v>
      </c>
      <c r="G35" s="1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37"/>
      <c r="B36" s="53" t="s">
        <v>107</v>
      </c>
      <c r="C36" s="71">
        <f>C30-C33</f>
        <v>-120183389</v>
      </c>
      <c r="D36" s="71">
        <f t="shared" ref="D36" si="5">D30-D33</f>
        <v>493041547.22000003</v>
      </c>
      <c r="E36" s="72">
        <f>E30-E33</f>
        <v>493041547.22000003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38"/>
      <c r="B37" s="4"/>
      <c r="C37" s="11"/>
      <c r="D37" s="11"/>
      <c r="E37" s="2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54" t="s">
        <v>5</v>
      </c>
      <c r="B38" s="20"/>
      <c r="C38" s="20" t="s">
        <v>80</v>
      </c>
      <c r="D38" s="20" t="s">
        <v>11</v>
      </c>
      <c r="E38" s="51" t="s">
        <v>82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8"/>
      <c r="B39" s="13"/>
      <c r="C39" s="13" t="s">
        <v>83</v>
      </c>
      <c r="D39" s="13"/>
      <c r="E39" s="19" t="s">
        <v>10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52"/>
      <c r="B40" s="3" t="s">
        <v>108</v>
      </c>
      <c r="C40" s="8">
        <v>22144893946.950001</v>
      </c>
      <c r="D40" s="8">
        <v>19338317249.73</v>
      </c>
      <c r="E40" s="30">
        <v>19338317249.73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37"/>
      <c r="B41" s="53" t="s">
        <v>109</v>
      </c>
      <c r="C41" s="31">
        <v>-10715070</v>
      </c>
      <c r="D41" s="31">
        <v>-181576076.66</v>
      </c>
      <c r="E41" s="25">
        <v>-181576076.66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37"/>
      <c r="B42" s="53" t="s">
        <v>102</v>
      </c>
      <c r="C42" s="31">
        <v>0</v>
      </c>
      <c r="D42" s="31">
        <v>0</v>
      </c>
      <c r="E42" s="25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37"/>
      <c r="B43" s="53" t="s">
        <v>105</v>
      </c>
      <c r="C43" s="31">
        <v>10715070</v>
      </c>
      <c r="D43" s="31">
        <v>181576076.66</v>
      </c>
      <c r="E43" s="25">
        <v>181576076.66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37"/>
      <c r="B44" s="53" t="s">
        <v>110</v>
      </c>
      <c r="C44" s="31">
        <v>22134178877</v>
      </c>
      <c r="D44" s="31">
        <v>19122165070.98</v>
      </c>
      <c r="E44" s="25">
        <v>18405859262.799999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37"/>
      <c r="B45" s="53" t="s">
        <v>111</v>
      </c>
      <c r="C45" s="31">
        <v>0</v>
      </c>
      <c r="D45" s="31">
        <v>0</v>
      </c>
      <c r="E45" s="25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37"/>
      <c r="B46" s="53" t="s">
        <v>112</v>
      </c>
      <c r="C46" s="31">
        <v>-0.05</v>
      </c>
      <c r="D46" s="31">
        <v>34576102.090000004</v>
      </c>
      <c r="E46" s="25">
        <v>750881910.26999998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37"/>
      <c r="B47" s="53" t="s">
        <v>113</v>
      </c>
      <c r="C47" s="31">
        <v>10715069.949999999</v>
      </c>
      <c r="D47" s="31">
        <v>216152178.75</v>
      </c>
      <c r="E47" s="25">
        <v>932457986.92999995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38"/>
      <c r="B48" s="4"/>
      <c r="C48" s="11"/>
      <c r="D48" s="11"/>
      <c r="E48" s="2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54" t="s">
        <v>5</v>
      </c>
      <c r="B49" s="20"/>
      <c r="C49" s="20" t="s">
        <v>80</v>
      </c>
      <c r="D49" s="20" t="s">
        <v>11</v>
      </c>
      <c r="E49" s="51" t="s">
        <v>82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8"/>
      <c r="B50" s="13"/>
      <c r="C50" s="13" t="s">
        <v>83</v>
      </c>
      <c r="D50" s="13"/>
      <c r="E50" s="19" t="s">
        <v>10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52"/>
      <c r="B51" s="3" t="s">
        <v>114</v>
      </c>
      <c r="C51" s="8">
        <v>18441656991.889999</v>
      </c>
      <c r="D51" s="8">
        <v>18623735384.139999</v>
      </c>
      <c r="E51" s="30">
        <v>18623735384.139999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37"/>
      <c r="B52" s="53" t="s">
        <v>115</v>
      </c>
      <c r="C52" s="31">
        <v>-109468319</v>
      </c>
      <c r="D52" s="31">
        <v>-109470646.56</v>
      </c>
      <c r="E52" s="25">
        <v>-109470646.56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37"/>
      <c r="B53" s="53" t="s">
        <v>103</v>
      </c>
      <c r="C53" s="31">
        <v>0</v>
      </c>
      <c r="D53" s="31">
        <v>0</v>
      </c>
      <c r="E53" s="25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37"/>
      <c r="B54" s="53" t="s">
        <v>106</v>
      </c>
      <c r="C54" s="31">
        <v>109468319</v>
      </c>
      <c r="D54" s="31">
        <v>109470646.56</v>
      </c>
      <c r="E54" s="25">
        <v>109470646.56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37"/>
      <c r="B55" s="53" t="s">
        <v>116</v>
      </c>
      <c r="C55" s="31">
        <v>18332188673</v>
      </c>
      <c r="D55" s="31">
        <v>18566896790.57</v>
      </c>
      <c r="E55" s="25">
        <v>18555404578.27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37"/>
      <c r="B56" s="53" t="s">
        <v>117</v>
      </c>
      <c r="C56" s="31">
        <v>0</v>
      </c>
      <c r="D56" s="31">
        <v>199116267.34</v>
      </c>
      <c r="E56" s="25">
        <v>198474161.09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37"/>
      <c r="B57" s="53" t="s">
        <v>118</v>
      </c>
      <c r="C57" s="31">
        <v>-0.11</v>
      </c>
      <c r="D57" s="31">
        <v>146484214.34999999</v>
      </c>
      <c r="E57" s="25">
        <v>157334320.40000001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37"/>
      <c r="B58" s="53" t="s">
        <v>119</v>
      </c>
      <c r="C58" s="31">
        <v>109468318.89</v>
      </c>
      <c r="D58" s="31">
        <v>255954860.91</v>
      </c>
      <c r="E58" s="25">
        <v>266804966.96000001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38"/>
      <c r="B59" s="4"/>
      <c r="C59" s="11"/>
      <c r="D59" s="11"/>
      <c r="E59" s="2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 t="s">
        <v>2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"/>
  <sheetViews>
    <sheetView showGridLines="0" workbookViewId="0">
      <selection sqref="A1:G73"/>
    </sheetView>
  </sheetViews>
  <sheetFormatPr baseColWidth="10" defaultColWidth="11.42578125" defaultRowHeight="15" x14ac:dyDescent="0.25"/>
  <cols>
    <col min="1" max="1" width="70.7109375" customWidth="1"/>
    <col min="2" max="7" width="20.7109375" customWidth="1"/>
  </cols>
  <sheetData>
    <row r="1" spans="1:26" x14ac:dyDescent="0.25">
      <c r="A1" s="109" t="s">
        <v>1</v>
      </c>
      <c r="B1" s="109"/>
      <c r="C1" s="109"/>
      <c r="D1" s="109"/>
      <c r="E1" s="109"/>
      <c r="F1" s="109"/>
      <c r="G1" s="10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09" t="s">
        <v>12</v>
      </c>
      <c r="B2" s="109"/>
      <c r="C2" s="109"/>
      <c r="D2" s="109"/>
      <c r="E2" s="109"/>
      <c r="F2" s="109"/>
      <c r="G2" s="10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09" t="s">
        <v>0</v>
      </c>
      <c r="B3" s="109"/>
      <c r="C3" s="109"/>
      <c r="D3" s="109"/>
      <c r="E3" s="109"/>
      <c r="F3" s="109"/>
      <c r="G3" s="10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09" t="s">
        <v>3</v>
      </c>
      <c r="B4" s="109"/>
      <c r="C4" s="109"/>
      <c r="D4" s="109"/>
      <c r="E4" s="109"/>
      <c r="F4" s="109"/>
      <c r="G4" s="10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88"/>
      <c r="B5" s="88"/>
      <c r="C5" s="88"/>
      <c r="D5" s="88"/>
      <c r="E5" s="88"/>
      <c r="F5" s="88"/>
      <c r="G5" s="8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94" t="s">
        <v>77</v>
      </c>
      <c r="C6" s="94"/>
      <c r="D6" s="94"/>
      <c r="E6" s="94"/>
      <c r="F6" s="94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6" t="s">
        <v>5</v>
      </c>
      <c r="B7" s="2" t="s">
        <v>13</v>
      </c>
      <c r="C7" s="2" t="s">
        <v>7</v>
      </c>
      <c r="D7" s="2" t="s">
        <v>9</v>
      </c>
      <c r="E7" s="2" t="s">
        <v>11</v>
      </c>
      <c r="F7" s="2" t="s">
        <v>14</v>
      </c>
      <c r="G7" s="17" t="s">
        <v>15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8" t="s">
        <v>6</v>
      </c>
      <c r="B8" s="13"/>
      <c r="C8" s="13" t="s">
        <v>8</v>
      </c>
      <c r="D8" s="13"/>
      <c r="E8" s="13"/>
      <c r="F8" s="13"/>
      <c r="G8" s="1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4" t="s">
        <v>16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25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26" t="s">
        <v>17</v>
      </c>
      <c r="B10" s="9">
        <v>2080244219</v>
      </c>
      <c r="C10" s="9">
        <v>0</v>
      </c>
      <c r="D10" s="9">
        <v>2080244219</v>
      </c>
      <c r="E10" s="9">
        <v>2141174680.5999999</v>
      </c>
      <c r="F10" s="9">
        <v>2141174680.5999999</v>
      </c>
      <c r="G10" s="27">
        <v>60930461.600000001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6" t="s">
        <v>18</v>
      </c>
      <c r="B11" s="9">
        <v>1026632941.01</v>
      </c>
      <c r="C11" s="9">
        <v>-1026632941</v>
      </c>
      <c r="D11" s="9">
        <v>0.01</v>
      </c>
      <c r="E11" s="9">
        <v>0</v>
      </c>
      <c r="F11" s="9">
        <v>0</v>
      </c>
      <c r="G11" s="27">
        <v>-1026632941.01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" t="s">
        <v>19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27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26" t="s">
        <v>20</v>
      </c>
      <c r="B13" s="9">
        <v>1353895149</v>
      </c>
      <c r="C13" s="9">
        <v>0</v>
      </c>
      <c r="D13" s="9">
        <v>1353895149</v>
      </c>
      <c r="E13" s="9">
        <v>1347895991.02</v>
      </c>
      <c r="F13" s="9">
        <v>1347895991.02</v>
      </c>
      <c r="G13" s="27">
        <v>-5999157.9800000004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26" t="s">
        <v>21</v>
      </c>
      <c r="B14" s="9">
        <v>259434828</v>
      </c>
      <c r="C14" s="9">
        <v>0</v>
      </c>
      <c r="D14" s="9">
        <v>259434828</v>
      </c>
      <c r="E14" s="9">
        <v>143159233.90000001</v>
      </c>
      <c r="F14" s="9">
        <v>143159233.90000001</v>
      </c>
      <c r="G14" s="27">
        <v>-116275594.09999999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26" t="s">
        <v>22</v>
      </c>
      <c r="B15" s="9">
        <v>86935965</v>
      </c>
      <c r="C15" s="9">
        <v>0</v>
      </c>
      <c r="D15" s="9">
        <v>86935965</v>
      </c>
      <c r="E15" s="9">
        <v>163598509.97</v>
      </c>
      <c r="F15" s="9">
        <v>163598509.97</v>
      </c>
      <c r="G15" s="27">
        <v>76662544.969999999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26" t="s">
        <v>23</v>
      </c>
      <c r="B16" s="9">
        <v>2099926716</v>
      </c>
      <c r="C16" s="9">
        <v>-2099926716</v>
      </c>
      <c r="D16" s="9">
        <v>0</v>
      </c>
      <c r="E16" s="9">
        <v>0</v>
      </c>
      <c r="F16" s="9">
        <v>0</v>
      </c>
      <c r="G16" s="27">
        <v>-2099926716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24" t="s">
        <v>24</v>
      </c>
      <c r="B17" s="10">
        <v>14747231371.940001</v>
      </c>
      <c r="C17" s="10">
        <v>0</v>
      </c>
      <c r="D17" s="10">
        <v>14747231371.940001</v>
      </c>
      <c r="E17" s="10">
        <v>14934590835.389999</v>
      </c>
      <c r="F17" s="10">
        <v>14934590835.389999</v>
      </c>
      <c r="G17" s="25">
        <v>187359463.44999999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6" t="s">
        <v>25</v>
      </c>
      <c r="B18" s="9">
        <v>10753430085.98</v>
      </c>
      <c r="C18" s="9">
        <v>0</v>
      </c>
      <c r="D18" s="9">
        <v>10753430085.98</v>
      </c>
      <c r="E18" s="9">
        <v>10553442823.389999</v>
      </c>
      <c r="F18" s="9">
        <v>10553442823.389999</v>
      </c>
      <c r="G18" s="27">
        <v>-199987262.59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26" t="s">
        <v>26</v>
      </c>
      <c r="B19" s="9">
        <v>953894944.99000001</v>
      </c>
      <c r="C19" s="9">
        <v>0</v>
      </c>
      <c r="D19" s="9">
        <v>953894944.99000001</v>
      </c>
      <c r="E19" s="9">
        <v>936336622</v>
      </c>
      <c r="F19" s="9">
        <v>936336622</v>
      </c>
      <c r="G19" s="27">
        <v>-17558322.989999998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26" t="s">
        <v>27</v>
      </c>
      <c r="B20" s="9">
        <v>1138446317.01</v>
      </c>
      <c r="C20" s="9">
        <v>0</v>
      </c>
      <c r="D20" s="9">
        <v>1138446317.01</v>
      </c>
      <c r="E20" s="9">
        <v>1152024357</v>
      </c>
      <c r="F20" s="9">
        <v>1152024357</v>
      </c>
      <c r="G20" s="27">
        <v>13578039.99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26" t="s">
        <v>28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27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6" t="s">
        <v>29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27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26" t="s">
        <v>30</v>
      </c>
      <c r="B23" s="9">
        <v>291051624.98000002</v>
      </c>
      <c r="C23" s="9">
        <v>0</v>
      </c>
      <c r="D23" s="9">
        <v>291051624.98000002</v>
      </c>
      <c r="E23" s="9">
        <v>297109263</v>
      </c>
      <c r="F23" s="9">
        <v>297109263</v>
      </c>
      <c r="G23" s="27">
        <v>6057638.0199999996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26" t="s">
        <v>31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27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26" t="s">
        <v>32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27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26" t="s">
        <v>33</v>
      </c>
      <c r="B26" s="9">
        <v>415524652.01999998</v>
      </c>
      <c r="C26" s="9">
        <v>0</v>
      </c>
      <c r="D26" s="9">
        <v>415524652.01999998</v>
      </c>
      <c r="E26" s="9">
        <v>613971224</v>
      </c>
      <c r="F26" s="9">
        <v>613971224</v>
      </c>
      <c r="G26" s="27">
        <v>198446571.97999999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26" t="s">
        <v>34</v>
      </c>
      <c r="B27" s="9">
        <v>1194883746.96</v>
      </c>
      <c r="C27" s="9">
        <v>0</v>
      </c>
      <c r="D27" s="9">
        <v>1194883746.96</v>
      </c>
      <c r="E27" s="9">
        <v>1381706546</v>
      </c>
      <c r="F27" s="9">
        <v>1381706546</v>
      </c>
      <c r="G27" s="27">
        <v>186822799.03999999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26" t="s">
        <v>35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27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24" t="s">
        <v>36</v>
      </c>
      <c r="B29" s="10">
        <v>490592757</v>
      </c>
      <c r="C29" s="10">
        <v>0</v>
      </c>
      <c r="D29" s="10">
        <v>490592757</v>
      </c>
      <c r="E29" s="10">
        <v>607897998.85000002</v>
      </c>
      <c r="F29" s="10">
        <v>607897998.85000002</v>
      </c>
      <c r="G29" s="25">
        <v>117305241.84999999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26" t="s">
        <v>37</v>
      </c>
      <c r="B30" s="9">
        <v>1</v>
      </c>
      <c r="C30" s="9">
        <v>0</v>
      </c>
      <c r="D30" s="9">
        <v>1</v>
      </c>
      <c r="E30" s="9">
        <v>0</v>
      </c>
      <c r="F30" s="9">
        <v>0</v>
      </c>
      <c r="G30" s="27">
        <v>-1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26" t="s">
        <v>38</v>
      </c>
      <c r="B31" s="9">
        <v>34723008</v>
      </c>
      <c r="C31" s="9">
        <v>0</v>
      </c>
      <c r="D31" s="9">
        <v>34723008</v>
      </c>
      <c r="E31" s="9">
        <v>34723008</v>
      </c>
      <c r="F31" s="9">
        <v>34723008</v>
      </c>
      <c r="G31" s="27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26" t="s">
        <v>39</v>
      </c>
      <c r="B32" s="9">
        <v>134187780</v>
      </c>
      <c r="C32" s="9">
        <v>0</v>
      </c>
      <c r="D32" s="9">
        <v>134187780</v>
      </c>
      <c r="E32" s="9">
        <v>196200564.44999999</v>
      </c>
      <c r="F32" s="9">
        <v>196200564.44999999</v>
      </c>
      <c r="G32" s="27">
        <v>62012784.450000003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26" t="s">
        <v>40</v>
      </c>
      <c r="B33" s="9">
        <v>31154833</v>
      </c>
      <c r="C33" s="9">
        <v>0</v>
      </c>
      <c r="D33" s="9">
        <v>31154833</v>
      </c>
      <c r="E33" s="9">
        <v>19282699</v>
      </c>
      <c r="F33" s="9">
        <v>19282699</v>
      </c>
      <c r="G33" s="27">
        <v>-11872134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26" t="s">
        <v>41</v>
      </c>
      <c r="B34" s="9">
        <v>290527135</v>
      </c>
      <c r="C34" s="9">
        <v>0</v>
      </c>
      <c r="D34" s="9">
        <v>290527135</v>
      </c>
      <c r="E34" s="9">
        <v>357691727.39999998</v>
      </c>
      <c r="F34" s="9">
        <v>357691727.39999998</v>
      </c>
      <c r="G34" s="27">
        <v>67164592.400000006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26" t="s">
        <v>42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27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24" t="s">
        <v>43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25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26" t="s">
        <v>44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27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24" t="s">
        <v>45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25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26" t="s">
        <v>46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27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26" t="s">
        <v>47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27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24" t="s">
        <v>48</v>
      </c>
      <c r="B41" s="10">
        <v>22144893946.950001</v>
      </c>
      <c r="C41" s="10">
        <v>-3126559657</v>
      </c>
      <c r="D41" s="10">
        <v>19018334289.950001</v>
      </c>
      <c r="E41" s="10">
        <v>19338317249.73</v>
      </c>
      <c r="F41" s="10">
        <v>19338317249.73</v>
      </c>
      <c r="G41" s="25">
        <v>-2806576697.2199998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24" t="s">
        <v>49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5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24" t="s">
        <v>50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25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24" t="s">
        <v>51</v>
      </c>
      <c r="B44" s="10">
        <v>13124756418.889999</v>
      </c>
      <c r="C44" s="10">
        <v>-51162422</v>
      </c>
      <c r="D44" s="10">
        <v>13073593996.889999</v>
      </c>
      <c r="E44" s="10">
        <v>13549662085.879999</v>
      </c>
      <c r="F44" s="10">
        <v>13549662085.879999</v>
      </c>
      <c r="G44" s="25">
        <v>424905666.99000001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26" t="s">
        <v>52</v>
      </c>
      <c r="B45" s="9">
        <v>5790898313.9799995</v>
      </c>
      <c r="C45" s="9">
        <v>0</v>
      </c>
      <c r="D45" s="9">
        <v>5790898313.9799995</v>
      </c>
      <c r="E45" s="9">
        <v>6276173604.9300003</v>
      </c>
      <c r="F45" s="9">
        <v>6276173604.9300003</v>
      </c>
      <c r="G45" s="27">
        <v>485275290.94999999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26" t="s">
        <v>53</v>
      </c>
      <c r="B46" s="9">
        <v>2091210999.99</v>
      </c>
      <c r="C46" s="9">
        <v>-2092474</v>
      </c>
      <c r="D46" s="9">
        <v>2089118525.99</v>
      </c>
      <c r="E46" s="9">
        <v>2075753128.78</v>
      </c>
      <c r="F46" s="9">
        <v>2075753128.78</v>
      </c>
      <c r="G46" s="27">
        <v>-15457871.210000001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26" t="s">
        <v>54</v>
      </c>
      <c r="B47" s="9">
        <v>1820716000</v>
      </c>
      <c r="C47" s="9">
        <v>9462204</v>
      </c>
      <c r="D47" s="9">
        <v>1830178204</v>
      </c>
      <c r="E47" s="9">
        <v>1830178204</v>
      </c>
      <c r="F47" s="9">
        <v>1830178204</v>
      </c>
      <c r="G47" s="27">
        <v>9462204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 x14ac:dyDescent="0.25">
      <c r="A48" s="26" t="s">
        <v>55</v>
      </c>
      <c r="B48" s="9">
        <v>1455760000</v>
      </c>
      <c r="C48" s="9">
        <v>9132058</v>
      </c>
      <c r="D48" s="9">
        <v>1464892058</v>
      </c>
      <c r="E48" s="9">
        <v>1464892058</v>
      </c>
      <c r="F48" s="9">
        <v>1464892058</v>
      </c>
      <c r="G48" s="27">
        <v>9132058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26" t="s">
        <v>56</v>
      </c>
      <c r="B49" s="9">
        <v>748324704.96000004</v>
      </c>
      <c r="C49" s="9">
        <v>-50055340</v>
      </c>
      <c r="D49" s="9">
        <v>698269364.96000004</v>
      </c>
      <c r="E49" s="9">
        <v>698269365</v>
      </c>
      <c r="F49" s="9">
        <v>698269365</v>
      </c>
      <c r="G49" s="27">
        <v>-50055339.960000001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26" t="s">
        <v>57</v>
      </c>
      <c r="B50" s="9">
        <v>183348000</v>
      </c>
      <c r="C50" s="9">
        <v>-183735</v>
      </c>
      <c r="D50" s="9">
        <v>183164265</v>
      </c>
      <c r="E50" s="9">
        <v>187322459.16999999</v>
      </c>
      <c r="F50" s="9">
        <v>187322459.16999999</v>
      </c>
      <c r="G50" s="27">
        <v>3974459.17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" x14ac:dyDescent="0.25">
      <c r="A51" s="26" t="s">
        <v>58</v>
      </c>
      <c r="B51" s="9">
        <v>185869400</v>
      </c>
      <c r="C51" s="9">
        <v>-22289370</v>
      </c>
      <c r="D51" s="9">
        <v>163580030</v>
      </c>
      <c r="E51" s="9">
        <v>163580031</v>
      </c>
      <c r="F51" s="9">
        <v>163580031</v>
      </c>
      <c r="G51" s="27">
        <v>-22289369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" x14ac:dyDescent="0.25">
      <c r="A52" s="26" t="s">
        <v>59</v>
      </c>
      <c r="B52" s="9">
        <v>848628999.96000004</v>
      </c>
      <c r="C52" s="9">
        <v>4864235</v>
      </c>
      <c r="D52" s="9">
        <v>853493234.96000004</v>
      </c>
      <c r="E52" s="9">
        <v>853493235</v>
      </c>
      <c r="F52" s="9">
        <v>853493235</v>
      </c>
      <c r="G52" s="27">
        <v>4864235.04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24" t="s">
        <v>60</v>
      </c>
      <c r="B53" s="10">
        <v>3411316692</v>
      </c>
      <c r="C53" s="10">
        <v>-204625693.69999999</v>
      </c>
      <c r="D53" s="10">
        <v>3206690998.3000002</v>
      </c>
      <c r="E53" s="10">
        <v>3068898793.7600002</v>
      </c>
      <c r="F53" s="10">
        <v>3068898793.7600002</v>
      </c>
      <c r="G53" s="25">
        <v>-342417898.24000001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26" t="s">
        <v>61</v>
      </c>
      <c r="B54" s="9">
        <v>1326388899</v>
      </c>
      <c r="C54" s="9">
        <v>53508901.780000001</v>
      </c>
      <c r="D54" s="9">
        <v>1379897800.78</v>
      </c>
      <c r="E54" s="9">
        <v>826043905.01999998</v>
      </c>
      <c r="F54" s="9">
        <v>826043905.01999998</v>
      </c>
      <c r="G54" s="27">
        <v>-500344993.98000002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26" t="s">
        <v>62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27"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26" t="s">
        <v>63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27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26" t="s">
        <v>64</v>
      </c>
      <c r="B57" s="9">
        <v>2084927793</v>
      </c>
      <c r="C57" s="9">
        <v>-258134595.47999999</v>
      </c>
      <c r="D57" s="9">
        <v>1826793197.52</v>
      </c>
      <c r="E57" s="9">
        <v>2242854888.7399998</v>
      </c>
      <c r="F57" s="9">
        <v>2242854888.7399998</v>
      </c>
      <c r="G57" s="27">
        <v>157927095.74000001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24" t="s">
        <v>65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25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x14ac:dyDescent="0.25">
      <c r="A59" s="26" t="s">
        <v>66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27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26" t="s">
        <v>67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27"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26" t="s">
        <v>68</v>
      </c>
      <c r="B61" s="9">
        <v>1905583881</v>
      </c>
      <c r="C61" s="9">
        <v>54483817</v>
      </c>
      <c r="D61" s="9">
        <v>1960067698</v>
      </c>
      <c r="E61" s="9">
        <v>2005174504.5</v>
      </c>
      <c r="F61" s="9">
        <v>2005174504.5</v>
      </c>
      <c r="G61" s="27">
        <v>99590623.5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26" t="s">
        <v>69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27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24" t="s">
        <v>70</v>
      </c>
      <c r="B63" s="10">
        <v>18441656991.889999</v>
      </c>
      <c r="C63" s="10">
        <v>-201304298.69999999</v>
      </c>
      <c r="D63" s="10">
        <v>18240352693.189999</v>
      </c>
      <c r="E63" s="10">
        <v>18623735384.139999</v>
      </c>
      <c r="F63" s="10">
        <v>18623735384.139999</v>
      </c>
      <c r="G63" s="25">
        <v>182078392.25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24" t="s">
        <v>71</v>
      </c>
      <c r="B64" s="10">
        <v>0</v>
      </c>
      <c r="C64" s="10">
        <v>2620000000</v>
      </c>
      <c r="D64" s="10">
        <v>2620000000</v>
      </c>
      <c r="E64" s="10">
        <v>784088270.44000006</v>
      </c>
      <c r="F64" s="10">
        <v>784088270.44000006</v>
      </c>
      <c r="G64" s="25">
        <v>784088270.44000006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26" t="s">
        <v>4</v>
      </c>
      <c r="B65" s="9">
        <v>0</v>
      </c>
      <c r="C65" s="9">
        <v>2620000000</v>
      </c>
      <c r="D65" s="9">
        <v>2620000000</v>
      </c>
      <c r="E65" s="9">
        <v>784088270.44000006</v>
      </c>
      <c r="F65" s="9">
        <v>784088270.44000006</v>
      </c>
      <c r="G65" s="27">
        <v>784088270.44000006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24" t="s">
        <v>72</v>
      </c>
      <c r="B66" s="10">
        <v>40586550938.839996</v>
      </c>
      <c r="C66" s="10">
        <v>-707863955.70000005</v>
      </c>
      <c r="D66" s="10">
        <v>39878686983.139999</v>
      </c>
      <c r="E66" s="10">
        <v>38746140904.309998</v>
      </c>
      <c r="F66" s="10">
        <v>38746140904.309998</v>
      </c>
      <c r="G66" s="25">
        <v>-1840410034.53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24" t="s">
        <v>73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25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 x14ac:dyDescent="0.25">
      <c r="A68" s="26" t="s">
        <v>74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27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" x14ac:dyDescent="0.25">
      <c r="A69" s="26" t="s">
        <v>75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27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24" t="s">
        <v>76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25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28"/>
      <c r="B71" s="11"/>
      <c r="C71" s="11"/>
      <c r="D71" s="11"/>
      <c r="E71" s="11"/>
      <c r="F71" s="11"/>
      <c r="G71" s="2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2"/>
      <c r="C72" s="12"/>
      <c r="D72" s="12"/>
      <c r="E72" s="12"/>
      <c r="F72" s="12"/>
      <c r="G72" s="1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 t="s">
        <v>2</v>
      </c>
      <c r="B73" s="1"/>
      <c r="C73" s="1"/>
      <c r="D73" s="1"/>
      <c r="E73" s="12">
        <f>+'BALANCE PRESUPUESTARIO'!D12-'AE- OBJETO DE GASTO'!E158</f>
        <v>-291046723.21999359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6"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A7E0-C5B9-42AB-A653-589E00CEFC44}">
  <dimension ref="A1:Z200"/>
  <sheetViews>
    <sheetView showGridLines="0" workbookViewId="0">
      <selection sqref="A1:G162"/>
    </sheetView>
  </sheetViews>
  <sheetFormatPr baseColWidth="10" defaultColWidth="11.42578125" defaultRowHeight="15" x14ac:dyDescent="0.25"/>
  <cols>
    <col min="1" max="1" width="70.7109375" customWidth="1"/>
    <col min="2" max="7" width="20.7109375" customWidth="1"/>
  </cols>
  <sheetData>
    <row r="1" spans="1:26" x14ac:dyDescent="0.25">
      <c r="A1" s="109" t="s">
        <v>1</v>
      </c>
      <c r="B1" s="109"/>
      <c r="C1" s="109"/>
      <c r="D1" s="109"/>
      <c r="E1" s="109"/>
      <c r="F1" s="109"/>
      <c r="G1" s="10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09" t="s">
        <v>189</v>
      </c>
      <c r="B2" s="109"/>
      <c r="C2" s="109"/>
      <c r="D2" s="109"/>
      <c r="E2" s="109"/>
      <c r="F2" s="109"/>
      <c r="G2" s="10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09" t="s">
        <v>190</v>
      </c>
      <c r="B3" s="109"/>
      <c r="C3" s="109"/>
      <c r="D3" s="109"/>
      <c r="E3" s="109"/>
      <c r="F3" s="109"/>
      <c r="G3" s="10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09" t="s">
        <v>0</v>
      </c>
      <c r="B4" s="109"/>
      <c r="C4" s="109"/>
      <c r="D4" s="109"/>
      <c r="E4" s="109"/>
      <c r="F4" s="109"/>
      <c r="G4" s="10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09" t="s">
        <v>3</v>
      </c>
      <c r="B5" s="109"/>
      <c r="C5" s="109"/>
      <c r="D5" s="109"/>
      <c r="E5" s="109"/>
      <c r="F5" s="109"/>
      <c r="G5" s="10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3"/>
      <c r="B6" s="23"/>
      <c r="C6" s="23"/>
      <c r="D6" s="23"/>
      <c r="E6" s="23"/>
      <c r="F6" s="23"/>
      <c r="G6" s="2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94" t="s">
        <v>191</v>
      </c>
      <c r="C7" s="94"/>
      <c r="D7" s="94"/>
      <c r="E7" s="94"/>
      <c r="F7" s="94"/>
      <c r="G7" s="97" t="s">
        <v>192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6" t="s">
        <v>5</v>
      </c>
      <c r="B8" s="103" t="s">
        <v>193</v>
      </c>
      <c r="C8" s="33" t="s">
        <v>7</v>
      </c>
      <c r="D8" s="103" t="s">
        <v>9</v>
      </c>
      <c r="E8" s="103" t="s">
        <v>11</v>
      </c>
      <c r="F8" s="103" t="s">
        <v>10</v>
      </c>
      <c r="G8" s="1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55" t="s">
        <v>6</v>
      </c>
      <c r="B9" s="104"/>
      <c r="C9" s="34" t="s">
        <v>8</v>
      </c>
      <c r="D9" s="104"/>
      <c r="E9" s="104"/>
      <c r="F9" s="104"/>
      <c r="G9" s="1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6" t="s">
        <v>194</v>
      </c>
      <c r="B10" s="8">
        <v>22144893947</v>
      </c>
      <c r="C10" s="8">
        <v>-2209869870.1900001</v>
      </c>
      <c r="D10" s="8">
        <v>19935024076.810001</v>
      </c>
      <c r="E10" s="8">
        <v>19303741147.639999</v>
      </c>
      <c r="F10" s="8">
        <v>18587435339.459999</v>
      </c>
      <c r="G10" s="30">
        <v>631282929.16999996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4" t="s">
        <v>195</v>
      </c>
      <c r="B11" s="31">
        <v>5896395165</v>
      </c>
      <c r="C11" s="31">
        <v>-847565930.25</v>
      </c>
      <c r="D11" s="31">
        <v>5048829234.75</v>
      </c>
      <c r="E11" s="31">
        <v>5046974152.04</v>
      </c>
      <c r="F11" s="31">
        <v>4995504074.3500004</v>
      </c>
      <c r="G11" s="25">
        <v>1855082.71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" t="s">
        <v>196</v>
      </c>
      <c r="B12" s="12">
        <v>2905265278</v>
      </c>
      <c r="C12" s="12">
        <v>-210878496.86000001</v>
      </c>
      <c r="D12" s="12">
        <v>2694386781.1399999</v>
      </c>
      <c r="E12" s="12">
        <v>2694386633.0300002</v>
      </c>
      <c r="F12" s="12">
        <v>2694386633.0300002</v>
      </c>
      <c r="G12" s="27">
        <v>148.11000000000001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26" t="s">
        <v>197</v>
      </c>
      <c r="B13" s="12">
        <v>385330495</v>
      </c>
      <c r="C13" s="12">
        <v>266331892.63</v>
      </c>
      <c r="D13" s="12">
        <v>651662387.63</v>
      </c>
      <c r="E13" s="12">
        <v>651621721.14999998</v>
      </c>
      <c r="F13" s="12">
        <v>650949152.65999997</v>
      </c>
      <c r="G13" s="27">
        <v>40666.480000000003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26" t="s">
        <v>198</v>
      </c>
      <c r="B14" s="12">
        <v>1072384702</v>
      </c>
      <c r="C14" s="12">
        <v>-250985263.38</v>
      </c>
      <c r="D14" s="12">
        <v>821399438.62</v>
      </c>
      <c r="E14" s="12">
        <v>819591890.44000006</v>
      </c>
      <c r="F14" s="12">
        <v>819591890.44000006</v>
      </c>
      <c r="G14" s="27">
        <v>1807548.18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26" t="s">
        <v>199</v>
      </c>
      <c r="B15" s="12">
        <v>511988146</v>
      </c>
      <c r="C15" s="12">
        <v>-21691533.800000001</v>
      </c>
      <c r="D15" s="12">
        <v>490296612.19999999</v>
      </c>
      <c r="E15" s="12">
        <v>490291570.37</v>
      </c>
      <c r="F15" s="12">
        <v>439494061.17000002</v>
      </c>
      <c r="G15" s="27">
        <v>5041.83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26" t="s">
        <v>200</v>
      </c>
      <c r="B16" s="12">
        <v>430747556</v>
      </c>
      <c r="C16" s="12">
        <v>-186006338.25999999</v>
      </c>
      <c r="D16" s="12">
        <v>244741217.74000001</v>
      </c>
      <c r="E16" s="12">
        <v>244741005.66999999</v>
      </c>
      <c r="F16" s="12">
        <v>244741005.66999999</v>
      </c>
      <c r="G16" s="27">
        <v>212.07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26" t="s">
        <v>201</v>
      </c>
      <c r="B17" s="12">
        <v>299104871</v>
      </c>
      <c r="C17" s="12">
        <v>-299104871</v>
      </c>
      <c r="D17" s="12">
        <v>0</v>
      </c>
      <c r="E17" s="12">
        <v>0</v>
      </c>
      <c r="F17" s="12">
        <v>0</v>
      </c>
      <c r="G17" s="27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6" t="s">
        <v>202</v>
      </c>
      <c r="B18" s="12">
        <v>291574117</v>
      </c>
      <c r="C18" s="12">
        <v>-145231319.58000001</v>
      </c>
      <c r="D18" s="12">
        <v>146342797.41999999</v>
      </c>
      <c r="E18" s="12">
        <v>146341331.38</v>
      </c>
      <c r="F18" s="12">
        <v>146341331.38</v>
      </c>
      <c r="G18" s="27">
        <v>1466.04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24" t="s">
        <v>203</v>
      </c>
      <c r="B19" s="31">
        <v>689617114</v>
      </c>
      <c r="C19" s="31">
        <v>5666345.6799999997</v>
      </c>
      <c r="D19" s="31">
        <v>695283459.67999995</v>
      </c>
      <c r="E19" s="31">
        <v>694249669.71000004</v>
      </c>
      <c r="F19" s="31">
        <v>586849273.27999997</v>
      </c>
      <c r="G19" s="25">
        <v>1033789.97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26" t="s">
        <v>204</v>
      </c>
      <c r="B20" s="12">
        <v>76519668</v>
      </c>
      <c r="C20" s="12">
        <v>-26691338.27</v>
      </c>
      <c r="D20" s="12">
        <v>49828329.729999997</v>
      </c>
      <c r="E20" s="12">
        <v>49789642.240000002</v>
      </c>
      <c r="F20" s="12">
        <v>42868120.799999997</v>
      </c>
      <c r="G20" s="27">
        <v>38687.49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26" t="s">
        <v>205</v>
      </c>
      <c r="B21" s="12">
        <v>137407404</v>
      </c>
      <c r="C21" s="12">
        <v>15649057.310000001</v>
      </c>
      <c r="D21" s="12">
        <v>153056461.31</v>
      </c>
      <c r="E21" s="12">
        <v>152676793.56</v>
      </c>
      <c r="F21" s="12">
        <v>138558054.05000001</v>
      </c>
      <c r="G21" s="27">
        <v>379667.75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6" t="s">
        <v>206</v>
      </c>
      <c r="B22" s="12">
        <v>87000</v>
      </c>
      <c r="C22" s="12">
        <v>-53635.35</v>
      </c>
      <c r="D22" s="12">
        <v>33364.65</v>
      </c>
      <c r="E22" s="12">
        <v>23467.65</v>
      </c>
      <c r="F22" s="12">
        <v>23467.65</v>
      </c>
      <c r="G22" s="27">
        <v>9897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26" t="s">
        <v>207</v>
      </c>
      <c r="B23" s="12">
        <v>31146882</v>
      </c>
      <c r="C23" s="12">
        <v>433451.01</v>
      </c>
      <c r="D23" s="12">
        <v>31580333.010000002</v>
      </c>
      <c r="E23" s="12">
        <v>31427621.050000001</v>
      </c>
      <c r="F23" s="12">
        <v>26137798.050000001</v>
      </c>
      <c r="G23" s="27">
        <v>152711.96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26" t="s">
        <v>208</v>
      </c>
      <c r="B24" s="12">
        <v>11301145</v>
      </c>
      <c r="C24" s="12">
        <v>11391806.67</v>
      </c>
      <c r="D24" s="12">
        <v>22692951.670000002</v>
      </c>
      <c r="E24" s="12">
        <v>22612648.48</v>
      </c>
      <c r="F24" s="12">
        <v>14089353.060000001</v>
      </c>
      <c r="G24" s="27">
        <v>80303.19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26" t="s">
        <v>209</v>
      </c>
      <c r="B25" s="12">
        <v>304878318</v>
      </c>
      <c r="C25" s="12">
        <v>31966757.359999999</v>
      </c>
      <c r="D25" s="12">
        <v>336845075.36000001</v>
      </c>
      <c r="E25" s="12">
        <v>336738577.02999997</v>
      </c>
      <c r="F25" s="12">
        <v>275811457.13</v>
      </c>
      <c r="G25" s="27">
        <v>106498.33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26" t="s">
        <v>210</v>
      </c>
      <c r="B26" s="12">
        <v>39454413</v>
      </c>
      <c r="C26" s="12">
        <v>-1290407.58</v>
      </c>
      <c r="D26" s="12">
        <v>38164005.420000002</v>
      </c>
      <c r="E26" s="12">
        <v>38119990.170000002</v>
      </c>
      <c r="F26" s="12">
        <v>30238995.469999999</v>
      </c>
      <c r="G26" s="27">
        <v>44015.25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26" t="s">
        <v>211</v>
      </c>
      <c r="B27" s="12">
        <v>635000</v>
      </c>
      <c r="C27" s="12">
        <v>1207154.28</v>
      </c>
      <c r="D27" s="12">
        <v>1842154.28</v>
      </c>
      <c r="E27" s="12">
        <v>1842154.28</v>
      </c>
      <c r="F27" s="12">
        <v>1842154.26</v>
      </c>
      <c r="G27" s="27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26" t="s">
        <v>212</v>
      </c>
      <c r="B28" s="12">
        <v>88187284</v>
      </c>
      <c r="C28" s="12">
        <v>-26946499.75</v>
      </c>
      <c r="D28" s="12">
        <v>61240784.25</v>
      </c>
      <c r="E28" s="12">
        <v>61018775.25</v>
      </c>
      <c r="F28" s="12">
        <v>57279872.810000002</v>
      </c>
      <c r="G28" s="27">
        <v>222009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24" t="s">
        <v>213</v>
      </c>
      <c r="B29" s="31">
        <v>1824313285</v>
      </c>
      <c r="C29" s="31">
        <v>559646681.13</v>
      </c>
      <c r="D29" s="31">
        <v>2383959966.1300001</v>
      </c>
      <c r="E29" s="31">
        <v>2367175662.1399999</v>
      </c>
      <c r="F29" s="31">
        <v>2102118477.26</v>
      </c>
      <c r="G29" s="25">
        <v>16784303.989999998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26" t="s">
        <v>214</v>
      </c>
      <c r="B30" s="12">
        <v>141828066</v>
      </c>
      <c r="C30" s="12">
        <v>138117036.55000001</v>
      </c>
      <c r="D30" s="12">
        <v>279945102.55000001</v>
      </c>
      <c r="E30" s="12">
        <v>279755957.63999999</v>
      </c>
      <c r="F30" s="12">
        <v>278997026.10000002</v>
      </c>
      <c r="G30" s="27">
        <v>189144.91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26" t="s">
        <v>215</v>
      </c>
      <c r="B31" s="12">
        <v>582982516</v>
      </c>
      <c r="C31" s="12">
        <v>-9281085.3200000003</v>
      </c>
      <c r="D31" s="12">
        <v>573701430.67999995</v>
      </c>
      <c r="E31" s="12">
        <v>573506232.74000001</v>
      </c>
      <c r="F31" s="12">
        <v>541443248.53999996</v>
      </c>
      <c r="G31" s="27">
        <v>195197.94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26" t="s">
        <v>216</v>
      </c>
      <c r="B32" s="12">
        <v>248513840</v>
      </c>
      <c r="C32" s="12">
        <v>121602388.12</v>
      </c>
      <c r="D32" s="12">
        <v>370116228.12</v>
      </c>
      <c r="E32" s="12">
        <v>355027678.31</v>
      </c>
      <c r="F32" s="12">
        <v>307285067.63999999</v>
      </c>
      <c r="G32" s="27">
        <v>15088549.810000001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26" t="s">
        <v>217</v>
      </c>
      <c r="B33" s="12">
        <v>113861941</v>
      </c>
      <c r="C33" s="12">
        <v>-41065090.450000003</v>
      </c>
      <c r="D33" s="12">
        <v>72796850.549999997</v>
      </c>
      <c r="E33" s="12">
        <v>72582591.379999995</v>
      </c>
      <c r="F33" s="12">
        <v>67704213.120000005</v>
      </c>
      <c r="G33" s="27">
        <v>214259.17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26" t="s">
        <v>218</v>
      </c>
      <c r="B34" s="12">
        <v>275589569</v>
      </c>
      <c r="C34" s="12">
        <v>-48381426.670000002</v>
      </c>
      <c r="D34" s="12">
        <v>227208142.33000001</v>
      </c>
      <c r="E34" s="12">
        <v>226786074.69</v>
      </c>
      <c r="F34" s="12">
        <v>187182473.66999999</v>
      </c>
      <c r="G34" s="27">
        <v>422067.64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26" t="s">
        <v>219</v>
      </c>
      <c r="B35" s="12">
        <v>102625504</v>
      </c>
      <c r="C35" s="12">
        <v>172904965.38</v>
      </c>
      <c r="D35" s="12">
        <v>275530469.38</v>
      </c>
      <c r="E35" s="12">
        <v>275524030.48000002</v>
      </c>
      <c r="F35" s="12">
        <v>214618783.15000001</v>
      </c>
      <c r="G35" s="27">
        <v>6438.9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26" t="s">
        <v>220</v>
      </c>
      <c r="B36" s="12">
        <v>25600013</v>
      </c>
      <c r="C36" s="12">
        <v>5555699.4500000002</v>
      </c>
      <c r="D36" s="12">
        <v>31155712.449999999</v>
      </c>
      <c r="E36" s="12">
        <v>30780503.41</v>
      </c>
      <c r="F36" s="12">
        <v>28708004.02</v>
      </c>
      <c r="G36" s="27">
        <v>375209.04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26" t="s">
        <v>221</v>
      </c>
      <c r="B37" s="12">
        <v>186488779</v>
      </c>
      <c r="C37" s="12">
        <v>-118740452.70999999</v>
      </c>
      <c r="D37" s="12">
        <v>67748326.290000007</v>
      </c>
      <c r="E37" s="12">
        <v>67575478.599999994</v>
      </c>
      <c r="F37" s="12">
        <v>57777041.960000001</v>
      </c>
      <c r="G37" s="27">
        <v>172847.69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26" t="s">
        <v>222</v>
      </c>
      <c r="B38" s="12">
        <v>146823057</v>
      </c>
      <c r="C38" s="12">
        <v>338934646.77999997</v>
      </c>
      <c r="D38" s="12">
        <v>485757703.77999997</v>
      </c>
      <c r="E38" s="12">
        <v>485637114.88999999</v>
      </c>
      <c r="F38" s="12">
        <v>418402619.06</v>
      </c>
      <c r="G38" s="27">
        <v>120588.89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" x14ac:dyDescent="0.25">
      <c r="A39" s="24" t="s">
        <v>223</v>
      </c>
      <c r="B39" s="31">
        <v>9878698854</v>
      </c>
      <c r="C39" s="31">
        <v>-2696653616.4400001</v>
      </c>
      <c r="D39" s="31">
        <v>7182045237.5600004</v>
      </c>
      <c r="E39" s="31">
        <v>7180568682.6300001</v>
      </c>
      <c r="F39" s="31">
        <v>6909574022.8299999</v>
      </c>
      <c r="G39" s="25">
        <v>1476554.93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26" t="s">
        <v>224</v>
      </c>
      <c r="B40" s="12">
        <v>6479628686</v>
      </c>
      <c r="C40" s="12">
        <v>-1280873307.5999999</v>
      </c>
      <c r="D40" s="12">
        <v>5198755378.3999996</v>
      </c>
      <c r="E40" s="12">
        <v>5198650492.5600004</v>
      </c>
      <c r="F40" s="12">
        <v>5024389883.21</v>
      </c>
      <c r="G40" s="27">
        <v>104885.84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26" t="s">
        <v>225</v>
      </c>
      <c r="B41" s="12">
        <v>6090000</v>
      </c>
      <c r="C41" s="12">
        <v>-2725000</v>
      </c>
      <c r="D41" s="12">
        <v>3365000</v>
      </c>
      <c r="E41" s="12">
        <v>3365000</v>
      </c>
      <c r="F41" s="12">
        <v>3365000</v>
      </c>
      <c r="G41" s="27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26" t="s">
        <v>226</v>
      </c>
      <c r="B42" s="12">
        <v>1186587135</v>
      </c>
      <c r="C42" s="12">
        <v>-437289147.18000001</v>
      </c>
      <c r="D42" s="12">
        <v>749297987.82000005</v>
      </c>
      <c r="E42" s="12">
        <v>747937888.85000002</v>
      </c>
      <c r="F42" s="12">
        <v>708347856.25999999</v>
      </c>
      <c r="G42" s="27">
        <v>1360098.97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26" t="s">
        <v>227</v>
      </c>
      <c r="B43" s="12">
        <v>387916916</v>
      </c>
      <c r="C43" s="12">
        <v>-6359248.0199999996</v>
      </c>
      <c r="D43" s="12">
        <v>381557667.98000002</v>
      </c>
      <c r="E43" s="12">
        <v>381546201.48000002</v>
      </c>
      <c r="F43" s="12">
        <v>333238443.88</v>
      </c>
      <c r="G43" s="27">
        <v>11466.5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26" t="s">
        <v>228</v>
      </c>
      <c r="B44" s="12">
        <v>1195700171</v>
      </c>
      <c r="C44" s="12">
        <v>-434740719.63999999</v>
      </c>
      <c r="D44" s="12">
        <v>760959451.36000001</v>
      </c>
      <c r="E44" s="12">
        <v>760959441.74000001</v>
      </c>
      <c r="F44" s="12">
        <v>754462089.48000002</v>
      </c>
      <c r="G44" s="27">
        <v>9.6199999999999992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26" t="s">
        <v>229</v>
      </c>
      <c r="B45" s="12">
        <v>11166961</v>
      </c>
      <c r="C45" s="12">
        <v>12583039</v>
      </c>
      <c r="D45" s="12">
        <v>23750000</v>
      </c>
      <c r="E45" s="12">
        <v>23750000</v>
      </c>
      <c r="F45" s="12">
        <v>23750000</v>
      </c>
      <c r="G45" s="27"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26" t="s">
        <v>230</v>
      </c>
      <c r="B46" s="12">
        <v>558790000</v>
      </c>
      <c r="C46" s="12">
        <v>-558790000</v>
      </c>
      <c r="D46" s="12">
        <v>0</v>
      </c>
      <c r="E46" s="12">
        <v>0</v>
      </c>
      <c r="F46" s="12">
        <v>0</v>
      </c>
      <c r="G46" s="27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26" t="s">
        <v>231</v>
      </c>
      <c r="B47" s="12">
        <v>52818985</v>
      </c>
      <c r="C47" s="12">
        <v>11540767</v>
      </c>
      <c r="D47" s="12">
        <v>64359752</v>
      </c>
      <c r="E47" s="12">
        <v>64359658</v>
      </c>
      <c r="F47" s="12">
        <v>62020750</v>
      </c>
      <c r="G47" s="27">
        <v>94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26" t="s">
        <v>232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27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24" t="s">
        <v>233</v>
      </c>
      <c r="B49" s="31">
        <v>77225538</v>
      </c>
      <c r="C49" s="31">
        <v>2020593.03</v>
      </c>
      <c r="D49" s="31">
        <v>79246131.030000001</v>
      </c>
      <c r="E49" s="31">
        <v>76494355.109999999</v>
      </c>
      <c r="F49" s="31">
        <v>55447800.659999996</v>
      </c>
      <c r="G49" s="25">
        <v>2751775.92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26" t="s">
        <v>234</v>
      </c>
      <c r="B50" s="12">
        <v>19390464</v>
      </c>
      <c r="C50" s="12">
        <v>2656715.9700000002</v>
      </c>
      <c r="D50" s="12">
        <v>22047179.969999999</v>
      </c>
      <c r="E50" s="12">
        <v>21855519.050000001</v>
      </c>
      <c r="F50" s="12">
        <v>11331619.529999999</v>
      </c>
      <c r="G50" s="27">
        <v>191660.92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26" t="s">
        <v>235</v>
      </c>
      <c r="B51" s="12">
        <v>5641250</v>
      </c>
      <c r="C51" s="12">
        <v>-2125734.04</v>
      </c>
      <c r="D51" s="12">
        <v>3515515.96</v>
      </c>
      <c r="E51" s="12">
        <v>3515507.14</v>
      </c>
      <c r="F51" s="12">
        <v>3501653.14</v>
      </c>
      <c r="G51" s="27">
        <v>8.82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26" t="s">
        <v>236</v>
      </c>
      <c r="B52" s="12">
        <v>0</v>
      </c>
      <c r="C52" s="12">
        <v>7243814.5700000003</v>
      </c>
      <c r="D52" s="12">
        <v>7243814.5700000003</v>
      </c>
      <c r="E52" s="12">
        <v>7243776.9900000002</v>
      </c>
      <c r="F52" s="12">
        <v>5590130.46</v>
      </c>
      <c r="G52" s="27">
        <v>37.58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26" t="s">
        <v>237</v>
      </c>
      <c r="B53" s="12">
        <v>0</v>
      </c>
      <c r="C53" s="12">
        <v>21265778.43</v>
      </c>
      <c r="D53" s="12">
        <v>21265778.43</v>
      </c>
      <c r="E53" s="12">
        <v>21265778.43</v>
      </c>
      <c r="F53" s="12">
        <v>21265778.43</v>
      </c>
      <c r="G53" s="27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26" t="s">
        <v>238</v>
      </c>
      <c r="B54" s="12">
        <v>0</v>
      </c>
      <c r="C54" s="12">
        <v>3362491.88</v>
      </c>
      <c r="D54" s="12">
        <v>3362491.88</v>
      </c>
      <c r="E54" s="12">
        <v>3362491.88</v>
      </c>
      <c r="F54" s="12">
        <v>3362491.86</v>
      </c>
      <c r="G54" s="27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26" t="s">
        <v>239</v>
      </c>
      <c r="B55" s="12">
        <v>32258830</v>
      </c>
      <c r="C55" s="12">
        <v>-11863321.859999999</v>
      </c>
      <c r="D55" s="12">
        <v>20395508.140000001</v>
      </c>
      <c r="E55" s="12">
        <v>17835671.539999999</v>
      </c>
      <c r="F55" s="12">
        <v>9195565.1600000001</v>
      </c>
      <c r="G55" s="27">
        <v>2559836.6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26" t="s">
        <v>240</v>
      </c>
      <c r="B56" s="12">
        <v>0</v>
      </c>
      <c r="C56" s="12">
        <v>43600</v>
      </c>
      <c r="D56" s="12">
        <v>43600</v>
      </c>
      <c r="E56" s="12">
        <v>43600</v>
      </c>
      <c r="F56" s="12">
        <v>33640</v>
      </c>
      <c r="G56" s="27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26" t="s">
        <v>241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27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26" t="s">
        <v>242</v>
      </c>
      <c r="B58" s="12">
        <v>19934994</v>
      </c>
      <c r="C58" s="12">
        <v>-18562751.920000002</v>
      </c>
      <c r="D58" s="12">
        <v>1372242.08</v>
      </c>
      <c r="E58" s="12">
        <v>1372010.08</v>
      </c>
      <c r="F58" s="12">
        <v>1166922.08</v>
      </c>
      <c r="G58" s="27">
        <v>232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24" t="s">
        <v>243</v>
      </c>
      <c r="B59" s="31">
        <v>62101065</v>
      </c>
      <c r="C59" s="31">
        <v>537898935.02999997</v>
      </c>
      <c r="D59" s="31">
        <v>600000000.02999997</v>
      </c>
      <c r="E59" s="31">
        <v>0</v>
      </c>
      <c r="F59" s="31">
        <v>0</v>
      </c>
      <c r="G59" s="25">
        <v>600000000.02999997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26" t="s">
        <v>244</v>
      </c>
      <c r="B60" s="12">
        <v>14125000</v>
      </c>
      <c r="C60" s="12">
        <v>585875000.02999997</v>
      </c>
      <c r="D60" s="12">
        <v>600000000.02999997</v>
      </c>
      <c r="E60" s="12">
        <v>0</v>
      </c>
      <c r="F60" s="12">
        <v>0</v>
      </c>
      <c r="G60" s="27">
        <v>600000000.02999997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26" t="s">
        <v>245</v>
      </c>
      <c r="B61" s="12">
        <v>47976065</v>
      </c>
      <c r="C61" s="12">
        <v>-47976065</v>
      </c>
      <c r="D61" s="12">
        <v>0</v>
      </c>
      <c r="E61" s="12">
        <v>0</v>
      </c>
      <c r="F61" s="12">
        <v>0</v>
      </c>
      <c r="G61" s="27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26" t="s">
        <v>246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27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24" t="s">
        <v>247</v>
      </c>
      <c r="B63" s="31">
        <v>50117504</v>
      </c>
      <c r="C63" s="31">
        <v>-8184623</v>
      </c>
      <c r="D63" s="31">
        <v>41932881</v>
      </c>
      <c r="E63" s="31">
        <v>41932881</v>
      </c>
      <c r="F63" s="31">
        <v>41932881</v>
      </c>
      <c r="G63" s="25"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26" t="s">
        <v>248</v>
      </c>
      <c r="B64" s="12">
        <v>23900000</v>
      </c>
      <c r="C64" s="12">
        <v>-2900000</v>
      </c>
      <c r="D64" s="12">
        <v>21000000</v>
      </c>
      <c r="E64" s="12">
        <v>21000000</v>
      </c>
      <c r="F64" s="12">
        <v>21000000</v>
      </c>
      <c r="G64" s="27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26" t="s">
        <v>249</v>
      </c>
      <c r="B65" s="12">
        <v>1949608</v>
      </c>
      <c r="C65" s="12">
        <v>1649940</v>
      </c>
      <c r="D65" s="12">
        <v>3599548</v>
      </c>
      <c r="E65" s="12">
        <v>3599548</v>
      </c>
      <c r="F65" s="12">
        <v>3599548</v>
      </c>
      <c r="G65" s="27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26" t="s">
        <v>250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27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26" t="s">
        <v>251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27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 x14ac:dyDescent="0.25">
      <c r="A68" s="26" t="s">
        <v>252</v>
      </c>
      <c r="B68" s="12">
        <v>0</v>
      </c>
      <c r="C68" s="12">
        <v>7333333</v>
      </c>
      <c r="D68" s="12">
        <v>7333333</v>
      </c>
      <c r="E68" s="12">
        <v>7333333</v>
      </c>
      <c r="F68" s="12">
        <v>7333333</v>
      </c>
      <c r="G68" s="27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26" t="s">
        <v>253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27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26" t="s">
        <v>254</v>
      </c>
      <c r="B70" s="12">
        <v>24267896</v>
      </c>
      <c r="C70" s="12">
        <v>-14267896</v>
      </c>
      <c r="D70" s="12">
        <v>10000000</v>
      </c>
      <c r="E70" s="12">
        <v>10000000</v>
      </c>
      <c r="F70" s="12">
        <v>10000000</v>
      </c>
      <c r="G70" s="27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24" t="s">
        <v>255</v>
      </c>
      <c r="B71" s="31">
        <v>3611849987</v>
      </c>
      <c r="C71" s="31">
        <v>63696060.060000002</v>
      </c>
      <c r="D71" s="31">
        <v>3675546047.0599999</v>
      </c>
      <c r="E71" s="31">
        <v>3675546028.96</v>
      </c>
      <c r="F71" s="31">
        <v>3675546028.96</v>
      </c>
      <c r="G71" s="25">
        <v>18.100000000000001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26" t="s">
        <v>256</v>
      </c>
      <c r="B72" s="12">
        <v>3384160724</v>
      </c>
      <c r="C72" s="12">
        <v>68237117.659999996</v>
      </c>
      <c r="D72" s="12">
        <v>3452397841.6599998</v>
      </c>
      <c r="E72" s="12">
        <v>3452397823.5599999</v>
      </c>
      <c r="F72" s="12">
        <v>3452397823.5599999</v>
      </c>
      <c r="G72" s="27">
        <v>18.100000000000001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26" t="s">
        <v>257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27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26" t="s">
        <v>258</v>
      </c>
      <c r="B74" s="12">
        <v>227689263</v>
      </c>
      <c r="C74" s="12">
        <v>-4541057.5999999996</v>
      </c>
      <c r="D74" s="12">
        <v>223148205.40000001</v>
      </c>
      <c r="E74" s="12">
        <v>223148205.40000001</v>
      </c>
      <c r="F74" s="12">
        <v>223148205.40000001</v>
      </c>
      <c r="G74" s="27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24" t="s">
        <v>259</v>
      </c>
      <c r="B75" s="31">
        <v>54575435</v>
      </c>
      <c r="C75" s="31">
        <v>173605684.56999999</v>
      </c>
      <c r="D75" s="31">
        <v>228181119.56999999</v>
      </c>
      <c r="E75" s="31">
        <v>220799716.05000001</v>
      </c>
      <c r="F75" s="31">
        <v>220462781.12</v>
      </c>
      <c r="G75" s="25">
        <v>7381403.5199999996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26" t="s">
        <v>260</v>
      </c>
      <c r="B76" s="12">
        <v>10715070</v>
      </c>
      <c r="C76" s="12">
        <v>170861006.84999999</v>
      </c>
      <c r="D76" s="12">
        <v>181576076.84999999</v>
      </c>
      <c r="E76" s="12">
        <v>181576076.66</v>
      </c>
      <c r="F76" s="12">
        <v>181576076.66</v>
      </c>
      <c r="G76" s="27">
        <v>0.19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26" t="s">
        <v>261</v>
      </c>
      <c r="B77" s="12">
        <v>32860365</v>
      </c>
      <c r="C77" s="12">
        <v>4866092.46</v>
      </c>
      <c r="D77" s="12">
        <v>37726457.460000001</v>
      </c>
      <c r="E77" s="12">
        <v>37726457.460000001</v>
      </c>
      <c r="F77" s="12">
        <v>37726457.460000001</v>
      </c>
      <c r="G77" s="27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26" t="s">
        <v>262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27"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26" t="s">
        <v>263</v>
      </c>
      <c r="B79" s="12">
        <v>0</v>
      </c>
      <c r="C79" s="12">
        <v>7636603.2599999998</v>
      </c>
      <c r="D79" s="12">
        <v>7636603.2599999998</v>
      </c>
      <c r="E79" s="12">
        <v>255200</v>
      </c>
      <c r="F79" s="12">
        <v>0</v>
      </c>
      <c r="G79" s="27">
        <v>7381403.2599999998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26" t="s">
        <v>264</v>
      </c>
      <c r="B80" s="12">
        <v>11000000</v>
      </c>
      <c r="C80" s="12">
        <v>-9758018</v>
      </c>
      <c r="D80" s="12">
        <v>1241982</v>
      </c>
      <c r="E80" s="12">
        <v>1241981.93</v>
      </c>
      <c r="F80" s="12">
        <v>1160247</v>
      </c>
      <c r="G80" s="27">
        <v>7.0000000000000007E-2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26" t="s">
        <v>265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27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26" t="s">
        <v>266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27"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26"/>
      <c r="B83" s="12"/>
      <c r="C83" s="12"/>
      <c r="D83" s="12"/>
      <c r="E83" s="12"/>
      <c r="F83" s="12"/>
      <c r="G83" s="2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28"/>
      <c r="B84" s="11"/>
      <c r="C84" s="11"/>
      <c r="D84" s="11"/>
      <c r="E84" s="11"/>
      <c r="F84" s="11"/>
      <c r="G84" s="2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36" t="s">
        <v>267</v>
      </c>
      <c r="B85" s="8">
        <v>18441656992</v>
      </c>
      <c r="C85" s="8">
        <v>240215060.13</v>
      </c>
      <c r="D85" s="8">
        <v>18681872052.130001</v>
      </c>
      <c r="E85" s="8">
        <v>18676367437.130001</v>
      </c>
      <c r="F85" s="8">
        <v>18664875224.830002</v>
      </c>
      <c r="G85" s="30">
        <v>5504615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24" t="s">
        <v>195</v>
      </c>
      <c r="B86" s="31">
        <v>6398458103</v>
      </c>
      <c r="C86" s="31">
        <v>725629084.40999997</v>
      </c>
      <c r="D86" s="31">
        <v>7124087187.4099998</v>
      </c>
      <c r="E86" s="31">
        <v>7124087187.4099998</v>
      </c>
      <c r="F86" s="31">
        <v>7124087187.4099998</v>
      </c>
      <c r="G86" s="25"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26" t="s">
        <v>196</v>
      </c>
      <c r="B87" s="12">
        <v>3460436962</v>
      </c>
      <c r="C87" s="12">
        <v>220846524.65000001</v>
      </c>
      <c r="D87" s="12">
        <v>3681283486.6500001</v>
      </c>
      <c r="E87" s="12">
        <v>3681283486.6500001</v>
      </c>
      <c r="F87" s="12">
        <v>3681283486.6500001</v>
      </c>
      <c r="G87" s="27"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26" t="s">
        <v>197</v>
      </c>
      <c r="B88" s="12">
        <v>442002749</v>
      </c>
      <c r="C88" s="12">
        <v>-157466258.58000001</v>
      </c>
      <c r="D88" s="12">
        <v>284536490.42000002</v>
      </c>
      <c r="E88" s="12">
        <v>284536490.42000002</v>
      </c>
      <c r="F88" s="12">
        <v>284536490.42000002</v>
      </c>
      <c r="G88" s="27"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26" t="s">
        <v>198</v>
      </c>
      <c r="B89" s="12">
        <v>964753993</v>
      </c>
      <c r="C89" s="12">
        <v>-111699124.76000001</v>
      </c>
      <c r="D89" s="12">
        <v>853054868.24000001</v>
      </c>
      <c r="E89" s="12">
        <v>853054868.24000001</v>
      </c>
      <c r="F89" s="12">
        <v>853054868.24000001</v>
      </c>
      <c r="G89" s="27"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26" t="s">
        <v>199</v>
      </c>
      <c r="B90" s="12">
        <v>454902234</v>
      </c>
      <c r="C90" s="12">
        <v>225218183.75999999</v>
      </c>
      <c r="D90" s="12">
        <v>680120417.75999999</v>
      </c>
      <c r="E90" s="12">
        <v>680120417.75999999</v>
      </c>
      <c r="F90" s="12">
        <v>680120417.75999999</v>
      </c>
      <c r="G90" s="27"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26" t="s">
        <v>200</v>
      </c>
      <c r="B91" s="12">
        <v>381052889</v>
      </c>
      <c r="C91" s="12">
        <v>389307645.35000002</v>
      </c>
      <c r="D91" s="12">
        <v>770360534.35000002</v>
      </c>
      <c r="E91" s="12">
        <v>770360534.35000002</v>
      </c>
      <c r="F91" s="12">
        <v>770360534.35000002</v>
      </c>
      <c r="G91" s="27"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26" t="s">
        <v>201</v>
      </c>
      <c r="B92" s="12">
        <v>26086968</v>
      </c>
      <c r="C92" s="12">
        <v>-26086968</v>
      </c>
      <c r="D92" s="12">
        <v>0</v>
      </c>
      <c r="E92" s="12">
        <v>0</v>
      </c>
      <c r="F92" s="12">
        <v>0</v>
      </c>
      <c r="G92" s="27"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26" t="s">
        <v>202</v>
      </c>
      <c r="B93" s="12">
        <v>669222308</v>
      </c>
      <c r="C93" s="12">
        <v>185509081.99000001</v>
      </c>
      <c r="D93" s="12">
        <v>854731389.99000001</v>
      </c>
      <c r="E93" s="12">
        <v>854731389.99000001</v>
      </c>
      <c r="F93" s="12">
        <v>854731389.99000001</v>
      </c>
      <c r="G93" s="27"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24" t="s">
        <v>203</v>
      </c>
      <c r="B94" s="31">
        <v>56392193</v>
      </c>
      <c r="C94" s="31">
        <v>69687170.060000002</v>
      </c>
      <c r="D94" s="31">
        <v>126079363.06</v>
      </c>
      <c r="E94" s="31">
        <v>125920963.56</v>
      </c>
      <c r="F94" s="31">
        <v>125825721.23</v>
      </c>
      <c r="G94" s="25">
        <v>158399.5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" x14ac:dyDescent="0.25">
      <c r="A95" s="26" t="s">
        <v>204</v>
      </c>
      <c r="B95" s="12">
        <v>13580477</v>
      </c>
      <c r="C95" s="12">
        <v>40175678.700000003</v>
      </c>
      <c r="D95" s="12">
        <v>53756155.700000003</v>
      </c>
      <c r="E95" s="12">
        <v>53658417.710000001</v>
      </c>
      <c r="F95" s="12">
        <v>53587075.380000003</v>
      </c>
      <c r="G95" s="27">
        <v>97737.99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26" t="s">
        <v>205</v>
      </c>
      <c r="B96" s="12">
        <v>8532759</v>
      </c>
      <c r="C96" s="12">
        <v>19152010.190000001</v>
      </c>
      <c r="D96" s="12">
        <v>27684769.190000001</v>
      </c>
      <c r="E96" s="12">
        <v>27684720.440000001</v>
      </c>
      <c r="F96" s="12">
        <v>27684720.440000001</v>
      </c>
      <c r="G96" s="27">
        <v>48.75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26" t="s">
        <v>206</v>
      </c>
      <c r="B97" s="12">
        <v>0</v>
      </c>
      <c r="C97" s="12">
        <v>31</v>
      </c>
      <c r="D97" s="12">
        <v>31</v>
      </c>
      <c r="E97" s="12">
        <v>30.01</v>
      </c>
      <c r="F97" s="12">
        <v>30.01</v>
      </c>
      <c r="G97" s="27">
        <v>0.99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26" t="s">
        <v>207</v>
      </c>
      <c r="B98" s="12">
        <v>545231</v>
      </c>
      <c r="C98" s="12">
        <v>9304367.8000000007</v>
      </c>
      <c r="D98" s="12">
        <v>9849598.8000000007</v>
      </c>
      <c r="E98" s="12">
        <v>9845969.2400000002</v>
      </c>
      <c r="F98" s="12">
        <v>9845969.2400000002</v>
      </c>
      <c r="G98" s="27">
        <v>3629.56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26" t="s">
        <v>208</v>
      </c>
      <c r="B99" s="12">
        <v>4000</v>
      </c>
      <c r="C99" s="12">
        <v>308694</v>
      </c>
      <c r="D99" s="12">
        <v>312694</v>
      </c>
      <c r="E99" s="12">
        <v>308685.84000000003</v>
      </c>
      <c r="F99" s="12">
        <v>308685.84000000003</v>
      </c>
      <c r="G99" s="27">
        <v>4008.16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26" t="s">
        <v>209</v>
      </c>
      <c r="B100" s="12">
        <v>5410607</v>
      </c>
      <c r="C100" s="12">
        <v>2772915.62</v>
      </c>
      <c r="D100" s="12">
        <v>8183522.6200000001</v>
      </c>
      <c r="E100" s="12">
        <v>8161744.1500000004</v>
      </c>
      <c r="F100" s="12">
        <v>8137844.1500000004</v>
      </c>
      <c r="G100" s="27">
        <v>21778.47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26" t="s">
        <v>210</v>
      </c>
      <c r="B101" s="12">
        <v>19293291</v>
      </c>
      <c r="C101" s="12">
        <v>1219877.25</v>
      </c>
      <c r="D101" s="12">
        <v>20513168.25</v>
      </c>
      <c r="E101" s="12">
        <v>20512625.91</v>
      </c>
      <c r="F101" s="12">
        <v>20512625.91</v>
      </c>
      <c r="G101" s="27">
        <v>542.34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26" t="s">
        <v>211</v>
      </c>
      <c r="B102" s="12">
        <v>7356000</v>
      </c>
      <c r="C102" s="12">
        <v>-3243849.82</v>
      </c>
      <c r="D102" s="12">
        <v>4112150.18</v>
      </c>
      <c r="E102" s="12">
        <v>4112149.18</v>
      </c>
      <c r="F102" s="12">
        <v>4112149.18</v>
      </c>
      <c r="G102" s="27">
        <v>1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26" t="s">
        <v>212</v>
      </c>
      <c r="B103" s="12">
        <v>1669828</v>
      </c>
      <c r="C103" s="12">
        <v>-2554.6799999999998</v>
      </c>
      <c r="D103" s="12">
        <v>1667273.32</v>
      </c>
      <c r="E103" s="12">
        <v>1636621.08</v>
      </c>
      <c r="F103" s="12">
        <v>1636621.08</v>
      </c>
      <c r="G103" s="27">
        <v>30652.240000000002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24" t="s">
        <v>213</v>
      </c>
      <c r="B104" s="31">
        <v>144882965</v>
      </c>
      <c r="C104" s="31">
        <v>211513918.69999999</v>
      </c>
      <c r="D104" s="31">
        <v>356396883.69999999</v>
      </c>
      <c r="E104" s="31">
        <v>353393874.36000001</v>
      </c>
      <c r="F104" s="31">
        <v>350945866.47000003</v>
      </c>
      <c r="G104" s="25">
        <v>3003009.34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26" t="s">
        <v>214</v>
      </c>
      <c r="B105" s="12">
        <v>38567686</v>
      </c>
      <c r="C105" s="12">
        <v>91172995.049999997</v>
      </c>
      <c r="D105" s="12">
        <v>129740681.05</v>
      </c>
      <c r="E105" s="12">
        <v>129658836.06</v>
      </c>
      <c r="F105" s="12">
        <v>129589288.26000001</v>
      </c>
      <c r="G105" s="27">
        <v>81844.990000000005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26" t="s">
        <v>215</v>
      </c>
      <c r="B106" s="12">
        <v>1633848</v>
      </c>
      <c r="C106" s="12">
        <v>8095824.0599999996</v>
      </c>
      <c r="D106" s="12">
        <v>9729672.0600000005</v>
      </c>
      <c r="E106" s="12">
        <v>9331432.6199999992</v>
      </c>
      <c r="F106" s="12">
        <v>9184123.5999999996</v>
      </c>
      <c r="G106" s="27">
        <v>398239.44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26" t="s">
        <v>216</v>
      </c>
      <c r="B107" s="12">
        <v>70549410</v>
      </c>
      <c r="C107" s="12">
        <v>-5741013.6900000004</v>
      </c>
      <c r="D107" s="12">
        <v>64808396.310000002</v>
      </c>
      <c r="E107" s="12">
        <v>64564621.770000003</v>
      </c>
      <c r="F107" s="12">
        <v>63142271.450000003</v>
      </c>
      <c r="G107" s="27">
        <v>243774.54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26" t="s">
        <v>217</v>
      </c>
      <c r="B108" s="12">
        <v>0</v>
      </c>
      <c r="C108" s="12">
        <v>283162.2</v>
      </c>
      <c r="D108" s="12">
        <v>283162.2</v>
      </c>
      <c r="E108" s="12">
        <v>157913.01999999999</v>
      </c>
      <c r="F108" s="12">
        <v>157913.01999999999</v>
      </c>
      <c r="G108" s="27">
        <v>125249.18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6" t="s">
        <v>218</v>
      </c>
      <c r="B109" s="12">
        <v>20912118</v>
      </c>
      <c r="C109" s="12">
        <v>92150501.379999995</v>
      </c>
      <c r="D109" s="12">
        <v>113062619.38</v>
      </c>
      <c r="E109" s="12">
        <v>113001544.36</v>
      </c>
      <c r="F109" s="12">
        <v>112811004.31999999</v>
      </c>
      <c r="G109" s="27">
        <v>61075.02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6" t="s">
        <v>219</v>
      </c>
      <c r="B110" s="12">
        <v>1741978</v>
      </c>
      <c r="C110" s="12">
        <v>-478006.43</v>
      </c>
      <c r="D110" s="12">
        <v>1263971.57</v>
      </c>
      <c r="E110" s="12">
        <v>1058321.4099999999</v>
      </c>
      <c r="F110" s="12">
        <v>842321.41</v>
      </c>
      <c r="G110" s="27">
        <v>205650.16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26" t="s">
        <v>220</v>
      </c>
      <c r="B111" s="12">
        <v>3395649</v>
      </c>
      <c r="C111" s="12">
        <v>570403.22</v>
      </c>
      <c r="D111" s="12">
        <v>3966052.22</v>
      </c>
      <c r="E111" s="12">
        <v>3867605.16</v>
      </c>
      <c r="F111" s="12">
        <v>3825204.18</v>
      </c>
      <c r="G111" s="27">
        <v>98447.06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6" t="s">
        <v>221</v>
      </c>
      <c r="B112" s="12">
        <v>8082276</v>
      </c>
      <c r="C112" s="12">
        <v>643827.19999999995</v>
      </c>
      <c r="D112" s="12">
        <v>8726103.1999999993</v>
      </c>
      <c r="E112" s="12">
        <v>7422245.7000000002</v>
      </c>
      <c r="F112" s="12">
        <v>7063362.6699999999</v>
      </c>
      <c r="G112" s="27">
        <v>1303857.5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26" t="s">
        <v>222</v>
      </c>
      <c r="B113" s="12">
        <v>0</v>
      </c>
      <c r="C113" s="12">
        <v>24816225.710000001</v>
      </c>
      <c r="D113" s="12">
        <v>24816225.710000001</v>
      </c>
      <c r="E113" s="12">
        <v>24331354.260000002</v>
      </c>
      <c r="F113" s="12">
        <v>24330377.559999999</v>
      </c>
      <c r="G113" s="27">
        <v>484871.45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7" x14ac:dyDescent="0.25">
      <c r="A114" s="24" t="s">
        <v>223</v>
      </c>
      <c r="B114" s="31">
        <v>7817580086</v>
      </c>
      <c r="C114" s="31">
        <v>-285086394.56</v>
      </c>
      <c r="D114" s="31">
        <v>7532493691.4399996</v>
      </c>
      <c r="E114" s="31">
        <v>7531230289.4899998</v>
      </c>
      <c r="F114" s="31">
        <v>7529751632.3000002</v>
      </c>
      <c r="G114" s="25">
        <v>1263401.95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26" t="s">
        <v>224</v>
      </c>
      <c r="B115" s="12">
        <v>7492645535</v>
      </c>
      <c r="C115" s="12">
        <v>-298760228.66000003</v>
      </c>
      <c r="D115" s="12">
        <v>7193885306.3400002</v>
      </c>
      <c r="E115" s="12">
        <v>7193885305.8100004</v>
      </c>
      <c r="F115" s="12">
        <v>7192653285.3699999</v>
      </c>
      <c r="G115" s="27">
        <v>0.53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26" t="s">
        <v>225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27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26" t="s">
        <v>226</v>
      </c>
      <c r="B117" s="12">
        <v>262896500</v>
      </c>
      <c r="C117" s="12">
        <v>-132341379.23999999</v>
      </c>
      <c r="D117" s="12">
        <v>130555120.76000001</v>
      </c>
      <c r="E117" s="12">
        <v>130555120.76000001</v>
      </c>
      <c r="F117" s="12">
        <v>130523984.01000001</v>
      </c>
      <c r="G117" s="27"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26" t="s">
        <v>227</v>
      </c>
      <c r="B118" s="12">
        <v>62038051</v>
      </c>
      <c r="C118" s="12">
        <v>146015213.34</v>
      </c>
      <c r="D118" s="12">
        <v>208053264.34</v>
      </c>
      <c r="E118" s="12">
        <v>206789862.91999999</v>
      </c>
      <c r="F118" s="12">
        <v>206574362.91999999</v>
      </c>
      <c r="G118" s="27">
        <v>1263401.42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26" t="s">
        <v>228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27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26" t="s">
        <v>229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27"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26" t="s">
        <v>230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27"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26" t="s">
        <v>231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27"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26" t="s">
        <v>232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27"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24" t="s">
        <v>233</v>
      </c>
      <c r="B124" s="31">
        <v>34446056</v>
      </c>
      <c r="C124" s="31">
        <v>-640589.92000000004</v>
      </c>
      <c r="D124" s="31">
        <v>33805466.079999998</v>
      </c>
      <c r="E124" s="31">
        <v>33105278.890000001</v>
      </c>
      <c r="F124" s="31">
        <v>25634974</v>
      </c>
      <c r="G124" s="25">
        <v>700187.19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26" t="s">
        <v>234</v>
      </c>
      <c r="B125" s="12">
        <v>7894000</v>
      </c>
      <c r="C125" s="12">
        <v>-2717925.03</v>
      </c>
      <c r="D125" s="12">
        <v>5176074.97</v>
      </c>
      <c r="E125" s="12">
        <v>4475910.97</v>
      </c>
      <c r="F125" s="12">
        <v>4475910.97</v>
      </c>
      <c r="G125" s="27">
        <v>700164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26" t="s">
        <v>235</v>
      </c>
      <c r="B126" s="12">
        <v>11235450</v>
      </c>
      <c r="C126" s="12">
        <v>7401982.3799999999</v>
      </c>
      <c r="D126" s="12">
        <v>18637432.379999999</v>
      </c>
      <c r="E126" s="12">
        <v>18637409.43</v>
      </c>
      <c r="F126" s="12">
        <v>11167104.550000001</v>
      </c>
      <c r="G126" s="27">
        <v>22.95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26" t="s">
        <v>236</v>
      </c>
      <c r="B127" s="12">
        <v>223189</v>
      </c>
      <c r="C127" s="12">
        <v>472299</v>
      </c>
      <c r="D127" s="12">
        <v>695488</v>
      </c>
      <c r="E127" s="12">
        <v>695488</v>
      </c>
      <c r="F127" s="12">
        <v>695488</v>
      </c>
      <c r="G127" s="27">
        <v>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26" t="s">
        <v>237</v>
      </c>
      <c r="B128" s="12">
        <v>11858417</v>
      </c>
      <c r="C128" s="12">
        <v>-4966510.05</v>
      </c>
      <c r="D128" s="12">
        <v>6891906.9500000002</v>
      </c>
      <c r="E128" s="12">
        <v>6891906.9500000002</v>
      </c>
      <c r="F128" s="12">
        <v>6891906.9400000004</v>
      </c>
      <c r="G128" s="27"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26" t="s">
        <v>238</v>
      </c>
      <c r="B129" s="12">
        <v>1910000</v>
      </c>
      <c r="C129" s="12">
        <v>-657333</v>
      </c>
      <c r="D129" s="12">
        <v>1252667</v>
      </c>
      <c r="E129" s="12">
        <v>1252667</v>
      </c>
      <c r="F129" s="12">
        <v>1252667</v>
      </c>
      <c r="G129" s="27"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26" t="s">
        <v>239</v>
      </c>
      <c r="B130" s="12">
        <v>1125000</v>
      </c>
      <c r="C130" s="12">
        <v>26896.78</v>
      </c>
      <c r="D130" s="12">
        <v>1151896.78</v>
      </c>
      <c r="E130" s="12">
        <v>1151896.54</v>
      </c>
      <c r="F130" s="12">
        <v>1151896.54</v>
      </c>
      <c r="G130" s="27">
        <v>0.24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26" t="s">
        <v>240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27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26" t="s">
        <v>241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27"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26" t="s">
        <v>242</v>
      </c>
      <c r="B133" s="12">
        <v>200000</v>
      </c>
      <c r="C133" s="12">
        <v>-200000</v>
      </c>
      <c r="D133" s="12">
        <v>0</v>
      </c>
      <c r="E133" s="12">
        <v>0</v>
      </c>
      <c r="F133" s="12">
        <v>0</v>
      </c>
      <c r="G133" s="27">
        <v>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24" t="s">
        <v>243</v>
      </c>
      <c r="B134" s="31">
        <v>503535325</v>
      </c>
      <c r="C134" s="31">
        <v>-493035270</v>
      </c>
      <c r="D134" s="31">
        <v>10500055</v>
      </c>
      <c r="E134" s="31">
        <v>10120437.98</v>
      </c>
      <c r="F134" s="31">
        <v>10120437.98</v>
      </c>
      <c r="G134" s="25">
        <v>379617.02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26" t="s">
        <v>244</v>
      </c>
      <c r="B135" s="12">
        <v>139581856</v>
      </c>
      <c r="C135" s="12">
        <v>-136595006</v>
      </c>
      <c r="D135" s="12">
        <v>2986850</v>
      </c>
      <c r="E135" s="12">
        <v>2986850</v>
      </c>
      <c r="F135" s="12">
        <v>2986850</v>
      </c>
      <c r="G135" s="27"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26" t="s">
        <v>245</v>
      </c>
      <c r="B136" s="12">
        <v>363953469</v>
      </c>
      <c r="C136" s="12">
        <v>-356440264</v>
      </c>
      <c r="D136" s="12">
        <v>7513205</v>
      </c>
      <c r="E136" s="12">
        <v>7133587.9800000004</v>
      </c>
      <c r="F136" s="12">
        <v>7133587.9800000004</v>
      </c>
      <c r="G136" s="27">
        <v>379617.02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26" t="s">
        <v>246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27"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24" t="s">
        <v>247</v>
      </c>
      <c r="B138" s="31">
        <v>0</v>
      </c>
      <c r="C138" s="31">
        <v>0</v>
      </c>
      <c r="D138" s="31">
        <v>0</v>
      </c>
      <c r="E138" s="31">
        <v>0</v>
      </c>
      <c r="F138" s="31">
        <v>0</v>
      </c>
      <c r="G138" s="25"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26" t="s">
        <v>248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27"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26" t="s">
        <v>249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27"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26" t="s">
        <v>250</v>
      </c>
      <c r="B141" s="12">
        <v>0</v>
      </c>
      <c r="C141" s="12">
        <v>0</v>
      </c>
      <c r="D141" s="12">
        <v>0</v>
      </c>
      <c r="E141" s="12">
        <v>0</v>
      </c>
      <c r="F141" s="12">
        <v>0</v>
      </c>
      <c r="G141" s="27"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26" t="s">
        <v>251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27"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7" x14ac:dyDescent="0.25">
      <c r="A143" s="26" t="s">
        <v>252</v>
      </c>
      <c r="B143" s="12">
        <v>0</v>
      </c>
      <c r="C143" s="12">
        <v>0</v>
      </c>
      <c r="D143" s="12">
        <v>0</v>
      </c>
      <c r="E143" s="12">
        <v>0</v>
      </c>
      <c r="F143" s="12">
        <v>0</v>
      </c>
      <c r="G143" s="27"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26" t="s">
        <v>253</v>
      </c>
      <c r="B144" s="12">
        <v>0</v>
      </c>
      <c r="C144" s="12">
        <v>0</v>
      </c>
      <c r="D144" s="12">
        <v>0</v>
      </c>
      <c r="E144" s="12">
        <v>0</v>
      </c>
      <c r="F144" s="12">
        <v>0</v>
      </c>
      <c r="G144" s="27"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26" t="s">
        <v>254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27">
        <v>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24" t="s">
        <v>255</v>
      </c>
      <c r="B146" s="31">
        <v>3055779000</v>
      </c>
      <c r="C146" s="31">
        <v>18901985.620000001</v>
      </c>
      <c r="D146" s="31">
        <v>3074680985.6199999</v>
      </c>
      <c r="E146" s="31">
        <v>3074680985.6199999</v>
      </c>
      <c r="F146" s="31">
        <v>3074680985.6199999</v>
      </c>
      <c r="G146" s="25">
        <v>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26" t="s">
        <v>256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27">
        <v>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26" t="s">
        <v>257</v>
      </c>
      <c r="B148" s="12">
        <v>3055779000</v>
      </c>
      <c r="C148" s="12">
        <v>18901985.620000001</v>
      </c>
      <c r="D148" s="12">
        <v>3074680985.6199999</v>
      </c>
      <c r="E148" s="12">
        <v>3074680985.6199999</v>
      </c>
      <c r="F148" s="12">
        <v>3074680985.6199999</v>
      </c>
      <c r="G148" s="27">
        <v>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26" t="s">
        <v>258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27"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24" t="s">
        <v>259</v>
      </c>
      <c r="B150" s="31">
        <v>430583264</v>
      </c>
      <c r="C150" s="31">
        <v>-6754844.1799999997</v>
      </c>
      <c r="D150" s="31">
        <v>423828419.81999999</v>
      </c>
      <c r="E150" s="31">
        <v>423828419.81999999</v>
      </c>
      <c r="F150" s="31">
        <v>423828419.81999999</v>
      </c>
      <c r="G150" s="25">
        <v>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26" t="s">
        <v>260</v>
      </c>
      <c r="B151" s="12">
        <v>109468319</v>
      </c>
      <c r="C151" s="12">
        <v>2327.56</v>
      </c>
      <c r="D151" s="12">
        <v>109470646.56</v>
      </c>
      <c r="E151" s="12">
        <v>109470646.56</v>
      </c>
      <c r="F151" s="12">
        <v>109470646.56</v>
      </c>
      <c r="G151" s="27">
        <v>0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26" t="s">
        <v>261</v>
      </c>
      <c r="B152" s="12">
        <v>317983037</v>
      </c>
      <c r="C152" s="12">
        <v>-3625263.74</v>
      </c>
      <c r="D152" s="12">
        <v>314357773.25999999</v>
      </c>
      <c r="E152" s="12">
        <v>314357773.25999999</v>
      </c>
      <c r="F152" s="12">
        <v>314357773.25999999</v>
      </c>
      <c r="G152" s="27">
        <v>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26" t="s">
        <v>262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27">
        <v>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26" t="s">
        <v>263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27">
        <v>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26" t="s">
        <v>264</v>
      </c>
      <c r="B155" s="12">
        <v>3131908</v>
      </c>
      <c r="C155" s="12">
        <v>-3131908</v>
      </c>
      <c r="D155" s="12">
        <v>0</v>
      </c>
      <c r="E155" s="12">
        <v>0</v>
      </c>
      <c r="F155" s="12">
        <v>0</v>
      </c>
      <c r="G155" s="27">
        <v>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26" t="s">
        <v>265</v>
      </c>
      <c r="B156" s="12">
        <v>0</v>
      </c>
      <c r="C156" s="12">
        <v>0</v>
      </c>
      <c r="D156" s="12">
        <v>0</v>
      </c>
      <c r="E156" s="12">
        <v>0</v>
      </c>
      <c r="F156" s="12">
        <v>0</v>
      </c>
      <c r="G156" s="27"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26" t="s">
        <v>266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27">
        <v>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24" t="s">
        <v>268</v>
      </c>
      <c r="B158" s="31">
        <v>40586550939</v>
      </c>
      <c r="C158" s="31">
        <v>-1969654810.0599999</v>
      </c>
      <c r="D158" s="31">
        <v>38616896128.940002</v>
      </c>
      <c r="E158" s="31">
        <v>37980108584.769997</v>
      </c>
      <c r="F158" s="31">
        <v>37252310564.290001</v>
      </c>
      <c r="G158" s="25">
        <v>636787544.16999996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26"/>
      <c r="B159" s="12"/>
      <c r="C159" s="12"/>
      <c r="D159" s="12"/>
      <c r="E159" s="12"/>
      <c r="F159" s="12"/>
      <c r="G159" s="2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28"/>
      <c r="B160" s="11"/>
      <c r="C160" s="11"/>
      <c r="D160" s="11"/>
      <c r="E160" s="11"/>
      <c r="F160" s="11"/>
      <c r="G160" s="2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 t="s">
        <v>2</v>
      </c>
      <c r="B162" s="1"/>
      <c r="C162" s="1"/>
      <c r="D162" s="1"/>
      <c r="E162" s="1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9"/>
    <mergeCell ref="B8:B9"/>
    <mergeCell ref="D8:D9"/>
    <mergeCell ref="E8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A29A-5817-46FC-B5F8-66BB5BDF4EFB}">
  <dimension ref="A1:Z205"/>
  <sheetViews>
    <sheetView showGridLines="0" topLeftCell="A195" workbookViewId="0">
      <selection activeCell="A201" sqref="A201"/>
    </sheetView>
  </sheetViews>
  <sheetFormatPr baseColWidth="10" defaultColWidth="11.42578125" defaultRowHeight="15" x14ac:dyDescent="0.25"/>
  <cols>
    <col min="1" max="1" width="70.7109375" customWidth="1"/>
    <col min="2" max="7" width="20.7109375" customWidth="1"/>
  </cols>
  <sheetData>
    <row r="1" spans="1:26" x14ac:dyDescent="0.25">
      <c r="A1" s="109" t="s">
        <v>1</v>
      </c>
      <c r="B1" s="109"/>
      <c r="C1" s="109"/>
      <c r="D1" s="109"/>
      <c r="E1" s="109"/>
      <c r="F1" s="109"/>
      <c r="G1" s="10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09" t="s">
        <v>189</v>
      </c>
      <c r="B2" s="109"/>
      <c r="C2" s="109"/>
      <c r="D2" s="109"/>
      <c r="E2" s="109"/>
      <c r="F2" s="109"/>
      <c r="G2" s="10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09" t="s">
        <v>269</v>
      </c>
      <c r="B3" s="109"/>
      <c r="C3" s="109"/>
      <c r="D3" s="109"/>
      <c r="E3" s="109"/>
      <c r="F3" s="109"/>
      <c r="G3" s="10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09" t="s">
        <v>0</v>
      </c>
      <c r="B4" s="109"/>
      <c r="C4" s="109"/>
      <c r="D4" s="109"/>
      <c r="E4" s="109"/>
      <c r="F4" s="109"/>
      <c r="G4" s="10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09" t="s">
        <v>3</v>
      </c>
      <c r="B5" s="109"/>
      <c r="C5" s="109"/>
      <c r="D5" s="109"/>
      <c r="E5" s="109"/>
      <c r="F5" s="109"/>
      <c r="G5" s="10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1"/>
      <c r="B6" s="21"/>
      <c r="C6" s="21"/>
      <c r="D6" s="21"/>
      <c r="E6" s="21"/>
      <c r="F6" s="21"/>
      <c r="G6" s="2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94" t="s">
        <v>191</v>
      </c>
      <c r="C7" s="94"/>
      <c r="D7" s="94"/>
      <c r="E7" s="94"/>
      <c r="F7" s="94"/>
      <c r="G7" s="97" t="s">
        <v>192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6" t="s">
        <v>5</v>
      </c>
      <c r="B8" s="103" t="s">
        <v>193</v>
      </c>
      <c r="C8" s="33" t="s">
        <v>7</v>
      </c>
      <c r="D8" s="103" t="s">
        <v>9</v>
      </c>
      <c r="E8" s="103" t="s">
        <v>11</v>
      </c>
      <c r="F8" s="103" t="s">
        <v>10</v>
      </c>
      <c r="G8" s="1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55" t="s">
        <v>6</v>
      </c>
      <c r="B9" s="104"/>
      <c r="C9" s="34" t="s">
        <v>8</v>
      </c>
      <c r="D9" s="104"/>
      <c r="E9" s="104"/>
      <c r="F9" s="104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6" t="s">
        <v>270</v>
      </c>
      <c r="B10" s="8">
        <v>22144893947</v>
      </c>
      <c r="C10" s="8">
        <v>-2209869870.1900001</v>
      </c>
      <c r="D10" s="8">
        <v>19935024076.810001</v>
      </c>
      <c r="E10" s="8">
        <v>19303741147.639999</v>
      </c>
      <c r="F10" s="8">
        <v>18587435339.459999</v>
      </c>
      <c r="G10" s="30">
        <v>631282929.16999996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4" t="s">
        <v>271</v>
      </c>
      <c r="B11" s="31">
        <v>13808222072</v>
      </c>
      <c r="C11" s="31">
        <v>293870005.02999997</v>
      </c>
      <c r="D11" s="31">
        <v>14102092077.030001</v>
      </c>
      <c r="E11" s="31">
        <v>13470914106.200001</v>
      </c>
      <c r="F11" s="31">
        <v>12928879907.370001</v>
      </c>
      <c r="G11" s="25">
        <v>631177970.83000004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" t="s">
        <v>272</v>
      </c>
      <c r="B12" s="12">
        <v>31603112</v>
      </c>
      <c r="C12" s="12">
        <v>-924614.37</v>
      </c>
      <c r="D12" s="12">
        <v>30678497.629999999</v>
      </c>
      <c r="E12" s="12">
        <v>30665179.239999998</v>
      </c>
      <c r="F12" s="12">
        <v>30298235.719999999</v>
      </c>
      <c r="G12" s="27">
        <v>13318.39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26" t="s">
        <v>273</v>
      </c>
      <c r="B13" s="12">
        <v>483362854</v>
      </c>
      <c r="C13" s="12">
        <v>-59923152.409999996</v>
      </c>
      <c r="D13" s="12">
        <v>423439701.58999997</v>
      </c>
      <c r="E13" s="12">
        <v>422768679.68000001</v>
      </c>
      <c r="F13" s="12">
        <v>410061427.64999998</v>
      </c>
      <c r="G13" s="27">
        <v>671021.91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26" t="s">
        <v>274</v>
      </c>
      <c r="B14" s="12">
        <v>16375184</v>
      </c>
      <c r="C14" s="12">
        <v>-465187.7</v>
      </c>
      <c r="D14" s="12">
        <v>15909996.300000001</v>
      </c>
      <c r="E14" s="12">
        <v>15858623.710000001</v>
      </c>
      <c r="F14" s="12">
        <v>15547758.02</v>
      </c>
      <c r="G14" s="27">
        <v>51372.59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26" t="s">
        <v>275</v>
      </c>
      <c r="B15" s="12">
        <v>2262150922</v>
      </c>
      <c r="C15" s="12">
        <v>615616243.10000002</v>
      </c>
      <c r="D15" s="12">
        <v>2877767165.0999999</v>
      </c>
      <c r="E15" s="12">
        <v>2265757453.1799998</v>
      </c>
      <c r="F15" s="12">
        <v>2105985319.4400001</v>
      </c>
      <c r="G15" s="27">
        <v>612009711.91999996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26" t="s">
        <v>276</v>
      </c>
      <c r="B16" s="12">
        <v>3053025236</v>
      </c>
      <c r="C16" s="12">
        <v>-565779671.86000001</v>
      </c>
      <c r="D16" s="12">
        <v>2487245564.1399999</v>
      </c>
      <c r="E16" s="12">
        <v>2485153555.4099998</v>
      </c>
      <c r="F16" s="12">
        <v>2412770624.5599999</v>
      </c>
      <c r="G16" s="27">
        <v>2092008.73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26" t="s">
        <v>277</v>
      </c>
      <c r="B17" s="12">
        <v>442106695</v>
      </c>
      <c r="C17" s="12">
        <v>8491331.5700000003</v>
      </c>
      <c r="D17" s="12">
        <v>450598026.56999999</v>
      </c>
      <c r="E17" s="12">
        <v>450272816.60000002</v>
      </c>
      <c r="F17" s="12">
        <v>427530124.50999999</v>
      </c>
      <c r="G17" s="27">
        <v>325209.96999999997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6" t="s">
        <v>278</v>
      </c>
      <c r="B18" s="12">
        <v>282220438</v>
      </c>
      <c r="C18" s="12">
        <v>-6127845.7199999997</v>
      </c>
      <c r="D18" s="12">
        <v>276092592.27999997</v>
      </c>
      <c r="E18" s="12">
        <v>275460310.39999998</v>
      </c>
      <c r="F18" s="12">
        <v>258045317.63999999</v>
      </c>
      <c r="G18" s="27">
        <v>632281.88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26" t="s">
        <v>279</v>
      </c>
      <c r="B19" s="12">
        <v>422037243</v>
      </c>
      <c r="C19" s="12">
        <v>-245132727.53</v>
      </c>
      <c r="D19" s="12">
        <v>176904515.47</v>
      </c>
      <c r="E19" s="12">
        <v>176807188.19</v>
      </c>
      <c r="F19" s="12">
        <v>150163113.06999999</v>
      </c>
      <c r="G19" s="27">
        <v>97327.28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26" t="s">
        <v>280</v>
      </c>
      <c r="B20" s="12">
        <v>195861987</v>
      </c>
      <c r="C20" s="12">
        <v>-56670224.399999999</v>
      </c>
      <c r="D20" s="12">
        <v>139191762.59999999</v>
      </c>
      <c r="E20" s="12">
        <v>139156966.99000001</v>
      </c>
      <c r="F20" s="12">
        <v>118434355.54000001</v>
      </c>
      <c r="G20" s="27">
        <v>34795.61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26" t="s">
        <v>281</v>
      </c>
      <c r="B21" s="12">
        <v>53353577</v>
      </c>
      <c r="C21" s="12">
        <v>6416592.2800000003</v>
      </c>
      <c r="D21" s="12">
        <v>59770169.280000001</v>
      </c>
      <c r="E21" s="12">
        <v>59742087.960000001</v>
      </c>
      <c r="F21" s="12">
        <v>57822102.549999997</v>
      </c>
      <c r="G21" s="27">
        <v>28081.32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6" t="s">
        <v>282</v>
      </c>
      <c r="B22" s="12">
        <v>90285285</v>
      </c>
      <c r="C22" s="12">
        <v>652049.15</v>
      </c>
      <c r="D22" s="12">
        <v>90937334.150000006</v>
      </c>
      <c r="E22" s="12">
        <v>90911053.890000001</v>
      </c>
      <c r="F22" s="12">
        <v>89100718.209999993</v>
      </c>
      <c r="G22" s="27">
        <v>26280.26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26" t="s">
        <v>283</v>
      </c>
      <c r="B23" s="12">
        <v>314016305</v>
      </c>
      <c r="C23" s="12">
        <v>42059273.200000003</v>
      </c>
      <c r="D23" s="12">
        <v>356075578.19999999</v>
      </c>
      <c r="E23" s="12">
        <v>355821452.16000003</v>
      </c>
      <c r="F23" s="12">
        <v>313773657.02999997</v>
      </c>
      <c r="G23" s="27">
        <v>254126.04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26" t="s">
        <v>284</v>
      </c>
      <c r="B24" s="12">
        <v>1500000</v>
      </c>
      <c r="C24" s="12">
        <v>-1500000</v>
      </c>
      <c r="D24" s="12">
        <v>0</v>
      </c>
      <c r="E24" s="12">
        <v>0</v>
      </c>
      <c r="F24" s="12">
        <v>0</v>
      </c>
      <c r="G24" s="27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26" t="s">
        <v>285</v>
      </c>
      <c r="B25" s="12">
        <v>641182171</v>
      </c>
      <c r="C25" s="12">
        <v>123009094.84</v>
      </c>
      <c r="D25" s="12">
        <v>764191265.84000003</v>
      </c>
      <c r="E25" s="12">
        <v>764191256.22000003</v>
      </c>
      <c r="F25" s="12">
        <v>757693903.96000004</v>
      </c>
      <c r="G25" s="27">
        <v>9.6199999999999992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26" t="s">
        <v>286</v>
      </c>
      <c r="B26" s="12">
        <v>3611849987</v>
      </c>
      <c r="C26" s="12">
        <v>64046060.060000002</v>
      </c>
      <c r="D26" s="12">
        <v>3675896047.0599999</v>
      </c>
      <c r="E26" s="12">
        <v>3675896028.96</v>
      </c>
      <c r="F26" s="12">
        <v>3675896028.96</v>
      </c>
      <c r="G26" s="27">
        <v>18.100000000000001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26" t="s">
        <v>287</v>
      </c>
      <c r="B27" s="12">
        <v>119725996</v>
      </c>
      <c r="C27" s="12">
        <v>118910511.59</v>
      </c>
      <c r="D27" s="12">
        <v>238636507.59</v>
      </c>
      <c r="E27" s="12">
        <v>231255104.06999999</v>
      </c>
      <c r="F27" s="12">
        <v>230918169.13999999</v>
      </c>
      <c r="G27" s="27">
        <v>7381403.5199999996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26" t="s">
        <v>288</v>
      </c>
      <c r="B28" s="12">
        <v>121017892</v>
      </c>
      <c r="C28" s="12">
        <v>1639013.16</v>
      </c>
      <c r="D28" s="12">
        <v>122656905.16</v>
      </c>
      <c r="E28" s="12">
        <v>122631557.93000001</v>
      </c>
      <c r="F28" s="12">
        <v>117933643.33</v>
      </c>
      <c r="G28" s="27">
        <v>25347.23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26" t="s">
        <v>289</v>
      </c>
      <c r="B29" s="12">
        <v>446953257</v>
      </c>
      <c r="C29" s="12">
        <v>35815211.210000001</v>
      </c>
      <c r="D29" s="12">
        <v>482768468.20999998</v>
      </c>
      <c r="E29" s="12">
        <v>482576812.19999999</v>
      </c>
      <c r="F29" s="12">
        <v>476358201.44999999</v>
      </c>
      <c r="G29" s="27">
        <v>191656.01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26" t="s">
        <v>290</v>
      </c>
      <c r="B30" s="12">
        <v>941200171</v>
      </c>
      <c r="C30" s="12">
        <v>269407499.02999997</v>
      </c>
      <c r="D30" s="12">
        <v>1210607670.03</v>
      </c>
      <c r="E30" s="12">
        <v>1204534733.1099999</v>
      </c>
      <c r="F30" s="12">
        <v>1101724452.5</v>
      </c>
      <c r="G30" s="27">
        <v>6072936.9199999999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26" t="s">
        <v>291</v>
      </c>
      <c r="B31" s="12">
        <v>103848244</v>
      </c>
      <c r="C31" s="12">
        <v>-33511043.75</v>
      </c>
      <c r="D31" s="12">
        <v>70337200.25</v>
      </c>
      <c r="E31" s="12">
        <v>70256215.819999993</v>
      </c>
      <c r="F31" s="12">
        <v>65986643.030000001</v>
      </c>
      <c r="G31" s="27">
        <v>80984.429999999993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26" t="s">
        <v>292</v>
      </c>
      <c r="B32" s="12">
        <v>60085609</v>
      </c>
      <c r="C32" s="12">
        <v>-10589248.609999999</v>
      </c>
      <c r="D32" s="12">
        <v>49496360.390000001</v>
      </c>
      <c r="E32" s="12">
        <v>49366552.130000003</v>
      </c>
      <c r="F32" s="12">
        <v>48028877.689999998</v>
      </c>
      <c r="G32" s="27">
        <v>129808.26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26" t="s">
        <v>293</v>
      </c>
      <c r="B33" s="12">
        <v>114459907</v>
      </c>
      <c r="C33" s="12">
        <v>-11569157.810000001</v>
      </c>
      <c r="D33" s="12">
        <v>102890749.19</v>
      </c>
      <c r="E33" s="12">
        <v>101830478.34999999</v>
      </c>
      <c r="F33" s="12">
        <v>64807233.369999997</v>
      </c>
      <c r="G33" s="27">
        <v>1060270.8400000001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24" t="s">
        <v>294</v>
      </c>
      <c r="B34" s="31">
        <v>209230167</v>
      </c>
      <c r="C34" s="31">
        <v>27936870</v>
      </c>
      <c r="D34" s="31">
        <v>237167037</v>
      </c>
      <c r="E34" s="31">
        <v>237167032</v>
      </c>
      <c r="F34" s="31">
        <v>237167032</v>
      </c>
      <c r="G34" s="25">
        <v>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26" t="s">
        <v>295</v>
      </c>
      <c r="B35" s="12">
        <v>209230167</v>
      </c>
      <c r="C35" s="12">
        <v>27936870</v>
      </c>
      <c r="D35" s="12">
        <v>237167037</v>
      </c>
      <c r="E35" s="12">
        <v>237167032</v>
      </c>
      <c r="F35" s="12">
        <v>237167032</v>
      </c>
      <c r="G35" s="27">
        <v>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24" t="s">
        <v>296</v>
      </c>
      <c r="B36" s="31">
        <v>590944856</v>
      </c>
      <c r="C36" s="31">
        <v>0</v>
      </c>
      <c r="D36" s="31">
        <v>590944856</v>
      </c>
      <c r="E36" s="31">
        <v>590944851</v>
      </c>
      <c r="F36" s="31">
        <v>590944851</v>
      </c>
      <c r="G36" s="25">
        <v>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26" t="s">
        <v>297</v>
      </c>
      <c r="B37" s="12">
        <v>590944856</v>
      </c>
      <c r="C37" s="12">
        <v>0</v>
      </c>
      <c r="D37" s="12">
        <v>590944856</v>
      </c>
      <c r="E37" s="12">
        <v>590944851</v>
      </c>
      <c r="F37" s="12">
        <v>590944851</v>
      </c>
      <c r="G37" s="27">
        <v>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24" t="s">
        <v>298</v>
      </c>
      <c r="B38" s="31">
        <v>794893051</v>
      </c>
      <c r="C38" s="31">
        <v>-250304160</v>
      </c>
      <c r="D38" s="31">
        <v>544588891</v>
      </c>
      <c r="E38" s="31">
        <v>544588890</v>
      </c>
      <c r="F38" s="31">
        <v>544588890</v>
      </c>
      <c r="G38" s="25">
        <v>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26" t="s">
        <v>299</v>
      </c>
      <c r="B39" s="12">
        <v>31695287</v>
      </c>
      <c r="C39" s="12">
        <v>0</v>
      </c>
      <c r="D39" s="12">
        <v>31695287</v>
      </c>
      <c r="E39" s="12">
        <v>31695286</v>
      </c>
      <c r="F39" s="12">
        <v>31695286</v>
      </c>
      <c r="G39" s="27">
        <v>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26" t="s">
        <v>300</v>
      </c>
      <c r="B40" s="12">
        <v>184596745</v>
      </c>
      <c r="C40" s="12">
        <v>0</v>
      </c>
      <c r="D40" s="12">
        <v>184596745</v>
      </c>
      <c r="E40" s="12">
        <v>184596745</v>
      </c>
      <c r="F40" s="12">
        <v>184596745</v>
      </c>
      <c r="G40" s="27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26" t="s">
        <v>301</v>
      </c>
      <c r="B41" s="12">
        <v>36796032</v>
      </c>
      <c r="C41" s="12">
        <v>0</v>
      </c>
      <c r="D41" s="12">
        <v>36796032</v>
      </c>
      <c r="E41" s="12">
        <v>36796032</v>
      </c>
      <c r="F41" s="12">
        <v>36796032</v>
      </c>
      <c r="G41" s="27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26" t="s">
        <v>302</v>
      </c>
      <c r="B42" s="12">
        <v>30708917</v>
      </c>
      <c r="C42" s="12">
        <v>0</v>
      </c>
      <c r="D42" s="12">
        <v>30708917</v>
      </c>
      <c r="E42" s="12">
        <v>30708917</v>
      </c>
      <c r="F42" s="12">
        <v>30708917</v>
      </c>
      <c r="G42" s="27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26" t="s">
        <v>303</v>
      </c>
      <c r="B43" s="12">
        <v>479333796</v>
      </c>
      <c r="C43" s="12">
        <v>-250304160</v>
      </c>
      <c r="D43" s="12">
        <v>229029636</v>
      </c>
      <c r="E43" s="12">
        <v>229029636</v>
      </c>
      <c r="F43" s="12">
        <v>229029636</v>
      </c>
      <c r="G43" s="27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26" t="s">
        <v>304</v>
      </c>
      <c r="B44" s="12">
        <v>31762274</v>
      </c>
      <c r="C44" s="12">
        <v>0</v>
      </c>
      <c r="D44" s="12">
        <v>31762274</v>
      </c>
      <c r="E44" s="12">
        <v>31762274</v>
      </c>
      <c r="F44" s="12">
        <v>31762274</v>
      </c>
      <c r="G44" s="27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" x14ac:dyDescent="0.25">
      <c r="A45" s="24" t="s">
        <v>305</v>
      </c>
      <c r="B45" s="31">
        <v>5097405128</v>
      </c>
      <c r="C45" s="31">
        <v>-657123039.22000003</v>
      </c>
      <c r="D45" s="31">
        <v>4440282088.7799997</v>
      </c>
      <c r="E45" s="31">
        <v>4440177141.4399996</v>
      </c>
      <c r="F45" s="31">
        <v>4265905532.0900002</v>
      </c>
      <c r="G45" s="25">
        <v>104947.34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" x14ac:dyDescent="0.25">
      <c r="A46" s="26" t="s">
        <v>306</v>
      </c>
      <c r="B46" s="12">
        <v>15771123</v>
      </c>
      <c r="C46" s="12">
        <v>1057252</v>
      </c>
      <c r="D46" s="12">
        <v>16828375</v>
      </c>
      <c r="E46" s="12">
        <v>16828374.5</v>
      </c>
      <c r="F46" s="12">
        <v>16817373.449999999</v>
      </c>
      <c r="G46" s="27">
        <v>0.5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26" t="s">
        <v>307</v>
      </c>
      <c r="B47" s="12">
        <v>7796735</v>
      </c>
      <c r="C47" s="12">
        <v>320505</v>
      </c>
      <c r="D47" s="12">
        <v>8117240</v>
      </c>
      <c r="E47" s="12">
        <v>8117239.8099999996</v>
      </c>
      <c r="F47" s="12">
        <v>8117239.8099999996</v>
      </c>
      <c r="G47" s="27">
        <v>0.19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 x14ac:dyDescent="0.25">
      <c r="A48" s="26" t="s">
        <v>308</v>
      </c>
      <c r="B48" s="12">
        <v>23743196</v>
      </c>
      <c r="C48" s="12">
        <v>7588580.9400000004</v>
      </c>
      <c r="D48" s="12">
        <v>31331776.940000001</v>
      </c>
      <c r="E48" s="12">
        <v>31331776.940000001</v>
      </c>
      <c r="F48" s="12">
        <v>31331776.940000001</v>
      </c>
      <c r="G48" s="27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26" t="s">
        <v>309</v>
      </c>
      <c r="B49" s="12">
        <v>138831428</v>
      </c>
      <c r="C49" s="12">
        <v>20358510</v>
      </c>
      <c r="D49" s="12">
        <v>159189938</v>
      </c>
      <c r="E49" s="12">
        <v>159189937.94999999</v>
      </c>
      <c r="F49" s="12">
        <v>159189937.94999999</v>
      </c>
      <c r="G49" s="27">
        <v>0.05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26" t="s">
        <v>310</v>
      </c>
      <c r="B50" s="12">
        <v>477793633</v>
      </c>
      <c r="C50" s="12">
        <v>-475090374.55000001</v>
      </c>
      <c r="D50" s="12">
        <v>2703258.45</v>
      </c>
      <c r="E50" s="12">
        <v>2703258.45</v>
      </c>
      <c r="F50" s="12">
        <v>2703258.45</v>
      </c>
      <c r="G50" s="27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" x14ac:dyDescent="0.25">
      <c r="A51" s="26" t="s">
        <v>311</v>
      </c>
      <c r="B51" s="12">
        <v>230000000</v>
      </c>
      <c r="C51" s="12">
        <v>66315987.969999999</v>
      </c>
      <c r="D51" s="12">
        <v>296315987.97000003</v>
      </c>
      <c r="E51" s="12">
        <v>296253709.18000001</v>
      </c>
      <c r="F51" s="12">
        <v>296253709.18000001</v>
      </c>
      <c r="G51" s="27">
        <v>62278.79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26" t="s">
        <v>312</v>
      </c>
      <c r="B52" s="12">
        <v>277452214</v>
      </c>
      <c r="C52" s="12">
        <v>-181978459</v>
      </c>
      <c r="D52" s="12">
        <v>95473755</v>
      </c>
      <c r="E52" s="12">
        <v>95473755</v>
      </c>
      <c r="F52" s="12">
        <v>64644457</v>
      </c>
      <c r="G52" s="27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26" t="s">
        <v>313</v>
      </c>
      <c r="B53" s="12">
        <v>191932905</v>
      </c>
      <c r="C53" s="12">
        <v>42907852</v>
      </c>
      <c r="D53" s="12">
        <v>234840757</v>
      </c>
      <c r="E53" s="12">
        <v>234840757</v>
      </c>
      <c r="F53" s="12">
        <v>234840757</v>
      </c>
      <c r="G53" s="27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26" t="s">
        <v>314</v>
      </c>
      <c r="B54" s="12">
        <v>86243941</v>
      </c>
      <c r="C54" s="12">
        <v>17000000</v>
      </c>
      <c r="D54" s="12">
        <v>103243941</v>
      </c>
      <c r="E54" s="12">
        <v>103243941</v>
      </c>
      <c r="F54" s="12">
        <v>103243941</v>
      </c>
      <c r="G54" s="27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" x14ac:dyDescent="0.25">
      <c r="A55" s="26" t="s">
        <v>315</v>
      </c>
      <c r="B55" s="12">
        <v>22215439</v>
      </c>
      <c r="C55" s="12">
        <v>3464454.87</v>
      </c>
      <c r="D55" s="12">
        <v>25679893.870000001</v>
      </c>
      <c r="E55" s="12">
        <v>25679893.420000002</v>
      </c>
      <c r="F55" s="12">
        <v>24652770.870000001</v>
      </c>
      <c r="G55" s="27">
        <v>0.45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26" t="s">
        <v>316</v>
      </c>
      <c r="B56" s="12">
        <v>24959693</v>
      </c>
      <c r="C56" s="12">
        <v>-11352196.380000001</v>
      </c>
      <c r="D56" s="12">
        <v>13607496.619999999</v>
      </c>
      <c r="E56" s="12">
        <v>13607496.619999999</v>
      </c>
      <c r="F56" s="12">
        <v>13607496.619999999</v>
      </c>
      <c r="G56" s="27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26" t="s">
        <v>317</v>
      </c>
      <c r="B57" s="12">
        <v>5199005</v>
      </c>
      <c r="C57" s="12">
        <v>0</v>
      </c>
      <c r="D57" s="12">
        <v>5199005</v>
      </c>
      <c r="E57" s="12">
        <v>5199005</v>
      </c>
      <c r="F57" s="12">
        <v>5199005</v>
      </c>
      <c r="G57" s="27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26" t="s">
        <v>318</v>
      </c>
      <c r="B58" s="12">
        <v>144609570</v>
      </c>
      <c r="C58" s="12">
        <v>-73256839</v>
      </c>
      <c r="D58" s="12">
        <v>71352731</v>
      </c>
      <c r="E58" s="12">
        <v>71352731</v>
      </c>
      <c r="F58" s="12">
        <v>71352731</v>
      </c>
      <c r="G58" s="27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26" t="s">
        <v>319</v>
      </c>
      <c r="B59" s="12">
        <v>4236422</v>
      </c>
      <c r="C59" s="12">
        <v>-706904.01</v>
      </c>
      <c r="D59" s="12">
        <v>3529517.99</v>
      </c>
      <c r="E59" s="12">
        <v>3529517.99</v>
      </c>
      <c r="F59" s="12">
        <v>3219581</v>
      </c>
      <c r="G59" s="27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26" t="s">
        <v>320</v>
      </c>
      <c r="B60" s="12">
        <v>34101401</v>
      </c>
      <c r="C60" s="12">
        <v>-3578660</v>
      </c>
      <c r="D60" s="12">
        <v>30522741</v>
      </c>
      <c r="E60" s="12">
        <v>30522670</v>
      </c>
      <c r="F60" s="12">
        <v>30510670</v>
      </c>
      <c r="G60" s="27">
        <v>71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26" t="s">
        <v>321</v>
      </c>
      <c r="B61" s="12">
        <v>20204832</v>
      </c>
      <c r="C61" s="12">
        <v>-11204020.449999999</v>
      </c>
      <c r="D61" s="12">
        <v>9000811.5500000007</v>
      </c>
      <c r="E61" s="12">
        <v>9000811.5500000007</v>
      </c>
      <c r="F61" s="12">
        <v>9000811.5500000007</v>
      </c>
      <c r="G61" s="27"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26" t="s">
        <v>322</v>
      </c>
      <c r="B62" s="12">
        <v>87648883</v>
      </c>
      <c r="C62" s="12">
        <v>-86657877</v>
      </c>
      <c r="D62" s="12">
        <v>991006</v>
      </c>
      <c r="E62" s="12">
        <v>991006</v>
      </c>
      <c r="F62" s="12">
        <v>991006</v>
      </c>
      <c r="G62" s="27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26" t="s">
        <v>323</v>
      </c>
      <c r="B63" s="12">
        <v>53898698</v>
      </c>
      <c r="C63" s="12">
        <v>-23271875</v>
      </c>
      <c r="D63" s="12">
        <v>30626823</v>
      </c>
      <c r="E63" s="12">
        <v>30626819.190000001</v>
      </c>
      <c r="F63" s="12">
        <v>28361650.93</v>
      </c>
      <c r="G63" s="27">
        <v>3.81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" x14ac:dyDescent="0.25">
      <c r="A64" s="26" t="s">
        <v>324</v>
      </c>
      <c r="B64" s="12">
        <v>161498409</v>
      </c>
      <c r="C64" s="12">
        <v>342888092</v>
      </c>
      <c r="D64" s="12">
        <v>504386501</v>
      </c>
      <c r="E64" s="12">
        <v>504386501</v>
      </c>
      <c r="F64" s="12">
        <v>396386501</v>
      </c>
      <c r="G64" s="27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26" t="s">
        <v>325</v>
      </c>
      <c r="B65" s="12">
        <v>254053925</v>
      </c>
      <c r="C65" s="12">
        <v>26622891</v>
      </c>
      <c r="D65" s="12">
        <v>280676816</v>
      </c>
      <c r="E65" s="12">
        <v>280676816</v>
      </c>
      <c r="F65" s="12">
        <v>280676816</v>
      </c>
      <c r="G65" s="27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26" t="s">
        <v>326</v>
      </c>
      <c r="B66" s="12">
        <v>6205964</v>
      </c>
      <c r="C66" s="12">
        <v>523416</v>
      </c>
      <c r="D66" s="12">
        <v>6729380</v>
      </c>
      <c r="E66" s="12">
        <v>6729380</v>
      </c>
      <c r="F66" s="12">
        <v>6729380</v>
      </c>
      <c r="G66" s="27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26" t="s">
        <v>327</v>
      </c>
      <c r="B67" s="12">
        <v>1636298803</v>
      </c>
      <c r="C67" s="12">
        <v>-189338120</v>
      </c>
      <c r="D67" s="12">
        <v>1446960683</v>
      </c>
      <c r="E67" s="12">
        <v>1446960683</v>
      </c>
      <c r="F67" s="12">
        <v>1446960683</v>
      </c>
      <c r="G67" s="27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 x14ac:dyDescent="0.25">
      <c r="A68" s="26" t="s">
        <v>328</v>
      </c>
      <c r="B68" s="12">
        <v>1498996</v>
      </c>
      <c r="C68" s="12">
        <v>176832.34</v>
      </c>
      <c r="D68" s="12">
        <v>1675828.34</v>
      </c>
      <c r="E68" s="12">
        <v>1675828.34</v>
      </c>
      <c r="F68" s="12">
        <v>1675828.34</v>
      </c>
      <c r="G68" s="27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26" t="s">
        <v>329</v>
      </c>
      <c r="B69" s="12">
        <v>64863841</v>
      </c>
      <c r="C69" s="12">
        <v>-24155171</v>
      </c>
      <c r="D69" s="12">
        <v>40708670</v>
      </c>
      <c r="E69" s="12">
        <v>40708670</v>
      </c>
      <c r="F69" s="12">
        <v>40708670</v>
      </c>
      <c r="G69" s="27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26" t="s">
        <v>330</v>
      </c>
      <c r="B70" s="12">
        <v>7373662</v>
      </c>
      <c r="C70" s="12">
        <v>-172000</v>
      </c>
      <c r="D70" s="12">
        <v>7201662</v>
      </c>
      <c r="E70" s="12">
        <v>7201662</v>
      </c>
      <c r="F70" s="12">
        <v>7201662</v>
      </c>
      <c r="G70" s="27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26" t="s">
        <v>331</v>
      </c>
      <c r="B71" s="12">
        <v>36312351</v>
      </c>
      <c r="C71" s="12">
        <v>-30395500</v>
      </c>
      <c r="D71" s="12">
        <v>5916851</v>
      </c>
      <c r="E71" s="12">
        <v>5916851</v>
      </c>
      <c r="F71" s="12">
        <v>5916851</v>
      </c>
      <c r="G71" s="27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26" t="s">
        <v>332</v>
      </c>
      <c r="B72" s="12">
        <v>2804200</v>
      </c>
      <c r="C72" s="12">
        <v>0</v>
      </c>
      <c r="D72" s="12">
        <v>2804200</v>
      </c>
      <c r="E72" s="12">
        <v>2804200</v>
      </c>
      <c r="F72" s="12">
        <v>2804200</v>
      </c>
      <c r="G72" s="27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26" t="s">
        <v>333</v>
      </c>
      <c r="B73" s="12">
        <v>159000000</v>
      </c>
      <c r="C73" s="12">
        <v>4400000</v>
      </c>
      <c r="D73" s="12">
        <v>163400000</v>
      </c>
      <c r="E73" s="12">
        <v>163400000</v>
      </c>
      <c r="F73" s="12">
        <v>163400000</v>
      </c>
      <c r="G73" s="27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26" t="s">
        <v>334</v>
      </c>
      <c r="B74" s="12">
        <v>68189943</v>
      </c>
      <c r="C74" s="12">
        <v>4161130.6</v>
      </c>
      <c r="D74" s="12">
        <v>72351073.599999994</v>
      </c>
      <c r="E74" s="12">
        <v>72350445.599999994</v>
      </c>
      <c r="F74" s="12">
        <v>72350445.599999994</v>
      </c>
      <c r="G74" s="27">
        <v>628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26" t="s">
        <v>335</v>
      </c>
      <c r="B75" s="12">
        <v>42747550</v>
      </c>
      <c r="C75" s="12">
        <v>-12042523</v>
      </c>
      <c r="D75" s="12">
        <v>30705027</v>
      </c>
      <c r="E75" s="12">
        <v>30705027</v>
      </c>
      <c r="F75" s="12">
        <v>30705027</v>
      </c>
      <c r="G75" s="27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26" t="s">
        <v>336</v>
      </c>
      <c r="B76" s="12">
        <v>27913097</v>
      </c>
      <c r="C76" s="12">
        <v>8268720</v>
      </c>
      <c r="D76" s="12">
        <v>36181817</v>
      </c>
      <c r="E76" s="12">
        <v>36181817</v>
      </c>
      <c r="F76" s="12">
        <v>36181817</v>
      </c>
      <c r="G76" s="27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26" t="s">
        <v>337</v>
      </c>
      <c r="B77" s="12">
        <v>34567258</v>
      </c>
      <c r="C77" s="12">
        <v>-4188354</v>
      </c>
      <c r="D77" s="12">
        <v>30378904</v>
      </c>
      <c r="E77" s="12">
        <v>30378904</v>
      </c>
      <c r="F77" s="12">
        <v>30378904</v>
      </c>
      <c r="G77" s="27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26" t="s">
        <v>338</v>
      </c>
      <c r="B78" s="12">
        <v>63237151</v>
      </c>
      <c r="C78" s="12">
        <v>863961.13</v>
      </c>
      <c r="D78" s="12">
        <v>64101112.130000003</v>
      </c>
      <c r="E78" s="12">
        <v>64101112.130000003</v>
      </c>
      <c r="F78" s="12">
        <v>52101112.130000003</v>
      </c>
      <c r="G78" s="27"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26" t="s">
        <v>339</v>
      </c>
      <c r="B79" s="12">
        <v>13676768</v>
      </c>
      <c r="C79" s="12">
        <v>-6199189</v>
      </c>
      <c r="D79" s="12">
        <v>7477579</v>
      </c>
      <c r="E79" s="12">
        <v>7477579</v>
      </c>
      <c r="F79" s="12">
        <v>7477579</v>
      </c>
      <c r="G79" s="27"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26" t="s">
        <v>340</v>
      </c>
      <c r="B80" s="12">
        <v>8695840</v>
      </c>
      <c r="C80" s="12">
        <v>-140034</v>
      </c>
      <c r="D80" s="12">
        <v>8555806</v>
      </c>
      <c r="E80" s="12">
        <v>8555806</v>
      </c>
      <c r="F80" s="12">
        <v>8555806</v>
      </c>
      <c r="G80" s="27"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26" t="s">
        <v>341</v>
      </c>
      <c r="B81" s="12">
        <v>9266141</v>
      </c>
      <c r="C81" s="12">
        <v>-543011</v>
      </c>
      <c r="D81" s="12">
        <v>8723130</v>
      </c>
      <c r="E81" s="12">
        <v>8723130</v>
      </c>
      <c r="F81" s="12">
        <v>8723130</v>
      </c>
      <c r="G81" s="27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26" t="s">
        <v>342</v>
      </c>
      <c r="B82" s="12">
        <v>10405353</v>
      </c>
      <c r="C82" s="12">
        <v>-3740696</v>
      </c>
      <c r="D82" s="12">
        <v>6664657</v>
      </c>
      <c r="E82" s="12">
        <v>6664657</v>
      </c>
      <c r="F82" s="12">
        <v>6664657</v>
      </c>
      <c r="G82" s="27"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26" t="s">
        <v>343</v>
      </c>
      <c r="B83" s="12">
        <v>10375140</v>
      </c>
      <c r="C83" s="12">
        <v>-3497449</v>
      </c>
      <c r="D83" s="12">
        <v>6877691</v>
      </c>
      <c r="E83" s="12">
        <v>6877691</v>
      </c>
      <c r="F83" s="12">
        <v>6877691</v>
      </c>
      <c r="G83" s="27"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26" t="s">
        <v>344</v>
      </c>
      <c r="B84" s="12">
        <v>13733716</v>
      </c>
      <c r="C84" s="12">
        <v>-5295018</v>
      </c>
      <c r="D84" s="12">
        <v>8438698</v>
      </c>
      <c r="E84" s="12">
        <v>8438698</v>
      </c>
      <c r="F84" s="12">
        <v>8438698</v>
      </c>
      <c r="G84" s="27"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26" t="s">
        <v>345</v>
      </c>
      <c r="B85" s="12">
        <v>14928704</v>
      </c>
      <c r="C85" s="12">
        <v>-3990932</v>
      </c>
      <c r="D85" s="12">
        <v>10937772</v>
      </c>
      <c r="E85" s="12">
        <v>10937772</v>
      </c>
      <c r="F85" s="12">
        <v>10937772</v>
      </c>
      <c r="G85" s="27"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26" t="s">
        <v>346</v>
      </c>
      <c r="B86" s="12">
        <v>14995629</v>
      </c>
      <c r="C86" s="12">
        <v>-5002453</v>
      </c>
      <c r="D86" s="12">
        <v>9993176</v>
      </c>
      <c r="E86" s="12">
        <v>9993176</v>
      </c>
      <c r="F86" s="12">
        <v>9993176</v>
      </c>
      <c r="G86" s="27"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26" t="s">
        <v>347</v>
      </c>
      <c r="B87" s="12">
        <v>12727064</v>
      </c>
      <c r="C87" s="12">
        <v>-483645</v>
      </c>
      <c r="D87" s="12">
        <v>12243419</v>
      </c>
      <c r="E87" s="12">
        <v>12243419</v>
      </c>
      <c r="F87" s="12">
        <v>12243419</v>
      </c>
      <c r="G87" s="27"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26" t="s">
        <v>348</v>
      </c>
      <c r="B88" s="12">
        <v>10113241</v>
      </c>
      <c r="C88" s="12">
        <v>-1671415</v>
      </c>
      <c r="D88" s="12">
        <v>8441826</v>
      </c>
      <c r="E88" s="12">
        <v>8441826</v>
      </c>
      <c r="F88" s="12">
        <v>8441826</v>
      </c>
      <c r="G88" s="27"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26" t="s">
        <v>349</v>
      </c>
      <c r="B89" s="12">
        <v>23344226</v>
      </c>
      <c r="C89" s="12">
        <v>1108192.5</v>
      </c>
      <c r="D89" s="12">
        <v>24452418.5</v>
      </c>
      <c r="E89" s="12">
        <v>24452418.5</v>
      </c>
      <c r="F89" s="12">
        <v>24452418.5</v>
      </c>
      <c r="G89" s="27"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26" t="s">
        <v>350</v>
      </c>
      <c r="B90" s="12">
        <v>7678169</v>
      </c>
      <c r="C90" s="12">
        <v>-55298.5</v>
      </c>
      <c r="D90" s="12">
        <v>7622870.5</v>
      </c>
      <c r="E90" s="12">
        <v>7580934</v>
      </c>
      <c r="F90" s="12">
        <v>7580934</v>
      </c>
      <c r="G90" s="27">
        <v>41936.5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" x14ac:dyDescent="0.25">
      <c r="A91" s="26" t="s">
        <v>351</v>
      </c>
      <c r="B91" s="12">
        <v>81935817</v>
      </c>
      <c r="C91" s="12">
        <v>-25872214.460000001</v>
      </c>
      <c r="D91" s="12">
        <v>56063602.539999999</v>
      </c>
      <c r="E91" s="12">
        <v>56063597.310000002</v>
      </c>
      <c r="F91" s="12">
        <v>56063597.310000002</v>
      </c>
      <c r="G91" s="27">
        <v>5.23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" x14ac:dyDescent="0.25">
      <c r="A92" s="26" t="s">
        <v>352</v>
      </c>
      <c r="B92" s="12">
        <v>4865264</v>
      </c>
      <c r="C92" s="12">
        <v>-2680776.92</v>
      </c>
      <c r="D92" s="12">
        <v>2184487.08</v>
      </c>
      <c r="E92" s="12">
        <v>2184487.08</v>
      </c>
      <c r="F92" s="12">
        <v>2184487.08</v>
      </c>
      <c r="G92" s="27"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26" t="s">
        <v>353</v>
      </c>
      <c r="B93" s="12">
        <v>19582640</v>
      </c>
      <c r="C93" s="12">
        <v>0</v>
      </c>
      <c r="D93" s="12">
        <v>19582640</v>
      </c>
      <c r="E93" s="12">
        <v>19582640</v>
      </c>
      <c r="F93" s="12">
        <v>19582640</v>
      </c>
      <c r="G93" s="27"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" x14ac:dyDescent="0.25">
      <c r="A94" s="26" t="s">
        <v>354</v>
      </c>
      <c r="B94" s="12">
        <v>0</v>
      </c>
      <c r="C94" s="12">
        <v>11814493.119999999</v>
      </c>
      <c r="D94" s="12">
        <v>11814493.119999999</v>
      </c>
      <c r="E94" s="12">
        <v>11814488.119999999</v>
      </c>
      <c r="F94" s="12">
        <v>11814488.119999999</v>
      </c>
      <c r="G94" s="27">
        <v>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26" t="s">
        <v>355</v>
      </c>
      <c r="B95" s="12">
        <v>412877148</v>
      </c>
      <c r="C95" s="12">
        <v>-30402905.420000002</v>
      </c>
      <c r="D95" s="12">
        <v>382474242.57999998</v>
      </c>
      <c r="E95" s="12">
        <v>382474224.75999999</v>
      </c>
      <c r="F95" s="12">
        <v>362657142.25999999</v>
      </c>
      <c r="G95" s="27">
        <v>17.82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" x14ac:dyDescent="0.25">
      <c r="A96" s="26" t="s">
        <v>356</v>
      </c>
      <c r="B96" s="12">
        <v>5000000</v>
      </c>
      <c r="C96" s="12">
        <v>0</v>
      </c>
      <c r="D96" s="12">
        <v>5000000</v>
      </c>
      <c r="E96" s="12">
        <v>5000000</v>
      </c>
      <c r="F96" s="12">
        <v>5000000</v>
      </c>
      <c r="G96" s="27"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26" t="s">
        <v>357</v>
      </c>
      <c r="B97" s="12">
        <v>10000000</v>
      </c>
      <c r="C97" s="12">
        <v>0</v>
      </c>
      <c r="D97" s="12">
        <v>10000000</v>
      </c>
      <c r="E97" s="12">
        <v>10000000</v>
      </c>
      <c r="F97" s="12">
        <v>10000000</v>
      </c>
      <c r="G97" s="27"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24" t="s">
        <v>358</v>
      </c>
      <c r="B98" s="31">
        <v>1590719874</v>
      </c>
      <c r="C98" s="31">
        <v>-1590719874</v>
      </c>
      <c r="D98" s="31">
        <v>0</v>
      </c>
      <c r="E98" s="31">
        <v>0</v>
      </c>
      <c r="F98" s="31">
        <v>0</v>
      </c>
      <c r="G98" s="25">
        <v>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7" x14ac:dyDescent="0.25">
      <c r="A99" s="26" t="s">
        <v>359</v>
      </c>
      <c r="B99" s="12">
        <v>1590719874</v>
      </c>
      <c r="C99" s="12">
        <v>-1590719874</v>
      </c>
      <c r="D99" s="12">
        <v>0</v>
      </c>
      <c r="E99" s="12">
        <v>0</v>
      </c>
      <c r="F99" s="12">
        <v>0</v>
      </c>
      <c r="G99" s="27"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" x14ac:dyDescent="0.25">
      <c r="A100" s="24" t="s">
        <v>360</v>
      </c>
      <c r="B100" s="31">
        <v>53478799</v>
      </c>
      <c r="C100" s="31">
        <v>-33529672</v>
      </c>
      <c r="D100" s="31">
        <v>19949127</v>
      </c>
      <c r="E100" s="31">
        <v>19949127</v>
      </c>
      <c r="F100" s="31">
        <v>19949127</v>
      </c>
      <c r="G100" s="25">
        <v>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26" t="s">
        <v>361</v>
      </c>
      <c r="B101" s="12">
        <v>33426479</v>
      </c>
      <c r="C101" s="12">
        <v>-13477352</v>
      </c>
      <c r="D101" s="12">
        <v>19949127</v>
      </c>
      <c r="E101" s="12">
        <v>19949127</v>
      </c>
      <c r="F101" s="12">
        <v>19949127</v>
      </c>
      <c r="G101" s="27">
        <v>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26" t="s">
        <v>362</v>
      </c>
      <c r="B102" s="12">
        <v>1949608</v>
      </c>
      <c r="C102" s="12">
        <v>-1949608</v>
      </c>
      <c r="D102" s="12">
        <v>0</v>
      </c>
      <c r="E102" s="12">
        <v>0</v>
      </c>
      <c r="F102" s="12">
        <v>0</v>
      </c>
      <c r="G102" s="27">
        <v>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26" t="s">
        <v>363</v>
      </c>
      <c r="B103" s="12">
        <v>18102712</v>
      </c>
      <c r="C103" s="12">
        <v>-18102712</v>
      </c>
      <c r="D103" s="12">
        <v>0</v>
      </c>
      <c r="E103" s="12">
        <v>0</v>
      </c>
      <c r="F103" s="12">
        <v>0</v>
      </c>
      <c r="G103" s="27">
        <v>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24" t="s">
        <v>364</v>
      </c>
      <c r="B104" s="31">
        <v>18441656992</v>
      </c>
      <c r="C104" s="31">
        <v>240215060.13</v>
      </c>
      <c r="D104" s="31">
        <v>18681872052.130001</v>
      </c>
      <c r="E104" s="31">
        <v>18676367437.130001</v>
      </c>
      <c r="F104" s="31">
        <v>18664875224.830002</v>
      </c>
      <c r="G104" s="25">
        <v>5504615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24" t="s">
        <v>271</v>
      </c>
      <c r="B105" s="31">
        <v>10978141539</v>
      </c>
      <c r="C105" s="31">
        <v>594944514.82000005</v>
      </c>
      <c r="D105" s="31">
        <v>11573086053.82</v>
      </c>
      <c r="E105" s="31">
        <v>11567581439.35</v>
      </c>
      <c r="F105" s="31">
        <v>11557321247.49</v>
      </c>
      <c r="G105" s="25">
        <v>5504614.4699999997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26" t="s">
        <v>272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27"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26" t="s">
        <v>273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27"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26" t="s">
        <v>274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27"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6" t="s">
        <v>275</v>
      </c>
      <c r="B109" s="12">
        <v>311195206</v>
      </c>
      <c r="C109" s="12">
        <v>-106260281.62</v>
      </c>
      <c r="D109" s="12">
        <v>204934924.38</v>
      </c>
      <c r="E109" s="12">
        <v>204934923.22</v>
      </c>
      <c r="F109" s="12">
        <v>204934923.21000001</v>
      </c>
      <c r="G109" s="27">
        <v>1.1599999999999999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6" t="s">
        <v>276</v>
      </c>
      <c r="B110" s="12">
        <v>6775419035</v>
      </c>
      <c r="C110" s="12">
        <v>872937601.46000004</v>
      </c>
      <c r="D110" s="12">
        <v>7648356636.46</v>
      </c>
      <c r="E110" s="12">
        <v>7647619352.3500004</v>
      </c>
      <c r="F110" s="12">
        <v>7640024177.4300003</v>
      </c>
      <c r="G110" s="27">
        <v>737284.11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26" t="s">
        <v>277</v>
      </c>
      <c r="B111" s="12">
        <v>2928194</v>
      </c>
      <c r="C111" s="12">
        <v>-2928194</v>
      </c>
      <c r="D111" s="12">
        <v>0</v>
      </c>
      <c r="E111" s="12">
        <v>0</v>
      </c>
      <c r="F111" s="12">
        <v>0</v>
      </c>
      <c r="G111" s="27">
        <v>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6" t="s">
        <v>278</v>
      </c>
      <c r="B112" s="12">
        <v>204498804</v>
      </c>
      <c r="C112" s="12">
        <v>-185064008.94</v>
      </c>
      <c r="D112" s="12">
        <v>19434795.059999999</v>
      </c>
      <c r="E112" s="12">
        <v>19434795.059999999</v>
      </c>
      <c r="F112" s="12">
        <v>19434795.059999999</v>
      </c>
      <c r="G112" s="27">
        <v>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26" t="s">
        <v>279</v>
      </c>
      <c r="B113" s="12">
        <v>35000000</v>
      </c>
      <c r="C113" s="12">
        <v>-22904170</v>
      </c>
      <c r="D113" s="12">
        <v>12095830</v>
      </c>
      <c r="E113" s="12">
        <v>11716215.18</v>
      </c>
      <c r="F113" s="12">
        <v>11716215.18</v>
      </c>
      <c r="G113" s="27">
        <v>379614.82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26" t="s">
        <v>280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27">
        <v>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26" t="s">
        <v>281</v>
      </c>
      <c r="B115" s="12">
        <v>56000000</v>
      </c>
      <c r="C115" s="12">
        <v>-56000000</v>
      </c>
      <c r="D115" s="12">
        <v>0</v>
      </c>
      <c r="E115" s="12">
        <v>0</v>
      </c>
      <c r="F115" s="12">
        <v>0</v>
      </c>
      <c r="G115" s="27"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26" t="s">
        <v>282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27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26" t="s">
        <v>283</v>
      </c>
      <c r="B117" s="12">
        <v>21109227</v>
      </c>
      <c r="C117" s="12">
        <v>-21109227</v>
      </c>
      <c r="D117" s="12">
        <v>0</v>
      </c>
      <c r="E117" s="12">
        <v>0</v>
      </c>
      <c r="F117" s="12">
        <v>0</v>
      </c>
      <c r="G117" s="27"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26" t="s">
        <v>284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27"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26" t="s">
        <v>285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27"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26" t="s">
        <v>286</v>
      </c>
      <c r="B120" s="12">
        <v>3055779000</v>
      </c>
      <c r="C120" s="12">
        <v>60849428.020000003</v>
      </c>
      <c r="D120" s="12">
        <v>3116628428.02</v>
      </c>
      <c r="E120" s="12">
        <v>3116628428.02</v>
      </c>
      <c r="F120" s="12">
        <v>3116597291.27</v>
      </c>
      <c r="G120" s="27">
        <v>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26" t="s">
        <v>287</v>
      </c>
      <c r="B121" s="12">
        <v>430583264</v>
      </c>
      <c r="C121" s="12">
        <v>-6754844.1799999997</v>
      </c>
      <c r="D121" s="12">
        <v>423828419.81999999</v>
      </c>
      <c r="E121" s="12">
        <v>423828419.81999999</v>
      </c>
      <c r="F121" s="12">
        <v>423828419.81999999</v>
      </c>
      <c r="G121" s="27"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26" t="s">
        <v>288</v>
      </c>
      <c r="B122" s="12">
        <v>4295500</v>
      </c>
      <c r="C122" s="12">
        <v>-2797959.64</v>
      </c>
      <c r="D122" s="12">
        <v>1497540.36</v>
      </c>
      <c r="E122" s="12">
        <v>1497540.36</v>
      </c>
      <c r="F122" s="12">
        <v>1497540.36</v>
      </c>
      <c r="G122" s="27"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26" t="s">
        <v>289</v>
      </c>
      <c r="B123" s="12">
        <v>20887400</v>
      </c>
      <c r="C123" s="12">
        <v>598241.53</v>
      </c>
      <c r="D123" s="12">
        <v>21485641.530000001</v>
      </c>
      <c r="E123" s="12">
        <v>20773053.960000001</v>
      </c>
      <c r="F123" s="12">
        <v>18627034.149999999</v>
      </c>
      <c r="G123" s="27">
        <v>712587.57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26" t="s">
        <v>290</v>
      </c>
      <c r="B124" s="12">
        <v>0</v>
      </c>
      <c r="C124" s="12">
        <v>27812142.91</v>
      </c>
      <c r="D124" s="12">
        <v>27812142.91</v>
      </c>
      <c r="E124" s="12">
        <v>27202045.350000001</v>
      </c>
      <c r="F124" s="12">
        <v>27201068.649999999</v>
      </c>
      <c r="G124" s="27">
        <v>610097.56000000006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26" t="s">
        <v>291</v>
      </c>
      <c r="B125" s="12">
        <v>42732679</v>
      </c>
      <c r="C125" s="12">
        <v>34688691.439999998</v>
      </c>
      <c r="D125" s="12">
        <v>77421370.439999998</v>
      </c>
      <c r="E125" s="12">
        <v>74356341.189999998</v>
      </c>
      <c r="F125" s="12">
        <v>73935127.519999996</v>
      </c>
      <c r="G125" s="27">
        <v>3065029.25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26" t="s">
        <v>292</v>
      </c>
      <c r="B126" s="12">
        <v>17713230</v>
      </c>
      <c r="C126" s="12">
        <v>1877094.84</v>
      </c>
      <c r="D126" s="12">
        <v>19590324.84</v>
      </c>
      <c r="E126" s="12">
        <v>19590324.84</v>
      </c>
      <c r="F126" s="12">
        <v>19524654.84</v>
      </c>
      <c r="G126" s="27">
        <v>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26" t="s">
        <v>293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27">
        <v>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24" t="s">
        <v>294</v>
      </c>
      <c r="B128" s="31">
        <v>0</v>
      </c>
      <c r="C128" s="31">
        <v>1004400</v>
      </c>
      <c r="D128" s="31">
        <v>1004400</v>
      </c>
      <c r="E128" s="31">
        <v>1004400</v>
      </c>
      <c r="F128" s="31">
        <v>1004400</v>
      </c>
      <c r="G128" s="25"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26" t="s">
        <v>295</v>
      </c>
      <c r="B129" s="12">
        <v>0</v>
      </c>
      <c r="C129" s="12">
        <v>1004400</v>
      </c>
      <c r="D129" s="12">
        <v>1004400</v>
      </c>
      <c r="E129" s="12">
        <v>1004400</v>
      </c>
      <c r="F129" s="12">
        <v>1004400</v>
      </c>
      <c r="G129" s="27"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24" t="s">
        <v>296</v>
      </c>
      <c r="B130" s="31">
        <v>0</v>
      </c>
      <c r="C130" s="31">
        <v>0</v>
      </c>
      <c r="D130" s="31">
        <v>0</v>
      </c>
      <c r="E130" s="31">
        <v>0</v>
      </c>
      <c r="F130" s="31">
        <v>0</v>
      </c>
      <c r="G130" s="25">
        <v>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26" t="s">
        <v>297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27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24" t="s">
        <v>298</v>
      </c>
      <c r="B132" s="31">
        <v>1976429458</v>
      </c>
      <c r="C132" s="31">
        <v>91593599.840000004</v>
      </c>
      <c r="D132" s="31">
        <v>2068023057.8399999</v>
      </c>
      <c r="E132" s="31">
        <v>2068023057.8399999</v>
      </c>
      <c r="F132" s="31">
        <v>2068023057.8399999</v>
      </c>
      <c r="G132" s="25">
        <v>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26" t="s">
        <v>299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27">
        <v>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26" t="s">
        <v>300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27">
        <v>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26" t="s">
        <v>301</v>
      </c>
      <c r="B135" s="12">
        <v>0</v>
      </c>
      <c r="C135" s="12">
        <v>0</v>
      </c>
      <c r="D135" s="12">
        <v>0</v>
      </c>
      <c r="E135" s="12">
        <v>0</v>
      </c>
      <c r="F135" s="12">
        <v>0</v>
      </c>
      <c r="G135" s="27">
        <v>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26" t="s">
        <v>302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27">
        <v>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26" t="s">
        <v>303</v>
      </c>
      <c r="B137" s="12">
        <v>1976429458</v>
      </c>
      <c r="C137" s="12">
        <v>91593599.840000004</v>
      </c>
      <c r="D137" s="12">
        <v>2068023057.8399999</v>
      </c>
      <c r="E137" s="12">
        <v>2068023057.8399999</v>
      </c>
      <c r="F137" s="12">
        <v>2068023057.8399999</v>
      </c>
      <c r="G137" s="27">
        <v>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26" t="s">
        <v>304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27">
        <v>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7" x14ac:dyDescent="0.25">
      <c r="A139" s="24" t="s">
        <v>305</v>
      </c>
      <c r="B139" s="31">
        <v>5487085995</v>
      </c>
      <c r="C139" s="31">
        <v>-447327454.52999997</v>
      </c>
      <c r="D139" s="31">
        <v>5039758540.4700003</v>
      </c>
      <c r="E139" s="31">
        <v>5039758539.9399996</v>
      </c>
      <c r="F139" s="31">
        <v>5038526519.5</v>
      </c>
      <c r="G139" s="25">
        <v>0.53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" x14ac:dyDescent="0.25">
      <c r="A140" s="26" t="s">
        <v>306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27">
        <v>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26" t="s">
        <v>307</v>
      </c>
      <c r="B141" s="12">
        <v>22728663</v>
      </c>
      <c r="C141" s="12">
        <v>-4132767</v>
      </c>
      <c r="D141" s="12">
        <v>18595896</v>
      </c>
      <c r="E141" s="12">
        <v>18595896</v>
      </c>
      <c r="F141" s="12">
        <v>18595896</v>
      </c>
      <c r="G141" s="27">
        <v>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7" x14ac:dyDescent="0.25">
      <c r="A142" s="26" t="s">
        <v>308</v>
      </c>
      <c r="B142" s="12">
        <v>0</v>
      </c>
      <c r="C142" s="12">
        <v>287350110.50999999</v>
      </c>
      <c r="D142" s="12">
        <v>287350110.50999999</v>
      </c>
      <c r="E142" s="12">
        <v>287350110.50999999</v>
      </c>
      <c r="F142" s="12">
        <v>287350110.50999999</v>
      </c>
      <c r="G142" s="27">
        <v>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26" t="s">
        <v>309</v>
      </c>
      <c r="B143" s="12">
        <v>287825854</v>
      </c>
      <c r="C143" s="12">
        <v>-51265883.280000001</v>
      </c>
      <c r="D143" s="12">
        <v>236559970.72</v>
      </c>
      <c r="E143" s="12">
        <v>236559970.72</v>
      </c>
      <c r="F143" s="12">
        <v>236559970.72</v>
      </c>
      <c r="G143" s="27"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26" t="s">
        <v>310</v>
      </c>
      <c r="B144" s="12">
        <v>147743141</v>
      </c>
      <c r="C144" s="12">
        <v>29851924.920000002</v>
      </c>
      <c r="D144" s="12">
        <v>177595065.91999999</v>
      </c>
      <c r="E144" s="12">
        <v>177595065.91999999</v>
      </c>
      <c r="F144" s="12">
        <v>177595065.91999999</v>
      </c>
      <c r="G144" s="27">
        <v>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7" x14ac:dyDescent="0.25">
      <c r="A145" s="26" t="s">
        <v>311</v>
      </c>
      <c r="B145" s="12">
        <v>62549591</v>
      </c>
      <c r="C145" s="12">
        <v>191376544.25</v>
      </c>
      <c r="D145" s="12">
        <v>253926135.25</v>
      </c>
      <c r="E145" s="12">
        <v>253926135.25</v>
      </c>
      <c r="F145" s="12">
        <v>253926135.25</v>
      </c>
      <c r="G145" s="27">
        <v>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26" t="s">
        <v>312</v>
      </c>
      <c r="B146" s="12">
        <v>67345888</v>
      </c>
      <c r="C146" s="12">
        <v>92382498.530000001</v>
      </c>
      <c r="D146" s="12">
        <v>159728386.53</v>
      </c>
      <c r="E146" s="12">
        <v>159728386</v>
      </c>
      <c r="F146" s="12">
        <v>159728386</v>
      </c>
      <c r="G146" s="27">
        <v>0.53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26" t="s">
        <v>313</v>
      </c>
      <c r="B147" s="12">
        <v>13097307</v>
      </c>
      <c r="C147" s="12">
        <v>20217693</v>
      </c>
      <c r="D147" s="12">
        <v>33315000</v>
      </c>
      <c r="E147" s="12">
        <v>33315000</v>
      </c>
      <c r="F147" s="12">
        <v>33315000</v>
      </c>
      <c r="G147" s="27">
        <v>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26" t="s">
        <v>314</v>
      </c>
      <c r="B148" s="12">
        <v>350873795</v>
      </c>
      <c r="C148" s="12">
        <v>-33507124.739999998</v>
      </c>
      <c r="D148" s="12">
        <v>317366670.25999999</v>
      </c>
      <c r="E148" s="12">
        <v>317366670.25999999</v>
      </c>
      <c r="F148" s="12">
        <v>317366670.25999999</v>
      </c>
      <c r="G148" s="27">
        <v>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7" x14ac:dyDescent="0.25">
      <c r="A149" s="26" t="s">
        <v>315</v>
      </c>
      <c r="B149" s="12">
        <v>98442060</v>
      </c>
      <c r="C149" s="12">
        <v>-25502427.890000001</v>
      </c>
      <c r="D149" s="12">
        <v>72939632.109999999</v>
      </c>
      <c r="E149" s="12">
        <v>72939632.109999999</v>
      </c>
      <c r="F149" s="12">
        <v>72939632.109999999</v>
      </c>
      <c r="G149" s="27">
        <v>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26" t="s">
        <v>316</v>
      </c>
      <c r="B150" s="12">
        <v>105864904</v>
      </c>
      <c r="C150" s="12">
        <v>6797728.04</v>
      </c>
      <c r="D150" s="12">
        <v>112662632.04000001</v>
      </c>
      <c r="E150" s="12">
        <v>112662632.04000001</v>
      </c>
      <c r="F150" s="12">
        <v>112662632.04000001</v>
      </c>
      <c r="G150" s="27">
        <v>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26" t="s">
        <v>317</v>
      </c>
      <c r="B151" s="12">
        <v>111588266</v>
      </c>
      <c r="C151" s="12">
        <v>-29368252.399999999</v>
      </c>
      <c r="D151" s="12">
        <v>82220013.599999994</v>
      </c>
      <c r="E151" s="12">
        <v>82220013.599999994</v>
      </c>
      <c r="F151" s="12">
        <v>82220013.599999994</v>
      </c>
      <c r="G151" s="27">
        <v>0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26" t="s">
        <v>318</v>
      </c>
      <c r="B152" s="12">
        <v>79860259</v>
      </c>
      <c r="C152" s="12">
        <v>-78165335.700000003</v>
      </c>
      <c r="D152" s="12">
        <v>1694923.3</v>
      </c>
      <c r="E152" s="12">
        <v>1694923.3</v>
      </c>
      <c r="F152" s="12">
        <v>1694923.3</v>
      </c>
      <c r="G152" s="27">
        <v>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26" t="s">
        <v>319</v>
      </c>
      <c r="B153" s="12">
        <v>5385503</v>
      </c>
      <c r="C153" s="12">
        <v>551764.68999999994</v>
      </c>
      <c r="D153" s="12">
        <v>5937267.6900000004</v>
      </c>
      <c r="E153" s="12">
        <v>5937267.6900000004</v>
      </c>
      <c r="F153" s="12">
        <v>5937267.6900000004</v>
      </c>
      <c r="G153" s="27">
        <v>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26" t="s">
        <v>320</v>
      </c>
      <c r="B154" s="12">
        <v>4786000</v>
      </c>
      <c r="C154" s="12">
        <v>-4786000</v>
      </c>
      <c r="D154" s="12">
        <v>0</v>
      </c>
      <c r="E154" s="12">
        <v>0</v>
      </c>
      <c r="F154" s="12">
        <v>0</v>
      </c>
      <c r="G154" s="27">
        <v>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26" t="s">
        <v>321</v>
      </c>
      <c r="B155" s="12">
        <v>0</v>
      </c>
      <c r="C155" s="12">
        <v>0</v>
      </c>
      <c r="D155" s="12">
        <v>0</v>
      </c>
      <c r="E155" s="12">
        <v>0</v>
      </c>
      <c r="F155" s="12">
        <v>0</v>
      </c>
      <c r="G155" s="27">
        <v>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26" t="s">
        <v>322</v>
      </c>
      <c r="B156" s="12">
        <v>0</v>
      </c>
      <c r="C156" s="12">
        <v>0</v>
      </c>
      <c r="D156" s="12">
        <v>0</v>
      </c>
      <c r="E156" s="12">
        <v>0</v>
      </c>
      <c r="F156" s="12">
        <v>0</v>
      </c>
      <c r="G156" s="27">
        <v>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26" t="s">
        <v>323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27">
        <v>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7" x14ac:dyDescent="0.25">
      <c r="A158" s="26" t="s">
        <v>324</v>
      </c>
      <c r="B158" s="12">
        <v>10500000</v>
      </c>
      <c r="C158" s="12">
        <v>-10500000</v>
      </c>
      <c r="D158" s="12">
        <v>0</v>
      </c>
      <c r="E158" s="12">
        <v>0</v>
      </c>
      <c r="F158" s="12">
        <v>0</v>
      </c>
      <c r="G158" s="27">
        <v>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26" t="s">
        <v>325</v>
      </c>
      <c r="B159" s="12">
        <v>278223983</v>
      </c>
      <c r="C159" s="12">
        <v>-12091347.869999999</v>
      </c>
      <c r="D159" s="12">
        <v>266132635.13</v>
      </c>
      <c r="E159" s="12">
        <v>266132635.13</v>
      </c>
      <c r="F159" s="12">
        <v>265316274.66</v>
      </c>
      <c r="G159" s="27">
        <v>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26" t="s">
        <v>326</v>
      </c>
      <c r="B160" s="12">
        <v>0</v>
      </c>
      <c r="C160" s="12">
        <v>0</v>
      </c>
      <c r="D160" s="12">
        <v>0</v>
      </c>
      <c r="E160" s="12">
        <v>0</v>
      </c>
      <c r="F160" s="12">
        <v>0</v>
      </c>
      <c r="G160" s="27">
        <v>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26" t="s">
        <v>327</v>
      </c>
      <c r="B161" s="12">
        <v>3325139258</v>
      </c>
      <c r="C161" s="12">
        <v>-1112343423.24</v>
      </c>
      <c r="D161" s="12">
        <v>2212795834.7600002</v>
      </c>
      <c r="E161" s="12">
        <v>2212795834.7600002</v>
      </c>
      <c r="F161" s="12">
        <v>2212714038.79</v>
      </c>
      <c r="G161" s="27">
        <v>0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7" x14ac:dyDescent="0.25">
      <c r="A162" s="26" t="s">
        <v>328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27">
        <v>0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26" t="s">
        <v>329</v>
      </c>
      <c r="B163" s="12">
        <v>0</v>
      </c>
      <c r="C163" s="12">
        <v>0</v>
      </c>
      <c r="D163" s="12">
        <v>0</v>
      </c>
      <c r="E163" s="12">
        <v>0</v>
      </c>
      <c r="F163" s="12">
        <v>0</v>
      </c>
      <c r="G163" s="27">
        <v>0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26" t="s">
        <v>330</v>
      </c>
      <c r="B164" s="12">
        <v>35432306</v>
      </c>
      <c r="C164" s="12">
        <v>-35432306</v>
      </c>
      <c r="D164" s="12">
        <v>0</v>
      </c>
      <c r="E164" s="12">
        <v>0</v>
      </c>
      <c r="F164" s="12">
        <v>0</v>
      </c>
      <c r="G164" s="27">
        <v>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26" t="s">
        <v>331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27">
        <v>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26" t="s">
        <v>332</v>
      </c>
      <c r="B166" s="12">
        <v>0</v>
      </c>
      <c r="C166" s="12">
        <v>0</v>
      </c>
      <c r="D166" s="12">
        <v>0</v>
      </c>
      <c r="E166" s="12">
        <v>0</v>
      </c>
      <c r="F166" s="12">
        <v>0</v>
      </c>
      <c r="G166" s="27">
        <v>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26" t="s">
        <v>333</v>
      </c>
      <c r="B167" s="12">
        <v>38356325</v>
      </c>
      <c r="C167" s="12">
        <v>620527416.16999996</v>
      </c>
      <c r="D167" s="12">
        <v>658883741.16999996</v>
      </c>
      <c r="E167" s="12">
        <v>658883741.16999996</v>
      </c>
      <c r="F167" s="12">
        <v>658883741.16999996</v>
      </c>
      <c r="G167" s="27">
        <v>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26" t="s">
        <v>334</v>
      </c>
      <c r="B168" s="12">
        <v>0</v>
      </c>
      <c r="C168" s="12">
        <v>2249999.4300000002</v>
      </c>
      <c r="D168" s="12">
        <v>2249999.4300000002</v>
      </c>
      <c r="E168" s="12">
        <v>2249999.4300000002</v>
      </c>
      <c r="F168" s="12">
        <v>2249999.4300000002</v>
      </c>
      <c r="G168" s="27">
        <v>0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26" t="s">
        <v>335</v>
      </c>
      <c r="B169" s="12">
        <v>0</v>
      </c>
      <c r="C169" s="12">
        <v>0</v>
      </c>
      <c r="D169" s="12">
        <v>0</v>
      </c>
      <c r="E169" s="12">
        <v>0</v>
      </c>
      <c r="F169" s="12">
        <v>0</v>
      </c>
      <c r="G169" s="27">
        <v>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26" t="s">
        <v>336</v>
      </c>
      <c r="B170" s="12">
        <v>0</v>
      </c>
      <c r="C170" s="12">
        <v>0</v>
      </c>
      <c r="D170" s="12">
        <v>0</v>
      </c>
      <c r="E170" s="12">
        <v>0</v>
      </c>
      <c r="F170" s="12">
        <v>0</v>
      </c>
      <c r="G170" s="27">
        <v>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26" t="s">
        <v>337</v>
      </c>
      <c r="B171" s="12">
        <v>0</v>
      </c>
      <c r="C171" s="12">
        <v>0</v>
      </c>
      <c r="D171" s="12">
        <v>0</v>
      </c>
      <c r="E171" s="12">
        <v>0</v>
      </c>
      <c r="F171" s="12">
        <v>0</v>
      </c>
      <c r="G171" s="27">
        <v>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26" t="s">
        <v>338</v>
      </c>
      <c r="B172" s="12">
        <v>116664531</v>
      </c>
      <c r="C172" s="12">
        <v>-62081046.530000001</v>
      </c>
      <c r="D172" s="12">
        <v>54583484.469999999</v>
      </c>
      <c r="E172" s="12">
        <v>54583484.469999999</v>
      </c>
      <c r="F172" s="12">
        <v>54583484.469999999</v>
      </c>
      <c r="G172" s="27">
        <v>0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26" t="s">
        <v>339</v>
      </c>
      <c r="B173" s="12">
        <v>29260781</v>
      </c>
      <c r="C173" s="12">
        <v>-26909413.68</v>
      </c>
      <c r="D173" s="12">
        <v>2351367.3199999998</v>
      </c>
      <c r="E173" s="12">
        <v>2351367.3199999998</v>
      </c>
      <c r="F173" s="12">
        <v>2351367.3199999998</v>
      </c>
      <c r="G173" s="27">
        <v>0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26" t="s">
        <v>340</v>
      </c>
      <c r="B174" s="12">
        <v>13997785</v>
      </c>
      <c r="C174" s="12">
        <v>-2748596.19</v>
      </c>
      <c r="D174" s="12">
        <v>11249188.810000001</v>
      </c>
      <c r="E174" s="12">
        <v>11249188.810000001</v>
      </c>
      <c r="F174" s="12">
        <v>11249188.810000001</v>
      </c>
      <c r="G174" s="27">
        <v>0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26" t="s">
        <v>341</v>
      </c>
      <c r="B175" s="12">
        <v>23447734</v>
      </c>
      <c r="C175" s="12">
        <v>-11509685.880000001</v>
      </c>
      <c r="D175" s="12">
        <v>11938048.119999999</v>
      </c>
      <c r="E175" s="12">
        <v>11938048.119999999</v>
      </c>
      <c r="F175" s="12">
        <v>11604184.119999999</v>
      </c>
      <c r="G175" s="27">
        <v>0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26" t="s">
        <v>342</v>
      </c>
      <c r="B176" s="12">
        <v>31385000</v>
      </c>
      <c r="C176" s="12">
        <v>-20680992.059999999</v>
      </c>
      <c r="D176" s="12">
        <v>10704007.939999999</v>
      </c>
      <c r="E176" s="12">
        <v>10704007.939999999</v>
      </c>
      <c r="F176" s="12">
        <v>10704007.939999999</v>
      </c>
      <c r="G176" s="27">
        <v>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26" t="s">
        <v>343</v>
      </c>
      <c r="B177" s="12">
        <v>28441445</v>
      </c>
      <c r="C177" s="12">
        <v>-28441445</v>
      </c>
      <c r="D177" s="12">
        <v>0</v>
      </c>
      <c r="E177" s="12">
        <v>0</v>
      </c>
      <c r="F177" s="12">
        <v>0</v>
      </c>
      <c r="G177" s="27">
        <v>0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26" t="s">
        <v>344</v>
      </c>
      <c r="B178" s="12">
        <v>22713328</v>
      </c>
      <c r="C178" s="12">
        <v>-22198128</v>
      </c>
      <c r="D178" s="12">
        <v>515200</v>
      </c>
      <c r="E178" s="12">
        <v>515200</v>
      </c>
      <c r="F178" s="12">
        <v>515200</v>
      </c>
      <c r="G178" s="27">
        <v>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26" t="s">
        <v>345</v>
      </c>
      <c r="B179" s="12">
        <v>28694797</v>
      </c>
      <c r="C179" s="12">
        <v>-28694797</v>
      </c>
      <c r="D179" s="12">
        <v>0</v>
      </c>
      <c r="E179" s="12">
        <v>0</v>
      </c>
      <c r="F179" s="12">
        <v>0</v>
      </c>
      <c r="G179" s="27">
        <v>0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26" t="s">
        <v>346</v>
      </c>
      <c r="B180" s="12">
        <v>56501669</v>
      </c>
      <c r="C180" s="12">
        <v>-37756510.18</v>
      </c>
      <c r="D180" s="12">
        <v>18745158.82</v>
      </c>
      <c r="E180" s="12">
        <v>18745158.82</v>
      </c>
      <c r="F180" s="12">
        <v>18745158.82</v>
      </c>
      <c r="G180" s="27">
        <v>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26" t="s">
        <v>347</v>
      </c>
      <c r="B181" s="12">
        <v>19787716</v>
      </c>
      <c r="C181" s="12">
        <v>-1805170.14</v>
      </c>
      <c r="D181" s="12">
        <v>17982545.859999999</v>
      </c>
      <c r="E181" s="12">
        <v>17982545.859999999</v>
      </c>
      <c r="F181" s="12">
        <v>17982545.859999999</v>
      </c>
      <c r="G181" s="27">
        <v>0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26" t="s">
        <v>348</v>
      </c>
      <c r="B182" s="12">
        <v>20951069</v>
      </c>
      <c r="C182" s="12">
        <v>-16620701.560000001</v>
      </c>
      <c r="D182" s="12">
        <v>4330367.4400000004</v>
      </c>
      <c r="E182" s="12">
        <v>4330367.4400000004</v>
      </c>
      <c r="F182" s="12">
        <v>4330367.4400000004</v>
      </c>
      <c r="G182" s="27">
        <v>0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26" t="s">
        <v>349</v>
      </c>
      <c r="B183" s="12">
        <v>0</v>
      </c>
      <c r="C183" s="12">
        <v>0</v>
      </c>
      <c r="D183" s="12">
        <v>0</v>
      </c>
      <c r="E183" s="12">
        <v>0</v>
      </c>
      <c r="F183" s="12">
        <v>0</v>
      </c>
      <c r="G183" s="27">
        <v>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26" t="s">
        <v>365</v>
      </c>
      <c r="B184" s="12">
        <v>0</v>
      </c>
      <c r="C184" s="12">
        <v>0</v>
      </c>
      <c r="D184" s="12">
        <v>0</v>
      </c>
      <c r="E184" s="12">
        <v>0</v>
      </c>
      <c r="F184" s="12">
        <v>0</v>
      </c>
      <c r="G184" s="27">
        <v>0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7" x14ac:dyDescent="0.25">
      <c r="A185" s="26" t="s">
        <v>351</v>
      </c>
      <c r="B185" s="12">
        <v>0</v>
      </c>
      <c r="C185" s="12">
        <v>0</v>
      </c>
      <c r="D185" s="12">
        <v>0</v>
      </c>
      <c r="E185" s="12">
        <v>0</v>
      </c>
      <c r="F185" s="12">
        <v>0</v>
      </c>
      <c r="G185" s="27">
        <v>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7" x14ac:dyDescent="0.25">
      <c r="A186" s="26" t="s">
        <v>352</v>
      </c>
      <c r="B186" s="12">
        <v>0</v>
      </c>
      <c r="C186" s="12">
        <v>0</v>
      </c>
      <c r="D186" s="12">
        <v>0</v>
      </c>
      <c r="E186" s="12">
        <v>0</v>
      </c>
      <c r="F186" s="12">
        <v>0</v>
      </c>
      <c r="G186" s="27">
        <v>0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26" t="s">
        <v>366</v>
      </c>
      <c r="B187" s="12">
        <v>0</v>
      </c>
      <c r="C187" s="12">
        <v>0</v>
      </c>
      <c r="D187" s="12">
        <v>0</v>
      </c>
      <c r="E187" s="12">
        <v>0</v>
      </c>
      <c r="F187" s="12">
        <v>0</v>
      </c>
      <c r="G187" s="27">
        <v>0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7" x14ac:dyDescent="0.25">
      <c r="A188" s="26" t="s">
        <v>354</v>
      </c>
      <c r="B188" s="12">
        <v>0</v>
      </c>
      <c r="C188" s="12">
        <v>0</v>
      </c>
      <c r="D188" s="12">
        <v>0</v>
      </c>
      <c r="E188" s="12">
        <v>0</v>
      </c>
      <c r="F188" s="12">
        <v>0</v>
      </c>
      <c r="G188" s="27">
        <v>0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26" t="s">
        <v>355</v>
      </c>
      <c r="B189" s="12">
        <v>49497037</v>
      </c>
      <c r="C189" s="12">
        <v>-42091779.729999997</v>
      </c>
      <c r="D189" s="12">
        <v>7405257.2699999996</v>
      </c>
      <c r="E189" s="12">
        <v>7405257.2699999996</v>
      </c>
      <c r="F189" s="12">
        <v>7405257.2699999996</v>
      </c>
      <c r="G189" s="27">
        <v>0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7" x14ac:dyDescent="0.25">
      <c r="A190" s="26" t="s">
        <v>356</v>
      </c>
      <c r="B190" s="12">
        <v>0</v>
      </c>
      <c r="C190" s="12">
        <v>0</v>
      </c>
      <c r="D190" s="12">
        <v>0</v>
      </c>
      <c r="E190" s="12">
        <v>0</v>
      </c>
      <c r="F190" s="12">
        <v>0</v>
      </c>
      <c r="G190" s="27">
        <v>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26" t="s">
        <v>357</v>
      </c>
      <c r="B191" s="12">
        <v>0</v>
      </c>
      <c r="C191" s="12">
        <v>0</v>
      </c>
      <c r="D191" s="12">
        <v>0</v>
      </c>
      <c r="E191" s="12">
        <v>0</v>
      </c>
      <c r="F191" s="12">
        <v>0</v>
      </c>
      <c r="G191" s="27">
        <v>0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24" t="s">
        <v>358</v>
      </c>
      <c r="B192" s="31">
        <v>0</v>
      </c>
      <c r="C192" s="31">
        <v>0</v>
      </c>
      <c r="D192" s="31">
        <v>0</v>
      </c>
      <c r="E192" s="31">
        <v>0</v>
      </c>
      <c r="F192" s="31">
        <v>0</v>
      </c>
      <c r="G192" s="25">
        <v>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7" x14ac:dyDescent="0.25">
      <c r="A193" s="26" t="s">
        <v>359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27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7" x14ac:dyDescent="0.25">
      <c r="A194" s="24" t="s">
        <v>360</v>
      </c>
      <c r="B194" s="31">
        <v>0</v>
      </c>
      <c r="C194" s="31">
        <v>0</v>
      </c>
      <c r="D194" s="31">
        <v>0</v>
      </c>
      <c r="E194" s="31">
        <v>0</v>
      </c>
      <c r="F194" s="31">
        <v>0</v>
      </c>
      <c r="G194" s="25">
        <v>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26" t="s">
        <v>361</v>
      </c>
      <c r="B195" s="12">
        <v>0</v>
      </c>
      <c r="C195" s="12">
        <v>0</v>
      </c>
      <c r="D195" s="12">
        <v>0</v>
      </c>
      <c r="E195" s="12">
        <v>0</v>
      </c>
      <c r="F195" s="12">
        <v>0</v>
      </c>
      <c r="G195" s="27">
        <v>0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26" t="s">
        <v>362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27">
        <v>0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26" t="s">
        <v>363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27">
        <v>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24" t="s">
        <v>367</v>
      </c>
      <c r="B198" s="31">
        <v>40586550939</v>
      </c>
      <c r="C198" s="31">
        <v>-1969654810.0599999</v>
      </c>
      <c r="D198" s="31">
        <v>38616896128.940002</v>
      </c>
      <c r="E198" s="31">
        <v>37980108584.769997</v>
      </c>
      <c r="F198" s="31">
        <v>37252310564.290001</v>
      </c>
      <c r="G198" s="25">
        <v>636787544.16999996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38"/>
      <c r="B199" s="4"/>
      <c r="C199" s="4"/>
      <c r="D199" s="4"/>
      <c r="E199" s="4"/>
      <c r="F199" s="4"/>
      <c r="G199" s="3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 t="s">
        <v>2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8"/>
    <mergeCell ref="B8:B9"/>
    <mergeCell ref="D8:D9"/>
    <mergeCell ref="E8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0634A-2140-46BE-8FC3-A56CB97CFD2C}">
  <dimension ref="A1:Z100"/>
  <sheetViews>
    <sheetView showGridLines="0" workbookViewId="0">
      <selection sqref="A1:G1"/>
    </sheetView>
  </sheetViews>
  <sheetFormatPr baseColWidth="10" defaultColWidth="11.42578125" defaultRowHeight="15" x14ac:dyDescent="0.25"/>
  <cols>
    <col min="1" max="1" width="70.7109375" customWidth="1"/>
    <col min="2" max="7" width="20.7109375" customWidth="1"/>
  </cols>
  <sheetData>
    <row r="1" spans="1:26" x14ac:dyDescent="0.25">
      <c r="A1" s="109" t="s">
        <v>1</v>
      </c>
      <c r="B1" s="109"/>
      <c r="C1" s="109"/>
      <c r="D1" s="109"/>
      <c r="E1" s="109"/>
      <c r="F1" s="109"/>
      <c r="G1" s="10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09" t="s">
        <v>189</v>
      </c>
      <c r="B2" s="109"/>
      <c r="C2" s="109"/>
      <c r="D2" s="109"/>
      <c r="E2" s="109"/>
      <c r="F2" s="109"/>
      <c r="G2" s="10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09" t="s">
        <v>368</v>
      </c>
      <c r="B3" s="109"/>
      <c r="C3" s="109"/>
      <c r="D3" s="109"/>
      <c r="E3" s="109"/>
      <c r="F3" s="109"/>
      <c r="G3" s="10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09" t="s">
        <v>0</v>
      </c>
      <c r="B4" s="109"/>
      <c r="C4" s="109"/>
      <c r="D4" s="109"/>
      <c r="E4" s="109"/>
      <c r="F4" s="109"/>
      <c r="G4" s="10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09" t="s">
        <v>3</v>
      </c>
      <c r="B5" s="109"/>
      <c r="C5" s="109"/>
      <c r="D5" s="109"/>
      <c r="E5" s="109"/>
      <c r="F5" s="109"/>
      <c r="G5" s="10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3"/>
      <c r="B6" s="23"/>
      <c r="C6" s="23"/>
      <c r="D6" s="23"/>
      <c r="E6" s="23"/>
      <c r="F6" s="23"/>
      <c r="G6" s="2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94" t="s">
        <v>191</v>
      </c>
      <c r="C7" s="94"/>
      <c r="D7" s="94"/>
      <c r="E7" s="94"/>
      <c r="F7" s="94"/>
      <c r="G7" s="97" t="s">
        <v>192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6" t="s">
        <v>5</v>
      </c>
      <c r="B8" s="103" t="s">
        <v>193</v>
      </c>
      <c r="C8" s="33" t="s">
        <v>7</v>
      </c>
      <c r="D8" s="103" t="s">
        <v>9</v>
      </c>
      <c r="E8" s="103" t="s">
        <v>11</v>
      </c>
      <c r="F8" s="103" t="s">
        <v>10</v>
      </c>
      <c r="G8" s="1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55" t="s">
        <v>6</v>
      </c>
      <c r="B9" s="104"/>
      <c r="C9" s="34" t="s">
        <v>8</v>
      </c>
      <c r="D9" s="104"/>
      <c r="E9" s="104"/>
      <c r="F9" s="104"/>
      <c r="G9" s="1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6" t="s">
        <v>369</v>
      </c>
      <c r="B10" s="8">
        <v>22144893947</v>
      </c>
      <c r="C10" s="8">
        <v>-2209869870.1900001</v>
      </c>
      <c r="D10" s="8">
        <v>19935024076.810001</v>
      </c>
      <c r="E10" s="8">
        <v>19303741147.639999</v>
      </c>
      <c r="F10" s="8">
        <v>18587435339.459999</v>
      </c>
      <c r="G10" s="30">
        <v>631282929.16999996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4" t="s">
        <v>370</v>
      </c>
      <c r="B11" s="31">
        <v>5697888292</v>
      </c>
      <c r="C11" s="31">
        <v>862445532.50999999</v>
      </c>
      <c r="D11" s="31">
        <v>6560333824.5100002</v>
      </c>
      <c r="E11" s="31">
        <v>5941250368.8100004</v>
      </c>
      <c r="F11" s="31">
        <v>5636447081.5299997</v>
      </c>
      <c r="G11" s="25">
        <v>619083455.70000005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6" t="s">
        <v>371</v>
      </c>
      <c r="B12" s="12">
        <v>165537947</v>
      </c>
      <c r="C12" s="12">
        <v>27936870</v>
      </c>
      <c r="D12" s="12">
        <v>193474817</v>
      </c>
      <c r="E12" s="12">
        <v>193474812</v>
      </c>
      <c r="F12" s="12">
        <v>193474812</v>
      </c>
      <c r="G12" s="27">
        <v>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26" t="s">
        <v>372</v>
      </c>
      <c r="B13" s="12">
        <v>1415910705</v>
      </c>
      <c r="C13" s="12">
        <v>38304612.880000003</v>
      </c>
      <c r="D13" s="12">
        <v>1454215317.8800001</v>
      </c>
      <c r="E13" s="12">
        <v>1453657200.6600001</v>
      </c>
      <c r="F13" s="12">
        <v>1422834589.5</v>
      </c>
      <c r="G13" s="27">
        <v>558117.22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26" t="s">
        <v>373</v>
      </c>
      <c r="B14" s="12">
        <v>757695085</v>
      </c>
      <c r="C14" s="12">
        <v>-57576416.43</v>
      </c>
      <c r="D14" s="12">
        <v>700118668.57000005</v>
      </c>
      <c r="E14" s="12">
        <v>699778121.80999994</v>
      </c>
      <c r="F14" s="12">
        <v>687037094.15999997</v>
      </c>
      <c r="G14" s="27">
        <v>340546.76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26" t="s">
        <v>374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27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26" t="s">
        <v>375</v>
      </c>
      <c r="B16" s="12">
        <v>714623079</v>
      </c>
      <c r="C16" s="12">
        <v>115869405.84</v>
      </c>
      <c r="D16" s="12">
        <v>830492484.84000003</v>
      </c>
      <c r="E16" s="12">
        <v>824486366.45000005</v>
      </c>
      <c r="F16" s="12">
        <v>762182279.90999997</v>
      </c>
      <c r="G16" s="27">
        <v>6006118.3899999997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26" t="s">
        <v>376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27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6" t="s">
        <v>377</v>
      </c>
      <c r="B18" s="12">
        <v>2297414308</v>
      </c>
      <c r="C18" s="12">
        <v>586431978.52999997</v>
      </c>
      <c r="D18" s="12">
        <v>2883846286.5300002</v>
      </c>
      <c r="E18" s="12">
        <v>2271739948.8299999</v>
      </c>
      <c r="F18" s="12">
        <v>2112417456.4000001</v>
      </c>
      <c r="G18" s="27">
        <v>612106337.70000005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26" t="s">
        <v>378</v>
      </c>
      <c r="B19" s="12">
        <v>346707168</v>
      </c>
      <c r="C19" s="12">
        <v>151479081.69</v>
      </c>
      <c r="D19" s="12">
        <v>498186249.69</v>
      </c>
      <c r="E19" s="12">
        <v>498113919.06</v>
      </c>
      <c r="F19" s="12">
        <v>458500849.56</v>
      </c>
      <c r="G19" s="27">
        <v>72330.63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24" t="s">
        <v>379</v>
      </c>
      <c r="B20" s="31">
        <v>10828199823</v>
      </c>
      <c r="C20" s="31">
        <v>-3156791981.2199998</v>
      </c>
      <c r="D20" s="31">
        <v>7671407841.7799997</v>
      </c>
      <c r="E20" s="31">
        <v>7668389396.5500002</v>
      </c>
      <c r="F20" s="31">
        <v>7456054514.75</v>
      </c>
      <c r="G20" s="25">
        <v>3018445.23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26" t="s">
        <v>380</v>
      </c>
      <c r="B21" s="12">
        <v>471728552</v>
      </c>
      <c r="C21" s="12">
        <v>-411437173.72000003</v>
      </c>
      <c r="D21" s="12">
        <v>60291378.280000001</v>
      </c>
      <c r="E21" s="12">
        <v>60263296.960000001</v>
      </c>
      <c r="F21" s="12">
        <v>58343311.549999997</v>
      </c>
      <c r="G21" s="27">
        <v>28081.32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6" t="s">
        <v>381</v>
      </c>
      <c r="B22" s="12">
        <v>598912818</v>
      </c>
      <c r="C22" s="12">
        <v>-167517150.46000001</v>
      </c>
      <c r="D22" s="12">
        <v>431395667.54000002</v>
      </c>
      <c r="E22" s="12">
        <v>431180858.19</v>
      </c>
      <c r="F22" s="12">
        <v>398759139.06999999</v>
      </c>
      <c r="G22" s="27">
        <v>214809.35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26" t="s">
        <v>382</v>
      </c>
      <c r="B23" s="12">
        <v>1944943567</v>
      </c>
      <c r="C23" s="12">
        <v>-192559829.37</v>
      </c>
      <c r="D23" s="12">
        <v>1752383737.6300001</v>
      </c>
      <c r="E23" s="12">
        <v>1752364436.4300001</v>
      </c>
      <c r="F23" s="12">
        <v>1738102613.73</v>
      </c>
      <c r="G23" s="27">
        <v>19301.2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26" t="s">
        <v>383</v>
      </c>
      <c r="B24" s="12">
        <v>774478047</v>
      </c>
      <c r="C24" s="12">
        <v>2543014.2799999998</v>
      </c>
      <c r="D24" s="12">
        <v>777021061.27999997</v>
      </c>
      <c r="E24" s="12">
        <v>776793588.69000006</v>
      </c>
      <c r="F24" s="12">
        <v>770236975.72000003</v>
      </c>
      <c r="G24" s="27">
        <v>227472.59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26" t="s">
        <v>384</v>
      </c>
      <c r="B25" s="12">
        <v>4053835790</v>
      </c>
      <c r="C25" s="12">
        <v>-895066650.96000004</v>
      </c>
      <c r="D25" s="12">
        <v>3158769139.04</v>
      </c>
      <c r="E25" s="12">
        <v>3156620376.6100001</v>
      </c>
      <c r="F25" s="12">
        <v>3070141261.5700002</v>
      </c>
      <c r="G25" s="27">
        <v>2148762.4300000002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26" t="s">
        <v>385</v>
      </c>
      <c r="B26" s="12">
        <v>2957581190</v>
      </c>
      <c r="C26" s="12">
        <v>-1484982688.73</v>
      </c>
      <c r="D26" s="12">
        <v>1472598501.27</v>
      </c>
      <c r="E26" s="12">
        <v>1472291359.6099999</v>
      </c>
      <c r="F26" s="12">
        <v>1402648176.21</v>
      </c>
      <c r="G26" s="27">
        <v>307141.65999999997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26" t="s">
        <v>386</v>
      </c>
      <c r="B27" s="12">
        <v>26719859</v>
      </c>
      <c r="C27" s="12">
        <v>-7771502.2599999998</v>
      </c>
      <c r="D27" s="12">
        <v>18948356.739999998</v>
      </c>
      <c r="E27" s="12">
        <v>18875480.059999999</v>
      </c>
      <c r="F27" s="12">
        <v>17823036.899999999</v>
      </c>
      <c r="G27" s="27">
        <v>72876.679999999993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24" t="s">
        <v>387</v>
      </c>
      <c r="B28" s="31">
        <v>1887229849</v>
      </c>
      <c r="C28" s="31">
        <v>-98479993.129999995</v>
      </c>
      <c r="D28" s="31">
        <v>1788749855.8699999</v>
      </c>
      <c r="E28" s="31">
        <v>1786950249.25</v>
      </c>
      <c r="F28" s="31">
        <v>1588119545.0799999</v>
      </c>
      <c r="G28" s="25">
        <v>1799606.62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26" t="s">
        <v>388</v>
      </c>
      <c r="B29" s="12">
        <v>518712077</v>
      </c>
      <c r="C29" s="12">
        <v>-290707252.52999997</v>
      </c>
      <c r="D29" s="12">
        <v>228004824.47</v>
      </c>
      <c r="E29" s="12">
        <v>227850810.84</v>
      </c>
      <c r="F29" s="12">
        <v>200407114.90000001</v>
      </c>
      <c r="G29" s="27">
        <v>154013.63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26" t="s">
        <v>389</v>
      </c>
      <c r="B30" s="12">
        <v>284954139</v>
      </c>
      <c r="C30" s="12">
        <v>4511987.8099999996</v>
      </c>
      <c r="D30" s="12">
        <v>289466126.81</v>
      </c>
      <c r="E30" s="12">
        <v>287879574.74000001</v>
      </c>
      <c r="F30" s="12">
        <v>270469440.19</v>
      </c>
      <c r="G30" s="27">
        <v>1586552.07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26" t="s">
        <v>390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27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26" t="s">
        <v>391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27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26" t="s">
        <v>392</v>
      </c>
      <c r="B33" s="12">
        <v>495561916</v>
      </c>
      <c r="C33" s="12">
        <v>-7372159.1799999997</v>
      </c>
      <c r="D33" s="12">
        <v>488189756.81999999</v>
      </c>
      <c r="E33" s="12">
        <v>488189754.94999999</v>
      </c>
      <c r="F33" s="12">
        <v>468394818.94999999</v>
      </c>
      <c r="G33" s="27">
        <v>1.87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26" t="s">
        <v>393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27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26" t="s">
        <v>394</v>
      </c>
      <c r="B35" s="12">
        <v>493174911</v>
      </c>
      <c r="C35" s="12">
        <v>236353778.13999999</v>
      </c>
      <c r="D35" s="12">
        <v>729528689.13999999</v>
      </c>
      <c r="E35" s="12">
        <v>729493884.49000001</v>
      </c>
      <c r="F35" s="12">
        <v>598506104.77999997</v>
      </c>
      <c r="G35" s="27">
        <v>34804.65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26" t="s">
        <v>395</v>
      </c>
      <c r="B36" s="12">
        <v>94826806</v>
      </c>
      <c r="C36" s="12">
        <v>-41266347.369999997</v>
      </c>
      <c r="D36" s="12">
        <v>53560458.630000003</v>
      </c>
      <c r="E36" s="12">
        <v>53536224.229999997</v>
      </c>
      <c r="F36" s="12">
        <v>50342066.259999998</v>
      </c>
      <c r="G36" s="27">
        <v>24234.400000000001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26" t="s">
        <v>396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27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24" t="s">
        <v>397</v>
      </c>
      <c r="B38" s="31">
        <v>3731575983</v>
      </c>
      <c r="C38" s="31">
        <v>182956571.65000001</v>
      </c>
      <c r="D38" s="31">
        <v>3914532554.6500001</v>
      </c>
      <c r="E38" s="31">
        <v>3907151133.0300002</v>
      </c>
      <c r="F38" s="31">
        <v>3906814198.0999999</v>
      </c>
      <c r="G38" s="25">
        <v>7381421.6200000001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26" t="s">
        <v>398</v>
      </c>
      <c r="B39" s="12">
        <v>119725996</v>
      </c>
      <c r="C39" s="12">
        <v>118910511.59</v>
      </c>
      <c r="D39" s="12">
        <v>238636507.59</v>
      </c>
      <c r="E39" s="12">
        <v>231255104.06999999</v>
      </c>
      <c r="F39" s="12">
        <v>230918169.13999999</v>
      </c>
      <c r="G39" s="27">
        <v>7381403.5199999996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" x14ac:dyDescent="0.25">
      <c r="A40" s="26" t="s">
        <v>399</v>
      </c>
      <c r="B40" s="12">
        <v>3611849987</v>
      </c>
      <c r="C40" s="12">
        <v>64046060.060000002</v>
      </c>
      <c r="D40" s="12">
        <v>3675896047.0599999</v>
      </c>
      <c r="E40" s="12">
        <v>3675896028.96</v>
      </c>
      <c r="F40" s="12">
        <v>3675896028.96</v>
      </c>
      <c r="G40" s="27">
        <v>18.100000000000001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26" t="s">
        <v>400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27"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26" t="s">
        <v>401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27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26"/>
      <c r="B43" s="12"/>
      <c r="C43" s="12"/>
      <c r="D43" s="12"/>
      <c r="E43" s="12"/>
      <c r="F43" s="12"/>
      <c r="G43" s="2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6"/>
      <c r="B44" s="57"/>
      <c r="C44" s="57"/>
      <c r="D44" s="57"/>
      <c r="E44" s="57"/>
      <c r="F44" s="57"/>
      <c r="G44" s="5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24" t="s">
        <v>402</v>
      </c>
      <c r="B45" s="31">
        <v>18441656992</v>
      </c>
      <c r="C45" s="31">
        <v>240215060.13</v>
      </c>
      <c r="D45" s="31">
        <v>18681872052.130001</v>
      </c>
      <c r="E45" s="31">
        <v>18676367437.130001</v>
      </c>
      <c r="F45" s="31">
        <v>18664875224.830002</v>
      </c>
      <c r="G45" s="25">
        <v>5504615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24" t="s">
        <v>370</v>
      </c>
      <c r="B46" s="31">
        <v>372179875</v>
      </c>
      <c r="C46" s="31">
        <v>-132392865.40000001</v>
      </c>
      <c r="D46" s="31">
        <v>239787009.59999999</v>
      </c>
      <c r="E46" s="31">
        <v>238555199.43000001</v>
      </c>
      <c r="F46" s="31">
        <v>238554222.72</v>
      </c>
      <c r="G46" s="25">
        <v>1231810.17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26" t="s">
        <v>371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27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26" t="s">
        <v>372</v>
      </c>
      <c r="B48" s="12">
        <v>2928194</v>
      </c>
      <c r="C48" s="12">
        <v>-2928194</v>
      </c>
      <c r="D48" s="12">
        <v>0</v>
      </c>
      <c r="E48" s="12">
        <v>0</v>
      </c>
      <c r="F48" s="12">
        <v>0</v>
      </c>
      <c r="G48" s="27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26" t="s">
        <v>373</v>
      </c>
      <c r="B49" s="12">
        <v>49497037</v>
      </c>
      <c r="C49" s="12">
        <v>-48492637</v>
      </c>
      <c r="D49" s="12">
        <v>1004400</v>
      </c>
      <c r="E49" s="12">
        <v>1004400</v>
      </c>
      <c r="F49" s="12">
        <v>1004400</v>
      </c>
      <c r="G49" s="27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26" t="s">
        <v>374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27"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26" t="s">
        <v>375</v>
      </c>
      <c r="B51" s="12">
        <v>0</v>
      </c>
      <c r="C51" s="12">
        <v>27812142.91</v>
      </c>
      <c r="D51" s="12">
        <v>27812142.91</v>
      </c>
      <c r="E51" s="12">
        <v>27202045.350000001</v>
      </c>
      <c r="F51" s="12">
        <v>27201068.649999999</v>
      </c>
      <c r="G51" s="27">
        <v>610097.56000000006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26" t="s">
        <v>376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27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26" t="s">
        <v>377</v>
      </c>
      <c r="B53" s="12">
        <v>315459144</v>
      </c>
      <c r="C53" s="12">
        <v>-108236217.09999999</v>
      </c>
      <c r="D53" s="12">
        <v>207222926.90000001</v>
      </c>
      <c r="E53" s="12">
        <v>206601214.28999999</v>
      </c>
      <c r="F53" s="12">
        <v>206601214.28</v>
      </c>
      <c r="G53" s="27">
        <v>621712.61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26" t="s">
        <v>378</v>
      </c>
      <c r="B54" s="12">
        <v>4295500</v>
      </c>
      <c r="C54" s="12">
        <v>-547960.21</v>
      </c>
      <c r="D54" s="12">
        <v>3747539.79</v>
      </c>
      <c r="E54" s="12">
        <v>3747539.79</v>
      </c>
      <c r="F54" s="12">
        <v>3747539.79</v>
      </c>
      <c r="G54" s="27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24" t="s">
        <v>379</v>
      </c>
      <c r="B55" s="31">
        <v>14018498255</v>
      </c>
      <c r="C55" s="31">
        <v>592479223.23000002</v>
      </c>
      <c r="D55" s="31">
        <v>14610977478.23</v>
      </c>
      <c r="E55" s="31">
        <v>14609016773.299999</v>
      </c>
      <c r="F55" s="31">
        <v>14597977888.129999</v>
      </c>
      <c r="G55" s="25">
        <v>1960704.93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26" t="s">
        <v>380</v>
      </c>
      <c r="B56" s="12">
        <v>97914886</v>
      </c>
      <c r="C56" s="12">
        <v>-97414886</v>
      </c>
      <c r="D56" s="12">
        <v>500000</v>
      </c>
      <c r="E56" s="12">
        <v>500000</v>
      </c>
      <c r="F56" s="12">
        <v>500000</v>
      </c>
      <c r="G56" s="27"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26" t="s">
        <v>381</v>
      </c>
      <c r="B57" s="12">
        <v>255280461</v>
      </c>
      <c r="C57" s="12">
        <v>354065022.69999999</v>
      </c>
      <c r="D57" s="12">
        <v>609345483.70000005</v>
      </c>
      <c r="E57" s="12">
        <v>609345483.16999996</v>
      </c>
      <c r="F57" s="12">
        <v>609345483.16999996</v>
      </c>
      <c r="G57" s="27">
        <v>0.53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26" t="s">
        <v>382</v>
      </c>
      <c r="B58" s="12">
        <v>3398146070</v>
      </c>
      <c r="C58" s="12">
        <v>-530510560.06999999</v>
      </c>
      <c r="D58" s="12">
        <v>2867635509.9299998</v>
      </c>
      <c r="E58" s="12">
        <v>2867635509.9299998</v>
      </c>
      <c r="F58" s="12">
        <v>2867553713.96</v>
      </c>
      <c r="G58" s="27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26" t="s">
        <v>383</v>
      </c>
      <c r="B59" s="12">
        <v>33984707</v>
      </c>
      <c r="C59" s="12">
        <v>20815934.530000001</v>
      </c>
      <c r="D59" s="12">
        <v>54800641.530000001</v>
      </c>
      <c r="E59" s="12">
        <v>54088053.960000001</v>
      </c>
      <c r="F59" s="12">
        <v>51942034.149999999</v>
      </c>
      <c r="G59" s="27">
        <v>712587.57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26" t="s">
        <v>384</v>
      </c>
      <c r="B60" s="12">
        <v>9911171936</v>
      </c>
      <c r="C60" s="12">
        <v>850259631.10000002</v>
      </c>
      <c r="D60" s="12">
        <v>10761431567.1</v>
      </c>
      <c r="E60" s="12">
        <v>10760183450.690001</v>
      </c>
      <c r="F60" s="12">
        <v>10752254411.77</v>
      </c>
      <c r="G60" s="27">
        <v>1248116.4099999999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26" t="s">
        <v>385</v>
      </c>
      <c r="B61" s="12">
        <v>317914191</v>
      </c>
      <c r="C61" s="12">
        <v>-5167317.0999999996</v>
      </c>
      <c r="D61" s="12">
        <v>312746873.89999998</v>
      </c>
      <c r="E61" s="12">
        <v>312746873.48000002</v>
      </c>
      <c r="F61" s="12">
        <v>311864843.00999999</v>
      </c>
      <c r="G61" s="27">
        <v>0.42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26" t="s">
        <v>386</v>
      </c>
      <c r="B62" s="12">
        <v>4086004</v>
      </c>
      <c r="C62" s="12">
        <v>431398.07</v>
      </c>
      <c r="D62" s="12">
        <v>4517402.07</v>
      </c>
      <c r="E62" s="12">
        <v>4517402.07</v>
      </c>
      <c r="F62" s="12">
        <v>4517402.07</v>
      </c>
      <c r="G62" s="27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24" t="s">
        <v>387</v>
      </c>
      <c r="B63" s="31">
        <v>564616598</v>
      </c>
      <c r="C63" s="31">
        <v>-273965881.54000002</v>
      </c>
      <c r="D63" s="31">
        <v>290650716.45999998</v>
      </c>
      <c r="E63" s="31">
        <v>288338616.56</v>
      </c>
      <c r="F63" s="31">
        <v>287917402.88999999</v>
      </c>
      <c r="G63" s="25">
        <v>2312099.9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26" t="s">
        <v>388</v>
      </c>
      <c r="B64" s="12">
        <v>45171503</v>
      </c>
      <c r="C64" s="12">
        <v>-27138405.309999999</v>
      </c>
      <c r="D64" s="12">
        <v>18033097.690000001</v>
      </c>
      <c r="E64" s="12">
        <v>17653482.870000001</v>
      </c>
      <c r="F64" s="12">
        <v>17653482.870000001</v>
      </c>
      <c r="G64" s="27">
        <v>379614.82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26" t="s">
        <v>389</v>
      </c>
      <c r="B65" s="12">
        <v>117248804</v>
      </c>
      <c r="C65" s="12">
        <v>-97814008.939999998</v>
      </c>
      <c r="D65" s="12">
        <v>19434795.059999999</v>
      </c>
      <c r="E65" s="12">
        <v>19434795.059999999</v>
      </c>
      <c r="F65" s="12">
        <v>19434795.059999999</v>
      </c>
      <c r="G65" s="27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26" t="s">
        <v>390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27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26" t="s">
        <v>391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27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26" t="s">
        <v>392</v>
      </c>
      <c r="B68" s="12">
        <v>375075854</v>
      </c>
      <c r="C68" s="12">
        <v>-131110626.01000001</v>
      </c>
      <c r="D68" s="12">
        <v>243965227.99000001</v>
      </c>
      <c r="E68" s="12">
        <v>243965227.99000001</v>
      </c>
      <c r="F68" s="12">
        <v>243965227.99000001</v>
      </c>
      <c r="G68" s="27"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26" t="s">
        <v>393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27"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26" t="s">
        <v>394</v>
      </c>
      <c r="B70" s="12">
        <v>10500000</v>
      </c>
      <c r="C70" s="12">
        <v>-10500000</v>
      </c>
      <c r="D70" s="12">
        <v>0</v>
      </c>
      <c r="E70" s="12">
        <v>0</v>
      </c>
      <c r="F70" s="12">
        <v>0</v>
      </c>
      <c r="G70" s="27"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26" t="s">
        <v>395</v>
      </c>
      <c r="B71" s="12">
        <v>16620437</v>
      </c>
      <c r="C71" s="12">
        <v>-7402841.2800000003</v>
      </c>
      <c r="D71" s="12">
        <v>9217595.7200000007</v>
      </c>
      <c r="E71" s="12">
        <v>7285110.6399999997</v>
      </c>
      <c r="F71" s="12">
        <v>6863896.9699999997</v>
      </c>
      <c r="G71" s="27">
        <v>1932485.08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26" t="s">
        <v>396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27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24" t="s">
        <v>397</v>
      </c>
      <c r="B73" s="31">
        <v>3486362264</v>
      </c>
      <c r="C73" s="31">
        <v>54094583.840000004</v>
      </c>
      <c r="D73" s="31">
        <v>3540456847.8400002</v>
      </c>
      <c r="E73" s="31">
        <v>3540456847.8400002</v>
      </c>
      <c r="F73" s="31">
        <v>3540425711.0900002</v>
      </c>
      <c r="G73" s="25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26" t="s">
        <v>398</v>
      </c>
      <c r="B74" s="12">
        <v>430583264</v>
      </c>
      <c r="C74" s="12">
        <v>-6754844.1799999997</v>
      </c>
      <c r="D74" s="12">
        <v>423828419.81999999</v>
      </c>
      <c r="E74" s="12">
        <v>423828419.81999999</v>
      </c>
      <c r="F74" s="12">
        <v>423828419.81999999</v>
      </c>
      <c r="G74" s="27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" x14ac:dyDescent="0.25">
      <c r="A75" s="26" t="s">
        <v>399</v>
      </c>
      <c r="B75" s="12">
        <v>3055779000</v>
      </c>
      <c r="C75" s="12">
        <v>60849428.020000003</v>
      </c>
      <c r="D75" s="12">
        <v>3116628428.02</v>
      </c>
      <c r="E75" s="12">
        <v>3116628428.02</v>
      </c>
      <c r="F75" s="12">
        <v>3116597291.27</v>
      </c>
      <c r="G75" s="27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26" t="s">
        <v>400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27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26" t="s">
        <v>401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27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24" t="s">
        <v>268</v>
      </c>
      <c r="B78" s="31">
        <v>40586550939</v>
      </c>
      <c r="C78" s="31">
        <v>-1969654810.0599999</v>
      </c>
      <c r="D78" s="31">
        <v>38616896128.940002</v>
      </c>
      <c r="E78" s="31">
        <v>37980108584.769997</v>
      </c>
      <c r="F78" s="31">
        <v>37252310564.290001</v>
      </c>
      <c r="G78" s="25">
        <v>636787544.16999996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26"/>
      <c r="B79" s="12"/>
      <c r="C79" s="12"/>
      <c r="D79" s="12"/>
      <c r="E79" s="12"/>
      <c r="F79" s="12"/>
      <c r="G79" s="2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28"/>
      <c r="B80" s="11"/>
      <c r="C80" s="11"/>
      <c r="D80" s="11"/>
      <c r="E80" s="11"/>
      <c r="F80" s="11"/>
      <c r="G80" s="2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 t="s">
        <v>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9"/>
    <mergeCell ref="B8:B9"/>
    <mergeCell ref="D8:D9"/>
    <mergeCell ref="E8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D4C1C-41EB-42EB-B3A0-20BB8741C823}">
  <dimension ref="A1:X36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17" sqref="F17"/>
    </sheetView>
  </sheetViews>
  <sheetFormatPr baseColWidth="10" defaultRowHeight="15" x14ac:dyDescent="0.25"/>
  <cols>
    <col min="1" max="1" width="69.7109375" bestFit="1" customWidth="1"/>
    <col min="2" max="2" width="20.7109375" bestFit="1" customWidth="1"/>
    <col min="3" max="3" width="18.85546875" bestFit="1" customWidth="1"/>
    <col min="4" max="4" width="20.28515625" customWidth="1"/>
    <col min="5" max="6" width="20" bestFit="1" customWidth="1"/>
    <col min="7" max="7" width="18.7109375" bestFit="1" customWidth="1"/>
    <col min="8" max="8" width="17.5703125" customWidth="1"/>
  </cols>
  <sheetData>
    <row r="1" spans="1:24" x14ac:dyDescent="0.25">
      <c r="A1" s="113" t="s">
        <v>1</v>
      </c>
      <c r="B1" s="113"/>
      <c r="C1" s="113"/>
      <c r="D1" s="113"/>
      <c r="E1" s="113"/>
      <c r="F1" s="113"/>
      <c r="G1" s="113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x14ac:dyDescent="0.25">
      <c r="A2" s="113" t="s">
        <v>189</v>
      </c>
      <c r="B2" s="113"/>
      <c r="C2" s="113"/>
      <c r="D2" s="113"/>
      <c r="E2" s="113"/>
      <c r="F2" s="113"/>
      <c r="G2" s="113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 x14ac:dyDescent="0.25">
      <c r="A3" s="113" t="s">
        <v>403</v>
      </c>
      <c r="B3" s="113"/>
      <c r="C3" s="113"/>
      <c r="D3" s="113"/>
      <c r="E3" s="113"/>
      <c r="F3" s="113"/>
      <c r="G3" s="113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</row>
    <row r="4" spans="1:24" x14ac:dyDescent="0.25">
      <c r="A4" s="113" t="s">
        <v>0</v>
      </c>
      <c r="B4" s="113"/>
      <c r="C4" s="113"/>
      <c r="D4" s="113"/>
      <c r="E4" s="113"/>
      <c r="F4" s="113"/>
      <c r="G4" s="113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24" x14ac:dyDescent="0.25">
      <c r="A5" s="113" t="s">
        <v>3</v>
      </c>
      <c r="B5" s="113"/>
      <c r="C5" s="113"/>
      <c r="D5" s="113"/>
      <c r="E5" s="113"/>
      <c r="F5" s="113"/>
      <c r="G5" s="113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</row>
    <row r="6" spans="1:24" x14ac:dyDescent="0.25">
      <c r="A6" s="76"/>
      <c r="B6" s="77"/>
      <c r="C6" s="77"/>
      <c r="D6" s="77"/>
      <c r="E6" s="77"/>
      <c r="F6" s="77"/>
      <c r="G6" s="77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4" x14ac:dyDescent="0.25">
      <c r="A7" s="78"/>
      <c r="B7" s="112" t="s">
        <v>191</v>
      </c>
      <c r="C7" s="112"/>
      <c r="D7" s="112"/>
      <c r="E7" s="112"/>
      <c r="F7" s="112"/>
      <c r="G7" s="112" t="s">
        <v>192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4" x14ac:dyDescent="0.25">
      <c r="A8" s="79" t="s">
        <v>5</v>
      </c>
      <c r="B8" s="112" t="s">
        <v>193</v>
      </c>
      <c r="C8" s="80" t="s">
        <v>7</v>
      </c>
      <c r="D8" s="112" t="s">
        <v>9</v>
      </c>
      <c r="E8" s="112" t="s">
        <v>11</v>
      </c>
      <c r="F8" s="112" t="s">
        <v>10</v>
      </c>
      <c r="G8" s="11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4" x14ac:dyDescent="0.25">
      <c r="A9" s="79" t="s">
        <v>6</v>
      </c>
      <c r="B9" s="112"/>
      <c r="C9" s="80" t="s">
        <v>8</v>
      </c>
      <c r="D9" s="112"/>
      <c r="E9" s="112"/>
      <c r="F9" s="112"/>
      <c r="G9" s="112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</row>
    <row r="10" spans="1:24" x14ac:dyDescent="0.25">
      <c r="A10" s="81" t="s">
        <v>404</v>
      </c>
      <c r="B10" s="82">
        <f>+B11+B12+B13+B16+B17+B20</f>
        <v>5896395165</v>
      </c>
      <c r="C10" s="8">
        <v>-847565930.25</v>
      </c>
      <c r="D10" s="8">
        <f>+B10+C10</f>
        <v>5048829234.75</v>
      </c>
      <c r="E10" s="8">
        <f>SUM(E11:E20)</f>
        <v>5046974152.04</v>
      </c>
      <c r="F10" s="8">
        <f>SUM(F11:F20)</f>
        <v>4995504074.3500004</v>
      </c>
      <c r="G10" s="8">
        <f>+D10-E10</f>
        <v>1855082.7100000381</v>
      </c>
      <c r="H10" s="83"/>
    </row>
    <row r="11" spans="1:24" x14ac:dyDescent="0.25">
      <c r="A11" s="84" t="s">
        <v>405</v>
      </c>
      <c r="B11" s="85">
        <v>1613359657</v>
      </c>
      <c r="C11" s="12">
        <v>-67933844.979999781</v>
      </c>
      <c r="D11" s="12">
        <f t="shared" ref="D11:D32" si="0">+B11+C11</f>
        <v>1545425812.0200002</v>
      </c>
      <c r="E11" s="12">
        <f>1687547482.08-E44</f>
        <v>1687547482.0799999</v>
      </c>
      <c r="F11" s="12">
        <f>1687547482.08-51470077.69</f>
        <v>1636077404.3899999</v>
      </c>
      <c r="G11" s="12">
        <f t="shared" ref="G11:G31" si="1">+D11-E11</f>
        <v>-142121670.0599997</v>
      </c>
    </row>
    <row r="12" spans="1:24" x14ac:dyDescent="0.25">
      <c r="A12" s="84" t="s">
        <v>406</v>
      </c>
      <c r="B12" s="85">
        <v>2917232983</v>
      </c>
      <c r="C12" s="12">
        <v>-760667240.76999998</v>
      </c>
      <c r="D12" s="12">
        <f t="shared" si="0"/>
        <v>2156565742.23</v>
      </c>
      <c r="E12" s="12">
        <v>1814309042.4499993</v>
      </c>
      <c r="F12" s="12">
        <v>1814309042.4499993</v>
      </c>
      <c r="G12" s="12">
        <f t="shared" si="1"/>
        <v>342256699.78000069</v>
      </c>
    </row>
    <row r="13" spans="1:24" x14ac:dyDescent="0.25">
      <c r="A13" s="84" t="s">
        <v>407</v>
      </c>
      <c r="B13" s="85">
        <f>+B14+B15</f>
        <v>1476600</v>
      </c>
      <c r="C13" s="31">
        <v>-1476600</v>
      </c>
      <c r="D13" s="31">
        <f t="shared" si="0"/>
        <v>0</v>
      </c>
      <c r="E13" s="31">
        <v>0</v>
      </c>
      <c r="F13" s="31">
        <v>0</v>
      </c>
      <c r="G13" s="31">
        <f t="shared" si="1"/>
        <v>0</v>
      </c>
      <c r="H13" s="82"/>
    </row>
    <row r="14" spans="1:24" x14ac:dyDescent="0.25">
      <c r="A14" s="84" t="s">
        <v>408</v>
      </c>
      <c r="B14" s="85">
        <v>1476600</v>
      </c>
      <c r="C14" s="12">
        <v>0</v>
      </c>
      <c r="D14" s="12">
        <f t="shared" si="0"/>
        <v>1476600</v>
      </c>
      <c r="E14" s="12">
        <v>0</v>
      </c>
      <c r="F14" s="12">
        <v>0</v>
      </c>
      <c r="G14" s="12">
        <f t="shared" si="1"/>
        <v>1476600</v>
      </c>
      <c r="H14" s="85"/>
    </row>
    <row r="15" spans="1:24" x14ac:dyDescent="0.25">
      <c r="A15" s="84" t="s">
        <v>409</v>
      </c>
      <c r="B15" s="85">
        <v>0</v>
      </c>
      <c r="C15" s="12">
        <v>-1476600</v>
      </c>
      <c r="D15" s="12">
        <f t="shared" si="0"/>
        <v>-1476600</v>
      </c>
      <c r="E15" s="12">
        <v>0</v>
      </c>
      <c r="F15" s="12">
        <v>0</v>
      </c>
      <c r="G15" s="12">
        <f t="shared" si="1"/>
        <v>-1476600</v>
      </c>
      <c r="H15" s="85"/>
    </row>
    <row r="16" spans="1:24" x14ac:dyDescent="0.25">
      <c r="A16" s="84" t="s">
        <v>410</v>
      </c>
      <c r="B16" s="85">
        <v>1364325925</v>
      </c>
      <c r="C16" s="12">
        <v>-17488244.500000238</v>
      </c>
      <c r="D16" s="12">
        <f t="shared" si="0"/>
        <v>1346837680.4999998</v>
      </c>
      <c r="E16" s="12">
        <v>1545117627.5100007</v>
      </c>
      <c r="F16" s="12">
        <v>1545117627.5100007</v>
      </c>
      <c r="G16" s="12">
        <f t="shared" si="1"/>
        <v>-198279947.01000094</v>
      </c>
      <c r="H16" s="85"/>
    </row>
    <row r="17" spans="1:8" ht="27" x14ac:dyDescent="0.25">
      <c r="A17" s="81" t="s">
        <v>411</v>
      </c>
      <c r="B17" s="82">
        <f>B18+B19</f>
        <v>0</v>
      </c>
      <c r="C17" s="31">
        <v>0</v>
      </c>
      <c r="D17" s="31">
        <f t="shared" si="0"/>
        <v>0</v>
      </c>
      <c r="E17" s="31">
        <v>0</v>
      </c>
      <c r="F17" s="31">
        <v>0</v>
      </c>
      <c r="G17" s="31">
        <f t="shared" si="1"/>
        <v>0</v>
      </c>
      <c r="H17" s="85"/>
    </row>
    <row r="18" spans="1:8" x14ac:dyDescent="0.25">
      <c r="A18" s="84" t="s">
        <v>412</v>
      </c>
      <c r="B18" s="85">
        <v>0</v>
      </c>
      <c r="C18" s="12">
        <v>0</v>
      </c>
      <c r="D18" s="12">
        <f t="shared" si="0"/>
        <v>0</v>
      </c>
      <c r="E18" s="12">
        <v>0</v>
      </c>
      <c r="F18" s="12">
        <v>0</v>
      </c>
      <c r="G18" s="12">
        <f t="shared" si="1"/>
        <v>0</v>
      </c>
      <c r="H18" s="85"/>
    </row>
    <row r="19" spans="1:8" x14ac:dyDescent="0.25">
      <c r="A19" s="84" t="s">
        <v>413</v>
      </c>
      <c r="B19" s="85">
        <v>0</v>
      </c>
      <c r="C19" s="12">
        <v>0</v>
      </c>
      <c r="D19" s="12">
        <f t="shared" si="0"/>
        <v>0</v>
      </c>
      <c r="E19" s="12">
        <v>0</v>
      </c>
      <c r="F19" s="12">
        <v>0</v>
      </c>
      <c r="G19" s="12">
        <f t="shared" si="1"/>
        <v>0</v>
      </c>
      <c r="H19" s="85"/>
    </row>
    <row r="20" spans="1:8" x14ac:dyDescent="0.25">
      <c r="A20" s="84" t="s">
        <v>414</v>
      </c>
      <c r="B20" s="85">
        <v>0</v>
      </c>
      <c r="C20" s="12">
        <v>0</v>
      </c>
      <c r="D20" s="12">
        <f t="shared" si="0"/>
        <v>0</v>
      </c>
      <c r="E20" s="12">
        <v>0</v>
      </c>
      <c r="F20" s="12">
        <v>0</v>
      </c>
      <c r="G20" s="12">
        <f t="shared" si="1"/>
        <v>0</v>
      </c>
      <c r="H20" s="82"/>
    </row>
    <row r="21" spans="1:8" x14ac:dyDescent="0.25">
      <c r="A21" s="81" t="s">
        <v>415</v>
      </c>
      <c r="B21" s="82">
        <f>B22+B23+B24+B27+B28+B31</f>
        <v>6398458103</v>
      </c>
      <c r="C21" s="31">
        <v>725629084.41000462</v>
      </c>
      <c r="D21" s="31">
        <f t="shared" si="0"/>
        <v>7124087187.4100046</v>
      </c>
      <c r="E21" s="31">
        <v>7124087187.4100046</v>
      </c>
      <c r="F21" s="31">
        <v>7124087187.4100046</v>
      </c>
      <c r="G21" s="31">
        <f t="shared" si="1"/>
        <v>0</v>
      </c>
      <c r="H21" s="85"/>
    </row>
    <row r="22" spans="1:8" x14ac:dyDescent="0.25">
      <c r="A22" s="84" t="s">
        <v>405</v>
      </c>
      <c r="B22" s="85">
        <v>0</v>
      </c>
      <c r="C22" s="12">
        <v>135388738.14000189</v>
      </c>
      <c r="D22" s="12">
        <f t="shared" si="0"/>
        <v>135388738.14000189</v>
      </c>
      <c r="E22" s="12">
        <v>1050362379.3700019</v>
      </c>
      <c r="F22" s="12">
        <v>1050362379.3700019</v>
      </c>
      <c r="G22" s="12">
        <f t="shared" si="1"/>
        <v>-914973641.23000002</v>
      </c>
      <c r="H22" s="85"/>
    </row>
    <row r="23" spans="1:8" x14ac:dyDescent="0.25">
      <c r="A23" s="84" t="s">
        <v>406</v>
      </c>
      <c r="B23" s="85">
        <v>6398458103</v>
      </c>
      <c r="C23" s="12">
        <v>582635306.16000271</v>
      </c>
      <c r="D23" s="12">
        <f t="shared" si="0"/>
        <v>6981093409.1600027</v>
      </c>
      <c r="E23" s="12">
        <v>5883568674.1600027</v>
      </c>
      <c r="F23" s="12">
        <v>5883568674.1600027</v>
      </c>
      <c r="G23" s="12">
        <f t="shared" si="1"/>
        <v>1097524735</v>
      </c>
      <c r="H23" s="85"/>
    </row>
    <row r="24" spans="1:8" x14ac:dyDescent="0.25">
      <c r="A24" s="81" t="s">
        <v>407</v>
      </c>
      <c r="B24" s="82">
        <f>B25+B26</f>
        <v>0</v>
      </c>
      <c r="C24" s="31">
        <v>0</v>
      </c>
      <c r="D24" s="31">
        <f t="shared" si="0"/>
        <v>0</v>
      </c>
      <c r="E24" s="31">
        <v>0</v>
      </c>
      <c r="F24" s="31">
        <v>0</v>
      </c>
      <c r="G24" s="31">
        <f t="shared" si="1"/>
        <v>0</v>
      </c>
      <c r="H24" s="82"/>
    </row>
    <row r="25" spans="1:8" x14ac:dyDescent="0.25">
      <c r="A25" s="84" t="s">
        <v>408</v>
      </c>
      <c r="B25" s="85">
        <v>0</v>
      </c>
      <c r="C25" s="12">
        <v>0</v>
      </c>
      <c r="D25" s="12">
        <f t="shared" si="0"/>
        <v>0</v>
      </c>
      <c r="E25" s="12">
        <v>0</v>
      </c>
      <c r="F25" s="12">
        <v>0</v>
      </c>
      <c r="G25" s="12">
        <f t="shared" si="1"/>
        <v>0</v>
      </c>
      <c r="H25" s="85"/>
    </row>
    <row r="26" spans="1:8" x14ac:dyDescent="0.25">
      <c r="A26" s="84" t="s">
        <v>409</v>
      </c>
      <c r="B26" s="85">
        <v>0</v>
      </c>
      <c r="C26" s="12">
        <v>0</v>
      </c>
      <c r="D26" s="12">
        <f t="shared" si="0"/>
        <v>0</v>
      </c>
      <c r="E26" s="12">
        <v>0</v>
      </c>
      <c r="F26" s="12">
        <v>0</v>
      </c>
      <c r="G26" s="12">
        <f t="shared" si="1"/>
        <v>0</v>
      </c>
      <c r="H26" s="85"/>
    </row>
    <row r="27" spans="1:8" x14ac:dyDescent="0.25">
      <c r="A27" s="84" t="s">
        <v>410</v>
      </c>
      <c r="B27" s="85">
        <v>0</v>
      </c>
      <c r="C27" s="12">
        <v>7605040.1100000143</v>
      </c>
      <c r="D27" s="12">
        <f t="shared" si="0"/>
        <v>7605040.1100000143</v>
      </c>
      <c r="E27" s="12">
        <v>190156133.88000003</v>
      </c>
      <c r="F27" s="12">
        <v>190156133.88000003</v>
      </c>
      <c r="G27" s="12">
        <f t="shared" si="1"/>
        <v>-182551093.77000001</v>
      </c>
      <c r="H27" s="82"/>
    </row>
    <row r="28" spans="1:8" ht="27" x14ac:dyDescent="0.25">
      <c r="A28" s="81" t="s">
        <v>411</v>
      </c>
      <c r="B28" s="82">
        <f>B29+B30</f>
        <v>0</v>
      </c>
      <c r="C28" s="31">
        <v>0</v>
      </c>
      <c r="D28" s="31">
        <f t="shared" si="0"/>
        <v>0</v>
      </c>
      <c r="E28" s="31">
        <v>0</v>
      </c>
      <c r="F28" s="31">
        <v>0</v>
      </c>
      <c r="G28" s="31">
        <f t="shared" si="1"/>
        <v>0</v>
      </c>
      <c r="H28" s="85"/>
    </row>
    <row r="29" spans="1:8" x14ac:dyDescent="0.25">
      <c r="A29" s="84" t="s">
        <v>412</v>
      </c>
      <c r="B29" s="85">
        <v>0</v>
      </c>
      <c r="C29" s="12">
        <v>0</v>
      </c>
      <c r="D29" s="12">
        <f t="shared" si="0"/>
        <v>0</v>
      </c>
      <c r="E29" s="12">
        <v>0</v>
      </c>
      <c r="F29" s="12">
        <v>0</v>
      </c>
      <c r="G29" s="12">
        <f t="shared" si="1"/>
        <v>0</v>
      </c>
      <c r="H29" s="85"/>
    </row>
    <row r="30" spans="1:8" x14ac:dyDescent="0.25">
      <c r="A30" s="84" t="s">
        <v>413</v>
      </c>
      <c r="B30" s="85">
        <v>0</v>
      </c>
      <c r="C30" s="12">
        <v>0</v>
      </c>
      <c r="D30" s="12">
        <f t="shared" si="0"/>
        <v>0</v>
      </c>
      <c r="E30" s="12">
        <v>0</v>
      </c>
      <c r="F30" s="12">
        <v>0</v>
      </c>
      <c r="G30" s="12">
        <f t="shared" si="1"/>
        <v>0</v>
      </c>
      <c r="H30" s="85"/>
    </row>
    <row r="31" spans="1:8" x14ac:dyDescent="0.25">
      <c r="A31" s="84" t="s">
        <v>414</v>
      </c>
      <c r="B31" s="85">
        <v>0</v>
      </c>
      <c r="C31" s="12">
        <v>0</v>
      </c>
      <c r="D31" s="12">
        <f t="shared" si="0"/>
        <v>0</v>
      </c>
      <c r="E31" s="12">
        <v>0</v>
      </c>
      <c r="F31" s="12">
        <v>0</v>
      </c>
      <c r="G31" s="12">
        <f t="shared" si="1"/>
        <v>0</v>
      </c>
      <c r="H31" s="82"/>
    </row>
    <row r="32" spans="1:8" x14ac:dyDescent="0.25">
      <c r="A32" s="81" t="s">
        <v>416</v>
      </c>
      <c r="B32" s="82">
        <f>B10+B21</f>
        <v>12294853268</v>
      </c>
      <c r="C32" s="31">
        <v>-121936845.83999538</v>
      </c>
      <c r="D32" s="31">
        <f t="shared" si="0"/>
        <v>12172916422.160004</v>
      </c>
      <c r="E32" s="31">
        <f t="shared" ref="E32:F32" si="2">E10+E21</f>
        <v>12171061339.450005</v>
      </c>
      <c r="F32" s="31">
        <f t="shared" si="2"/>
        <v>12119591261.760006</v>
      </c>
      <c r="G32" s="31">
        <f>+D32-E32</f>
        <v>1855082.7099990845</v>
      </c>
      <c r="H32" s="85"/>
    </row>
    <row r="33" spans="2:8" x14ac:dyDescent="0.25">
      <c r="D33" s="83"/>
      <c r="F33" s="86"/>
      <c r="G33" s="83"/>
      <c r="H33" s="85"/>
    </row>
    <row r="34" spans="2:8" x14ac:dyDescent="0.25">
      <c r="D34" s="83"/>
      <c r="H34" s="85"/>
    </row>
    <row r="35" spans="2:8" x14ac:dyDescent="0.25">
      <c r="B35" s="87"/>
      <c r="C35" s="87"/>
      <c r="D35" s="87"/>
      <c r="E35" s="87"/>
      <c r="F35" s="87"/>
      <c r="G35" s="87"/>
      <c r="H35" s="82"/>
    </row>
    <row r="36" spans="2:8" x14ac:dyDescent="0.25">
      <c r="F36" s="86"/>
    </row>
  </sheetData>
  <mergeCells count="11">
    <mergeCell ref="F8:F9"/>
    <mergeCell ref="A1:G1"/>
    <mergeCell ref="A2:G2"/>
    <mergeCell ref="A3:G3"/>
    <mergeCell ref="A4:G4"/>
    <mergeCell ref="A5:G5"/>
    <mergeCell ref="B7:F7"/>
    <mergeCell ref="G7:G9"/>
    <mergeCell ref="B8:B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SITUACIÓN FINANCIERA</vt:lpstr>
      <vt:lpstr>ANALITICO DE DEUDA</vt:lpstr>
      <vt:lpstr>ANALITICO DE DEUDA OBLIGACI </vt:lpstr>
      <vt:lpstr>BALANCE PRESUPUESTARIO</vt:lpstr>
      <vt:lpstr>ANÁLITICO DE INGRESOS</vt:lpstr>
      <vt:lpstr>AE- OBJETO DE GASTO</vt:lpstr>
      <vt:lpstr>AE-CLASIFICACIÓN ADMINISTRATIVA</vt:lpstr>
      <vt:lpstr>AE- CLASIFICACIÓN FUNCIONAL</vt:lpstr>
      <vt:lpstr>AE- SERVICIOS PERSONALES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Luis Eloy Peraza Rivero</cp:lastModifiedBy>
  <cp:lastPrinted>2020-01-30T06:11:21Z</cp:lastPrinted>
  <dcterms:created xsi:type="dcterms:W3CDTF">2020-01-30T06:07:11Z</dcterms:created>
  <dcterms:modified xsi:type="dcterms:W3CDTF">2020-05-10T01:19:07Z</dcterms:modified>
</cp:coreProperties>
</file>