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loy.peraza\AppData\Local\Microsoft\Windows\INetCache\Content.Outlook\YUR8TT75\"/>
    </mc:Choice>
  </mc:AlternateContent>
  <xr:revisionPtr revIDLastSave="0" documentId="13_ncr:1_{2EFF3E60-7B4B-4B44-A6DF-5196CBA2A1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TUACIÓN FINANCIERA" sheetId="15" r:id="rId1"/>
    <sheet name="ANALITICO DE DEUDA" sheetId="18" r:id="rId2"/>
    <sheet name="ANALITICO DE DEUDA OBLIGACIONES" sheetId="19" r:id="rId3"/>
    <sheet name="BALANCE PRESUPUESTARIO" sheetId="24" r:id="rId4"/>
    <sheet name="ANÁLITICO DE INGRESOS" sheetId="17" r:id="rId5"/>
    <sheet name="AE- OBJETO DE GASTO" sheetId="11" r:id="rId6"/>
    <sheet name="AE-CLASIFICACIÓN ADMINISTRATIVA" sheetId="10" r:id="rId7"/>
    <sheet name="AE- CLASIFICACIÓN FUNCIONAL" sheetId="9" r:id="rId8"/>
    <sheet name="AE- SERVICIOS PERSONALES" sheetId="25" r:id="rId9"/>
  </sheets>
  <definedNames>
    <definedName name="_xlnm.Print_Area" localSheetId="3">'BALANCE PRESUPUESTARIO'!$A$1:$E$58</definedName>
    <definedName name="_xlnm.Print_Titles" localSheetId="5">'AE- OBJETO DE GASTO'!$1:$9</definedName>
    <definedName name="_xlnm.Print_Titles" localSheetId="6">'AE-CLASIFICACIÓN ADMINISTRATIVA'!$1:$9</definedName>
    <definedName name="_xlnm.Print_Titles" localSheetId="0">'SITUACIÓN FINANCIERA'!$1:$6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5" l="1"/>
  <c r="D31" i="25"/>
  <c r="G31" i="25" s="1"/>
  <c r="D30" i="25"/>
  <c r="G30" i="25" s="1"/>
  <c r="D29" i="25"/>
  <c r="G29" i="25" s="1"/>
  <c r="D28" i="25"/>
  <c r="G28" i="25" s="1"/>
  <c r="B28" i="25"/>
  <c r="G27" i="25"/>
  <c r="D27" i="25"/>
  <c r="G26" i="25"/>
  <c r="D26" i="25"/>
  <c r="G25" i="25"/>
  <c r="D25" i="25"/>
  <c r="B24" i="25"/>
  <c r="D24" i="25" s="1"/>
  <c r="G24" i="25" s="1"/>
  <c r="D23" i="25"/>
  <c r="G23" i="25" s="1"/>
  <c r="E22" i="25"/>
  <c r="D22" i="25"/>
  <c r="G22" i="25" s="1"/>
  <c r="B21" i="25"/>
  <c r="D21" i="25" s="1"/>
  <c r="G21" i="25" s="1"/>
  <c r="D20" i="25"/>
  <c r="G20" i="25" s="1"/>
  <c r="D19" i="25"/>
  <c r="G19" i="25" s="1"/>
  <c r="D18" i="25"/>
  <c r="G18" i="25" s="1"/>
  <c r="D17" i="25"/>
  <c r="G17" i="25" s="1"/>
  <c r="B17" i="25"/>
  <c r="G16" i="25"/>
  <c r="D16" i="25"/>
  <c r="G15" i="25"/>
  <c r="D15" i="25"/>
  <c r="E14" i="25"/>
  <c r="D14" i="25"/>
  <c r="G14" i="25" s="1"/>
  <c r="D13" i="25"/>
  <c r="G13" i="25" s="1"/>
  <c r="B13" i="25"/>
  <c r="G12" i="25"/>
  <c r="D12" i="25"/>
  <c r="E11" i="25"/>
  <c r="D11" i="25"/>
  <c r="G11" i="25" s="1"/>
  <c r="D10" i="25"/>
  <c r="G10" i="25" s="1"/>
  <c r="B10" i="25"/>
  <c r="B32" i="25" s="1"/>
  <c r="D32" i="25" s="1"/>
  <c r="G32" i="25" s="1"/>
  <c r="D36" i="24" l="1"/>
  <c r="D11" i="24" s="1"/>
  <c r="E31" i="24"/>
  <c r="E36" i="24" s="1"/>
  <c r="D30" i="24"/>
  <c r="E12" i="24"/>
  <c r="D12" i="24"/>
  <c r="E30" i="24" l="1"/>
  <c r="E11" i="24"/>
  <c r="E8" i="24" s="1"/>
  <c r="E18" i="24" s="1"/>
  <c r="E19" i="24" s="1"/>
  <c r="E20" i="24" s="1"/>
  <c r="E26" i="24" s="1"/>
  <c r="D8" i="24"/>
  <c r="D18" i="24" s="1"/>
  <c r="D19" i="24" s="1"/>
  <c r="D20" i="24" s="1"/>
  <c r="D26" i="24" s="1"/>
  <c r="E164" i="11" l="1"/>
  <c r="E34" i="18" l="1"/>
  <c r="B34" i="18"/>
  <c r="G23" i="18"/>
  <c r="F23" i="18"/>
  <c r="E23" i="18"/>
  <c r="D23" i="18"/>
  <c r="C23" i="18"/>
  <c r="G13" i="18"/>
  <c r="F13" i="18"/>
  <c r="E13" i="18"/>
  <c r="D13" i="18"/>
  <c r="C13" i="18"/>
  <c r="G12" i="18"/>
  <c r="G9" i="18" s="1"/>
  <c r="G11" i="18"/>
  <c r="G10" i="18"/>
  <c r="I9" i="18"/>
  <c r="I8" i="18" s="1"/>
  <c r="I18" i="18" s="1"/>
  <c r="H9" i="18"/>
  <c r="H8" i="18" s="1"/>
  <c r="H18" i="18" s="1"/>
  <c r="F9" i="18"/>
  <c r="E9" i="18"/>
  <c r="E8" i="18" s="1"/>
  <c r="E18" i="18" s="1"/>
  <c r="D9" i="18"/>
  <c r="D8" i="18" s="1"/>
  <c r="D18" i="18" s="1"/>
  <c r="C9" i="18"/>
  <c r="C8" i="18" s="1"/>
  <c r="C18" i="18" s="1"/>
  <c r="G8" i="18" l="1"/>
  <c r="G18" i="18" s="1"/>
  <c r="F8" i="18"/>
  <c r="F18" i="18" s="1"/>
</calcChain>
</file>

<file path=xl/sharedStrings.xml><?xml version="1.0" encoding="utf-8"?>
<sst xmlns="http://schemas.openxmlformats.org/spreadsheetml/2006/main" count="845" uniqueCount="539">
  <si>
    <t>01 DE ENERO AL 30 DE SEPTIEMBRE DE 2019</t>
  </si>
  <si>
    <t>ENTE PÚBLICO: PODER EJECUTIVO</t>
  </si>
  <si>
    <t>Bajo protesta de decir verdad declaramos que los Estados Financieros y sus Notas son razonablemente correctos y responsabilidad del emisor.</t>
  </si>
  <si>
    <t>(PESOS)</t>
  </si>
  <si>
    <t>Estado Analítico del Ejercicio del Presupuesto de Egresos Detallado - LDF</t>
  </si>
  <si>
    <t>Clasificación de Servicios Personales por Categoría</t>
  </si>
  <si>
    <t>Concepto</t>
  </si>
  <si>
    <t>(c)</t>
  </si>
  <si>
    <t>Aprobado (d)</t>
  </si>
  <si>
    <t>Ampliaciones/</t>
  </si>
  <si>
    <t>(Reducciones)</t>
  </si>
  <si>
    <t>Modificado</t>
  </si>
  <si>
    <t>Pagado</t>
  </si>
  <si>
    <t>Subejercido (e)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</si>
  <si>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</si>
  <si>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</si>
  <si>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</si>
  <si>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</si>
  <si>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</si>
  <si>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</si>
  <si>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</si>
  <si>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</si>
  <si>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</si>
  <si>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</si>
  <si>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</si>
  <si>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</si>
  <si>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</si>
  <si>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Egresos</t>
  </si>
  <si>
    <t>Clasificación Funcional (Finalidad y Función)</t>
  </si>
  <si>
    <t>Devengado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</si>
  <si>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</si>
  <si>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</si>
  <si>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</si>
  <si>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</si>
  <si>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</si>
  <si>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</si>
  <si>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</si>
  <si>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</si>
  <si>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</si>
  <si>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</si>
  <si>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</si>
  <si>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</si>
  <si>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</si>
  <si>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</si>
  <si>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</si>
  <si>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</si>
  <si>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</si>
  <si>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</si>
  <si>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</si>
  <si>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</si>
  <si>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</si>
  <si>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</si>
  <si>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</si>
  <si>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</si>
  <si>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</si>
  <si>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</si>
  <si>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</si>
  <si>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</si>
  <si>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</si>
  <si>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</si>
  <si>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</si>
  <si>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</si>
  <si>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</si>
  <si>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</si>
  <si>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</si>
  <si>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</si>
  <si>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</si>
  <si>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</si>
  <si>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</si>
  <si>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</si>
  <si>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</si>
  <si>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</si>
  <si>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</si>
  <si>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</si>
  <si>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</si>
  <si>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</si>
  <si>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</si>
  <si>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</si>
  <si>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</si>
  <si>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</si>
  <si>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</si>
  <si>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</si>
  <si>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</si>
  <si>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</si>
  <si>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</si>
  <si>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</si>
  <si>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</si>
  <si>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</si>
  <si>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</si>
  <si>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</si>
  <si>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</si>
  <si>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</si>
  <si>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</si>
  <si>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</si>
  <si>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</si>
  <si>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</si>
  <si>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</si>
  <si>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</si>
  <si>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</si>
  <si>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</si>
  <si>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</si>
  <si>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</si>
  <si>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</si>
  <si>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</si>
  <si>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PARA EL DESARROLLO Y CERTIFICACIÓN DE LA INFRAESTRUCTURA FÍSICA EDUCATIVA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</si>
  <si>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</si>
  <si>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</si>
  <si>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</si>
  <si>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</si>
  <si>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</si>
  <si>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</si>
  <si>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</si>
  <si>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</si>
  <si>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</si>
  <si>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</si>
  <si>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</si>
  <si>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</si>
  <si>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</si>
  <si>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</si>
  <si>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</si>
  <si>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</si>
  <si>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</si>
  <si>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</si>
  <si>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</si>
  <si>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</si>
  <si>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</si>
  <si>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</si>
  <si>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</si>
  <si>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</si>
  <si>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</si>
  <si>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</si>
  <si>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</si>
  <si>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</si>
  <si>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</si>
  <si>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</si>
  <si>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</si>
  <si>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</si>
  <si>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</si>
  <si>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</si>
  <si>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</si>
  <si>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</si>
  <si>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</si>
  <si>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</si>
  <si>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</si>
  <si>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</si>
  <si>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</si>
  <si>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</si>
  <si>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</si>
  <si>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</si>
  <si>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</si>
  <si>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</si>
  <si>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</si>
  <si>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</si>
  <si>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</si>
  <si>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</si>
  <si>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</si>
  <si>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</si>
  <si>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</si>
  <si>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</si>
  <si>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</si>
  <si>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</si>
  <si>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</si>
  <si>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</si>
  <si>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</si>
  <si>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Clasificación por Objeto del Gasto (Capítulo y Concepto)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</si>
  <si>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</si>
  <si>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</si>
  <si>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</si>
  <si>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</si>
  <si>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</si>
  <si>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</si>
  <si>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</si>
  <si>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</si>
  <si>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</si>
  <si>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</si>
  <si>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</si>
  <si>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</si>
  <si>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</si>
  <si>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</si>
  <si>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</si>
  <si>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</si>
  <si>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</si>
  <si>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</si>
  <si>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</si>
  <si>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</si>
  <si>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</si>
  <si>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</si>
  <si>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</si>
  <si>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</si>
  <si>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</si>
  <si>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</si>
  <si>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</si>
  <si>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</si>
  <si>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</si>
  <si>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</si>
  <si>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</si>
  <si>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</si>
  <si>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</si>
  <si>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</si>
  <si>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</si>
  <si>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</si>
  <si>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</si>
  <si>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</si>
  <si>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</si>
  <si>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</si>
  <si>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</si>
  <si>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</si>
  <si>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</si>
  <si>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</si>
  <si>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</si>
  <si>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</si>
  <si>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</si>
  <si>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</si>
  <si>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</si>
  <si>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</si>
  <si>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</si>
  <si>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</si>
  <si>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</si>
  <si>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</si>
  <si>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</si>
  <si>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</si>
  <si>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</si>
  <si>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</si>
  <si>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</si>
  <si>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</si>
  <si>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</si>
  <si>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</si>
  <si>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</si>
  <si>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</si>
  <si>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</si>
  <si>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</si>
  <si>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</si>
  <si>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</si>
  <si>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</si>
  <si>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</si>
  <si>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</si>
  <si>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</si>
  <si>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</si>
  <si>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</si>
  <si>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Balance Presupuestario - LDF</t>
  </si>
  <si>
    <t>Concepto (c)</t>
  </si>
  <si>
    <t>Estimado/</t>
  </si>
  <si>
    <t>Aprobado(d)</t>
  </si>
  <si>
    <t>Recaudado/</t>
  </si>
  <si>
    <t>Aprobado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</si>
  <si>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</si>
  <si>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</si>
  <si>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</si>
  <si>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</si>
  <si>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</si>
  <si>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</si>
  <si>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</si>
  <si>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</si>
  <si>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</si>
  <si>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</si>
  <si>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</si>
  <si>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</si>
  <si>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</si>
  <si>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</si>
  <si>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</si>
  <si>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</si>
  <si>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</si>
  <si>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</si>
  <si>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</si>
  <si>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</si>
  <si>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</si>
  <si>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</si>
  <si>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</si>
  <si>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</si>
  <si>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</si>
  <si>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</si>
  <si>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</si>
  <si>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</si>
  <si>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V. Balance Presupuestario de Recursos Disponibles (V = A1 + A3.1 -– B 1 + C1)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</si>
  <si>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</si>
  <si>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</si>
  <si>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</si>
  <si>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</si>
  <si>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</si>
  <si>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</si>
  <si>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</si>
  <si>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Estado de Situación Financiera Detallado - LDF</t>
  </si>
  <si>
    <t>(Pesos)</t>
  </si>
  <si>
    <t>31 DE DICIEMBRE DE 2018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</si>
  <si>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</si>
  <si>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</si>
  <si>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</si>
  <si>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</si>
  <si>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</si>
  <si>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</si>
  <si>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</si>
  <si>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</si>
  <si>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</si>
  <si>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</si>
  <si>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</si>
  <si>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</si>
  <si>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</si>
  <si>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</si>
  <si>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</si>
  <si>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</si>
  <si>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</si>
  <si>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</si>
  <si>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</si>
  <si>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</si>
  <si>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</si>
  <si>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</si>
  <si>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</si>
  <si>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</si>
  <si>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</si>
  <si>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</si>
  <si>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</si>
  <si>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</si>
  <si>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</si>
  <si>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</si>
  <si>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</si>
  <si>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</si>
  <si>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</si>
  <si>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</si>
  <si>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</si>
  <si>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</si>
  <si>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</si>
  <si>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</si>
  <si>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</si>
  <si>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</si>
  <si>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</si>
  <si>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</si>
  <si>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</si>
  <si>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</si>
  <si>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</si>
  <si>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</si>
  <si>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</si>
  <si>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</si>
  <si>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</si>
  <si>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</si>
  <si>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</si>
  <si>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</si>
  <si>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</si>
  <si>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</si>
  <si>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</si>
  <si>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</si>
  <si>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</si>
  <si>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</si>
  <si>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</si>
  <si>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</si>
  <si>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</si>
  <si>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</si>
  <si>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</si>
  <si>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</si>
  <si>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</si>
  <si>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</si>
  <si>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</si>
  <si>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</si>
  <si>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</si>
  <si>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</si>
  <si>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</si>
  <si>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</si>
  <si>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</si>
  <si>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</si>
  <si>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</si>
  <si>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</si>
  <si>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</si>
  <si>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</si>
  <si>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</si>
  <si>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</si>
  <si>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</si>
  <si>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</si>
  <si>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</si>
  <si>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</si>
  <si>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</si>
  <si>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</si>
  <si>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</si>
  <si>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</si>
  <si>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</si>
  <si>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</si>
  <si>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</si>
  <si>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</si>
  <si>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</si>
  <si>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</si>
  <si>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</si>
  <si>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</si>
  <si>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</si>
  <si>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</si>
  <si>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</si>
  <si>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</si>
  <si>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</si>
  <si>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</si>
  <si>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</si>
  <si>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</si>
  <si>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</si>
  <si>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</si>
  <si>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</si>
  <si>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</si>
  <si>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</si>
  <si>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</si>
  <si>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</si>
  <si>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</si>
  <si>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</si>
  <si>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</si>
  <si>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</si>
  <si>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</si>
  <si>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</si>
  <si>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Estado Analítico de Ingresos Detallado - LDF</t>
  </si>
  <si>
    <t>Ingreso</t>
  </si>
  <si>
    <t>Estimado (d)</t>
  </si>
  <si>
    <t>Recaudado</t>
  </si>
  <si>
    <t>Diferencia (e)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</si>
  <si>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</si>
  <si>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</si>
  <si>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</si>
  <si>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</si>
  <si>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</si>
  <si>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</si>
  <si>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</si>
  <si>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</si>
  <si>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</si>
  <si>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</si>
  <si>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</si>
  <si>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</si>
  <si>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</si>
  <si>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</si>
  <si>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</si>
  <si>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</si>
  <si>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</si>
  <si>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</si>
  <si>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</si>
  <si>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</si>
  <si>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</si>
  <si>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</si>
  <si>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</si>
  <si>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</si>
  <si>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</si>
  <si>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</si>
  <si>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</si>
  <si>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</si>
  <si>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</si>
  <si>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</si>
  <si>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</si>
  <si>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</si>
  <si>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</si>
  <si>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</si>
  <si>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</si>
  <si>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</si>
  <si>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</si>
  <si>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</si>
  <si>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</si>
  <si>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</si>
  <si>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</si>
  <si>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</si>
  <si>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</si>
  <si>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</si>
  <si>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</si>
  <si>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</si>
  <si>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</si>
  <si>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</si>
  <si>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</si>
  <si>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</si>
  <si>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</si>
  <si>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</si>
  <si>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</si>
  <si>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</si>
  <si>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</si>
  <si>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</si>
  <si>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</si>
  <si>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</si>
  <si>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</si>
  <si>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</si>
  <si>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</si>
  <si>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</si>
  <si>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Informe Analítico de la Deuda Pública y Otros Pasivos - LDF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</si>
  <si>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</si>
  <si>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</si>
  <si>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</si>
  <si>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</si>
  <si>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</si>
  <si>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</si>
  <si>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</si>
  <si>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</si>
  <si>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2018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</si>
  <si>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</si>
  <si>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</si>
  <si>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</si>
  <si>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</si>
  <si>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</si>
  <si>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</si>
  <si>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</si>
  <si>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</si>
  <si>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</si>
  <si>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</si>
  <si>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</si>
  <si>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</si>
  <si>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</si>
  <si>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</si>
  <si>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</si>
  <si>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</si>
  <si>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</si>
  <si>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</si>
  <si>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</si>
  <si>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</si>
  <si>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</si>
  <si>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</si>
  <si>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</si>
  <si>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</si>
  <si>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</si>
  <si>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</si>
  <si>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</si>
  <si>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</si>
  <si>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</si>
  <si>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</si>
  <si>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</si>
  <si>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</si>
  <si>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HSBC México, S.A.</t>
  </si>
  <si>
    <t>365 días</t>
  </si>
  <si>
    <t>TIIE + 0.48</t>
  </si>
  <si>
    <t>335 días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</si>
  <si>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</si>
  <si>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</si>
  <si>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</si>
  <si>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</si>
  <si>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</si>
  <si>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</si>
  <si>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</si>
  <si>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</si>
  <si>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</si>
  <si>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</si>
  <si>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</si>
  <si>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</si>
  <si>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</si>
  <si>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</si>
  <si>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</si>
  <si>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</si>
  <si>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</si>
  <si>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</si>
  <si>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</si>
  <si>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</si>
  <si>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</si>
  <si>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</si>
  <si>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</si>
  <si>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</si>
  <si>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 xml:space="preserve">01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</si>
</sst>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sz val="10"/>
      <name val="Barlow"/>
    </font>
    <font>
      <b/>
      <sz val="10"/>
      <name val="Barlow"/>
    </font>
    <font>
      <sz val="11"/>
      <name val="Calibri"/>
      <family val="2"/>
      <scheme val="minor"/>
    </font>
    <font>
      <b/>
      <sz val="10"/>
      <color rgb="FFFF0000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Alignment="1">
      <alignment wrapText="1"/>
    </xf>
    <xf numFmtId="164" fontId="1" fillId="0" borderId="3" xfId="0" applyNumberFormat="1" applyFont="1" applyBorder="1"/>
    <xf numFmtId="164" fontId="1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0" fontId="2" fillId="0" borderId="5" xfId="0" applyFont="1" applyBorder="1"/>
    <xf numFmtId="0" fontId="3" fillId="2" borderId="6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64" fontId="2" fillId="0" borderId="3" xfId="0" applyNumberFormat="1" applyFont="1" applyBorder="1"/>
    <xf numFmtId="164" fontId="2" fillId="0" borderId="17" xfId="0" applyNumberFormat="1" applyFont="1" applyBorder="1"/>
    <xf numFmtId="0" fontId="1" fillId="0" borderId="12" xfId="0" applyFont="1" applyBorder="1" applyAlignment="1">
      <alignment wrapText="1"/>
    </xf>
    <xf numFmtId="164" fontId="1" fillId="0" borderId="15" xfId="0" applyNumberFormat="1" applyFont="1" applyBorder="1"/>
    <xf numFmtId="0" fontId="2" fillId="0" borderId="12" xfId="0" applyFont="1" applyBorder="1" applyAlignment="1">
      <alignment wrapText="1"/>
    </xf>
    <xf numFmtId="164" fontId="2" fillId="0" borderId="15" xfId="0" applyNumberFormat="1" applyFont="1" applyBorder="1"/>
    <xf numFmtId="0" fontId="2" fillId="0" borderId="13" xfId="0" applyFont="1" applyBorder="1" applyAlignment="1">
      <alignment wrapText="1"/>
    </xf>
    <xf numFmtId="164" fontId="2" fillId="0" borderId="16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2" fillId="0" borderId="8" xfId="0" applyNumberFormat="1" applyFont="1" applyFill="1" applyBorder="1"/>
    <xf numFmtId="0" fontId="2" fillId="0" borderId="12" xfId="0" applyFont="1" applyBorder="1"/>
    <xf numFmtId="0" fontId="2" fillId="0" borderId="13" xfId="0" applyFont="1" applyBorder="1"/>
    <xf numFmtId="164" fontId="1" fillId="0" borderId="17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2" xfId="0" applyFont="1" applyBorder="1"/>
    <xf numFmtId="164" fontId="1" fillId="0" borderId="0" xfId="0" applyNumberFormat="1" applyFont="1"/>
    <xf numFmtId="0" fontId="1" fillId="0" borderId="0" xfId="0" applyFont="1"/>
    <xf numFmtId="0" fontId="2" fillId="0" borderId="16" xfId="0" applyFont="1" applyBorder="1"/>
    <xf numFmtId="0" fontId="3" fillId="2" borderId="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4" fillId="0" borderId="0" xfId="2" applyAlignment="1">
      <alignment vertical="center" wrapText="1"/>
    </xf>
    <xf numFmtId="43" fontId="2" fillId="0" borderId="0" xfId="1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0" borderId="0" xfId="2" applyFont="1" applyAlignment="1">
      <alignment vertical="center"/>
    </xf>
    <xf numFmtId="0" fontId="4" fillId="0" borderId="0" xfId="2" applyAlignment="1">
      <alignment vertical="center"/>
    </xf>
    <xf numFmtId="0" fontId="3" fillId="2" borderId="14" xfId="2" applyFont="1" applyFill="1" applyBorder="1" applyAlignment="1">
      <alignment horizontal="left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164" fontId="2" fillId="0" borderId="0" xfId="2" applyNumberFormat="1" applyFont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15" xfId="4" applyNumberFormat="1" applyFont="1" applyBorder="1"/>
    <xf numFmtId="0" fontId="1" fillId="0" borderId="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4" fontId="2" fillId="0" borderId="0" xfId="3" applyFont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15" xfId="3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4" fontId="0" fillId="0" borderId="0" xfId="0" applyNumberFormat="1"/>
    <xf numFmtId="164" fontId="6" fillId="0" borderId="0" xfId="0" applyNumberFormat="1" applyFont="1" applyBorder="1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164" fontId="2" fillId="0" borderId="0" xfId="0" applyNumberFormat="1" applyFont="1" applyFill="1"/>
    <xf numFmtId="0" fontId="2" fillId="0" borderId="18" xfId="2" applyFont="1" applyBorder="1" applyAlignment="1">
      <alignment vertical="center"/>
    </xf>
    <xf numFmtId="0" fontId="2" fillId="0" borderId="18" xfId="2" applyFont="1" applyBorder="1" applyAlignment="1">
      <alignment vertical="center" wrapText="1"/>
    </xf>
    <xf numFmtId="164" fontId="2" fillId="0" borderId="18" xfId="2" applyNumberFormat="1" applyFont="1" applyBorder="1" applyAlignment="1">
      <alignment vertical="center"/>
    </xf>
    <xf numFmtId="164" fontId="8" fillId="0" borderId="0" xfId="2" applyNumberFormat="1" applyFont="1" applyAlignment="1">
      <alignment vertical="center"/>
    </xf>
    <xf numFmtId="0" fontId="5" fillId="0" borderId="18" xfId="2" applyFont="1" applyBorder="1" applyAlignment="1">
      <alignment vertical="center"/>
    </xf>
    <xf numFmtId="0" fontId="6" fillId="0" borderId="18" xfId="2" applyFont="1" applyBorder="1" applyAlignment="1">
      <alignment vertical="center" wrapText="1"/>
    </xf>
    <xf numFmtId="164" fontId="6" fillId="0" borderId="18" xfId="2" applyNumberFormat="1" applyFont="1" applyBorder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2" borderId="18" xfId="2" applyFont="1" applyFill="1" applyBorder="1" applyAlignment="1">
      <alignment horizontal="center" vertical="center" wrapText="1"/>
    </xf>
    <xf numFmtId="0" fontId="1" fillId="0" borderId="18" xfId="2" applyFont="1" applyBorder="1" applyAlignment="1">
      <alignment vertical="center" wrapText="1"/>
    </xf>
    <xf numFmtId="164" fontId="1" fillId="0" borderId="18" xfId="2" applyNumberFormat="1" applyFont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3" fontId="1" fillId="0" borderId="0" xfId="1" applyFont="1" applyBorder="1" applyAlignment="1">
      <alignment wrapText="1"/>
    </xf>
    <xf numFmtId="43" fontId="1" fillId="0" borderId="0" xfId="1" applyFont="1" applyBorder="1"/>
    <xf numFmtId="43" fontId="0" fillId="0" borderId="0" xfId="0" applyNumberFormat="1"/>
    <xf numFmtId="43" fontId="2" fillId="0" borderId="0" xfId="1" applyFont="1" applyBorder="1" applyAlignment="1">
      <alignment wrapText="1"/>
    </xf>
    <xf numFmtId="43" fontId="2" fillId="0" borderId="0" xfId="1" applyFont="1" applyBorder="1"/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6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0" xfId="0" applyFont="1"/>
    <xf numFmtId="0" fontId="2" fillId="0" borderId="12" xfId="0" applyFont="1" applyFill="1" applyBorder="1"/>
    <xf numFmtId="0" fontId="2" fillId="0" borderId="0" xfId="0" applyFont="1" applyFill="1"/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1" fillId="0" borderId="14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3" builtinId="4"/>
    <cellStyle name="Normal" xfId="0" builtinId="0"/>
    <cellStyle name="Normal 2" xfId="2" xr:uid="{B13ACBE8-9587-44F4-B4CA-EBCDA7370A4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BCF1-542B-4E3A-8FC1-570D8F780E6A}">
  <sheetPr>
    <pageSetUpPr fitToPage="1"/>
  </sheetPr>
  <dimension ref="A1:Z100"/>
  <sheetViews>
    <sheetView showGridLines="0" tabSelected="1" zoomScaleNormal="100" workbookViewId="0">
      <pane ySplit="6" topLeftCell="A7" activePane="bottomLeft" state="frozen"/>
      <selection pane="bottomLeft" activeCell="A4" sqref="A4:F4"/>
    </sheetView>
  </sheetViews>
  <sheetFormatPr baseColWidth="10" defaultRowHeight="15" x14ac:dyDescent="0.25"/>
  <cols>
    <col min="1" max="1" width="70.7109375" customWidth="1"/>
    <col min="2" max="2" width="17.7109375" customWidth="1"/>
    <col min="3" max="3" width="17" bestFit="1" customWidth="1"/>
    <col min="4" max="4" width="70.7109375" customWidth="1"/>
    <col min="5" max="5" width="17.42578125" bestFit="1" customWidth="1"/>
    <col min="6" max="6" width="16.85546875" customWidth="1"/>
  </cols>
  <sheetData>
    <row r="1" spans="1:26" x14ac:dyDescent="0.25">
      <c r="A1" s="124" t="s">
        <v>1</v>
      </c>
      <c r="B1" s="124"/>
      <c r="C1" s="124"/>
      <c r="D1" s="124"/>
      <c r="E1" s="124"/>
      <c r="F1" s="1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24" t="s">
        <v>281</v>
      </c>
      <c r="B2" s="124"/>
      <c r="C2" s="124"/>
      <c r="D2" s="124"/>
      <c r="E2" s="124"/>
      <c r="F2" s="1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24" t="s">
        <v>538</v>
      </c>
      <c r="B3" s="124"/>
      <c r="C3" s="124"/>
      <c r="D3" s="124"/>
      <c r="E3" s="124"/>
      <c r="F3" s="12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24" t="s">
        <v>282</v>
      </c>
      <c r="B4" s="124"/>
      <c r="C4" s="124"/>
      <c r="D4" s="124"/>
      <c r="E4" s="124"/>
      <c r="F4" s="12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0"/>
      <c r="B5" s="40"/>
      <c r="C5" s="40"/>
      <c r="D5" s="40"/>
      <c r="E5" s="40"/>
      <c r="F5" s="4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x14ac:dyDescent="0.25">
      <c r="A6" s="50" t="s">
        <v>240</v>
      </c>
      <c r="B6" s="42">
        <v>2019</v>
      </c>
      <c r="C6" s="42" t="s">
        <v>283</v>
      </c>
      <c r="D6" s="42" t="s">
        <v>240</v>
      </c>
      <c r="E6" s="42">
        <v>2019</v>
      </c>
      <c r="F6" s="51" t="s">
        <v>283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52" t="s">
        <v>284</v>
      </c>
      <c r="B7" s="19"/>
      <c r="C7" s="19"/>
      <c r="D7" s="10" t="s">
        <v>285</v>
      </c>
      <c r="E7" s="19"/>
      <c r="F7" s="4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53" t="s">
        <v>286</v>
      </c>
      <c r="B8" s="54"/>
      <c r="C8" s="54"/>
      <c r="D8" s="55" t="s">
        <v>287</v>
      </c>
      <c r="E8" s="54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53" t="s">
        <v>288</v>
      </c>
      <c r="B9" s="54">
        <v>2779292044</v>
      </c>
      <c r="C9" s="54">
        <v>503471234.23000002</v>
      </c>
      <c r="D9" s="55" t="s">
        <v>289</v>
      </c>
      <c r="E9" s="54">
        <v>1375101997.9200001</v>
      </c>
      <c r="F9" s="33">
        <v>928330160.83999991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7" t="s">
        <v>290</v>
      </c>
      <c r="B10" s="41">
        <v>131523841.75999999</v>
      </c>
      <c r="C10" s="41">
        <v>46205495.640000001</v>
      </c>
      <c r="D10" s="2" t="s">
        <v>291</v>
      </c>
      <c r="E10" s="41">
        <v>1856802.3199999998</v>
      </c>
      <c r="F10" s="35">
        <v>604606.6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7" t="s">
        <v>292</v>
      </c>
      <c r="B11" s="41">
        <v>1761066751.72</v>
      </c>
      <c r="C11" s="41">
        <v>457175587.78000003</v>
      </c>
      <c r="D11" s="2" t="s">
        <v>293</v>
      </c>
      <c r="E11" s="41">
        <v>281367876.66999996</v>
      </c>
      <c r="F11" s="35">
        <v>157996257.97999999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7" t="s">
        <v>294</v>
      </c>
      <c r="B12" s="41">
        <v>0</v>
      </c>
      <c r="C12" s="41">
        <v>0</v>
      </c>
      <c r="D12" s="2" t="s">
        <v>295</v>
      </c>
      <c r="E12" s="41">
        <v>3054874.56</v>
      </c>
      <c r="F12" s="35">
        <v>4554874.5600000005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7" t="s">
        <v>296</v>
      </c>
      <c r="B13" s="41">
        <v>867702847.13999999</v>
      </c>
      <c r="C13" s="41">
        <v>0</v>
      </c>
      <c r="D13" s="2" t="s">
        <v>297</v>
      </c>
      <c r="E13" s="41">
        <v>5206570</v>
      </c>
      <c r="F13" s="35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7" t="s">
        <v>298</v>
      </c>
      <c r="B14" s="41">
        <v>0</v>
      </c>
      <c r="C14" s="41">
        <v>0</v>
      </c>
      <c r="D14" s="2" t="s">
        <v>299</v>
      </c>
      <c r="E14" s="41">
        <v>373756303.48000002</v>
      </c>
      <c r="F14" s="35">
        <v>331768789.88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7" t="s">
        <v>300</v>
      </c>
      <c r="B15" s="41">
        <v>18998603.380000003</v>
      </c>
      <c r="C15" s="41">
        <v>90150.81</v>
      </c>
      <c r="D15" s="2" t="s">
        <v>301</v>
      </c>
      <c r="E15" s="41">
        <v>0</v>
      </c>
      <c r="F15" s="35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7" t="s">
        <v>302</v>
      </c>
      <c r="B16" s="41">
        <v>0</v>
      </c>
      <c r="C16" s="41">
        <v>0</v>
      </c>
      <c r="D16" s="2" t="s">
        <v>303</v>
      </c>
      <c r="E16" s="41">
        <v>93992253.659999996</v>
      </c>
      <c r="F16" s="35">
        <v>73090754.969999999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53" t="s">
        <v>304</v>
      </c>
      <c r="B17" s="54">
        <v>336066506.13</v>
      </c>
      <c r="C17" s="54">
        <v>224538127.23000002</v>
      </c>
      <c r="D17" s="2" t="s">
        <v>305</v>
      </c>
      <c r="E17" s="41">
        <v>0</v>
      </c>
      <c r="F17" s="35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7" t="s">
        <v>306</v>
      </c>
      <c r="B18" s="41">
        <v>0</v>
      </c>
      <c r="C18" s="41">
        <v>0</v>
      </c>
      <c r="D18" s="2" t="s">
        <v>307</v>
      </c>
      <c r="E18" s="41">
        <v>615867317.23000002</v>
      </c>
      <c r="F18" s="35">
        <v>360314876.85000002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7" t="s">
        <v>308</v>
      </c>
      <c r="B19" s="41">
        <v>8617518.2799999993</v>
      </c>
      <c r="C19" s="41">
        <v>2546519.08</v>
      </c>
      <c r="D19" s="55" t="s">
        <v>309</v>
      </c>
      <c r="E19" s="54">
        <v>168708270.44</v>
      </c>
      <c r="F19" s="33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7" t="s">
        <v>310</v>
      </c>
      <c r="B20" s="41">
        <v>278409827.85000002</v>
      </c>
      <c r="C20" s="41">
        <v>172952448.15000001</v>
      </c>
      <c r="D20" s="2" t="s">
        <v>311</v>
      </c>
      <c r="E20" s="41">
        <v>168708270.44</v>
      </c>
      <c r="F20" s="35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7" t="s">
        <v>312</v>
      </c>
      <c r="B21" s="41">
        <v>0</v>
      </c>
      <c r="C21" s="41">
        <v>0</v>
      </c>
      <c r="D21" s="2" t="s">
        <v>313</v>
      </c>
      <c r="E21" s="41">
        <v>0</v>
      </c>
      <c r="F21" s="35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7" t="s">
        <v>314</v>
      </c>
      <c r="B22" s="41">
        <v>0</v>
      </c>
      <c r="C22" s="41">
        <v>0</v>
      </c>
      <c r="D22" s="2" t="s">
        <v>315</v>
      </c>
      <c r="E22" s="41">
        <v>0</v>
      </c>
      <c r="F22" s="35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7" t="s">
        <v>316</v>
      </c>
      <c r="B23" s="41">
        <v>49039160</v>
      </c>
      <c r="C23" s="41">
        <v>49039160</v>
      </c>
      <c r="D23" s="55" t="s">
        <v>317</v>
      </c>
      <c r="E23" s="54">
        <v>32104975.850000001</v>
      </c>
      <c r="F23" s="33">
        <v>117632502.00999999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7" t="s">
        <v>318</v>
      </c>
      <c r="B24" s="41">
        <v>0</v>
      </c>
      <c r="C24" s="41">
        <v>0</v>
      </c>
      <c r="D24" s="2" t="s">
        <v>319</v>
      </c>
      <c r="E24" s="41">
        <v>32104975.850000001</v>
      </c>
      <c r="F24" s="35">
        <v>117632502.00999999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53" t="s">
        <v>320</v>
      </c>
      <c r="B25" s="54">
        <v>0</v>
      </c>
      <c r="C25" s="54">
        <v>5855683.2000000002</v>
      </c>
      <c r="D25" s="2" t="s">
        <v>321</v>
      </c>
      <c r="E25" s="41">
        <v>0</v>
      </c>
      <c r="F25" s="35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7" t="s">
        <v>322</v>
      </c>
      <c r="B26" s="41">
        <v>0</v>
      </c>
      <c r="C26" s="41">
        <v>5855683.2000000002</v>
      </c>
      <c r="D26" s="2" t="s">
        <v>323</v>
      </c>
      <c r="E26" s="41">
        <v>0</v>
      </c>
      <c r="F26" s="35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7" t="s">
        <v>324</v>
      </c>
      <c r="B27" s="41">
        <v>0</v>
      </c>
      <c r="C27" s="41">
        <v>0</v>
      </c>
      <c r="D27" s="55" t="s">
        <v>325</v>
      </c>
      <c r="E27" s="54">
        <v>0</v>
      </c>
      <c r="F27" s="33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7" t="s">
        <v>326</v>
      </c>
      <c r="B28" s="41">
        <v>0</v>
      </c>
      <c r="C28" s="41">
        <v>0</v>
      </c>
      <c r="D28" s="2" t="s">
        <v>327</v>
      </c>
      <c r="E28" s="41">
        <v>0</v>
      </c>
      <c r="F28" s="35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7" t="s">
        <v>328</v>
      </c>
      <c r="B29" s="41">
        <v>0</v>
      </c>
      <c r="C29" s="41">
        <v>0</v>
      </c>
      <c r="D29" s="2" t="s">
        <v>329</v>
      </c>
      <c r="E29" s="41">
        <v>0</v>
      </c>
      <c r="F29" s="35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7" t="s">
        <v>330</v>
      </c>
      <c r="B30" s="41">
        <v>0</v>
      </c>
      <c r="C30" s="41">
        <v>0</v>
      </c>
      <c r="D30" s="2" t="s">
        <v>331</v>
      </c>
      <c r="E30" s="41">
        <v>0</v>
      </c>
      <c r="F30" s="35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53" t="s">
        <v>332</v>
      </c>
      <c r="B31" s="54">
        <v>0</v>
      </c>
      <c r="C31" s="54">
        <v>0</v>
      </c>
      <c r="D31" s="55" t="s">
        <v>333</v>
      </c>
      <c r="E31" s="54">
        <v>62710556.710000001</v>
      </c>
      <c r="F31" s="33">
        <v>63378207.160000004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7" t="s">
        <v>334</v>
      </c>
      <c r="B32" s="41">
        <v>0</v>
      </c>
      <c r="C32" s="41">
        <v>0</v>
      </c>
      <c r="D32" s="2" t="s">
        <v>335</v>
      </c>
      <c r="E32" s="41">
        <v>62710556.710000001</v>
      </c>
      <c r="F32" s="35">
        <v>63378207.160000004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7" t="s">
        <v>336</v>
      </c>
      <c r="B33" s="41">
        <v>0</v>
      </c>
      <c r="C33" s="41">
        <v>0</v>
      </c>
      <c r="D33" s="2" t="s">
        <v>337</v>
      </c>
      <c r="E33" s="41">
        <v>0</v>
      </c>
      <c r="F33" s="35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7" t="s">
        <v>338</v>
      </c>
      <c r="B34" s="41">
        <v>0</v>
      </c>
      <c r="C34" s="41">
        <v>0</v>
      </c>
      <c r="D34" s="2" t="s">
        <v>339</v>
      </c>
      <c r="E34" s="41">
        <v>0</v>
      </c>
      <c r="F34" s="35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7" t="s">
        <v>340</v>
      </c>
      <c r="B35" s="41">
        <v>0</v>
      </c>
      <c r="C35" s="41">
        <v>0</v>
      </c>
      <c r="D35" s="2" t="s">
        <v>341</v>
      </c>
      <c r="E35" s="41">
        <v>0</v>
      </c>
      <c r="F35" s="35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7" t="s">
        <v>342</v>
      </c>
      <c r="B36" s="41">
        <v>0</v>
      </c>
      <c r="C36" s="41">
        <v>0</v>
      </c>
      <c r="D36" s="2" t="s">
        <v>343</v>
      </c>
      <c r="E36" s="41">
        <v>0</v>
      </c>
      <c r="F36" s="35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7" t="s">
        <v>344</v>
      </c>
      <c r="B37" s="41">
        <v>0</v>
      </c>
      <c r="C37" s="41">
        <v>0</v>
      </c>
      <c r="D37" s="2" t="s">
        <v>345</v>
      </c>
      <c r="E37" s="41">
        <v>0</v>
      </c>
      <c r="F37" s="35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53" t="s">
        <v>346</v>
      </c>
      <c r="B38" s="54">
        <v>0</v>
      </c>
      <c r="C38" s="54">
        <v>0</v>
      </c>
      <c r="D38" s="55" t="s">
        <v>347</v>
      </c>
      <c r="E38" s="54">
        <v>0</v>
      </c>
      <c r="F38" s="33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7" t="s">
        <v>348</v>
      </c>
      <c r="B39" s="41">
        <v>0</v>
      </c>
      <c r="C39" s="41">
        <v>0</v>
      </c>
      <c r="D39" s="2" t="s">
        <v>349</v>
      </c>
      <c r="E39" s="41">
        <v>0</v>
      </c>
      <c r="F39" s="35"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7" t="s">
        <v>350</v>
      </c>
      <c r="B40" s="41">
        <v>0</v>
      </c>
      <c r="C40" s="41">
        <v>0</v>
      </c>
      <c r="D40" s="2" t="s">
        <v>351</v>
      </c>
      <c r="E40" s="41">
        <v>0</v>
      </c>
      <c r="F40" s="35"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53" t="s">
        <v>352</v>
      </c>
      <c r="B41" s="54">
        <v>4538838.2299999995</v>
      </c>
      <c r="C41" s="54">
        <v>4338588.0299999993</v>
      </c>
      <c r="D41" s="2" t="s">
        <v>353</v>
      </c>
      <c r="E41" s="41">
        <v>0</v>
      </c>
      <c r="F41" s="35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7" t="s">
        <v>354</v>
      </c>
      <c r="B42" s="41">
        <v>0</v>
      </c>
      <c r="C42" s="41">
        <v>0</v>
      </c>
      <c r="D42" s="55" t="s">
        <v>355</v>
      </c>
      <c r="E42" s="54">
        <v>74542924.840000004</v>
      </c>
      <c r="F42" s="33">
        <v>584.9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7" t="s">
        <v>356</v>
      </c>
      <c r="B43" s="41">
        <v>0</v>
      </c>
      <c r="C43" s="41">
        <v>0</v>
      </c>
      <c r="D43" s="2" t="s">
        <v>357</v>
      </c>
      <c r="E43" s="41">
        <v>74542339.939999998</v>
      </c>
      <c r="F43" s="35"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7" t="s">
        <v>358</v>
      </c>
      <c r="B44" s="41">
        <v>4538838.2299999995</v>
      </c>
      <c r="C44" s="41">
        <v>4338588.0299999993</v>
      </c>
      <c r="D44" s="2" t="s">
        <v>359</v>
      </c>
      <c r="E44" s="41">
        <v>205</v>
      </c>
      <c r="F44" s="35">
        <v>205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7" t="s">
        <v>360</v>
      </c>
      <c r="B45" s="41">
        <v>0</v>
      </c>
      <c r="C45" s="41">
        <v>0</v>
      </c>
      <c r="D45" s="2" t="s">
        <v>361</v>
      </c>
      <c r="E45" s="41">
        <v>379.9</v>
      </c>
      <c r="F45" s="35">
        <v>379.9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53" t="s">
        <v>362</v>
      </c>
      <c r="B46" s="54">
        <v>3119897388.3599997</v>
      </c>
      <c r="C46" s="54">
        <v>738203632.68999994</v>
      </c>
      <c r="D46" s="55" t="s">
        <v>363</v>
      </c>
      <c r="E46" s="54">
        <v>1713168725.76</v>
      </c>
      <c r="F46" s="33">
        <v>1109341454.9100001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7"/>
      <c r="B47" s="41"/>
      <c r="C47" s="41"/>
      <c r="D47" s="2"/>
      <c r="E47" s="41"/>
      <c r="F47" s="3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53" t="s">
        <v>364</v>
      </c>
      <c r="B48" s="54"/>
      <c r="C48" s="54"/>
      <c r="D48" s="55" t="s">
        <v>365</v>
      </c>
      <c r="E48" s="54">
        <v>0</v>
      </c>
      <c r="F48" s="33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7" t="s">
        <v>366</v>
      </c>
      <c r="B49" s="41">
        <v>1369230249.49</v>
      </c>
      <c r="C49" s="41">
        <v>1081935178.78</v>
      </c>
      <c r="D49" s="2" t="s">
        <v>367</v>
      </c>
      <c r="E49" s="41">
        <v>0</v>
      </c>
      <c r="F49" s="35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7" t="s">
        <v>368</v>
      </c>
      <c r="B50" s="41">
        <v>1000000</v>
      </c>
      <c r="C50" s="41">
        <v>1000000</v>
      </c>
      <c r="D50" s="2" t="s">
        <v>369</v>
      </c>
      <c r="E50" s="41">
        <v>0</v>
      </c>
      <c r="F50" s="35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47" t="s">
        <v>370</v>
      </c>
      <c r="B51" s="41">
        <v>5794747890.8199997</v>
      </c>
      <c r="C51" s="41">
        <v>5690325430.7300005</v>
      </c>
      <c r="D51" s="2" t="s">
        <v>371</v>
      </c>
      <c r="E51" s="41">
        <v>3806891395.6099997</v>
      </c>
      <c r="F51" s="35">
        <v>3806891395.6099997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7" t="s">
        <v>372</v>
      </c>
      <c r="B52" s="41">
        <v>2993033588.0599999</v>
      </c>
      <c r="C52" s="41">
        <v>2914259342.9700003</v>
      </c>
      <c r="D52" s="2" t="s">
        <v>373</v>
      </c>
      <c r="E52" s="41">
        <v>0</v>
      </c>
      <c r="F52" s="35"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7" t="s">
        <v>374</v>
      </c>
      <c r="B53" s="41">
        <v>150188107.02000001</v>
      </c>
      <c r="C53" s="41">
        <v>149320519.81999999</v>
      </c>
      <c r="D53" s="2" t="s">
        <v>375</v>
      </c>
      <c r="E53" s="41">
        <v>0</v>
      </c>
      <c r="F53" s="35"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7" t="s">
        <v>376</v>
      </c>
      <c r="B54" s="41">
        <v>-1779054682.1700001</v>
      </c>
      <c r="C54" s="41">
        <v>-1653736249.29</v>
      </c>
      <c r="D54" s="2" t="s">
        <v>377</v>
      </c>
      <c r="E54" s="41">
        <v>0</v>
      </c>
      <c r="F54" s="35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47" t="s">
        <v>378</v>
      </c>
      <c r="B55" s="41">
        <v>262161.34999999998</v>
      </c>
      <c r="C55" s="41">
        <v>253361.35</v>
      </c>
      <c r="D55" s="55" t="s">
        <v>379</v>
      </c>
      <c r="E55" s="54">
        <v>3806891395.6099997</v>
      </c>
      <c r="F55" s="33">
        <v>3806891395.6099997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7" t="s">
        <v>380</v>
      </c>
      <c r="B56" s="41">
        <v>0</v>
      </c>
      <c r="C56" s="41">
        <v>0</v>
      </c>
      <c r="D56" s="55" t="s">
        <v>381</v>
      </c>
      <c r="E56" s="54">
        <v>5520060121.3699999</v>
      </c>
      <c r="F56" s="33">
        <v>4916232850.5199995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7" t="s">
        <v>382</v>
      </c>
      <c r="B57" s="41">
        <v>787.5</v>
      </c>
      <c r="C57" s="41">
        <v>0</v>
      </c>
      <c r="D57" s="55" t="s">
        <v>383</v>
      </c>
      <c r="E57" s="54">
        <v>0</v>
      </c>
      <c r="F57" s="33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53" t="s">
        <v>384</v>
      </c>
      <c r="B58" s="54">
        <v>8529408102.0699997</v>
      </c>
      <c r="C58" s="54">
        <v>8183357584.3600006</v>
      </c>
      <c r="D58" s="55" t="s">
        <v>385</v>
      </c>
      <c r="E58" s="54">
        <v>3861068980.4400001</v>
      </c>
      <c r="F58" s="33">
        <v>3764746112.4199996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53" t="s">
        <v>386</v>
      </c>
      <c r="B59" s="54">
        <v>11649305490.43</v>
      </c>
      <c r="C59" s="54">
        <v>8921561217.0499992</v>
      </c>
      <c r="D59" s="2" t="s">
        <v>387</v>
      </c>
      <c r="E59" s="41">
        <v>790828509.66999996</v>
      </c>
      <c r="F59" s="35">
        <v>790828509.66999996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47"/>
      <c r="B60" s="41"/>
      <c r="C60" s="41"/>
      <c r="D60" s="2" t="s">
        <v>388</v>
      </c>
      <c r="E60" s="41">
        <v>330250005.81999999</v>
      </c>
      <c r="F60" s="35">
        <v>245147360.83000001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47"/>
      <c r="B61" s="2"/>
      <c r="C61" s="2"/>
      <c r="D61" s="2" t="s">
        <v>389</v>
      </c>
      <c r="E61" s="41">
        <v>2739990464.9499998</v>
      </c>
      <c r="F61" s="35">
        <v>2728770241.9200001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47"/>
      <c r="B62" s="2"/>
      <c r="C62" s="2"/>
      <c r="D62" s="55" t="s">
        <v>390</v>
      </c>
      <c r="E62" s="54">
        <v>2268176388.6199999</v>
      </c>
      <c r="F62" s="33">
        <v>240582254.10999998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47"/>
      <c r="B63" s="2"/>
      <c r="C63" s="2"/>
      <c r="D63" s="2" t="s">
        <v>391</v>
      </c>
      <c r="E63" s="41">
        <v>1713090670.3899999</v>
      </c>
      <c r="F63" s="35">
        <v>-892558291.92000008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7"/>
      <c r="B64" s="2"/>
      <c r="C64" s="2"/>
      <c r="D64" s="2" t="s">
        <v>392</v>
      </c>
      <c r="E64" s="41">
        <v>1120961788.96</v>
      </c>
      <c r="F64" s="35">
        <v>1906219059.77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47"/>
      <c r="B65" s="2"/>
      <c r="C65" s="2"/>
      <c r="D65" s="2" t="s">
        <v>393</v>
      </c>
      <c r="E65" s="41">
        <v>2895758532.75</v>
      </c>
      <c r="F65" s="35">
        <v>2895758532.75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47"/>
      <c r="B66" s="2"/>
      <c r="C66" s="2"/>
      <c r="D66" s="2" t="s">
        <v>394</v>
      </c>
      <c r="E66" s="41">
        <v>0</v>
      </c>
      <c r="F66" s="35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47"/>
      <c r="B67" s="2"/>
      <c r="C67" s="2"/>
      <c r="D67" s="2" t="s">
        <v>395</v>
      </c>
      <c r="E67" s="41">
        <v>-3461634603.4800005</v>
      </c>
      <c r="F67" s="35">
        <v>-3668837046.4900002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47"/>
      <c r="B68" s="2"/>
      <c r="C68" s="2"/>
      <c r="D68" s="55" t="s">
        <v>396</v>
      </c>
      <c r="E68" s="54">
        <v>0</v>
      </c>
      <c r="F68" s="33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47"/>
      <c r="B69" s="2"/>
      <c r="C69" s="2"/>
      <c r="D69" s="2" t="s">
        <v>397</v>
      </c>
      <c r="E69" s="41">
        <v>0</v>
      </c>
      <c r="F69" s="35"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47"/>
      <c r="B70" s="2"/>
      <c r="C70" s="2"/>
      <c r="D70" s="2" t="s">
        <v>398</v>
      </c>
      <c r="E70" s="41">
        <v>0</v>
      </c>
      <c r="F70" s="35"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47"/>
      <c r="B71" s="2"/>
      <c r="C71" s="2"/>
      <c r="D71" s="55" t="s">
        <v>399</v>
      </c>
      <c r="E71" s="54">
        <v>6129245369.0599995</v>
      </c>
      <c r="F71" s="33">
        <v>4005328366.5300002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47"/>
      <c r="B72" s="2"/>
      <c r="C72" s="2"/>
      <c r="D72" s="55" t="s">
        <v>400</v>
      </c>
      <c r="E72" s="54">
        <v>11649305490.43</v>
      </c>
      <c r="F72" s="33">
        <v>8921561217.0499992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47"/>
      <c r="B73" s="2"/>
      <c r="C73" s="2"/>
      <c r="D73" s="2"/>
      <c r="E73" s="41"/>
      <c r="F73" s="3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48"/>
      <c r="B74" s="16"/>
      <c r="C74" s="16"/>
      <c r="D74" s="16"/>
      <c r="E74" s="16"/>
      <c r="F74" s="5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 t="s">
        <v>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3876-FBB9-4716-8488-A7BBDC30C81B}">
  <sheetPr>
    <pageSetUpPr fitToPage="1"/>
  </sheetPr>
  <dimension ref="A1:Z97"/>
  <sheetViews>
    <sheetView showGridLines="0" workbookViewId="0">
      <selection activeCell="F21" sqref="F21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26" x14ac:dyDescent="0.2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39" t="s">
        <v>468</v>
      </c>
      <c r="B2" s="139"/>
      <c r="C2" s="139"/>
      <c r="D2" s="139"/>
      <c r="E2" s="139"/>
      <c r="F2" s="139"/>
      <c r="G2" s="139"/>
      <c r="H2" s="139"/>
      <c r="I2" s="13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40"/>
      <c r="B5" s="140"/>
      <c r="C5" s="140"/>
      <c r="D5" s="140"/>
      <c r="E5" s="140"/>
      <c r="F5" s="140"/>
      <c r="G5" s="140"/>
      <c r="H5" s="140"/>
      <c r="I5" s="1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5">
      <c r="A6" s="132" t="s">
        <v>469</v>
      </c>
      <c r="B6" s="125"/>
      <c r="C6" s="44" t="s">
        <v>470</v>
      </c>
      <c r="D6" s="125" t="s">
        <v>471</v>
      </c>
      <c r="E6" s="125" t="s">
        <v>472</v>
      </c>
      <c r="F6" s="125" t="s">
        <v>473</v>
      </c>
      <c r="G6" s="44" t="s">
        <v>474</v>
      </c>
      <c r="H6" s="125" t="s">
        <v>475</v>
      </c>
      <c r="I6" s="143" t="s">
        <v>476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.950000000000003" customHeight="1" x14ac:dyDescent="0.25">
      <c r="A7" s="141"/>
      <c r="B7" s="142"/>
      <c r="C7" s="28" t="s">
        <v>477</v>
      </c>
      <c r="D7" s="142"/>
      <c r="E7" s="142"/>
      <c r="F7" s="142"/>
      <c r="G7" s="28" t="s">
        <v>478</v>
      </c>
      <c r="H7" s="142"/>
      <c r="I7" s="1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45" t="s">
        <v>479</v>
      </c>
      <c r="B8" s="146"/>
      <c r="C8" s="19">
        <f>C9+C13</f>
        <v>3924523897.6200004</v>
      </c>
      <c r="D8" s="19">
        <f t="shared" ref="D8:F8" si="0">D9+D13</f>
        <v>168708270.44</v>
      </c>
      <c r="E8" s="19">
        <f t="shared" si="0"/>
        <v>85527526.159999996</v>
      </c>
      <c r="F8" s="19">
        <f t="shared" si="0"/>
        <v>0</v>
      </c>
      <c r="G8" s="19">
        <f>G9+G13</f>
        <v>4007704641.9000001</v>
      </c>
      <c r="H8" s="19">
        <f t="shared" ref="H8:I8" si="1">H9+H13</f>
        <v>257786461.47</v>
      </c>
      <c r="I8" s="19">
        <f t="shared" si="1"/>
        <v>1160247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35" t="s">
        <v>480</v>
      </c>
      <c r="B9" s="136"/>
      <c r="C9" s="54">
        <f>SUM(C10:C12)</f>
        <v>117632502.01000001</v>
      </c>
      <c r="D9" s="54">
        <f>SUM(D10:D12)</f>
        <v>168708270.44</v>
      </c>
      <c r="E9" s="54">
        <f t="shared" ref="E9:F9" si="2">SUM(E10:E12)</f>
        <v>85527526.159999996</v>
      </c>
      <c r="F9" s="54">
        <f t="shared" si="2"/>
        <v>0</v>
      </c>
      <c r="G9" s="54">
        <f>SUM(G10:G12)</f>
        <v>200813246.29000002</v>
      </c>
      <c r="H9" s="54">
        <f t="shared" ref="H9:I9" si="3">SUM(H10:H12)</f>
        <v>257786461.47</v>
      </c>
      <c r="I9" s="54">
        <f t="shared" si="3"/>
        <v>1160247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28" t="s">
        <v>481</v>
      </c>
      <c r="B10" s="129"/>
      <c r="C10" s="41">
        <v>117632502.01000001</v>
      </c>
      <c r="D10" s="41">
        <v>0</v>
      </c>
      <c r="E10" s="41">
        <v>85527526.159999996</v>
      </c>
      <c r="F10" s="41">
        <v>0</v>
      </c>
      <c r="G10" s="41">
        <f>C10+D10-E10+F10</f>
        <v>32104975.850000009</v>
      </c>
      <c r="H10" s="41">
        <v>257786461.47</v>
      </c>
      <c r="I10" s="35">
        <v>1160247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28" t="s">
        <v>482</v>
      </c>
      <c r="B11" s="129"/>
      <c r="C11" s="41">
        <v>0</v>
      </c>
      <c r="D11" s="41">
        <v>168708270.44</v>
      </c>
      <c r="E11" s="41">
        <v>0</v>
      </c>
      <c r="F11" s="41">
        <v>0</v>
      </c>
      <c r="G11" s="41">
        <f>C11+D11-E11+F11</f>
        <v>168708270.44</v>
      </c>
      <c r="H11" s="41">
        <v>0</v>
      </c>
      <c r="I11" s="35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28" t="s">
        <v>483</v>
      </c>
      <c r="B12" s="129"/>
      <c r="C12" s="41">
        <v>0</v>
      </c>
      <c r="D12" s="41">
        <v>0</v>
      </c>
      <c r="E12" s="41">
        <v>0</v>
      </c>
      <c r="F12" s="41">
        <v>0</v>
      </c>
      <c r="G12" s="41">
        <f t="shared" ref="G12" si="4">C12+D12-E12+F12</f>
        <v>0</v>
      </c>
      <c r="H12" s="41">
        <v>0</v>
      </c>
      <c r="I12" s="35"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35" t="s">
        <v>484</v>
      </c>
      <c r="B13" s="136"/>
      <c r="C13" s="54">
        <f>SUM(C14:C16)</f>
        <v>3806891395.6100001</v>
      </c>
      <c r="D13" s="54">
        <f t="shared" ref="D13:F13" si="5">SUM(D14:D16)</f>
        <v>0</v>
      </c>
      <c r="E13" s="54">
        <f t="shared" si="5"/>
        <v>0</v>
      </c>
      <c r="F13" s="54">
        <f t="shared" si="5"/>
        <v>0</v>
      </c>
      <c r="G13" s="54">
        <f>SUM(G14:G16)</f>
        <v>3806891395.6100001</v>
      </c>
      <c r="H13" s="54">
        <v>0</v>
      </c>
      <c r="I13" s="33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28" t="s">
        <v>485</v>
      </c>
      <c r="B14" s="129"/>
      <c r="C14" s="41">
        <v>3806891395.6100001</v>
      </c>
      <c r="D14" s="41">
        <v>0</v>
      </c>
      <c r="E14" s="41">
        <v>0</v>
      </c>
      <c r="F14" s="41">
        <v>0</v>
      </c>
      <c r="G14" s="41">
        <v>3806891395.6100001</v>
      </c>
      <c r="H14" s="41">
        <v>0</v>
      </c>
      <c r="I14" s="35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28" t="s">
        <v>486</v>
      </c>
      <c r="B15" s="129"/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35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28" t="s">
        <v>487</v>
      </c>
      <c r="B16" s="129"/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35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37" t="s">
        <v>488</v>
      </c>
      <c r="B17" s="138"/>
      <c r="C17" s="99">
        <v>991708952.89999998</v>
      </c>
      <c r="D17" s="99">
        <v>0</v>
      </c>
      <c r="E17" s="99">
        <v>0</v>
      </c>
      <c r="F17" s="99">
        <v>0</v>
      </c>
      <c r="G17" s="99">
        <v>1237555908.5799999</v>
      </c>
      <c r="H17" s="41">
        <v>0</v>
      </c>
      <c r="I17" s="35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35" t="s">
        <v>489</v>
      </c>
      <c r="B18" s="136"/>
      <c r="C18" s="54">
        <f>+C8+C17</f>
        <v>4916232850.5200005</v>
      </c>
      <c r="D18" s="54">
        <f>+D8+D17</f>
        <v>168708270.44</v>
      </c>
      <c r="E18" s="54">
        <f>+E8+E17</f>
        <v>85527526.159999996</v>
      </c>
      <c r="F18" s="54">
        <f>+F8+F17</f>
        <v>0</v>
      </c>
      <c r="G18" s="54">
        <f>+G8+G17</f>
        <v>5245260550.4799995</v>
      </c>
      <c r="H18" s="54">
        <f t="shared" ref="H18:I18" si="6">+H8+H17</f>
        <v>257786461.47</v>
      </c>
      <c r="I18" s="54">
        <f t="shared" si="6"/>
        <v>1160247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35" t="s">
        <v>490</v>
      </c>
      <c r="B19" s="136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33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28" t="s">
        <v>491</v>
      </c>
      <c r="B20" s="129"/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35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28" t="s">
        <v>492</v>
      </c>
      <c r="B21" s="129"/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35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28" t="s">
        <v>493</v>
      </c>
      <c r="B22" s="129"/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35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35" t="s">
        <v>494</v>
      </c>
      <c r="B23" s="136"/>
      <c r="C23" s="54">
        <f>SUM(C24:C26)</f>
        <v>0</v>
      </c>
      <c r="D23" s="54">
        <f t="shared" ref="D23:G23" si="7">SUM(D24:D26)</f>
        <v>0</v>
      </c>
      <c r="E23" s="54">
        <f t="shared" si="7"/>
        <v>0</v>
      </c>
      <c r="F23" s="54">
        <f t="shared" si="7"/>
        <v>0</v>
      </c>
      <c r="G23" s="54">
        <f t="shared" si="7"/>
        <v>0</v>
      </c>
      <c r="H23" s="54">
        <v>0</v>
      </c>
      <c r="I23" s="33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28" t="s">
        <v>495</v>
      </c>
      <c r="B24" s="129"/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35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28" t="s">
        <v>496</v>
      </c>
      <c r="B25" s="129"/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35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28" t="s">
        <v>497</v>
      </c>
      <c r="B26" s="129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35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28"/>
      <c r="B27" s="129"/>
      <c r="C27" s="41"/>
      <c r="D27" s="41"/>
      <c r="E27" s="41"/>
      <c r="F27" s="41"/>
      <c r="G27" s="41"/>
      <c r="H27" s="41"/>
      <c r="I27" s="3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30"/>
      <c r="B28" s="131"/>
      <c r="C28" s="16"/>
      <c r="D28" s="16"/>
      <c r="E28" s="16"/>
      <c r="F28" s="16"/>
      <c r="G28" s="16"/>
      <c r="H28" s="16"/>
      <c r="I28" s="5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29"/>
      <c r="B29" s="12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32" t="s">
        <v>498</v>
      </c>
      <c r="B31" s="44" t="s">
        <v>499</v>
      </c>
      <c r="C31" s="44" t="s">
        <v>500</v>
      </c>
      <c r="D31" s="44" t="s">
        <v>501</v>
      </c>
      <c r="E31" s="125" t="s">
        <v>502</v>
      </c>
      <c r="F31" s="66" t="s">
        <v>503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33"/>
      <c r="B32" s="68" t="s">
        <v>504</v>
      </c>
      <c r="C32" s="68" t="s">
        <v>505</v>
      </c>
      <c r="D32" s="68" t="s">
        <v>506</v>
      </c>
      <c r="E32" s="126"/>
      <c r="F32" s="69" t="s">
        <v>507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34"/>
      <c r="B33" s="43"/>
      <c r="C33" s="43" t="s">
        <v>508</v>
      </c>
      <c r="D33" s="43"/>
      <c r="E33" s="127"/>
      <c r="F33" s="7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0" t="s">
        <v>509</v>
      </c>
      <c r="B34" s="19">
        <f>SUM(B35:B36)</f>
        <v>168708270.44</v>
      </c>
      <c r="C34" s="10"/>
      <c r="D34" s="10"/>
      <c r="E34" s="19">
        <f>SUM(E35:E36)</f>
        <v>0</v>
      </c>
      <c r="F34" s="4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7" t="s">
        <v>510</v>
      </c>
      <c r="B35" s="41">
        <v>150000000</v>
      </c>
      <c r="C35" s="81" t="s">
        <v>511</v>
      </c>
      <c r="D35" s="82" t="s">
        <v>512</v>
      </c>
      <c r="E35" s="41">
        <v>0</v>
      </c>
      <c r="F35" s="83">
        <v>8.9800000000000005E-2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7" t="s">
        <v>510</v>
      </c>
      <c r="B36" s="41">
        <v>18708270.440000001</v>
      </c>
      <c r="C36" s="81" t="s">
        <v>513</v>
      </c>
      <c r="D36" s="82" t="s">
        <v>512</v>
      </c>
      <c r="E36" s="41">
        <v>0</v>
      </c>
      <c r="F36" s="83">
        <v>8.9800000000000005E-2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8"/>
      <c r="B37" s="25"/>
      <c r="C37" s="16"/>
      <c r="D37" s="16"/>
      <c r="E37" s="16"/>
      <c r="F37" s="5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 t="s">
        <v>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</sheetData>
  <mergeCells count="35">
    <mergeCell ref="A12:B12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31:E33"/>
    <mergeCell ref="A25:B25"/>
    <mergeCell ref="A26:B26"/>
    <mergeCell ref="A27:B27"/>
    <mergeCell ref="A28:B28"/>
    <mergeCell ref="A29:B29"/>
    <mergeCell ref="A31:A33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7234-BDC6-4392-9C8C-4181C5AAB32F}">
  <sheetPr>
    <pageSetUpPr fitToPage="1"/>
  </sheetPr>
  <dimension ref="A1:Z100"/>
  <sheetViews>
    <sheetView showGridLines="0" workbookViewId="0">
      <selection activeCell="F21" sqref="F21"/>
    </sheetView>
  </sheetViews>
  <sheetFormatPr baseColWidth="10" defaultRowHeight="15" x14ac:dyDescent="0.25"/>
  <cols>
    <col min="1" max="1" width="35.7109375" customWidth="1"/>
    <col min="2" max="4" width="13.7109375" customWidth="1"/>
    <col min="5" max="5" width="18.7109375" customWidth="1"/>
    <col min="6" max="6" width="12.7109375" customWidth="1"/>
    <col min="7" max="11" width="18.7109375" customWidth="1"/>
  </cols>
  <sheetData>
    <row r="1" spans="1:26" x14ac:dyDescent="0.25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47" t="s">
        <v>514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0.099999999999994" customHeight="1" x14ac:dyDescent="0.25">
      <c r="A6" s="50" t="s">
        <v>515</v>
      </c>
      <c r="B6" s="42" t="s">
        <v>516</v>
      </c>
      <c r="C6" s="42" t="s">
        <v>517</v>
      </c>
      <c r="D6" s="42" t="s">
        <v>518</v>
      </c>
      <c r="E6" s="42" t="s">
        <v>519</v>
      </c>
      <c r="F6" s="42" t="s">
        <v>520</v>
      </c>
      <c r="G6" s="42" t="s">
        <v>521</v>
      </c>
      <c r="H6" s="42" t="s">
        <v>522</v>
      </c>
      <c r="I6" s="42" t="s">
        <v>523</v>
      </c>
      <c r="J6" s="42" t="s">
        <v>524</v>
      </c>
      <c r="K6" s="51" t="s">
        <v>525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x14ac:dyDescent="0.25">
      <c r="A7" s="80" t="s">
        <v>526</v>
      </c>
      <c r="B7" s="84"/>
      <c r="C7" s="84"/>
      <c r="D7" s="84"/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5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34" t="s">
        <v>527</v>
      </c>
      <c r="B8" s="86">
        <v>40708</v>
      </c>
      <c r="C8" s="86">
        <v>41183</v>
      </c>
      <c r="D8" s="86">
        <v>48379</v>
      </c>
      <c r="E8" s="87">
        <v>770425594</v>
      </c>
      <c r="F8" s="88" t="s">
        <v>528</v>
      </c>
      <c r="G8" s="87">
        <v>23217360.159999996</v>
      </c>
      <c r="H8" s="87">
        <v>0</v>
      </c>
      <c r="I8" s="87">
        <v>0</v>
      </c>
      <c r="J8" s="87">
        <v>0</v>
      </c>
      <c r="K8" s="89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4" t="s">
        <v>529</v>
      </c>
      <c r="B9" s="18"/>
      <c r="C9" s="18"/>
      <c r="D9" s="18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90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4" t="s">
        <v>530</v>
      </c>
      <c r="B10" s="18"/>
      <c r="C10" s="18"/>
      <c r="D10" s="18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90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4" t="s">
        <v>531</v>
      </c>
      <c r="B11" s="18"/>
      <c r="C11" s="18"/>
      <c r="D11" s="18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90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32" t="s">
        <v>532</v>
      </c>
      <c r="B12" s="91"/>
      <c r="C12" s="91"/>
      <c r="D12" s="91"/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2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34" t="s">
        <v>533</v>
      </c>
      <c r="B13" s="18"/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90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34" t="s">
        <v>534</v>
      </c>
      <c r="B14" s="18"/>
      <c r="C14" s="18"/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90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34" t="s">
        <v>535</v>
      </c>
      <c r="B15" s="18"/>
      <c r="C15" s="18"/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90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34" t="s">
        <v>536</v>
      </c>
      <c r="B16" s="18"/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90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x14ac:dyDescent="0.25">
      <c r="A17" s="32" t="s">
        <v>537</v>
      </c>
      <c r="B17" s="91"/>
      <c r="C17" s="91"/>
      <c r="D17" s="91"/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2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4"/>
      <c r="B18" s="18"/>
      <c r="C18" s="18"/>
      <c r="D18" s="18"/>
      <c r="E18" s="18"/>
      <c r="F18" s="18"/>
      <c r="G18" s="18"/>
      <c r="H18" s="18"/>
      <c r="I18" s="18"/>
      <c r="J18" s="18"/>
      <c r="K18" s="9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36"/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D602-6E0A-2F4D-B0B8-9C292877A498}">
  <sheetPr>
    <pageSetUpPr fitToPage="1"/>
  </sheetPr>
  <dimension ref="A1:Z99"/>
  <sheetViews>
    <sheetView showGridLines="0" workbookViewId="0">
      <selection activeCell="F34" sqref="F34"/>
    </sheetView>
  </sheetViews>
  <sheetFormatPr baseColWidth="10" defaultColWidth="11.42578125" defaultRowHeight="15" x14ac:dyDescent="0.25"/>
  <cols>
    <col min="1" max="1" width="11.42578125" style="73"/>
    <col min="2" max="2" width="73" style="60" customWidth="1"/>
    <col min="3" max="5" width="20.7109375" style="73" customWidth="1"/>
    <col min="6" max="6" width="21.42578125" style="73" customWidth="1"/>
    <col min="7" max="7" width="16.140625" style="73" customWidth="1"/>
    <col min="8" max="16384" width="11.42578125" style="73"/>
  </cols>
  <sheetData>
    <row r="1" spans="1:26" x14ac:dyDescent="0.25">
      <c r="A1" s="148" t="s">
        <v>1</v>
      </c>
      <c r="B1" s="148"/>
      <c r="C1" s="148"/>
      <c r="D1" s="148"/>
      <c r="E1" s="148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5">
      <c r="A2" s="149" t="s">
        <v>239</v>
      </c>
      <c r="B2" s="149"/>
      <c r="C2" s="149"/>
      <c r="D2" s="149"/>
      <c r="E2" s="149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x14ac:dyDescent="0.25">
      <c r="A3" s="149" t="s">
        <v>0</v>
      </c>
      <c r="B3" s="149"/>
      <c r="C3" s="149"/>
      <c r="D3" s="149"/>
      <c r="E3" s="149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x14ac:dyDescent="0.25">
      <c r="A4" s="149" t="s">
        <v>3</v>
      </c>
      <c r="B4" s="149"/>
      <c r="C4" s="149"/>
      <c r="D4" s="149"/>
      <c r="E4" s="149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x14ac:dyDescent="0.25">
      <c r="A5" s="97"/>
      <c r="B5" s="98"/>
      <c r="C5" s="97"/>
      <c r="D5" s="97"/>
      <c r="E5" s="97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7" x14ac:dyDescent="0.25">
      <c r="A6" s="74" t="s">
        <v>240</v>
      </c>
      <c r="B6" s="57"/>
      <c r="C6" s="57" t="s">
        <v>241</v>
      </c>
      <c r="D6" s="57" t="s">
        <v>29</v>
      </c>
      <c r="E6" s="75" t="s">
        <v>243</v>
      </c>
      <c r="F6" s="78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x14ac:dyDescent="0.25">
      <c r="A7" s="76"/>
      <c r="B7" s="58"/>
      <c r="C7" s="58" t="s">
        <v>242</v>
      </c>
      <c r="D7" s="58"/>
      <c r="E7" s="77" t="s">
        <v>12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x14ac:dyDescent="0.25">
      <c r="A8" s="100"/>
      <c r="B8" s="101" t="s">
        <v>245</v>
      </c>
      <c r="C8" s="102">
        <v>40586550938.839996</v>
      </c>
      <c r="D8" s="102">
        <f>SUM(D9:D11)</f>
        <v>27608348811.769997</v>
      </c>
      <c r="E8" s="102">
        <f>SUM(E9:E11)</f>
        <v>27608348811.769997</v>
      </c>
      <c r="F8" s="78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x14ac:dyDescent="0.25">
      <c r="A9" s="100"/>
      <c r="B9" s="101" t="s">
        <v>246</v>
      </c>
      <c r="C9" s="102">
        <v>22144893946.950001</v>
      </c>
      <c r="D9" s="102">
        <v>14536343340.129999</v>
      </c>
      <c r="E9" s="102">
        <v>14536343340.129999</v>
      </c>
      <c r="F9" s="78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x14ac:dyDescent="0.25">
      <c r="A10" s="100"/>
      <c r="B10" s="101" t="s">
        <v>247</v>
      </c>
      <c r="C10" s="102">
        <v>18441656991.889999</v>
      </c>
      <c r="D10" s="102">
        <v>12988824727.360001</v>
      </c>
      <c r="E10" s="102">
        <v>12988824727.360001</v>
      </c>
      <c r="F10" s="78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x14ac:dyDescent="0.25">
      <c r="A11" s="100"/>
      <c r="B11" s="101" t="s">
        <v>248</v>
      </c>
      <c r="C11" s="102">
        <v>0</v>
      </c>
      <c r="D11" s="102">
        <f>+D36</f>
        <v>83180744.280000001</v>
      </c>
      <c r="E11" s="102">
        <f>+D11</f>
        <v>83180744.280000001</v>
      </c>
      <c r="F11" s="78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x14ac:dyDescent="0.25">
      <c r="A12" s="100"/>
      <c r="B12" s="101" t="s">
        <v>249</v>
      </c>
      <c r="C12" s="102">
        <v>40466457550</v>
      </c>
      <c r="D12" s="102">
        <f>SUM(D13:D14)</f>
        <v>25765856209.040001</v>
      </c>
      <c r="E12" s="102">
        <f>SUM(E13:E14)</f>
        <v>25236849320.59</v>
      </c>
      <c r="F12" s="103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x14ac:dyDescent="0.25">
      <c r="A13" s="100"/>
      <c r="B13" s="101" t="s">
        <v>250</v>
      </c>
      <c r="C13" s="102">
        <v>22134268877</v>
      </c>
      <c r="D13" s="102">
        <v>13415569043.77</v>
      </c>
      <c r="E13" s="102">
        <v>12921678925.940001</v>
      </c>
      <c r="F13" s="78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x14ac:dyDescent="0.25">
      <c r="A14" s="100"/>
      <c r="B14" s="101" t="s">
        <v>251</v>
      </c>
      <c r="C14" s="102">
        <v>18332188673</v>
      </c>
      <c r="D14" s="102">
        <v>12350287165.27</v>
      </c>
      <c r="E14" s="102">
        <v>12315170394.65</v>
      </c>
      <c r="F14" s="78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x14ac:dyDescent="0.25">
      <c r="A15" s="100"/>
      <c r="B15" s="101" t="s">
        <v>252</v>
      </c>
      <c r="C15" s="102">
        <v>0</v>
      </c>
      <c r="D15" s="102">
        <v>195577276.65000001</v>
      </c>
      <c r="E15" s="102">
        <v>191618169.94</v>
      </c>
      <c r="F15" s="10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x14ac:dyDescent="0.25">
      <c r="A16" s="100"/>
      <c r="B16" s="101" t="s">
        <v>253</v>
      </c>
      <c r="C16" s="102">
        <v>0</v>
      </c>
      <c r="D16" s="102">
        <v>0</v>
      </c>
      <c r="E16" s="102">
        <v>0</v>
      </c>
      <c r="F16" s="78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27" x14ac:dyDescent="0.25">
      <c r="A17" s="100"/>
      <c r="B17" s="101" t="s">
        <v>254</v>
      </c>
      <c r="C17" s="102">
        <v>0</v>
      </c>
      <c r="D17" s="102">
        <v>195577276.65000001</v>
      </c>
      <c r="E17" s="102">
        <v>191618169.94</v>
      </c>
      <c r="F17" s="78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s="109" customFormat="1" x14ac:dyDescent="0.25">
      <c r="A18" s="104"/>
      <c r="B18" s="105" t="s">
        <v>255</v>
      </c>
      <c r="C18" s="106">
        <v>120093388.83999634</v>
      </c>
      <c r="D18" s="106">
        <f>+D8-D12+D15</f>
        <v>2038069879.3799958</v>
      </c>
      <c r="E18" s="106">
        <f>+E8-E12+E15</f>
        <v>2563117661.1199965</v>
      </c>
      <c r="F18" s="78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s="109" customFormat="1" x14ac:dyDescent="0.25">
      <c r="A19" s="104"/>
      <c r="B19" s="105" t="s">
        <v>256</v>
      </c>
      <c r="C19" s="106">
        <v>120093388.83999634</v>
      </c>
      <c r="D19" s="106">
        <f>+D18-D36</f>
        <v>1954889135.0999959</v>
      </c>
      <c r="E19" s="106">
        <f>+E18-E36</f>
        <v>2479936916.8399963</v>
      </c>
      <c r="F19" s="7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s="109" customFormat="1" ht="27" x14ac:dyDescent="0.25">
      <c r="A20" s="104"/>
      <c r="B20" s="105" t="s">
        <v>257</v>
      </c>
      <c r="C20" s="106">
        <v>120093388.83999634</v>
      </c>
      <c r="D20" s="106">
        <f>+D19-D15</f>
        <v>1759311858.4499958</v>
      </c>
      <c r="E20" s="106">
        <f>+E19-E15</f>
        <v>2288318746.8999963</v>
      </c>
      <c r="F20" s="78"/>
      <c r="G20" s="107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x14ac:dyDescent="0.25">
      <c r="A21" s="100"/>
      <c r="B21" s="101"/>
      <c r="C21" s="102"/>
      <c r="D21" s="102"/>
      <c r="E21" s="10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x14ac:dyDescent="0.25">
      <c r="A22" s="110" t="s">
        <v>6</v>
      </c>
      <c r="B22" s="110"/>
      <c r="C22" s="110" t="s">
        <v>244</v>
      </c>
      <c r="D22" s="110" t="s">
        <v>29</v>
      </c>
      <c r="E22" s="110" t="s">
        <v>12</v>
      </c>
      <c r="F22" s="78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x14ac:dyDescent="0.25">
      <c r="A23" s="100"/>
      <c r="B23" s="111" t="s">
        <v>258</v>
      </c>
      <c r="C23" s="112">
        <v>364975310</v>
      </c>
      <c r="D23" s="112">
        <v>258946708.46999997</v>
      </c>
      <c r="E23" s="112">
        <v>258946708.46999997</v>
      </c>
      <c r="F23" s="78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x14ac:dyDescent="0.25">
      <c r="A24" s="100"/>
      <c r="B24" s="101" t="s">
        <v>259</v>
      </c>
      <c r="C24" s="102">
        <v>43860365</v>
      </c>
      <c r="D24" s="102">
        <v>30480160.329999998</v>
      </c>
      <c r="E24" s="102">
        <v>30480160.329999998</v>
      </c>
      <c r="F24" s="78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x14ac:dyDescent="0.25">
      <c r="A25" s="100"/>
      <c r="B25" s="101" t="s">
        <v>260</v>
      </c>
      <c r="C25" s="102">
        <v>321114945</v>
      </c>
      <c r="D25" s="102">
        <v>228466548.13999999</v>
      </c>
      <c r="E25" s="102">
        <v>228466548.13999999</v>
      </c>
      <c r="F25" s="78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s="109" customFormat="1" x14ac:dyDescent="0.25">
      <c r="A26" s="104"/>
      <c r="B26" s="105" t="s">
        <v>261</v>
      </c>
      <c r="C26" s="106">
        <v>485068698.83999634</v>
      </c>
      <c r="D26" s="106">
        <f>+D20+D23</f>
        <v>2018258566.9199958</v>
      </c>
      <c r="E26" s="106">
        <f>+E20+E23</f>
        <v>2547265455.3699961</v>
      </c>
      <c r="F26" s="7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x14ac:dyDescent="0.25">
      <c r="A27" s="100"/>
      <c r="B27" s="101"/>
      <c r="C27" s="102"/>
      <c r="D27" s="102"/>
      <c r="E27" s="102"/>
      <c r="F27" s="78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x14ac:dyDescent="0.25">
      <c r="A28" s="110" t="s">
        <v>6</v>
      </c>
      <c r="B28" s="110"/>
      <c r="C28" s="110" t="s">
        <v>241</v>
      </c>
      <c r="D28" s="110" t="s">
        <v>29</v>
      </c>
      <c r="E28" s="110" t="s">
        <v>12</v>
      </c>
      <c r="F28" s="78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x14ac:dyDescent="0.25">
      <c r="A29" s="110"/>
      <c r="B29" s="110"/>
      <c r="C29" s="110" t="s">
        <v>244</v>
      </c>
      <c r="D29" s="110"/>
      <c r="E29" s="110" t="s">
        <v>243</v>
      </c>
      <c r="F29" s="78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x14ac:dyDescent="0.25">
      <c r="A30" s="100"/>
      <c r="B30" s="111" t="s">
        <v>262</v>
      </c>
      <c r="C30" s="112">
        <v>0</v>
      </c>
      <c r="D30" s="112">
        <f>SUM(D31)</f>
        <v>168708270.44</v>
      </c>
      <c r="E30" s="112">
        <f>SUM(E31)</f>
        <v>168708270.44</v>
      </c>
      <c r="F30" s="78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x14ac:dyDescent="0.25">
      <c r="A31" s="100"/>
      <c r="B31" s="101" t="s">
        <v>263</v>
      </c>
      <c r="C31" s="102">
        <v>0</v>
      </c>
      <c r="D31" s="102">
        <v>168708270.44</v>
      </c>
      <c r="E31" s="102">
        <f>+D31</f>
        <v>168708270.44</v>
      </c>
      <c r="F31" s="78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27" x14ac:dyDescent="0.25">
      <c r="A32" s="100"/>
      <c r="B32" s="101" t="s">
        <v>264</v>
      </c>
      <c r="C32" s="102">
        <v>0</v>
      </c>
      <c r="D32" s="102">
        <v>0</v>
      </c>
      <c r="E32" s="102">
        <v>0</v>
      </c>
      <c r="F32" s="78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x14ac:dyDescent="0.25">
      <c r="A33" s="100"/>
      <c r="B33" s="111" t="s">
        <v>265</v>
      </c>
      <c r="C33" s="112">
        <v>120183389</v>
      </c>
      <c r="D33" s="112">
        <v>85527526.159999996</v>
      </c>
      <c r="E33" s="112">
        <v>85527526.159999996</v>
      </c>
      <c r="F33" s="78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x14ac:dyDescent="0.25">
      <c r="A34" s="100"/>
      <c r="B34" s="101" t="s">
        <v>266</v>
      </c>
      <c r="C34" s="102">
        <v>10715070</v>
      </c>
      <c r="D34" s="102">
        <v>9432224.0299999993</v>
      </c>
      <c r="E34" s="102">
        <v>9432224.0299999993</v>
      </c>
      <c r="F34" s="7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x14ac:dyDescent="0.25">
      <c r="A35" s="100"/>
      <c r="B35" s="101" t="s">
        <v>267</v>
      </c>
      <c r="C35" s="102">
        <v>109468319</v>
      </c>
      <c r="D35" s="102">
        <v>76095302.129999995</v>
      </c>
      <c r="E35" s="102">
        <v>76095302.129999995</v>
      </c>
      <c r="F35" s="78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x14ac:dyDescent="0.25">
      <c r="A36" s="100"/>
      <c r="B36" s="111" t="s">
        <v>268</v>
      </c>
      <c r="C36" s="112">
        <v>-120183389</v>
      </c>
      <c r="D36" s="112">
        <f>+D31-D33</f>
        <v>83180744.280000001</v>
      </c>
      <c r="E36" s="112">
        <f>+E31-E33</f>
        <v>83180744.280000001</v>
      </c>
      <c r="F36" s="78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x14ac:dyDescent="0.25">
      <c r="A37" s="100"/>
      <c r="B37" s="101"/>
      <c r="C37" s="102"/>
      <c r="D37" s="102"/>
      <c r="E37" s="102"/>
      <c r="F37" s="78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x14ac:dyDescent="0.25">
      <c r="A38" s="110" t="s">
        <v>6</v>
      </c>
      <c r="B38" s="110"/>
      <c r="C38" s="110" t="s">
        <v>241</v>
      </c>
      <c r="D38" s="110" t="s">
        <v>29</v>
      </c>
      <c r="E38" s="110" t="s">
        <v>243</v>
      </c>
      <c r="F38" s="78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x14ac:dyDescent="0.25">
      <c r="A39" s="110"/>
      <c r="B39" s="110"/>
      <c r="C39" s="110" t="s">
        <v>244</v>
      </c>
      <c r="D39" s="110"/>
      <c r="E39" s="110" t="s">
        <v>12</v>
      </c>
      <c r="F39" s="78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x14ac:dyDescent="0.25">
      <c r="A40" s="100"/>
      <c r="B40" s="111" t="s">
        <v>269</v>
      </c>
      <c r="C40" s="112">
        <v>22144893946.950001</v>
      </c>
      <c r="D40" s="112">
        <v>14536343340.129999</v>
      </c>
      <c r="E40" s="112">
        <v>14536343340.129999</v>
      </c>
      <c r="F40" s="78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27" x14ac:dyDescent="0.25">
      <c r="A41" s="100"/>
      <c r="B41" s="111" t="s">
        <v>270</v>
      </c>
      <c r="C41" s="112">
        <v>-10715070</v>
      </c>
      <c r="D41" s="112">
        <v>-9432224.0299999993</v>
      </c>
      <c r="E41" s="112">
        <v>-9432224.0299999993</v>
      </c>
      <c r="F41" s="78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x14ac:dyDescent="0.25">
      <c r="A42" s="100"/>
      <c r="B42" s="111" t="s">
        <v>263</v>
      </c>
      <c r="C42" s="112">
        <v>0</v>
      </c>
      <c r="D42" s="112">
        <v>0</v>
      </c>
      <c r="E42" s="112">
        <v>0</v>
      </c>
      <c r="F42" s="78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x14ac:dyDescent="0.25">
      <c r="A43" s="100"/>
      <c r="B43" s="111" t="s">
        <v>266</v>
      </c>
      <c r="C43" s="112">
        <v>10715070</v>
      </c>
      <c r="D43" s="112">
        <v>9432224.0299999993</v>
      </c>
      <c r="E43" s="112">
        <v>9432224.0299999993</v>
      </c>
      <c r="F43" s="78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x14ac:dyDescent="0.25">
      <c r="A44" s="100"/>
      <c r="B44" s="111" t="s">
        <v>271</v>
      </c>
      <c r="C44" s="112">
        <v>22134268877</v>
      </c>
      <c r="D44" s="112">
        <v>13415569043.77</v>
      </c>
      <c r="E44" s="112">
        <v>12921678925.940001</v>
      </c>
      <c r="F44" s="78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x14ac:dyDescent="0.25">
      <c r="A45" s="100"/>
      <c r="B45" s="111" t="s">
        <v>272</v>
      </c>
      <c r="C45" s="112">
        <v>0</v>
      </c>
      <c r="D45" s="112">
        <v>0</v>
      </c>
      <c r="E45" s="112">
        <v>0</v>
      </c>
      <c r="F45" s="78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x14ac:dyDescent="0.25">
      <c r="A46" s="100"/>
      <c r="B46" s="111" t="s">
        <v>273</v>
      </c>
      <c r="C46" s="112">
        <v>-90000.049999237061</v>
      </c>
      <c r="D46" s="112">
        <v>1111342072.329998</v>
      </c>
      <c r="E46" s="112">
        <v>1605232190.1599979</v>
      </c>
      <c r="F46" s="7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27" x14ac:dyDescent="0.25">
      <c r="A47" s="100"/>
      <c r="B47" s="111" t="s">
        <v>274</v>
      </c>
      <c r="C47" s="112">
        <v>10625069.950000763</v>
      </c>
      <c r="D47" s="112">
        <v>1120774296.359998</v>
      </c>
      <c r="E47" s="112">
        <v>1614664414.1899979</v>
      </c>
      <c r="F47" s="78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x14ac:dyDescent="0.25">
      <c r="A48" s="100"/>
      <c r="B48" s="101"/>
      <c r="C48" s="102"/>
      <c r="D48" s="102"/>
      <c r="E48" s="102"/>
      <c r="F48" s="78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x14ac:dyDescent="0.25">
      <c r="A49" s="110" t="s">
        <v>6</v>
      </c>
      <c r="B49" s="110"/>
      <c r="C49" s="110" t="s">
        <v>241</v>
      </c>
      <c r="D49" s="110" t="s">
        <v>29</v>
      </c>
      <c r="E49" s="110" t="s">
        <v>243</v>
      </c>
      <c r="F49" s="78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x14ac:dyDescent="0.25">
      <c r="A50" s="110"/>
      <c r="B50" s="110"/>
      <c r="C50" s="110" t="s">
        <v>244</v>
      </c>
      <c r="D50" s="110"/>
      <c r="E50" s="110" t="s">
        <v>12</v>
      </c>
      <c r="F50" s="78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x14ac:dyDescent="0.25">
      <c r="A51" s="100"/>
      <c r="B51" s="111" t="s">
        <v>275</v>
      </c>
      <c r="C51" s="112">
        <v>18441656991.889999</v>
      </c>
      <c r="D51" s="112">
        <v>12988824727.360001</v>
      </c>
      <c r="E51" s="112">
        <v>12988824727.360001</v>
      </c>
      <c r="F51" s="78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27" x14ac:dyDescent="0.25">
      <c r="A52" s="100"/>
      <c r="B52" s="111" t="s">
        <v>276</v>
      </c>
      <c r="C52" s="112">
        <v>-109468319</v>
      </c>
      <c r="D52" s="112">
        <v>-76095302.129999995</v>
      </c>
      <c r="E52" s="112">
        <v>-76095302.129999995</v>
      </c>
      <c r="F52" s="78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27" x14ac:dyDescent="0.25">
      <c r="A53" s="100"/>
      <c r="B53" s="111" t="s">
        <v>264</v>
      </c>
      <c r="C53" s="112">
        <v>0</v>
      </c>
      <c r="D53" s="112">
        <v>0</v>
      </c>
      <c r="E53" s="112">
        <v>0</v>
      </c>
      <c r="F53" s="78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x14ac:dyDescent="0.25">
      <c r="A54" s="100"/>
      <c r="B54" s="111" t="s">
        <v>267</v>
      </c>
      <c r="C54" s="112">
        <v>109468319</v>
      </c>
      <c r="D54" s="112">
        <v>76095302.129999995</v>
      </c>
      <c r="E54" s="112">
        <v>76095302.129999995</v>
      </c>
      <c r="F54" s="78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x14ac:dyDescent="0.25">
      <c r="A55" s="100"/>
      <c r="B55" s="111" t="s">
        <v>277</v>
      </c>
      <c r="C55" s="112">
        <v>18332188673</v>
      </c>
      <c r="D55" s="112">
        <v>12350287165.27</v>
      </c>
      <c r="E55" s="112">
        <v>12315170394.65</v>
      </c>
      <c r="F55" s="78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27" x14ac:dyDescent="0.25">
      <c r="A56" s="100"/>
      <c r="B56" s="111" t="s">
        <v>278</v>
      </c>
      <c r="C56" s="112">
        <v>0</v>
      </c>
      <c r="D56" s="112">
        <v>0</v>
      </c>
      <c r="E56" s="112">
        <v>0</v>
      </c>
      <c r="F56" s="78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x14ac:dyDescent="0.25">
      <c r="A57" s="100"/>
      <c r="B57" s="111" t="s">
        <v>279</v>
      </c>
      <c r="C57" s="112">
        <v>-0.1100006103515625</v>
      </c>
      <c r="D57" s="112">
        <v>562442259.96000099</v>
      </c>
      <c r="E57" s="112">
        <v>597559030.58000183</v>
      </c>
      <c r="F57" s="78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27" x14ac:dyDescent="0.25">
      <c r="A58" s="100"/>
      <c r="B58" s="111" t="s">
        <v>280</v>
      </c>
      <c r="C58" s="112">
        <v>109468318.88999939</v>
      </c>
      <c r="D58" s="112">
        <v>638537562.09000099</v>
      </c>
      <c r="E58" s="112">
        <v>673654332.71000183</v>
      </c>
      <c r="F58" s="78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x14ac:dyDescent="0.25">
      <c r="A59" s="72"/>
      <c r="B59" s="59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x14ac:dyDescent="0.25">
      <c r="A60" s="72"/>
      <c r="B60" s="59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x14ac:dyDescent="0.25">
      <c r="A61" s="72" t="s">
        <v>2</v>
      </c>
      <c r="B61" s="59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x14ac:dyDescent="0.25">
      <c r="A62" s="72"/>
      <c r="B62" s="59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x14ac:dyDescent="0.25">
      <c r="A63" s="72"/>
      <c r="B63" s="59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x14ac:dyDescent="0.25">
      <c r="A64" s="72"/>
      <c r="B64" s="59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x14ac:dyDescent="0.25">
      <c r="A65" s="72"/>
      <c r="B65" s="59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x14ac:dyDescent="0.25">
      <c r="A66" s="72"/>
      <c r="B66" s="59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x14ac:dyDescent="0.25">
      <c r="A67" s="72"/>
      <c r="B67" s="59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x14ac:dyDescent="0.25">
      <c r="A68" s="72"/>
      <c r="B68" s="59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x14ac:dyDescent="0.25">
      <c r="A69" s="72"/>
      <c r="B69" s="59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x14ac:dyDescent="0.25">
      <c r="A70" s="72"/>
      <c r="B70" s="59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x14ac:dyDescent="0.25">
      <c r="A71" s="72"/>
      <c r="B71" s="59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x14ac:dyDescent="0.25">
      <c r="A72" s="72"/>
      <c r="B72" s="59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x14ac:dyDescent="0.25">
      <c r="A73" s="72"/>
      <c r="B73" s="59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x14ac:dyDescent="0.25">
      <c r="A74" s="72"/>
      <c r="B74" s="59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x14ac:dyDescent="0.25">
      <c r="A75" s="72"/>
      <c r="B75" s="59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x14ac:dyDescent="0.25">
      <c r="A76" s="72"/>
      <c r="B76" s="59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x14ac:dyDescent="0.25">
      <c r="A77" s="72"/>
      <c r="B77" s="59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x14ac:dyDescent="0.25">
      <c r="A78" s="72"/>
      <c r="B78" s="59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x14ac:dyDescent="0.25">
      <c r="A79" s="72"/>
      <c r="B79" s="59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x14ac:dyDescent="0.25">
      <c r="A80" s="72"/>
      <c r="B80" s="59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x14ac:dyDescent="0.25">
      <c r="A81" s="72"/>
      <c r="B81" s="59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x14ac:dyDescent="0.25">
      <c r="A82" s="72"/>
      <c r="B82" s="59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x14ac:dyDescent="0.25">
      <c r="A83" s="72"/>
      <c r="B83" s="59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x14ac:dyDescent="0.25">
      <c r="A84" s="72"/>
      <c r="B84" s="59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x14ac:dyDescent="0.25">
      <c r="A85" s="72"/>
      <c r="B85" s="59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x14ac:dyDescent="0.25">
      <c r="A86" s="72"/>
      <c r="B86" s="59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x14ac:dyDescent="0.25">
      <c r="A87" s="72"/>
      <c r="B87" s="59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x14ac:dyDescent="0.25">
      <c r="A88" s="72"/>
      <c r="B88" s="59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x14ac:dyDescent="0.25">
      <c r="A89" s="72"/>
      <c r="B89" s="59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x14ac:dyDescent="0.25">
      <c r="A90" s="72"/>
      <c r="B90" s="5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x14ac:dyDescent="0.25">
      <c r="A91" s="72"/>
      <c r="B91" s="59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x14ac:dyDescent="0.25">
      <c r="A92" s="72"/>
      <c r="B92" s="59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x14ac:dyDescent="0.25">
      <c r="A93" s="72"/>
      <c r="B93" s="59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x14ac:dyDescent="0.25">
      <c r="A94" s="72"/>
      <c r="B94" s="59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x14ac:dyDescent="0.25">
      <c r="A95" s="72"/>
      <c r="B95" s="59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x14ac:dyDescent="0.25">
      <c r="A96" s="72"/>
      <c r="B96" s="59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x14ac:dyDescent="0.25">
      <c r="A97" s="72"/>
      <c r="B97" s="59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x14ac:dyDescent="0.25">
      <c r="A98" s="72"/>
      <c r="B98" s="59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x14ac:dyDescent="0.25">
      <c r="A99" s="72"/>
      <c r="B99" s="59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A126-1234-44DF-A497-1C6D829060F6}">
  <sheetPr>
    <pageSetUpPr fitToPage="1"/>
  </sheetPr>
  <dimension ref="A1:Z100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1" sqref="C31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47" t="s">
        <v>1</v>
      </c>
      <c r="B1" s="147"/>
      <c r="C1" s="147"/>
      <c r="D1" s="147"/>
      <c r="E1" s="147"/>
      <c r="F1" s="147"/>
      <c r="G1" s="1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47" t="s">
        <v>401</v>
      </c>
      <c r="B2" s="147"/>
      <c r="C2" s="147"/>
      <c r="D2" s="147"/>
      <c r="E2" s="147"/>
      <c r="F2" s="147"/>
      <c r="G2" s="1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47" t="s">
        <v>0</v>
      </c>
      <c r="B3" s="147"/>
      <c r="C3" s="147"/>
      <c r="D3" s="147"/>
      <c r="E3" s="147"/>
      <c r="F3" s="147"/>
      <c r="G3" s="1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47" t="s">
        <v>3</v>
      </c>
      <c r="B4" s="147"/>
      <c r="C4" s="147"/>
      <c r="D4" s="147"/>
      <c r="E4" s="147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24"/>
      <c r="B5" s="124"/>
      <c r="C5" s="124"/>
      <c r="D5" s="124"/>
      <c r="E5" s="124"/>
      <c r="F5" s="124"/>
      <c r="G5" s="1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65"/>
      <c r="B6" s="125" t="s">
        <v>402</v>
      </c>
      <c r="C6" s="125"/>
      <c r="D6" s="125"/>
      <c r="E6" s="125"/>
      <c r="F6" s="125"/>
      <c r="G6" s="6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67" t="s">
        <v>6</v>
      </c>
      <c r="B7" s="68" t="s">
        <v>403</v>
      </c>
      <c r="C7" s="68" t="s">
        <v>9</v>
      </c>
      <c r="D7" s="68" t="s">
        <v>11</v>
      </c>
      <c r="E7" s="68" t="s">
        <v>29</v>
      </c>
      <c r="F7" s="68" t="s">
        <v>404</v>
      </c>
      <c r="G7" s="69" t="s">
        <v>405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70" t="s">
        <v>7</v>
      </c>
      <c r="B8" s="28"/>
      <c r="C8" s="28" t="s">
        <v>10</v>
      </c>
      <c r="D8" s="28"/>
      <c r="E8" s="28"/>
      <c r="F8" s="28"/>
      <c r="G8" s="7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2" t="s">
        <v>406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33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4" t="s">
        <v>407</v>
      </c>
      <c r="B10" s="41">
        <v>2080244219</v>
      </c>
      <c r="C10" s="41">
        <v>0</v>
      </c>
      <c r="D10" s="41">
        <v>2080244219</v>
      </c>
      <c r="E10" s="41">
        <v>1433836965.1400001</v>
      </c>
      <c r="F10" s="41">
        <v>1433836965.1400001</v>
      </c>
      <c r="G10" s="35">
        <v>-646407253.86000001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4" t="s">
        <v>408</v>
      </c>
      <c r="B11" s="41">
        <v>1026632941.01</v>
      </c>
      <c r="C11" s="41">
        <v>0</v>
      </c>
      <c r="D11" s="41">
        <v>1026632941.01</v>
      </c>
      <c r="E11" s="41">
        <v>0</v>
      </c>
      <c r="F11" s="41">
        <v>0</v>
      </c>
      <c r="G11" s="35">
        <v>-1026632941.01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34" t="s">
        <v>409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35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34" t="s">
        <v>410</v>
      </c>
      <c r="B13" s="41">
        <v>1353895149</v>
      </c>
      <c r="C13" s="41">
        <v>0</v>
      </c>
      <c r="D13" s="41">
        <v>1353895149</v>
      </c>
      <c r="E13" s="41">
        <v>994495238.23000002</v>
      </c>
      <c r="F13" s="41">
        <v>994495238.23000002</v>
      </c>
      <c r="G13" s="35">
        <v>-359399910.76999998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34" t="s">
        <v>411</v>
      </c>
      <c r="B14" s="41">
        <v>259434828</v>
      </c>
      <c r="C14" s="41">
        <v>0</v>
      </c>
      <c r="D14" s="41">
        <v>259434828</v>
      </c>
      <c r="E14" s="41">
        <v>107534045.25</v>
      </c>
      <c r="F14" s="41">
        <v>107534045.25</v>
      </c>
      <c r="G14" s="35">
        <v>-151900782.75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34" t="s">
        <v>412</v>
      </c>
      <c r="B15" s="41">
        <v>86935965</v>
      </c>
      <c r="C15" s="41">
        <v>0</v>
      </c>
      <c r="D15" s="41">
        <v>86935965</v>
      </c>
      <c r="E15" s="41">
        <v>125438697.31</v>
      </c>
      <c r="F15" s="41">
        <v>125438697.31</v>
      </c>
      <c r="G15" s="35">
        <v>38502732.310000002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34" t="s">
        <v>413</v>
      </c>
      <c r="B16" s="41">
        <v>2099926716</v>
      </c>
      <c r="C16" s="41">
        <v>0</v>
      </c>
      <c r="D16" s="41">
        <v>2099926716</v>
      </c>
      <c r="E16" s="41">
        <v>0</v>
      </c>
      <c r="F16" s="41">
        <v>0</v>
      </c>
      <c r="G16" s="35">
        <v>-2099926716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32" t="s">
        <v>414</v>
      </c>
      <c r="B17" s="54">
        <v>14747231371.940001</v>
      </c>
      <c r="C17" s="54">
        <v>0</v>
      </c>
      <c r="D17" s="54">
        <v>14747231371.940001</v>
      </c>
      <c r="E17" s="54">
        <v>11465370224</v>
      </c>
      <c r="F17" s="54">
        <v>11465370224</v>
      </c>
      <c r="G17" s="33">
        <v>-3281861147.9400001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4" t="s">
        <v>415</v>
      </c>
      <c r="B18" s="41">
        <v>10753430085.98</v>
      </c>
      <c r="C18" s="41">
        <v>0</v>
      </c>
      <c r="D18" s="41">
        <v>10753430085.98</v>
      </c>
      <c r="E18" s="41">
        <v>8158383549</v>
      </c>
      <c r="F18" s="41">
        <v>8158383549</v>
      </c>
      <c r="G18" s="35">
        <v>-2595046536.98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34" t="s">
        <v>416</v>
      </c>
      <c r="B19" s="41">
        <v>953894944.99000001</v>
      </c>
      <c r="C19" s="41">
        <v>0</v>
      </c>
      <c r="D19" s="41">
        <v>953894944.99000001</v>
      </c>
      <c r="E19" s="41">
        <v>718278198</v>
      </c>
      <c r="F19" s="41">
        <v>718278198</v>
      </c>
      <c r="G19" s="35">
        <v>-235616746.99000001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34" t="s">
        <v>417</v>
      </c>
      <c r="B20" s="41">
        <v>1138446317.01</v>
      </c>
      <c r="C20" s="41">
        <v>0</v>
      </c>
      <c r="D20" s="41">
        <v>1138446317.01</v>
      </c>
      <c r="E20" s="41">
        <v>854219817</v>
      </c>
      <c r="F20" s="41">
        <v>854219817</v>
      </c>
      <c r="G20" s="35">
        <v>-284226500.00999999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34" t="s">
        <v>418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35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34" t="s">
        <v>419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35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34" t="s">
        <v>420</v>
      </c>
      <c r="B23" s="41">
        <v>291051624.98000002</v>
      </c>
      <c r="C23" s="41">
        <v>0</v>
      </c>
      <c r="D23" s="41">
        <v>291051624.98000002</v>
      </c>
      <c r="E23" s="41">
        <v>231728562</v>
      </c>
      <c r="F23" s="41">
        <v>231728562</v>
      </c>
      <c r="G23" s="35">
        <v>-59323062.979999997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34" t="s">
        <v>421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35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34" t="s">
        <v>422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35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34" t="s">
        <v>423</v>
      </c>
      <c r="B26" s="41">
        <v>415524652.01999998</v>
      </c>
      <c r="C26" s="41">
        <v>0</v>
      </c>
      <c r="D26" s="41">
        <v>415524652.01999998</v>
      </c>
      <c r="E26" s="41">
        <v>473734563</v>
      </c>
      <c r="F26" s="41">
        <v>473734563</v>
      </c>
      <c r="G26" s="35">
        <v>58209910.979999997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34" t="s">
        <v>424</v>
      </c>
      <c r="B27" s="41">
        <v>1194883746.96</v>
      </c>
      <c r="C27" s="41">
        <v>0</v>
      </c>
      <c r="D27" s="41">
        <v>1194883746.96</v>
      </c>
      <c r="E27" s="41">
        <v>1029025535</v>
      </c>
      <c r="F27" s="41">
        <v>1029025535</v>
      </c>
      <c r="G27" s="35">
        <v>-165858211.96000001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34" t="s">
        <v>425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35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32" t="s">
        <v>426</v>
      </c>
      <c r="B29" s="54">
        <v>490592757</v>
      </c>
      <c r="C29" s="54">
        <v>0</v>
      </c>
      <c r="D29" s="54">
        <v>490592757</v>
      </c>
      <c r="E29" s="54">
        <v>409668170.19999999</v>
      </c>
      <c r="F29" s="54">
        <v>409668170.19999999</v>
      </c>
      <c r="G29" s="33">
        <v>-80924586.799999997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34" t="s">
        <v>427</v>
      </c>
      <c r="B30" s="41">
        <v>1</v>
      </c>
      <c r="C30" s="41">
        <v>0</v>
      </c>
      <c r="D30" s="41">
        <v>1</v>
      </c>
      <c r="E30" s="41">
        <v>0</v>
      </c>
      <c r="F30" s="41">
        <v>0</v>
      </c>
      <c r="G30" s="35">
        <v>-1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34" t="s">
        <v>428</v>
      </c>
      <c r="B31" s="41">
        <v>34723008</v>
      </c>
      <c r="C31" s="41">
        <v>0</v>
      </c>
      <c r="D31" s="41">
        <v>34723008</v>
      </c>
      <c r="E31" s="41">
        <v>26042256</v>
      </c>
      <c r="F31" s="41">
        <v>26042256</v>
      </c>
      <c r="G31" s="35">
        <v>-8680752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34" t="s">
        <v>429</v>
      </c>
      <c r="B32" s="41">
        <v>134187780</v>
      </c>
      <c r="C32" s="41">
        <v>0</v>
      </c>
      <c r="D32" s="41">
        <v>134187780</v>
      </c>
      <c r="E32" s="41">
        <v>141526410.44999999</v>
      </c>
      <c r="F32" s="41">
        <v>141526410.44999999</v>
      </c>
      <c r="G32" s="35">
        <v>7338630.4500000002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34" t="s">
        <v>430</v>
      </c>
      <c r="B33" s="41">
        <v>31154833</v>
      </c>
      <c r="C33" s="41">
        <v>0</v>
      </c>
      <c r="D33" s="41">
        <v>31154833</v>
      </c>
      <c r="E33" s="41">
        <v>15099896</v>
      </c>
      <c r="F33" s="41">
        <v>15099896</v>
      </c>
      <c r="G33" s="35">
        <v>-16054937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34" t="s">
        <v>431</v>
      </c>
      <c r="B34" s="41">
        <v>290527135</v>
      </c>
      <c r="C34" s="41">
        <v>0</v>
      </c>
      <c r="D34" s="41">
        <v>290527135</v>
      </c>
      <c r="E34" s="41">
        <v>226999607.75</v>
      </c>
      <c r="F34" s="41">
        <v>226999607.75</v>
      </c>
      <c r="G34" s="35">
        <v>-63527527.25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34" t="s">
        <v>432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35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32" t="s">
        <v>433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33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34" t="s">
        <v>434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35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32" t="s">
        <v>435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33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34" t="s">
        <v>436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35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34" t="s">
        <v>437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35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32" t="s">
        <v>438</v>
      </c>
      <c r="B41" s="54">
        <v>22144893946.950001</v>
      </c>
      <c r="C41" s="54">
        <v>0</v>
      </c>
      <c r="D41" s="54">
        <v>22144893946.950001</v>
      </c>
      <c r="E41" s="54">
        <v>14536343340.129999</v>
      </c>
      <c r="F41" s="54">
        <v>14536343340.129999</v>
      </c>
      <c r="G41" s="33">
        <v>-7608550606.8199997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32" t="s">
        <v>439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33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32" t="s">
        <v>440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33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2" t="s">
        <v>441</v>
      </c>
      <c r="B44" s="54">
        <v>13124756418.889999</v>
      </c>
      <c r="C44" s="54">
        <v>-51162422</v>
      </c>
      <c r="D44" s="54">
        <v>13073593996.889999</v>
      </c>
      <c r="E44" s="54">
        <v>9877673178.5499992</v>
      </c>
      <c r="F44" s="54">
        <v>9877673178.5499992</v>
      </c>
      <c r="G44" s="33">
        <v>-3247083240.3400002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4" t="s">
        <v>442</v>
      </c>
      <c r="B45" s="41">
        <v>5790898313.9799995</v>
      </c>
      <c r="C45" s="41">
        <v>0</v>
      </c>
      <c r="D45" s="41">
        <v>5790898313.9799995</v>
      </c>
      <c r="E45" s="41">
        <v>4260549893.5100002</v>
      </c>
      <c r="F45" s="41">
        <v>4260549893.5100002</v>
      </c>
      <c r="G45" s="35">
        <v>-1530348420.47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4" t="s">
        <v>443</v>
      </c>
      <c r="B46" s="41">
        <v>2091210999.99</v>
      </c>
      <c r="C46" s="41">
        <v>-2092474</v>
      </c>
      <c r="D46" s="41">
        <v>2089118525.99</v>
      </c>
      <c r="E46" s="41">
        <v>1427318182.1199999</v>
      </c>
      <c r="F46" s="41">
        <v>1427318182.1199999</v>
      </c>
      <c r="G46" s="35">
        <v>-663892817.87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4" t="s">
        <v>444</v>
      </c>
      <c r="B47" s="41">
        <v>1820716000</v>
      </c>
      <c r="C47" s="41">
        <v>9462204</v>
      </c>
      <c r="D47" s="41">
        <v>1830178204</v>
      </c>
      <c r="E47" s="41">
        <v>1647160389</v>
      </c>
      <c r="F47" s="41">
        <v>1647160389</v>
      </c>
      <c r="G47" s="35">
        <v>-173555611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 x14ac:dyDescent="0.25">
      <c r="A48" s="34" t="s">
        <v>445</v>
      </c>
      <c r="B48" s="41">
        <v>1455760000</v>
      </c>
      <c r="C48" s="41">
        <v>9132058</v>
      </c>
      <c r="D48" s="41">
        <v>1464892058</v>
      </c>
      <c r="E48" s="41">
        <v>1098669042</v>
      </c>
      <c r="F48" s="41">
        <v>1098669042</v>
      </c>
      <c r="G48" s="35">
        <v>-357090958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34" t="s">
        <v>446</v>
      </c>
      <c r="B49" s="41">
        <v>748324704.96000004</v>
      </c>
      <c r="C49" s="41">
        <v>-50055340</v>
      </c>
      <c r="D49" s="41">
        <v>698269364.96000004</v>
      </c>
      <c r="E49" s="41">
        <v>523702026</v>
      </c>
      <c r="F49" s="41">
        <v>523702026</v>
      </c>
      <c r="G49" s="35">
        <v>-224622678.96000001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4" t="s">
        <v>447</v>
      </c>
      <c r="B50" s="41">
        <v>183348000</v>
      </c>
      <c r="C50" s="41">
        <v>-183735</v>
      </c>
      <c r="D50" s="41">
        <v>183164265</v>
      </c>
      <c r="E50" s="41">
        <v>132931694.92</v>
      </c>
      <c r="F50" s="41">
        <v>132931694.92</v>
      </c>
      <c r="G50" s="35">
        <v>-50416305.079999998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 x14ac:dyDescent="0.25">
      <c r="A51" s="34" t="s">
        <v>448</v>
      </c>
      <c r="B51" s="41">
        <v>185869400</v>
      </c>
      <c r="C51" s="41">
        <v>-22289370</v>
      </c>
      <c r="D51" s="41">
        <v>163580030</v>
      </c>
      <c r="E51" s="41">
        <v>147222027</v>
      </c>
      <c r="F51" s="41">
        <v>147222027</v>
      </c>
      <c r="G51" s="35">
        <v>-38647373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7" x14ac:dyDescent="0.25">
      <c r="A52" s="34" t="s">
        <v>449</v>
      </c>
      <c r="B52" s="41">
        <v>848628999.96000004</v>
      </c>
      <c r="C52" s="41">
        <v>4864235</v>
      </c>
      <c r="D52" s="41">
        <v>853493234.96000004</v>
      </c>
      <c r="E52" s="41">
        <v>640119924</v>
      </c>
      <c r="F52" s="41">
        <v>640119924</v>
      </c>
      <c r="G52" s="35">
        <v>-208509075.96000001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32" t="s">
        <v>450</v>
      </c>
      <c r="B53" s="54">
        <v>3411316692</v>
      </c>
      <c r="C53" s="54">
        <v>-204625693.69999999</v>
      </c>
      <c r="D53" s="54">
        <v>3206690998.3000002</v>
      </c>
      <c r="E53" s="54">
        <v>1625582137.8099999</v>
      </c>
      <c r="F53" s="54">
        <v>1625582137.8099999</v>
      </c>
      <c r="G53" s="33">
        <v>-1785734554.1900001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34" t="s">
        <v>451</v>
      </c>
      <c r="B54" s="41">
        <v>1326388899</v>
      </c>
      <c r="C54" s="41">
        <v>53508901.780000001</v>
      </c>
      <c r="D54" s="41">
        <v>1379897800.78</v>
      </c>
      <c r="E54" s="41">
        <v>686891734.90999997</v>
      </c>
      <c r="F54" s="41">
        <v>686891734.90999997</v>
      </c>
      <c r="G54" s="35">
        <v>-639497164.09000003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4" t="s">
        <v>452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35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4" t="s">
        <v>453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35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34" t="s">
        <v>454</v>
      </c>
      <c r="B57" s="41">
        <v>2084927793</v>
      </c>
      <c r="C57" s="41">
        <v>-258134595.47999999</v>
      </c>
      <c r="D57" s="41">
        <v>1826793197.52</v>
      </c>
      <c r="E57" s="41">
        <v>938690402.89999998</v>
      </c>
      <c r="F57" s="41">
        <v>938690402.89999998</v>
      </c>
      <c r="G57" s="35">
        <v>-1146237390.0999999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32" t="s">
        <v>455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3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" x14ac:dyDescent="0.25">
      <c r="A59" s="34" t="s">
        <v>456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35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4" t="s">
        <v>457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35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34" t="s">
        <v>458</v>
      </c>
      <c r="B61" s="41">
        <v>1905583881</v>
      </c>
      <c r="C61" s="41">
        <v>54483817</v>
      </c>
      <c r="D61" s="41">
        <v>1960067698</v>
      </c>
      <c r="E61" s="41">
        <v>1485569411</v>
      </c>
      <c r="F61" s="41">
        <v>1485569411</v>
      </c>
      <c r="G61" s="35">
        <v>-420014470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34" t="s">
        <v>459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35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32" t="s">
        <v>460</v>
      </c>
      <c r="B63" s="54">
        <v>18441656991.889999</v>
      </c>
      <c r="C63" s="54">
        <v>-201304298.69999999</v>
      </c>
      <c r="D63" s="54">
        <v>18240352693.189999</v>
      </c>
      <c r="E63" s="54">
        <v>12988824727.360001</v>
      </c>
      <c r="F63" s="54">
        <v>12988824727.360001</v>
      </c>
      <c r="G63" s="33">
        <v>-5452832264.5299997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32" t="s">
        <v>461</v>
      </c>
      <c r="B64" s="54">
        <v>0</v>
      </c>
      <c r="C64" s="54">
        <v>0</v>
      </c>
      <c r="D64" s="54">
        <v>0</v>
      </c>
      <c r="E64" s="54">
        <v>168708270.44</v>
      </c>
      <c r="F64" s="54">
        <v>168708270.44</v>
      </c>
      <c r="G64" s="33">
        <v>168708270.44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34" t="s">
        <v>462</v>
      </c>
      <c r="B65" s="41">
        <v>0</v>
      </c>
      <c r="C65" s="41">
        <v>0</v>
      </c>
      <c r="D65" s="41">
        <v>0</v>
      </c>
      <c r="E65" s="41">
        <v>168708270.44</v>
      </c>
      <c r="F65" s="41">
        <v>168708270.44</v>
      </c>
      <c r="G65" s="35">
        <v>168708270.44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32" t="s">
        <v>463</v>
      </c>
      <c r="B66" s="54">
        <v>40586550938.839996</v>
      </c>
      <c r="C66" s="54">
        <v>-201304298.69999999</v>
      </c>
      <c r="D66" s="54">
        <v>40385246640.139999</v>
      </c>
      <c r="E66" s="54">
        <v>27693876337.93</v>
      </c>
      <c r="F66" s="54">
        <v>27693876337.93</v>
      </c>
      <c r="G66" s="33">
        <v>-12892674600.91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32" t="s">
        <v>464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33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x14ac:dyDescent="0.25">
      <c r="A68" s="34" t="s">
        <v>465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35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7" x14ac:dyDescent="0.25">
      <c r="A69" s="34" t="s">
        <v>466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35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32" t="s">
        <v>467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33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36"/>
      <c r="B71" s="25"/>
      <c r="C71" s="25"/>
      <c r="D71" s="25"/>
      <c r="E71" s="25"/>
      <c r="F71" s="25"/>
      <c r="G71" s="3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41"/>
      <c r="C72" s="41"/>
      <c r="D72" s="41"/>
      <c r="E72" s="41"/>
      <c r="F72" s="41"/>
      <c r="G72" s="4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 t="s">
        <v>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6"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00"/>
  <sheetViews>
    <sheetView showGridLines="0" workbookViewId="0">
      <pane xSplit="1" ySplit="9" topLeftCell="B79" activePane="bottomRight" state="frozen"/>
      <selection pane="topRight" activeCell="B1" sqref="B1"/>
      <selection pane="bottomLeft" activeCell="A10" sqref="A10"/>
      <selection pane="bottomRight" activeCell="E86" sqref="E86"/>
    </sheetView>
  </sheetViews>
  <sheetFormatPr baseColWidth="10" defaultRowHeight="15" x14ac:dyDescent="0.25"/>
  <cols>
    <col min="1" max="1" width="53.85546875" customWidth="1"/>
    <col min="2" max="2" width="17.28515625" customWidth="1"/>
    <col min="3" max="3" width="16" customWidth="1"/>
    <col min="4" max="4" width="20.7109375" customWidth="1"/>
    <col min="5" max="5" width="17.42578125" bestFit="1" customWidth="1"/>
    <col min="6" max="7" width="20.7109375" customWidth="1"/>
  </cols>
  <sheetData>
    <row r="1" spans="1:26" x14ac:dyDescent="0.25">
      <c r="A1" s="147" t="s">
        <v>1</v>
      </c>
      <c r="B1" s="147"/>
      <c r="C1" s="147"/>
      <c r="D1" s="147"/>
      <c r="E1" s="147"/>
      <c r="F1" s="147"/>
      <c r="G1" s="1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47" t="s">
        <v>4</v>
      </c>
      <c r="B2" s="147"/>
      <c r="C2" s="147"/>
      <c r="D2" s="147"/>
      <c r="E2" s="147"/>
      <c r="F2" s="147"/>
      <c r="G2" s="1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47" t="s">
        <v>164</v>
      </c>
      <c r="B3" s="147"/>
      <c r="C3" s="147"/>
      <c r="D3" s="147"/>
      <c r="E3" s="147"/>
      <c r="F3" s="147"/>
      <c r="G3" s="1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47" t="s">
        <v>0</v>
      </c>
      <c r="B4" s="147"/>
      <c r="C4" s="147"/>
      <c r="D4" s="147"/>
      <c r="E4" s="147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47" t="s">
        <v>3</v>
      </c>
      <c r="B5" s="147"/>
      <c r="C5" s="147"/>
      <c r="D5" s="147"/>
      <c r="E5" s="147"/>
      <c r="F5" s="147"/>
      <c r="G5" s="14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25" t="s">
        <v>27</v>
      </c>
      <c r="C7" s="125"/>
      <c r="D7" s="125"/>
      <c r="E7" s="125"/>
      <c r="F7" s="125"/>
      <c r="G7" s="15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50" t="s">
        <v>8</v>
      </c>
      <c r="C8" s="5" t="s">
        <v>9</v>
      </c>
      <c r="D8" s="150" t="s">
        <v>11</v>
      </c>
      <c r="E8" s="150" t="s">
        <v>29</v>
      </c>
      <c r="F8" s="150" t="s">
        <v>12</v>
      </c>
      <c r="G8" s="15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27"/>
      <c r="C9" s="7" t="s">
        <v>10</v>
      </c>
      <c r="D9" s="127"/>
      <c r="E9" s="127"/>
      <c r="F9" s="127"/>
      <c r="G9" s="15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165</v>
      </c>
      <c r="B10" s="19">
        <v>22144893947</v>
      </c>
      <c r="C10" s="19">
        <v>118794280.56</v>
      </c>
      <c r="D10" s="19">
        <v>22263688227.560001</v>
      </c>
      <c r="E10" s="19">
        <v>13425001267.799999</v>
      </c>
      <c r="F10" s="19">
        <v>12931111149.969999</v>
      </c>
      <c r="G10" s="20">
        <v>8838686959.7600002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166</v>
      </c>
      <c r="B11" s="23">
        <v>5896395165</v>
      </c>
      <c r="C11" s="23">
        <v>66471226</v>
      </c>
      <c r="D11" s="23">
        <v>5962866391</v>
      </c>
      <c r="E11" s="96">
        <v>4011295945.0999999</v>
      </c>
      <c r="F11" s="23">
        <v>3976842121.98</v>
      </c>
      <c r="G11" s="24">
        <v>1951570445.9000001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3" t="s">
        <v>167</v>
      </c>
      <c r="B12" s="21">
        <v>2905265278</v>
      </c>
      <c r="C12" s="21">
        <v>29424365</v>
      </c>
      <c r="D12" s="21">
        <v>2934689643</v>
      </c>
      <c r="E12" s="21">
        <v>2255353313.3600001</v>
      </c>
      <c r="F12" s="21">
        <v>2255353313.3600001</v>
      </c>
      <c r="G12" s="22">
        <v>679336329.63999999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3" t="s">
        <v>168</v>
      </c>
      <c r="B13" s="21">
        <v>385330495</v>
      </c>
      <c r="C13" s="21">
        <v>340830990</v>
      </c>
      <c r="D13" s="21">
        <v>726161485</v>
      </c>
      <c r="E13" s="21">
        <v>577282527.27999997</v>
      </c>
      <c r="F13" s="21">
        <v>574623840.52999997</v>
      </c>
      <c r="G13" s="22">
        <v>148878957.72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3" t="s">
        <v>169</v>
      </c>
      <c r="B14" s="21">
        <v>1072384702</v>
      </c>
      <c r="C14" s="21">
        <v>56130422</v>
      </c>
      <c r="D14" s="21">
        <v>1128515124</v>
      </c>
      <c r="E14" s="21">
        <v>426704568.57999998</v>
      </c>
      <c r="F14" s="21">
        <v>426704568.57999998</v>
      </c>
      <c r="G14" s="22">
        <v>701810555.41999996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3" t="s">
        <v>170</v>
      </c>
      <c r="B15" s="21">
        <v>511988146</v>
      </c>
      <c r="C15" s="21">
        <v>6464939</v>
      </c>
      <c r="D15" s="21">
        <v>518453085</v>
      </c>
      <c r="E15" s="21">
        <v>409835763.77999997</v>
      </c>
      <c r="F15" s="21">
        <v>387774127.41000003</v>
      </c>
      <c r="G15" s="22">
        <v>108617321.22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" t="s">
        <v>171</v>
      </c>
      <c r="B16" s="21">
        <v>430747556</v>
      </c>
      <c r="C16" s="21">
        <v>-101250619</v>
      </c>
      <c r="D16" s="21">
        <v>329496937</v>
      </c>
      <c r="E16" s="21">
        <v>203612178.40000001</v>
      </c>
      <c r="F16" s="21">
        <v>193878678.40000001</v>
      </c>
      <c r="G16" s="22">
        <v>125884758.59999999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3" t="s">
        <v>172</v>
      </c>
      <c r="B17" s="21">
        <v>299104871</v>
      </c>
      <c r="C17" s="21">
        <v>-229548338</v>
      </c>
      <c r="D17" s="21">
        <v>69556533</v>
      </c>
      <c r="E17" s="21">
        <v>0</v>
      </c>
      <c r="F17" s="21">
        <v>0</v>
      </c>
      <c r="G17" s="22">
        <v>69556533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3" t="s">
        <v>173</v>
      </c>
      <c r="B18" s="21">
        <v>291574117</v>
      </c>
      <c r="C18" s="21">
        <v>-35580533</v>
      </c>
      <c r="D18" s="21">
        <v>255993584</v>
      </c>
      <c r="E18" s="21">
        <v>138507593.69999999</v>
      </c>
      <c r="F18" s="21">
        <v>138507593.69999999</v>
      </c>
      <c r="G18" s="22">
        <v>117485990.3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" x14ac:dyDescent="0.25">
      <c r="A19" s="11" t="s">
        <v>174</v>
      </c>
      <c r="B19" s="23">
        <v>689617114</v>
      </c>
      <c r="C19" s="23">
        <v>-58427053.219999999</v>
      </c>
      <c r="D19" s="23">
        <v>631190060.77999997</v>
      </c>
      <c r="E19" s="23">
        <v>415017858.33999997</v>
      </c>
      <c r="F19" s="23">
        <v>334967805.27999997</v>
      </c>
      <c r="G19" s="24">
        <v>216172202.44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 x14ac:dyDescent="0.25">
      <c r="A20" s="13" t="s">
        <v>175</v>
      </c>
      <c r="B20" s="21">
        <v>76519668</v>
      </c>
      <c r="C20" s="21">
        <v>-11228970.279999999</v>
      </c>
      <c r="D20" s="21">
        <v>65290697.719999999</v>
      </c>
      <c r="E20" s="21">
        <v>42528939.950000003</v>
      </c>
      <c r="F20" s="21">
        <v>37300562.710000001</v>
      </c>
      <c r="G20" s="22">
        <v>22761757.77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3" t="s">
        <v>176</v>
      </c>
      <c r="B21" s="21">
        <v>137407404</v>
      </c>
      <c r="C21" s="21">
        <v>13500941.66</v>
      </c>
      <c r="D21" s="21">
        <v>150908345.66</v>
      </c>
      <c r="E21" s="21">
        <v>106005318.61</v>
      </c>
      <c r="F21" s="21">
        <v>94711055.579999998</v>
      </c>
      <c r="G21" s="22">
        <v>44903027.049999997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" x14ac:dyDescent="0.25">
      <c r="A22" s="13" t="s">
        <v>177</v>
      </c>
      <c r="B22" s="21">
        <v>87000</v>
      </c>
      <c r="C22" s="21">
        <v>26147.78</v>
      </c>
      <c r="D22" s="21">
        <v>113147.78</v>
      </c>
      <c r="E22" s="21">
        <v>16380.05</v>
      </c>
      <c r="F22" s="21">
        <v>11499.7</v>
      </c>
      <c r="G22" s="22">
        <v>96767.73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" x14ac:dyDescent="0.25">
      <c r="A23" s="13" t="s">
        <v>178</v>
      </c>
      <c r="B23" s="21">
        <v>31146882</v>
      </c>
      <c r="C23" s="21">
        <v>-1238672.8899999999</v>
      </c>
      <c r="D23" s="21">
        <v>29908209.109999999</v>
      </c>
      <c r="E23" s="21">
        <v>19286548.940000001</v>
      </c>
      <c r="F23" s="21">
        <v>15913056.5</v>
      </c>
      <c r="G23" s="22">
        <v>10621660.17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3" t="s">
        <v>179</v>
      </c>
      <c r="B24" s="21">
        <v>11301145</v>
      </c>
      <c r="C24" s="21">
        <v>11816921.33</v>
      </c>
      <c r="D24" s="21">
        <v>23118066.329999998</v>
      </c>
      <c r="E24" s="21">
        <v>9778732.6999999993</v>
      </c>
      <c r="F24" s="21">
        <v>9098887.0600000005</v>
      </c>
      <c r="G24" s="22">
        <v>13339333.630000001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3" t="s">
        <v>180</v>
      </c>
      <c r="B25" s="21">
        <v>304878318</v>
      </c>
      <c r="C25" s="21">
        <v>-54665499.789999999</v>
      </c>
      <c r="D25" s="21">
        <v>250212818.21000001</v>
      </c>
      <c r="E25" s="21">
        <v>177272290.81</v>
      </c>
      <c r="F25" s="21">
        <v>126382466.43000001</v>
      </c>
      <c r="G25" s="22">
        <v>72940527.400000006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 x14ac:dyDescent="0.25">
      <c r="A26" s="13" t="s">
        <v>181</v>
      </c>
      <c r="B26" s="21">
        <v>39454413</v>
      </c>
      <c r="C26" s="21">
        <v>1620846.36</v>
      </c>
      <c r="D26" s="21">
        <v>41075259.359999999</v>
      </c>
      <c r="E26" s="21">
        <v>15770436.68</v>
      </c>
      <c r="F26" s="21">
        <v>13659912.08</v>
      </c>
      <c r="G26" s="22">
        <v>25304822.68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3" t="s">
        <v>182</v>
      </c>
      <c r="B27" s="21">
        <v>635000</v>
      </c>
      <c r="C27" s="21">
        <v>1312747.8</v>
      </c>
      <c r="D27" s="21">
        <v>1947747.8</v>
      </c>
      <c r="E27" s="21">
        <v>1616738.4</v>
      </c>
      <c r="F27" s="21">
        <v>91616.8</v>
      </c>
      <c r="G27" s="22">
        <v>331009.40000000002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3" t="s">
        <v>183</v>
      </c>
      <c r="B28" s="21">
        <v>88187284</v>
      </c>
      <c r="C28" s="21">
        <v>-19571515.190000001</v>
      </c>
      <c r="D28" s="21">
        <v>68615768.810000002</v>
      </c>
      <c r="E28" s="21">
        <v>42742472.200000003</v>
      </c>
      <c r="F28" s="21">
        <v>37798748.420000002</v>
      </c>
      <c r="G28" s="22">
        <v>25873296.609999999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1" t="s">
        <v>184</v>
      </c>
      <c r="B29" s="23">
        <v>1824313285</v>
      </c>
      <c r="C29" s="23">
        <v>95162265.829999998</v>
      </c>
      <c r="D29" s="23">
        <v>1919475550.8299999</v>
      </c>
      <c r="E29" s="23">
        <v>1165391532.71</v>
      </c>
      <c r="F29" s="23">
        <v>1071121202.79</v>
      </c>
      <c r="G29" s="24">
        <v>754084018.12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3" t="s">
        <v>185</v>
      </c>
      <c r="B30" s="21">
        <v>141828066</v>
      </c>
      <c r="C30" s="21">
        <v>33490311.5</v>
      </c>
      <c r="D30" s="21">
        <v>175318377.5</v>
      </c>
      <c r="E30" s="21">
        <v>139050579.34999999</v>
      </c>
      <c r="F30" s="21">
        <v>136116971.86000001</v>
      </c>
      <c r="G30" s="22">
        <v>36267798.149999999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3" t="s">
        <v>186</v>
      </c>
      <c r="B31" s="21">
        <v>582982516</v>
      </c>
      <c r="C31" s="21">
        <v>-56113490.039999999</v>
      </c>
      <c r="D31" s="21">
        <v>526869025.95999998</v>
      </c>
      <c r="E31" s="21">
        <v>362821723.80000001</v>
      </c>
      <c r="F31" s="21">
        <v>354608663.10000002</v>
      </c>
      <c r="G31" s="22">
        <v>164047302.16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" x14ac:dyDescent="0.25">
      <c r="A32" s="13" t="s">
        <v>187</v>
      </c>
      <c r="B32" s="21">
        <v>248513840</v>
      </c>
      <c r="C32" s="21">
        <v>133857028.94</v>
      </c>
      <c r="D32" s="21">
        <v>382370868.94</v>
      </c>
      <c r="E32" s="21">
        <v>207824712.22</v>
      </c>
      <c r="F32" s="21">
        <v>182811334.16</v>
      </c>
      <c r="G32" s="22">
        <v>174546156.72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3" t="s">
        <v>188</v>
      </c>
      <c r="B33" s="21">
        <v>113861941</v>
      </c>
      <c r="C33" s="21">
        <v>8053232.5700000003</v>
      </c>
      <c r="D33" s="21">
        <v>121915173.56999999</v>
      </c>
      <c r="E33" s="21">
        <v>37802228.909999996</v>
      </c>
      <c r="F33" s="21">
        <v>36737525.479999997</v>
      </c>
      <c r="G33" s="22">
        <v>84112944.659999996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" x14ac:dyDescent="0.25">
      <c r="A34" s="13" t="s">
        <v>189</v>
      </c>
      <c r="B34" s="21">
        <v>275589569</v>
      </c>
      <c r="C34" s="21">
        <v>-22090920.350000001</v>
      </c>
      <c r="D34" s="21">
        <v>253498648.65000001</v>
      </c>
      <c r="E34" s="21">
        <v>112447655.56</v>
      </c>
      <c r="F34" s="21">
        <v>94317002.879999995</v>
      </c>
      <c r="G34" s="22">
        <v>141050993.09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3" t="s">
        <v>190</v>
      </c>
      <c r="B35" s="21">
        <v>102625504</v>
      </c>
      <c r="C35" s="21">
        <v>94044410.319999993</v>
      </c>
      <c r="D35" s="21">
        <v>196669914.31999999</v>
      </c>
      <c r="E35" s="21">
        <v>152391730.18000001</v>
      </c>
      <c r="F35" s="21">
        <v>127425176.25</v>
      </c>
      <c r="G35" s="22">
        <v>44278184.140000001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3" t="s">
        <v>191</v>
      </c>
      <c r="B36" s="21">
        <v>25600013</v>
      </c>
      <c r="C36" s="21">
        <v>7998631.6600000001</v>
      </c>
      <c r="D36" s="21">
        <v>33598644.659999996</v>
      </c>
      <c r="E36" s="21">
        <v>17387068.010000002</v>
      </c>
      <c r="F36" s="21">
        <v>15827694.470000001</v>
      </c>
      <c r="G36" s="22">
        <v>16211576.65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3" t="s">
        <v>192</v>
      </c>
      <c r="B37" s="21">
        <v>186488779</v>
      </c>
      <c r="C37" s="21">
        <v>-112688987.8</v>
      </c>
      <c r="D37" s="21">
        <v>73799791.200000003</v>
      </c>
      <c r="E37" s="21">
        <v>40967269.880000003</v>
      </c>
      <c r="F37" s="21">
        <v>37325476.310000002</v>
      </c>
      <c r="G37" s="22">
        <v>32832521.32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3" t="s">
        <v>193</v>
      </c>
      <c r="B38" s="21">
        <v>146823057</v>
      </c>
      <c r="C38" s="21">
        <v>8612049.0299999993</v>
      </c>
      <c r="D38" s="21">
        <v>155435106.03</v>
      </c>
      <c r="E38" s="21">
        <v>94698564.799999997</v>
      </c>
      <c r="F38" s="21">
        <v>85951358.280000001</v>
      </c>
      <c r="G38" s="22">
        <v>60736541.229999997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" x14ac:dyDescent="0.25">
      <c r="A39" s="11" t="s">
        <v>194</v>
      </c>
      <c r="B39" s="23">
        <v>9878698854</v>
      </c>
      <c r="C39" s="23">
        <v>27984990.059999999</v>
      </c>
      <c r="D39" s="23">
        <v>9906683844.0599995</v>
      </c>
      <c r="E39" s="23">
        <v>4912302077.1999998</v>
      </c>
      <c r="F39" s="23">
        <v>4643443030.5699997</v>
      </c>
      <c r="G39" s="24">
        <v>4994381766.8599997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 x14ac:dyDescent="0.25">
      <c r="A40" s="13" t="s">
        <v>195</v>
      </c>
      <c r="B40" s="21">
        <v>6479628686</v>
      </c>
      <c r="C40" s="21">
        <v>290750545.81999999</v>
      </c>
      <c r="D40" s="21">
        <v>6770379231.8199997</v>
      </c>
      <c r="E40" s="21">
        <v>3488541929.8600001</v>
      </c>
      <c r="F40" s="21">
        <v>3320265914.4200001</v>
      </c>
      <c r="G40" s="22">
        <v>3281837301.96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3" t="s">
        <v>196</v>
      </c>
      <c r="B41" s="21">
        <v>6090000</v>
      </c>
      <c r="C41" s="21">
        <v>-2725000</v>
      </c>
      <c r="D41" s="21">
        <v>3365000</v>
      </c>
      <c r="E41" s="21">
        <v>2108750</v>
      </c>
      <c r="F41" s="21">
        <v>2108750</v>
      </c>
      <c r="G41" s="22">
        <v>1256250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3" t="s">
        <v>197</v>
      </c>
      <c r="B42" s="21">
        <v>1186587135</v>
      </c>
      <c r="C42" s="21">
        <v>-407051930.54000002</v>
      </c>
      <c r="D42" s="21">
        <v>779535204.46000004</v>
      </c>
      <c r="E42" s="21">
        <v>548113627.49000001</v>
      </c>
      <c r="F42" s="21">
        <v>511559112.88999999</v>
      </c>
      <c r="G42" s="22">
        <v>231421576.97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3" t="s">
        <v>198</v>
      </c>
      <c r="B43" s="21">
        <v>387916916</v>
      </c>
      <c r="C43" s="21">
        <v>43772543.630000003</v>
      </c>
      <c r="D43" s="21">
        <v>431689459.63</v>
      </c>
      <c r="E43" s="21">
        <v>270475032.74000001</v>
      </c>
      <c r="F43" s="21">
        <v>242982998.87</v>
      </c>
      <c r="G43" s="22">
        <v>161214426.88999999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3" t="s">
        <v>199</v>
      </c>
      <c r="B44" s="21">
        <v>1195700171</v>
      </c>
      <c r="C44" s="21">
        <v>57831958.149999999</v>
      </c>
      <c r="D44" s="21">
        <v>1253532129.1500001</v>
      </c>
      <c r="E44" s="21">
        <v>522748094.11000001</v>
      </c>
      <c r="F44" s="21">
        <v>515886824.38999999</v>
      </c>
      <c r="G44" s="22">
        <v>730784035.03999996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" x14ac:dyDescent="0.25">
      <c r="A45" s="13" t="s">
        <v>200</v>
      </c>
      <c r="B45" s="21">
        <v>11166961</v>
      </c>
      <c r="C45" s="21">
        <v>17800000</v>
      </c>
      <c r="D45" s="21">
        <v>28966961</v>
      </c>
      <c r="E45" s="21">
        <v>23750000</v>
      </c>
      <c r="F45" s="21">
        <v>350000</v>
      </c>
      <c r="G45" s="22">
        <v>5216961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13" t="s">
        <v>201</v>
      </c>
      <c r="B46" s="21">
        <v>558790000</v>
      </c>
      <c r="C46" s="21">
        <v>0</v>
      </c>
      <c r="D46" s="21">
        <v>558790000</v>
      </c>
      <c r="E46" s="21">
        <v>0</v>
      </c>
      <c r="F46" s="21">
        <v>0</v>
      </c>
      <c r="G46" s="22">
        <v>558790000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13" t="s">
        <v>202</v>
      </c>
      <c r="B47" s="21">
        <v>52818985</v>
      </c>
      <c r="C47" s="21">
        <v>27606873</v>
      </c>
      <c r="D47" s="21">
        <v>80425858</v>
      </c>
      <c r="E47" s="21">
        <v>56564643</v>
      </c>
      <c r="F47" s="21">
        <v>50289430</v>
      </c>
      <c r="G47" s="22">
        <v>23861215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13" t="s">
        <v>203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7" x14ac:dyDescent="0.25">
      <c r="A49" s="11" t="s">
        <v>204</v>
      </c>
      <c r="B49" s="23">
        <v>77225538</v>
      </c>
      <c r="C49" s="23">
        <v>54274680.950000003</v>
      </c>
      <c r="D49" s="23">
        <v>131500218.95</v>
      </c>
      <c r="E49" s="23">
        <v>37652513.850000001</v>
      </c>
      <c r="F49" s="23">
        <v>21959141.75</v>
      </c>
      <c r="G49" s="24">
        <v>93847705.099999994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3" t="s">
        <v>205</v>
      </c>
      <c r="B50" s="21">
        <v>19390464</v>
      </c>
      <c r="C50" s="21">
        <v>3155623.55</v>
      </c>
      <c r="D50" s="21">
        <v>22546087.550000001</v>
      </c>
      <c r="E50" s="21">
        <v>7693226.8300000001</v>
      </c>
      <c r="F50" s="21">
        <v>6460122.2199999997</v>
      </c>
      <c r="G50" s="22">
        <v>14852860.720000001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3" t="s">
        <v>206</v>
      </c>
      <c r="B51" s="21">
        <v>5641250</v>
      </c>
      <c r="C51" s="21">
        <v>3233317.71</v>
      </c>
      <c r="D51" s="21">
        <v>8874567.7100000009</v>
      </c>
      <c r="E51" s="21">
        <v>7294494.2400000002</v>
      </c>
      <c r="F51" s="21">
        <v>6798890.8399999999</v>
      </c>
      <c r="G51" s="22">
        <v>1580073.47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3" t="s">
        <v>207</v>
      </c>
      <c r="B52" s="21">
        <v>0</v>
      </c>
      <c r="C52" s="21">
        <v>8307282</v>
      </c>
      <c r="D52" s="21">
        <v>8307282</v>
      </c>
      <c r="E52" s="21">
        <v>1424323.7</v>
      </c>
      <c r="F52" s="21">
        <v>1424323.7</v>
      </c>
      <c r="G52" s="22">
        <v>6882958.2999999998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3" t="s">
        <v>208</v>
      </c>
      <c r="B53" s="21">
        <v>0</v>
      </c>
      <c r="C53" s="21">
        <v>21910211</v>
      </c>
      <c r="D53" s="21">
        <v>21910211</v>
      </c>
      <c r="E53" s="21">
        <v>15627554.26</v>
      </c>
      <c r="F53" s="21">
        <v>3406194.32</v>
      </c>
      <c r="G53" s="22">
        <v>6282656.7400000002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3" t="s">
        <v>209</v>
      </c>
      <c r="B54" s="21">
        <v>0</v>
      </c>
      <c r="C54" s="21">
        <v>3800000</v>
      </c>
      <c r="D54" s="21">
        <v>3800000</v>
      </c>
      <c r="E54" s="21">
        <v>0</v>
      </c>
      <c r="F54" s="21">
        <v>0</v>
      </c>
      <c r="G54" s="22">
        <v>3800000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3" t="s">
        <v>210</v>
      </c>
      <c r="B55" s="21">
        <v>32258830</v>
      </c>
      <c r="C55" s="21">
        <v>31538298.690000001</v>
      </c>
      <c r="D55" s="21">
        <v>63797128.689999998</v>
      </c>
      <c r="E55" s="21">
        <v>4782122.82</v>
      </c>
      <c r="F55" s="21">
        <v>3415818.67</v>
      </c>
      <c r="G55" s="22">
        <v>59015005.869999997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3" t="s">
        <v>211</v>
      </c>
      <c r="B56" s="21">
        <v>0</v>
      </c>
      <c r="C56" s="21">
        <v>33800</v>
      </c>
      <c r="D56" s="21">
        <v>33800</v>
      </c>
      <c r="E56" s="21">
        <v>33640</v>
      </c>
      <c r="F56" s="21">
        <v>33640</v>
      </c>
      <c r="G56" s="22">
        <v>160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3" t="s">
        <v>212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3" t="s">
        <v>213</v>
      </c>
      <c r="B58" s="21">
        <v>19934994</v>
      </c>
      <c r="C58" s="21">
        <v>-17703852</v>
      </c>
      <c r="D58" s="21">
        <v>2231142</v>
      </c>
      <c r="E58" s="21">
        <v>797152</v>
      </c>
      <c r="F58" s="21">
        <v>420152</v>
      </c>
      <c r="G58" s="22">
        <v>1433990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1" t="s">
        <v>214</v>
      </c>
      <c r="B59" s="23">
        <v>62101065</v>
      </c>
      <c r="C59" s="23">
        <v>-51525000</v>
      </c>
      <c r="D59" s="23">
        <v>10576065</v>
      </c>
      <c r="E59" s="23">
        <v>0</v>
      </c>
      <c r="F59" s="23">
        <v>0</v>
      </c>
      <c r="G59" s="24">
        <v>10576065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3" t="s">
        <v>215</v>
      </c>
      <c r="B60" s="21">
        <v>14125000</v>
      </c>
      <c r="C60" s="21">
        <v>-6525000</v>
      </c>
      <c r="D60" s="21">
        <v>7600000</v>
      </c>
      <c r="E60" s="21">
        <v>0</v>
      </c>
      <c r="F60" s="21">
        <v>0</v>
      </c>
      <c r="G60" s="22">
        <v>7600000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3" t="s">
        <v>216</v>
      </c>
      <c r="B61" s="21">
        <v>47976065</v>
      </c>
      <c r="C61" s="21">
        <v>-45000000</v>
      </c>
      <c r="D61" s="21">
        <v>2976065</v>
      </c>
      <c r="E61" s="21">
        <v>0</v>
      </c>
      <c r="F61" s="21">
        <v>0</v>
      </c>
      <c r="G61" s="22">
        <v>2976065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3" t="s">
        <v>217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7" x14ac:dyDescent="0.25">
      <c r="A63" s="11" t="s">
        <v>218</v>
      </c>
      <c r="B63" s="23">
        <v>50117504</v>
      </c>
      <c r="C63" s="23">
        <v>-13461781</v>
      </c>
      <c r="D63" s="23">
        <v>36655723</v>
      </c>
      <c r="E63" s="23">
        <v>20426553</v>
      </c>
      <c r="F63" s="23">
        <v>19863060</v>
      </c>
      <c r="G63" s="24">
        <v>16229170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7" x14ac:dyDescent="0.25">
      <c r="A64" s="13" t="s">
        <v>219</v>
      </c>
      <c r="B64" s="21">
        <v>23900000</v>
      </c>
      <c r="C64" s="21">
        <v>-10400000</v>
      </c>
      <c r="D64" s="21">
        <v>13500000</v>
      </c>
      <c r="E64" s="21">
        <v>0</v>
      </c>
      <c r="F64" s="21">
        <v>0</v>
      </c>
      <c r="G64" s="22">
        <v>13500000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13" t="s">
        <v>220</v>
      </c>
      <c r="B65" s="21">
        <v>1949608</v>
      </c>
      <c r="C65" s="21">
        <v>1650000</v>
      </c>
      <c r="D65" s="21">
        <v>3599608</v>
      </c>
      <c r="E65" s="21">
        <v>3093220</v>
      </c>
      <c r="F65" s="21">
        <v>2529727</v>
      </c>
      <c r="G65" s="22">
        <v>506388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13" t="s">
        <v>221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2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13" t="s">
        <v>222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x14ac:dyDescent="0.25">
      <c r="A68" s="13" t="s">
        <v>223</v>
      </c>
      <c r="B68" s="21">
        <v>0</v>
      </c>
      <c r="C68" s="21">
        <v>7333333</v>
      </c>
      <c r="D68" s="21">
        <v>7333333</v>
      </c>
      <c r="E68" s="21">
        <v>7333333</v>
      </c>
      <c r="F68" s="21">
        <v>7333333</v>
      </c>
      <c r="G68" s="2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13" t="s">
        <v>224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2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7" x14ac:dyDescent="0.25">
      <c r="A70" s="13" t="s">
        <v>225</v>
      </c>
      <c r="B70" s="21">
        <v>24267896</v>
      </c>
      <c r="C70" s="21">
        <v>-12045114</v>
      </c>
      <c r="D70" s="21">
        <v>12222782</v>
      </c>
      <c r="E70" s="21">
        <v>10000000</v>
      </c>
      <c r="F70" s="21">
        <v>10000000</v>
      </c>
      <c r="G70" s="22">
        <v>2222782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1" t="s">
        <v>226</v>
      </c>
      <c r="B71" s="23">
        <v>3611849987</v>
      </c>
      <c r="C71" s="23">
        <v>10691704</v>
      </c>
      <c r="D71" s="23">
        <v>3622541691</v>
      </c>
      <c r="E71" s="23">
        <v>2823002403.2399998</v>
      </c>
      <c r="F71" s="23">
        <v>2823002403.2399998</v>
      </c>
      <c r="G71" s="24">
        <v>799539287.75999999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3" t="s">
        <v>227</v>
      </c>
      <c r="B72" s="21">
        <v>3384160724</v>
      </c>
      <c r="C72" s="21">
        <v>8686910</v>
      </c>
      <c r="D72" s="21">
        <v>3392847634</v>
      </c>
      <c r="E72" s="21">
        <v>2652158439.8400002</v>
      </c>
      <c r="F72" s="21">
        <v>2652158439.8400002</v>
      </c>
      <c r="G72" s="22">
        <v>740689194.15999997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13" t="s">
        <v>228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2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13" t="s">
        <v>229</v>
      </c>
      <c r="B74" s="21">
        <v>227689263</v>
      </c>
      <c r="C74" s="21">
        <v>2004794</v>
      </c>
      <c r="D74" s="21">
        <v>229694057</v>
      </c>
      <c r="E74" s="21">
        <v>170843963.40000001</v>
      </c>
      <c r="F74" s="21">
        <v>170843963.40000001</v>
      </c>
      <c r="G74" s="22">
        <v>58850093.600000001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1" t="s">
        <v>230</v>
      </c>
      <c r="B75" s="23">
        <v>54575435</v>
      </c>
      <c r="C75" s="23">
        <v>-12376752.060000001</v>
      </c>
      <c r="D75" s="23">
        <v>42198682.939999998</v>
      </c>
      <c r="E75" s="23">
        <v>39912384.359999999</v>
      </c>
      <c r="F75" s="23">
        <v>39912384.359999999</v>
      </c>
      <c r="G75" s="24">
        <v>2286298.58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13" t="s">
        <v>231</v>
      </c>
      <c r="B76" s="21">
        <v>10715070</v>
      </c>
      <c r="C76" s="21">
        <v>479620</v>
      </c>
      <c r="D76" s="21">
        <v>11194690</v>
      </c>
      <c r="E76" s="21">
        <v>9432224.0299999993</v>
      </c>
      <c r="F76" s="21">
        <v>9432224.0299999993</v>
      </c>
      <c r="G76" s="22">
        <v>1762465.97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13" t="s">
        <v>232</v>
      </c>
      <c r="B77" s="21">
        <v>32860365</v>
      </c>
      <c r="C77" s="21">
        <v>-3016619.06</v>
      </c>
      <c r="D77" s="21">
        <v>29843745.940000001</v>
      </c>
      <c r="E77" s="21">
        <v>29319913.329999998</v>
      </c>
      <c r="F77" s="21">
        <v>29319913.329999998</v>
      </c>
      <c r="G77" s="22">
        <v>523832.61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13" t="s">
        <v>233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2"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3" t="s">
        <v>234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2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13" t="s">
        <v>235</v>
      </c>
      <c r="B80" s="21">
        <v>11000000</v>
      </c>
      <c r="C80" s="21">
        <v>-9839753</v>
      </c>
      <c r="D80" s="21">
        <v>1160247</v>
      </c>
      <c r="E80" s="21">
        <v>1160247</v>
      </c>
      <c r="F80" s="21">
        <v>1160247</v>
      </c>
      <c r="G80" s="22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13" t="s">
        <v>236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2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13" t="s">
        <v>237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2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13"/>
      <c r="B83" s="21"/>
      <c r="C83" s="21"/>
      <c r="D83" s="21"/>
      <c r="E83" s="21"/>
      <c r="F83" s="21"/>
      <c r="G83" s="2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15"/>
      <c r="B84" s="25"/>
      <c r="C84" s="25"/>
      <c r="D84" s="25"/>
      <c r="E84" s="25"/>
      <c r="F84" s="25"/>
      <c r="G84" s="2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9" t="s">
        <v>238</v>
      </c>
      <c r="B85" s="19">
        <v>18441656992</v>
      </c>
      <c r="C85" s="19">
        <v>170832626.09</v>
      </c>
      <c r="D85" s="19">
        <v>18612489618.09</v>
      </c>
      <c r="E85" s="19">
        <v>12426382467.4</v>
      </c>
      <c r="F85" s="19">
        <v>12391265696.780001</v>
      </c>
      <c r="G85" s="20">
        <v>6186107150.6899996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11" t="s">
        <v>166</v>
      </c>
      <c r="B86" s="23">
        <v>6398458103</v>
      </c>
      <c r="C86" s="23">
        <v>-238658169</v>
      </c>
      <c r="D86" s="23">
        <v>6159799934</v>
      </c>
      <c r="E86" s="96">
        <v>4147201236.1599998</v>
      </c>
      <c r="F86" s="23">
        <v>4147201236.1599998</v>
      </c>
      <c r="G86" s="24">
        <v>2012598697.8399999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13" t="s">
        <v>167</v>
      </c>
      <c r="B87" s="21">
        <v>3460436962</v>
      </c>
      <c r="C87" s="21">
        <v>-5809692</v>
      </c>
      <c r="D87" s="21">
        <v>3454627270</v>
      </c>
      <c r="E87" s="21">
        <v>2515105074.9200001</v>
      </c>
      <c r="F87" s="21">
        <v>2515105074.9200001</v>
      </c>
      <c r="G87" s="22">
        <v>939522195.08000004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13" t="s">
        <v>168</v>
      </c>
      <c r="B88" s="21">
        <v>442002749</v>
      </c>
      <c r="C88" s="21">
        <v>-273602676</v>
      </c>
      <c r="D88" s="21">
        <v>168400073</v>
      </c>
      <c r="E88" s="21">
        <v>52200152.57</v>
      </c>
      <c r="F88" s="21">
        <v>52200152.57</v>
      </c>
      <c r="G88" s="22">
        <v>116199920.43000001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13" t="s">
        <v>169</v>
      </c>
      <c r="B89" s="21">
        <v>964753993</v>
      </c>
      <c r="C89" s="21">
        <v>-166044036</v>
      </c>
      <c r="D89" s="21">
        <v>798709957</v>
      </c>
      <c r="E89" s="21">
        <v>313582060.39999998</v>
      </c>
      <c r="F89" s="21">
        <v>313582060.39999998</v>
      </c>
      <c r="G89" s="22">
        <v>485127896.60000002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13" t="s">
        <v>170</v>
      </c>
      <c r="B90" s="21">
        <v>454902234</v>
      </c>
      <c r="C90" s="21">
        <v>90836862</v>
      </c>
      <c r="D90" s="21">
        <v>545739096</v>
      </c>
      <c r="E90" s="21">
        <v>414203335.55000001</v>
      </c>
      <c r="F90" s="21">
        <v>414203335.55000001</v>
      </c>
      <c r="G90" s="22">
        <v>131535760.45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13" t="s">
        <v>171</v>
      </c>
      <c r="B91" s="21">
        <v>381052889</v>
      </c>
      <c r="C91" s="21">
        <v>134441452</v>
      </c>
      <c r="D91" s="21">
        <v>515494341</v>
      </c>
      <c r="E91" s="21">
        <v>396892330.39999998</v>
      </c>
      <c r="F91" s="21">
        <v>396892330.39999998</v>
      </c>
      <c r="G91" s="22">
        <v>118602010.59999999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13" t="s">
        <v>172</v>
      </c>
      <c r="B92" s="21">
        <v>26086968</v>
      </c>
      <c r="C92" s="21">
        <v>24823986</v>
      </c>
      <c r="D92" s="21">
        <v>50910954</v>
      </c>
      <c r="E92" s="21">
        <v>0</v>
      </c>
      <c r="F92" s="21">
        <v>0</v>
      </c>
      <c r="G92" s="22">
        <v>50910954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13" t="s">
        <v>173</v>
      </c>
      <c r="B93" s="21">
        <v>669222308</v>
      </c>
      <c r="C93" s="21">
        <v>-43304065</v>
      </c>
      <c r="D93" s="21">
        <v>625918243</v>
      </c>
      <c r="E93" s="21">
        <v>455218282.31999999</v>
      </c>
      <c r="F93" s="21">
        <v>455218282.31999999</v>
      </c>
      <c r="G93" s="22">
        <v>170699960.68000001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7" x14ac:dyDescent="0.25">
      <c r="A94" s="11" t="s">
        <v>174</v>
      </c>
      <c r="B94" s="23">
        <v>56392193</v>
      </c>
      <c r="C94" s="23">
        <v>63473479.390000001</v>
      </c>
      <c r="D94" s="23">
        <v>119865672.39</v>
      </c>
      <c r="E94" s="23">
        <v>88740332.680000007</v>
      </c>
      <c r="F94" s="23">
        <v>85810241.519999996</v>
      </c>
      <c r="G94" s="24">
        <v>31125339.710000001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7" x14ac:dyDescent="0.25">
      <c r="A95" s="13" t="s">
        <v>175</v>
      </c>
      <c r="B95" s="21">
        <v>13580477</v>
      </c>
      <c r="C95" s="21">
        <v>29772884.140000001</v>
      </c>
      <c r="D95" s="21">
        <v>43353361.140000001</v>
      </c>
      <c r="E95" s="21">
        <v>40066981.93</v>
      </c>
      <c r="F95" s="21">
        <v>40066981.93</v>
      </c>
      <c r="G95" s="22">
        <v>3286379.21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13" t="s">
        <v>176</v>
      </c>
      <c r="B96" s="21">
        <v>8532759</v>
      </c>
      <c r="C96" s="21">
        <v>23020891.93</v>
      </c>
      <c r="D96" s="21">
        <v>31553650.93</v>
      </c>
      <c r="E96" s="21">
        <v>30185037.190000001</v>
      </c>
      <c r="F96" s="21">
        <v>30185037.190000001</v>
      </c>
      <c r="G96" s="22">
        <v>1368613.74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7" x14ac:dyDescent="0.25">
      <c r="A97" s="13" t="s">
        <v>177</v>
      </c>
      <c r="B97" s="21">
        <v>0</v>
      </c>
      <c r="C97" s="21">
        <v>31</v>
      </c>
      <c r="D97" s="21">
        <v>31</v>
      </c>
      <c r="E97" s="21">
        <v>30.01</v>
      </c>
      <c r="F97" s="21">
        <v>30.01</v>
      </c>
      <c r="G97" s="22">
        <v>0.99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7" x14ac:dyDescent="0.25">
      <c r="A98" s="13" t="s">
        <v>178</v>
      </c>
      <c r="B98" s="21">
        <v>545231</v>
      </c>
      <c r="C98" s="21">
        <v>8074707</v>
      </c>
      <c r="D98" s="21">
        <v>8619938</v>
      </c>
      <c r="E98" s="21">
        <v>8156899.2199999997</v>
      </c>
      <c r="F98" s="21">
        <v>8156899.2199999997</v>
      </c>
      <c r="G98" s="22">
        <v>463038.78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13" t="s">
        <v>179</v>
      </c>
      <c r="B99" s="21">
        <v>4000</v>
      </c>
      <c r="C99" s="21">
        <v>264147</v>
      </c>
      <c r="D99" s="21">
        <v>268147</v>
      </c>
      <c r="E99" s="21">
        <v>264143.15999999997</v>
      </c>
      <c r="F99" s="21">
        <v>264143.15999999997</v>
      </c>
      <c r="G99" s="22">
        <v>4003.84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13" t="s">
        <v>180</v>
      </c>
      <c r="B100" s="21">
        <v>5410607</v>
      </c>
      <c r="C100" s="21">
        <v>5977539</v>
      </c>
      <c r="D100" s="21">
        <v>11388146</v>
      </c>
      <c r="E100" s="21">
        <v>6071585.9699999997</v>
      </c>
      <c r="F100" s="21">
        <v>6070835.9699999997</v>
      </c>
      <c r="G100" s="22">
        <v>5316560.03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7" x14ac:dyDescent="0.25">
      <c r="A101" s="13" t="s">
        <v>181</v>
      </c>
      <c r="B101" s="21">
        <v>19293291</v>
      </c>
      <c r="C101" s="21">
        <v>-357929</v>
      </c>
      <c r="D101" s="21">
        <v>18935362</v>
      </c>
      <c r="E101" s="21">
        <v>317660.15000000002</v>
      </c>
      <c r="F101" s="21">
        <v>317660.15000000002</v>
      </c>
      <c r="G101" s="22">
        <v>18617701.850000001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13" t="s">
        <v>182</v>
      </c>
      <c r="B102" s="21">
        <v>7356000</v>
      </c>
      <c r="C102" s="21">
        <v>-3830809</v>
      </c>
      <c r="D102" s="21">
        <v>3525191</v>
      </c>
      <c r="E102" s="21">
        <v>2412071.16</v>
      </c>
      <c r="F102" s="21">
        <v>0</v>
      </c>
      <c r="G102" s="22">
        <v>1113119.8400000001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3" t="s">
        <v>183</v>
      </c>
      <c r="B103" s="21">
        <v>1669828</v>
      </c>
      <c r="C103" s="21">
        <v>552017.31999999995</v>
      </c>
      <c r="D103" s="21">
        <v>2221845.3199999998</v>
      </c>
      <c r="E103" s="21">
        <v>1265923.8899999999</v>
      </c>
      <c r="F103" s="21">
        <v>748653.89</v>
      </c>
      <c r="G103" s="22">
        <v>955921.43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11" t="s">
        <v>184</v>
      </c>
      <c r="B104" s="23">
        <v>144882965</v>
      </c>
      <c r="C104" s="23">
        <v>271355488.66000003</v>
      </c>
      <c r="D104" s="23">
        <v>416238453.66000003</v>
      </c>
      <c r="E104" s="23">
        <v>267042229.72999999</v>
      </c>
      <c r="F104" s="23">
        <v>263739831.02000001</v>
      </c>
      <c r="G104" s="24">
        <v>149196223.93000001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13" t="s">
        <v>185</v>
      </c>
      <c r="B105" s="21">
        <v>38567686</v>
      </c>
      <c r="C105" s="21">
        <v>90097675.25</v>
      </c>
      <c r="D105" s="21">
        <v>128665361.25</v>
      </c>
      <c r="E105" s="21">
        <v>91041975.909999996</v>
      </c>
      <c r="F105" s="21">
        <v>91041975.909999996</v>
      </c>
      <c r="G105" s="22">
        <v>37623385.340000004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13" t="s">
        <v>186</v>
      </c>
      <c r="B106" s="21">
        <v>1633848</v>
      </c>
      <c r="C106" s="21">
        <v>6383222.0199999996</v>
      </c>
      <c r="D106" s="21">
        <v>8017070.0199999996</v>
      </c>
      <c r="E106" s="21">
        <v>2558442</v>
      </c>
      <c r="F106" s="21">
        <v>2538142</v>
      </c>
      <c r="G106" s="22">
        <v>5458628.0199999996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7" x14ac:dyDescent="0.25">
      <c r="A107" s="13" t="s">
        <v>187</v>
      </c>
      <c r="B107" s="21">
        <v>70549410</v>
      </c>
      <c r="C107" s="21">
        <v>-2480114.58</v>
      </c>
      <c r="D107" s="21">
        <v>68069295.420000002</v>
      </c>
      <c r="E107" s="21">
        <v>32482318.539999999</v>
      </c>
      <c r="F107" s="21">
        <v>31153943.539999999</v>
      </c>
      <c r="G107" s="22">
        <v>35586976.880000003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13" t="s">
        <v>188</v>
      </c>
      <c r="B108" s="21">
        <v>0</v>
      </c>
      <c r="C108" s="21">
        <v>277404.14</v>
      </c>
      <c r="D108" s="21">
        <v>277404.14</v>
      </c>
      <c r="E108" s="21">
        <v>115707.02</v>
      </c>
      <c r="F108" s="21">
        <v>115707.02</v>
      </c>
      <c r="G108" s="22">
        <v>161697.12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7" x14ac:dyDescent="0.25">
      <c r="A109" s="13" t="s">
        <v>189</v>
      </c>
      <c r="B109" s="21">
        <v>20912118</v>
      </c>
      <c r="C109" s="21">
        <v>149793943.34</v>
      </c>
      <c r="D109" s="21">
        <v>170706061.34</v>
      </c>
      <c r="E109" s="21">
        <v>108303168.25</v>
      </c>
      <c r="F109" s="21">
        <v>108223043.15000001</v>
      </c>
      <c r="G109" s="22">
        <v>62402893.090000004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13" t="s">
        <v>190</v>
      </c>
      <c r="B110" s="21">
        <v>1741978</v>
      </c>
      <c r="C110" s="21">
        <v>-6726.92</v>
      </c>
      <c r="D110" s="21">
        <v>1735251.08</v>
      </c>
      <c r="E110" s="21">
        <v>536082.28</v>
      </c>
      <c r="F110" s="21">
        <v>536082.28</v>
      </c>
      <c r="G110" s="22">
        <v>1199168.8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13" t="s">
        <v>191</v>
      </c>
      <c r="B111" s="21">
        <v>3395649</v>
      </c>
      <c r="C111" s="21">
        <v>1523399</v>
      </c>
      <c r="D111" s="21">
        <v>4919048</v>
      </c>
      <c r="E111" s="21">
        <v>3023613.64</v>
      </c>
      <c r="F111" s="21">
        <v>2973462.64</v>
      </c>
      <c r="G111" s="22">
        <v>1895434.36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13" t="s">
        <v>192</v>
      </c>
      <c r="B112" s="21">
        <v>8082276</v>
      </c>
      <c r="C112" s="21">
        <v>1537938.96</v>
      </c>
      <c r="D112" s="21">
        <v>9620214.9600000009</v>
      </c>
      <c r="E112" s="21">
        <v>5030712.47</v>
      </c>
      <c r="F112" s="21">
        <v>4745489.46</v>
      </c>
      <c r="G112" s="22">
        <v>4589502.49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13" t="s">
        <v>193</v>
      </c>
      <c r="B113" s="21">
        <v>0</v>
      </c>
      <c r="C113" s="21">
        <v>24228747.449999999</v>
      </c>
      <c r="D113" s="21">
        <v>24228747.449999999</v>
      </c>
      <c r="E113" s="21">
        <v>23950209.620000001</v>
      </c>
      <c r="F113" s="21">
        <v>22411985.02</v>
      </c>
      <c r="G113" s="22">
        <v>278537.83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7" x14ac:dyDescent="0.25">
      <c r="A114" s="11" t="s">
        <v>194</v>
      </c>
      <c r="B114" s="23">
        <v>7817580086</v>
      </c>
      <c r="C114" s="23">
        <v>429306961.00999999</v>
      </c>
      <c r="D114" s="23">
        <v>8246887047.0100002</v>
      </c>
      <c r="E114" s="23">
        <v>5050949184.1899996</v>
      </c>
      <c r="F114" s="23">
        <v>5024467493.3999996</v>
      </c>
      <c r="G114" s="24">
        <v>3195937862.8200002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7" x14ac:dyDescent="0.25">
      <c r="A115" s="13" t="s">
        <v>195</v>
      </c>
      <c r="B115" s="21">
        <v>7492645535</v>
      </c>
      <c r="C115" s="21">
        <v>398498080.29000002</v>
      </c>
      <c r="D115" s="21">
        <v>7891143615.29</v>
      </c>
      <c r="E115" s="21">
        <v>4816996595.4399996</v>
      </c>
      <c r="F115" s="21">
        <v>4790514904.6499996</v>
      </c>
      <c r="G115" s="22">
        <v>3074147019.8499999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13" t="s">
        <v>196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2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13" t="s">
        <v>197</v>
      </c>
      <c r="B117" s="21">
        <v>262896500</v>
      </c>
      <c r="C117" s="21">
        <v>-114257724.15000001</v>
      </c>
      <c r="D117" s="21">
        <v>148638775.84999999</v>
      </c>
      <c r="E117" s="21">
        <v>66186193.909999996</v>
      </c>
      <c r="F117" s="21">
        <v>66186193.909999996</v>
      </c>
      <c r="G117" s="22">
        <v>82452581.939999998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13" t="s">
        <v>198</v>
      </c>
      <c r="B118" s="21">
        <v>62038051</v>
      </c>
      <c r="C118" s="21">
        <v>145066604.87</v>
      </c>
      <c r="D118" s="21">
        <v>207104655.87</v>
      </c>
      <c r="E118" s="21">
        <v>167766394.84</v>
      </c>
      <c r="F118" s="21">
        <v>167766394.84</v>
      </c>
      <c r="G118" s="22">
        <v>39338261.030000001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13" t="s">
        <v>199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2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7" x14ac:dyDescent="0.25">
      <c r="A120" s="13" t="s">
        <v>200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2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13" t="s">
        <v>201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2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13" t="s">
        <v>202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2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13" t="s">
        <v>203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2"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7" x14ac:dyDescent="0.25">
      <c r="A124" s="11" t="s">
        <v>204</v>
      </c>
      <c r="B124" s="23">
        <v>34446056</v>
      </c>
      <c r="C124" s="23">
        <v>-6747157.9400000004</v>
      </c>
      <c r="D124" s="23">
        <v>27698898.059999999</v>
      </c>
      <c r="E124" s="23">
        <v>10652626.77</v>
      </c>
      <c r="F124" s="23">
        <v>8250036.8099999996</v>
      </c>
      <c r="G124" s="24">
        <v>17046271.289999999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13" t="s">
        <v>205</v>
      </c>
      <c r="B125" s="21">
        <v>7894000</v>
      </c>
      <c r="C125" s="21">
        <v>-2420887.2799999998</v>
      </c>
      <c r="D125" s="21">
        <v>5473112.7199999997</v>
      </c>
      <c r="E125" s="21">
        <v>1869112.72</v>
      </c>
      <c r="F125" s="21">
        <v>1869112.72</v>
      </c>
      <c r="G125" s="22">
        <v>3604000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13" t="s">
        <v>206</v>
      </c>
      <c r="B126" s="21">
        <v>11235450</v>
      </c>
      <c r="C126" s="21">
        <v>-2049975.04</v>
      </c>
      <c r="D126" s="21">
        <v>9185474.9600000009</v>
      </c>
      <c r="E126" s="21">
        <v>1467422.96</v>
      </c>
      <c r="F126" s="21">
        <v>1467422.96</v>
      </c>
      <c r="G126" s="22">
        <v>7718052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13" t="s">
        <v>207</v>
      </c>
      <c r="B127" s="21">
        <v>223189</v>
      </c>
      <c r="C127" s="21">
        <v>72299</v>
      </c>
      <c r="D127" s="21">
        <v>295488</v>
      </c>
      <c r="E127" s="21">
        <v>295488</v>
      </c>
      <c r="F127" s="21">
        <v>295488</v>
      </c>
      <c r="G127" s="22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13" t="s">
        <v>208</v>
      </c>
      <c r="B128" s="21">
        <v>11858417</v>
      </c>
      <c r="C128" s="21">
        <v>-2301394</v>
      </c>
      <c r="D128" s="21">
        <v>9557023</v>
      </c>
      <c r="E128" s="21">
        <v>6537154.9500000002</v>
      </c>
      <c r="F128" s="21">
        <v>4453654.99</v>
      </c>
      <c r="G128" s="22">
        <v>3019868.05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13" t="s">
        <v>209</v>
      </c>
      <c r="B129" s="21">
        <v>1910000</v>
      </c>
      <c r="C129" s="21">
        <v>-66072</v>
      </c>
      <c r="D129" s="21">
        <v>1843928</v>
      </c>
      <c r="E129" s="21">
        <v>319090</v>
      </c>
      <c r="F129" s="21">
        <v>0</v>
      </c>
      <c r="G129" s="22">
        <v>1524838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13" t="s">
        <v>210</v>
      </c>
      <c r="B130" s="21">
        <v>1125000</v>
      </c>
      <c r="C130" s="21">
        <v>18871.38</v>
      </c>
      <c r="D130" s="21">
        <v>1143871.3799999999</v>
      </c>
      <c r="E130" s="21">
        <v>164358.14000000001</v>
      </c>
      <c r="F130" s="21">
        <v>164358.14000000001</v>
      </c>
      <c r="G130" s="22">
        <v>979513.24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13" t="s">
        <v>211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2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13" t="s">
        <v>212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2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13" t="s">
        <v>213</v>
      </c>
      <c r="B133" s="21">
        <v>200000</v>
      </c>
      <c r="C133" s="21">
        <v>0</v>
      </c>
      <c r="D133" s="21">
        <v>200000</v>
      </c>
      <c r="E133" s="21">
        <v>0</v>
      </c>
      <c r="F133" s="21">
        <v>0</v>
      </c>
      <c r="G133" s="22">
        <v>200000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11" t="s">
        <v>214</v>
      </c>
      <c r="B134" s="23">
        <v>503535325</v>
      </c>
      <c r="C134" s="23">
        <v>-371664196.64999998</v>
      </c>
      <c r="D134" s="23">
        <v>131871128.34999999</v>
      </c>
      <c r="E134" s="23">
        <v>9610437.9800000004</v>
      </c>
      <c r="F134" s="23">
        <v>9610437.9800000004</v>
      </c>
      <c r="G134" s="24">
        <v>122260690.37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13" t="s">
        <v>215</v>
      </c>
      <c r="B135" s="21">
        <v>139581856</v>
      </c>
      <c r="C135" s="21">
        <v>-129895006</v>
      </c>
      <c r="D135" s="21">
        <v>9686850</v>
      </c>
      <c r="E135" s="21">
        <v>2986850</v>
      </c>
      <c r="F135" s="21">
        <v>2986850</v>
      </c>
      <c r="G135" s="22">
        <v>6700000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13" t="s">
        <v>216</v>
      </c>
      <c r="B136" s="21">
        <v>363953469</v>
      </c>
      <c r="C136" s="21">
        <v>-241769190.65000001</v>
      </c>
      <c r="D136" s="21">
        <v>122184278.34999999</v>
      </c>
      <c r="E136" s="21">
        <v>6623587.9800000004</v>
      </c>
      <c r="F136" s="21">
        <v>6623587.9800000004</v>
      </c>
      <c r="G136" s="22">
        <v>115560690.37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13" t="s">
        <v>217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2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7" x14ac:dyDescent="0.25">
      <c r="A138" s="11" t="s">
        <v>218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4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7" x14ac:dyDescent="0.25">
      <c r="A139" s="13" t="s">
        <v>219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2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13" t="s">
        <v>220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2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13" t="s">
        <v>221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2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13" t="s">
        <v>222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2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7" x14ac:dyDescent="0.25">
      <c r="A143" s="13" t="s">
        <v>223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2"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13" t="s">
        <v>224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2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7" x14ac:dyDescent="0.25">
      <c r="A145" s="13" t="s">
        <v>225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2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11" t="s">
        <v>226</v>
      </c>
      <c r="B146" s="23">
        <v>3055779000</v>
      </c>
      <c r="C146" s="23">
        <v>18901985.620000001</v>
      </c>
      <c r="D146" s="23">
        <v>3074680985.6199999</v>
      </c>
      <c r="E146" s="23">
        <v>2547624569.6199999</v>
      </c>
      <c r="F146" s="23">
        <v>2547624569.6199999</v>
      </c>
      <c r="G146" s="24">
        <v>527056416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13" t="s">
        <v>227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2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13" t="s">
        <v>228</v>
      </c>
      <c r="B148" s="21">
        <v>3055779000</v>
      </c>
      <c r="C148" s="21">
        <v>18901985.620000001</v>
      </c>
      <c r="D148" s="21">
        <v>3074680985.6199999</v>
      </c>
      <c r="E148" s="21">
        <v>2547624569.6199999</v>
      </c>
      <c r="F148" s="21">
        <v>2547624569.6199999</v>
      </c>
      <c r="G148" s="22">
        <v>527056416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13" t="s">
        <v>229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2"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11" t="s">
        <v>230</v>
      </c>
      <c r="B150" s="23">
        <v>430583264</v>
      </c>
      <c r="C150" s="23">
        <v>4864235</v>
      </c>
      <c r="D150" s="23">
        <v>435447499</v>
      </c>
      <c r="E150" s="23">
        <v>304561850.26999998</v>
      </c>
      <c r="F150" s="23">
        <v>304561850.26999998</v>
      </c>
      <c r="G150" s="24">
        <v>130885648.73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13" t="s">
        <v>231</v>
      </c>
      <c r="B151" s="21">
        <v>109468319</v>
      </c>
      <c r="C151" s="21">
        <v>0</v>
      </c>
      <c r="D151" s="21">
        <v>109468319</v>
      </c>
      <c r="E151" s="21">
        <v>76095302.129999995</v>
      </c>
      <c r="F151" s="21">
        <v>76095302.129999995</v>
      </c>
      <c r="G151" s="22">
        <v>33373016.870000001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13" t="s">
        <v>232</v>
      </c>
      <c r="B152" s="21">
        <v>317983037</v>
      </c>
      <c r="C152" s="21">
        <v>4864235</v>
      </c>
      <c r="D152" s="21">
        <v>322847272</v>
      </c>
      <c r="E152" s="21">
        <v>228466548.13999999</v>
      </c>
      <c r="F152" s="21">
        <v>228466548.13999999</v>
      </c>
      <c r="G152" s="22">
        <v>94380723.859999999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13" t="s">
        <v>233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2"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13" t="s">
        <v>234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2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13" t="s">
        <v>235</v>
      </c>
      <c r="B155" s="21">
        <v>3131908</v>
      </c>
      <c r="C155" s="21">
        <v>0</v>
      </c>
      <c r="D155" s="21">
        <v>3131908</v>
      </c>
      <c r="E155" s="21">
        <v>0</v>
      </c>
      <c r="F155" s="21">
        <v>0</v>
      </c>
      <c r="G155" s="22">
        <v>3131908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13" t="s">
        <v>236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2"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13" t="s">
        <v>237</v>
      </c>
      <c r="B157" s="21">
        <v>0</v>
      </c>
      <c r="C157" s="21">
        <v>0</v>
      </c>
      <c r="D157" s="21">
        <v>0</v>
      </c>
      <c r="E157" s="21">
        <v>0</v>
      </c>
      <c r="F157" s="21">
        <v>0</v>
      </c>
      <c r="G157" s="22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11" t="s">
        <v>64</v>
      </c>
      <c r="B158" s="23">
        <v>40586550939</v>
      </c>
      <c r="C158" s="23">
        <v>289626906.64999998</v>
      </c>
      <c r="D158" s="23">
        <v>40876177845.650002</v>
      </c>
      <c r="E158" s="23">
        <v>25851383735.200001</v>
      </c>
      <c r="F158" s="23">
        <v>25322376846.75</v>
      </c>
      <c r="G158" s="24">
        <v>15024794110.450001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13"/>
      <c r="B159" s="21"/>
      <c r="C159" s="21"/>
      <c r="D159" s="21"/>
      <c r="E159" s="21"/>
      <c r="F159" s="21"/>
      <c r="G159" s="2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15"/>
      <c r="B160" s="25"/>
      <c r="C160" s="25"/>
      <c r="D160" s="25"/>
      <c r="E160" s="25"/>
      <c r="F160" s="25"/>
      <c r="G160" s="2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 t="s">
        <v>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95">
        <f>+E11+E86</f>
        <v>8158497181.2600002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</sheetData>
  <mergeCells count="11"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20"/>
  <sheetViews>
    <sheetView showGridLines="0" workbookViewId="0">
      <pane xSplit="1" ySplit="9" topLeftCell="B163" activePane="bottomRight" state="frozen"/>
      <selection pane="topRight" activeCell="B1" sqref="B1"/>
      <selection pane="bottomLeft" activeCell="A10" sqref="A10"/>
      <selection pane="bottomRight" activeCell="E200" sqref="E200"/>
    </sheetView>
  </sheetViews>
  <sheetFormatPr baseColWidth="10" defaultRowHeight="15" x14ac:dyDescent="0.25"/>
  <cols>
    <col min="1" max="1" width="51.42578125" customWidth="1"/>
    <col min="2" max="5" width="20.7109375" customWidth="1"/>
    <col min="6" max="6" width="17.28515625" customWidth="1"/>
    <col min="7" max="7" width="20.7109375" customWidth="1"/>
  </cols>
  <sheetData>
    <row r="1" spans="1:26" x14ac:dyDescent="0.25">
      <c r="A1" s="147" t="s">
        <v>1</v>
      </c>
      <c r="B1" s="147"/>
      <c r="C1" s="147"/>
      <c r="D1" s="147"/>
      <c r="E1" s="147"/>
      <c r="F1" s="147"/>
      <c r="G1" s="1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47" t="s">
        <v>4</v>
      </c>
      <c r="B2" s="147"/>
      <c r="C2" s="147"/>
      <c r="D2" s="147"/>
      <c r="E2" s="147"/>
      <c r="F2" s="147"/>
      <c r="G2" s="1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47" t="s">
        <v>65</v>
      </c>
      <c r="B3" s="147"/>
      <c r="C3" s="147"/>
      <c r="D3" s="147"/>
      <c r="E3" s="147"/>
      <c r="F3" s="147"/>
      <c r="G3" s="1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47" t="s">
        <v>0</v>
      </c>
      <c r="B4" s="147"/>
      <c r="C4" s="147"/>
      <c r="D4" s="147"/>
      <c r="E4" s="147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47" t="s">
        <v>3</v>
      </c>
      <c r="B5" s="147"/>
      <c r="C5" s="147"/>
      <c r="D5" s="147"/>
      <c r="E5" s="147"/>
      <c r="F5" s="147"/>
      <c r="G5" s="14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8"/>
      <c r="B6" s="38"/>
      <c r="C6" s="38"/>
      <c r="D6" s="38"/>
      <c r="E6" s="38"/>
      <c r="F6" s="38"/>
      <c r="G6" s="3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25" t="s">
        <v>27</v>
      </c>
      <c r="C7" s="125"/>
      <c r="D7" s="125"/>
      <c r="E7" s="125"/>
      <c r="F7" s="125"/>
      <c r="G7" s="15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50" t="s">
        <v>8</v>
      </c>
      <c r="C8" s="5" t="s">
        <v>9</v>
      </c>
      <c r="D8" s="150" t="s">
        <v>11</v>
      </c>
      <c r="E8" s="150" t="s">
        <v>29</v>
      </c>
      <c r="F8" s="150" t="s">
        <v>12</v>
      </c>
      <c r="G8" s="15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27"/>
      <c r="C9" s="7" t="s">
        <v>10</v>
      </c>
      <c r="D9" s="127"/>
      <c r="E9" s="127"/>
      <c r="F9" s="127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66</v>
      </c>
      <c r="B10" s="19">
        <v>22144893947</v>
      </c>
      <c r="C10" s="19">
        <v>118794280.56</v>
      </c>
      <c r="D10" s="19">
        <v>22263688227.560001</v>
      </c>
      <c r="E10" s="19">
        <v>13425001267.799999</v>
      </c>
      <c r="F10" s="19">
        <v>12931111149.969999</v>
      </c>
      <c r="G10" s="20">
        <v>8838686959.7600002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67</v>
      </c>
      <c r="B11" s="23">
        <v>13808222072</v>
      </c>
      <c r="C11" s="23">
        <v>-85968274.260000005</v>
      </c>
      <c r="D11" s="23">
        <v>13722253797.74</v>
      </c>
      <c r="E11" s="23">
        <v>9436729803.3400002</v>
      </c>
      <c r="F11" s="23">
        <v>9073329476.9500008</v>
      </c>
      <c r="G11" s="24">
        <v>4285523994.4000001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3" t="s">
        <v>68</v>
      </c>
      <c r="B12" s="21">
        <v>31603112</v>
      </c>
      <c r="C12" s="21">
        <v>-1236270.67</v>
      </c>
      <c r="D12" s="21">
        <v>30366841.329999998</v>
      </c>
      <c r="E12" s="21">
        <v>20168830.379999999</v>
      </c>
      <c r="F12" s="21">
        <v>19928196.690000001</v>
      </c>
      <c r="G12" s="22">
        <v>10198010.949999999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3" t="s">
        <v>69</v>
      </c>
      <c r="B13" s="21">
        <v>483362854</v>
      </c>
      <c r="C13" s="21">
        <v>-32643310.879999999</v>
      </c>
      <c r="D13" s="21">
        <v>450719543.12</v>
      </c>
      <c r="E13" s="21">
        <v>293624910.27999997</v>
      </c>
      <c r="F13" s="21">
        <v>282009346.31</v>
      </c>
      <c r="G13" s="22">
        <v>157094632.84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3" t="s">
        <v>70</v>
      </c>
      <c r="B14" s="21">
        <v>16375184</v>
      </c>
      <c r="C14" s="21">
        <v>-317991.95</v>
      </c>
      <c r="D14" s="21">
        <v>16057192.050000001</v>
      </c>
      <c r="E14" s="21">
        <v>10594509.67</v>
      </c>
      <c r="F14" s="21">
        <v>10192787.6</v>
      </c>
      <c r="G14" s="22">
        <v>5462682.3799999999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3" t="s">
        <v>71</v>
      </c>
      <c r="B15" s="21">
        <v>2262150922</v>
      </c>
      <c r="C15" s="21">
        <v>-93263513.379999995</v>
      </c>
      <c r="D15" s="21">
        <v>2168887408.6199999</v>
      </c>
      <c r="E15" s="21">
        <v>1425908029.3</v>
      </c>
      <c r="F15" s="21">
        <v>1336694057.77</v>
      </c>
      <c r="G15" s="22">
        <v>742979379.32000005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" t="s">
        <v>72</v>
      </c>
      <c r="B16" s="21">
        <v>3053025236</v>
      </c>
      <c r="C16" s="21">
        <v>-133468733.81</v>
      </c>
      <c r="D16" s="21">
        <v>2919556502.1900001</v>
      </c>
      <c r="E16" s="21">
        <v>2060573352.45</v>
      </c>
      <c r="F16" s="21">
        <v>2043914894.78</v>
      </c>
      <c r="G16" s="22">
        <v>858983149.74000001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3" t="s">
        <v>73</v>
      </c>
      <c r="B17" s="21">
        <v>442106695</v>
      </c>
      <c r="C17" s="21">
        <v>-9715578.6699999999</v>
      </c>
      <c r="D17" s="21">
        <v>432391116.32999998</v>
      </c>
      <c r="E17" s="21">
        <v>293280471.47000003</v>
      </c>
      <c r="F17" s="21">
        <v>284136057.44</v>
      </c>
      <c r="G17" s="22">
        <v>139110644.86000001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3" t="s">
        <v>74</v>
      </c>
      <c r="B18" s="21">
        <v>282220438</v>
      </c>
      <c r="C18" s="21">
        <v>-8649152</v>
      </c>
      <c r="D18" s="21">
        <v>273571286</v>
      </c>
      <c r="E18" s="21">
        <v>183828679.5</v>
      </c>
      <c r="F18" s="21">
        <v>144769897.59999999</v>
      </c>
      <c r="G18" s="22">
        <v>89742606.5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3" t="s">
        <v>75</v>
      </c>
      <c r="B19" s="21">
        <v>422037243</v>
      </c>
      <c r="C19" s="21">
        <v>-218429493.81</v>
      </c>
      <c r="D19" s="21">
        <v>203607749.19</v>
      </c>
      <c r="E19" s="21">
        <v>117288315.25</v>
      </c>
      <c r="F19" s="21">
        <v>93741655.090000004</v>
      </c>
      <c r="G19" s="22">
        <v>86319433.939999998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3" t="s">
        <v>76</v>
      </c>
      <c r="B20" s="21">
        <v>195861987</v>
      </c>
      <c r="C20" s="21">
        <v>-38292290.219999999</v>
      </c>
      <c r="D20" s="21">
        <v>157569696.78</v>
      </c>
      <c r="E20" s="21">
        <v>102540912.72</v>
      </c>
      <c r="F20" s="21">
        <v>74493271.25</v>
      </c>
      <c r="G20" s="22">
        <v>55028784.060000002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3" t="s">
        <v>77</v>
      </c>
      <c r="B21" s="21">
        <v>53353577</v>
      </c>
      <c r="C21" s="21">
        <v>6729649.1600000001</v>
      </c>
      <c r="D21" s="21">
        <v>60083226.159999996</v>
      </c>
      <c r="E21" s="21">
        <v>36639921.140000001</v>
      </c>
      <c r="F21" s="21">
        <v>34800794.590000004</v>
      </c>
      <c r="G21" s="22">
        <v>23443305.02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3" t="s">
        <v>78</v>
      </c>
      <c r="B22" s="21">
        <v>90285285</v>
      </c>
      <c r="C22" s="21">
        <v>-541922.01</v>
      </c>
      <c r="D22" s="21">
        <v>89743362.989999995</v>
      </c>
      <c r="E22" s="21">
        <v>59987138.590000004</v>
      </c>
      <c r="F22" s="21">
        <v>58826895.640000001</v>
      </c>
      <c r="G22" s="22">
        <v>29756224.399999999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3" t="s">
        <v>79</v>
      </c>
      <c r="B23" s="21">
        <v>314016305</v>
      </c>
      <c r="C23" s="21">
        <v>88439695.25</v>
      </c>
      <c r="D23" s="21">
        <v>402456000.25</v>
      </c>
      <c r="E23" s="21">
        <v>210080644.97999999</v>
      </c>
      <c r="F23" s="21">
        <v>137858206.25999999</v>
      </c>
      <c r="G23" s="22">
        <v>192375355.27000001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3" t="s">
        <v>80</v>
      </c>
      <c r="B24" s="21">
        <v>1500000</v>
      </c>
      <c r="C24" s="21">
        <v>0</v>
      </c>
      <c r="D24" s="21">
        <v>1500000</v>
      </c>
      <c r="E24" s="21">
        <v>0</v>
      </c>
      <c r="F24" s="21">
        <v>0</v>
      </c>
      <c r="G24" s="22">
        <v>1500000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3" t="s">
        <v>81</v>
      </c>
      <c r="B25" s="21">
        <v>641182171</v>
      </c>
      <c r="C25" s="21">
        <v>61774736.149999999</v>
      </c>
      <c r="D25" s="21">
        <v>702956907.14999998</v>
      </c>
      <c r="E25" s="21">
        <v>525139786.13</v>
      </c>
      <c r="F25" s="21">
        <v>518278516.41000003</v>
      </c>
      <c r="G25" s="22">
        <v>177817121.02000001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64" customFormat="1" ht="27" x14ac:dyDescent="0.25">
      <c r="A26" s="62" t="s">
        <v>82</v>
      </c>
      <c r="B26" s="45">
        <v>3611849987</v>
      </c>
      <c r="C26" s="45">
        <v>11041704</v>
      </c>
      <c r="D26" s="45">
        <v>3622891691</v>
      </c>
      <c r="E26" s="45">
        <v>2823352403.2399998</v>
      </c>
      <c r="F26" s="45">
        <v>2823352403.2399998</v>
      </c>
      <c r="G26" s="46">
        <v>799539287.75999999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s="64" customFormat="1" x14ac:dyDescent="0.25">
      <c r="A27" s="62" t="s">
        <v>83</v>
      </c>
      <c r="B27" s="45">
        <v>119725996</v>
      </c>
      <c r="C27" s="45">
        <v>-13074157.060000001</v>
      </c>
      <c r="D27" s="45">
        <v>106651838.94</v>
      </c>
      <c r="E27" s="45">
        <v>39912384.359999999</v>
      </c>
      <c r="F27" s="45">
        <v>39912384.359999999</v>
      </c>
      <c r="G27" s="46">
        <v>66739454.579999998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s="64" customFormat="1" x14ac:dyDescent="0.25">
      <c r="A28" s="62" t="s">
        <v>84</v>
      </c>
      <c r="B28" s="45">
        <v>121017892</v>
      </c>
      <c r="C28" s="45">
        <v>-350349.77</v>
      </c>
      <c r="D28" s="45">
        <v>120667542.23</v>
      </c>
      <c r="E28" s="45">
        <v>80947016.560000002</v>
      </c>
      <c r="F28" s="45">
        <v>77519448.920000002</v>
      </c>
      <c r="G28" s="46">
        <v>39720525.670000002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s="64" customFormat="1" x14ac:dyDescent="0.25">
      <c r="A29" s="62" t="s">
        <v>85</v>
      </c>
      <c r="B29" s="45">
        <v>446953257</v>
      </c>
      <c r="C29" s="45">
        <v>-21589204.440000001</v>
      </c>
      <c r="D29" s="45">
        <v>425364052.56</v>
      </c>
      <c r="E29" s="45">
        <v>327803336.91000003</v>
      </c>
      <c r="F29" s="45">
        <v>322480960.5</v>
      </c>
      <c r="G29" s="46">
        <v>97560715.650000006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s="64" customFormat="1" x14ac:dyDescent="0.25">
      <c r="A30" s="62" t="s">
        <v>86</v>
      </c>
      <c r="B30" s="45">
        <v>941200171</v>
      </c>
      <c r="C30" s="45">
        <v>322194725.99000001</v>
      </c>
      <c r="D30" s="45">
        <v>1263394896.99</v>
      </c>
      <c r="E30" s="45">
        <v>700738488.33000004</v>
      </c>
      <c r="F30" s="45">
        <v>658216868.95000005</v>
      </c>
      <c r="G30" s="46">
        <v>562656408.65999997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s="64" customFormat="1" ht="27" x14ac:dyDescent="0.25">
      <c r="A31" s="62" t="s">
        <v>87</v>
      </c>
      <c r="B31" s="45">
        <v>103848244</v>
      </c>
      <c r="C31" s="45">
        <v>-1419308.19</v>
      </c>
      <c r="D31" s="45">
        <v>102428935.81</v>
      </c>
      <c r="E31" s="45">
        <v>48510310.719999999</v>
      </c>
      <c r="F31" s="45">
        <v>39927856.759999998</v>
      </c>
      <c r="G31" s="46">
        <v>53918625.090000004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x14ac:dyDescent="0.25">
      <c r="A32" s="13" t="s">
        <v>88</v>
      </c>
      <c r="B32" s="21">
        <v>60085609</v>
      </c>
      <c r="C32" s="21">
        <v>-5365808.9000000004</v>
      </c>
      <c r="D32" s="21">
        <v>54719800.100000001</v>
      </c>
      <c r="E32" s="21">
        <v>33807602.640000001</v>
      </c>
      <c r="F32" s="21">
        <v>32494232.02</v>
      </c>
      <c r="G32" s="22">
        <v>20912197.460000001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 x14ac:dyDescent="0.25">
      <c r="A33" s="13" t="s">
        <v>89</v>
      </c>
      <c r="B33" s="21">
        <v>114459907</v>
      </c>
      <c r="C33" s="21">
        <v>2208300.9500000002</v>
      </c>
      <c r="D33" s="21">
        <v>116668207.95</v>
      </c>
      <c r="E33" s="21">
        <v>42002758.719999999</v>
      </c>
      <c r="F33" s="21">
        <v>39780744.770000003</v>
      </c>
      <c r="G33" s="22">
        <v>74665449.230000004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1" t="s">
        <v>90</v>
      </c>
      <c r="B34" s="23">
        <v>209230167</v>
      </c>
      <c r="C34" s="23">
        <v>19936870</v>
      </c>
      <c r="D34" s="23">
        <v>229167037</v>
      </c>
      <c r="E34" s="23">
        <v>167253681</v>
      </c>
      <c r="F34" s="23">
        <v>167253681</v>
      </c>
      <c r="G34" s="24">
        <v>61913356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3" t="s">
        <v>91</v>
      </c>
      <c r="B35" s="21">
        <v>209230167</v>
      </c>
      <c r="C35" s="21">
        <v>19936870</v>
      </c>
      <c r="D35" s="21">
        <v>229167037</v>
      </c>
      <c r="E35" s="21">
        <v>167253681</v>
      </c>
      <c r="F35" s="21">
        <v>167253681</v>
      </c>
      <c r="G35" s="22">
        <v>61913356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1" t="s">
        <v>92</v>
      </c>
      <c r="B36" s="23">
        <v>590944856</v>
      </c>
      <c r="C36" s="23">
        <v>0</v>
      </c>
      <c r="D36" s="23">
        <v>590944856</v>
      </c>
      <c r="E36" s="23">
        <v>443163974.38</v>
      </c>
      <c r="F36" s="23">
        <v>443163974.38</v>
      </c>
      <c r="G36" s="24">
        <v>147780881.62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3" t="s">
        <v>93</v>
      </c>
      <c r="B37" s="21">
        <v>590944856</v>
      </c>
      <c r="C37" s="21">
        <v>0</v>
      </c>
      <c r="D37" s="21">
        <v>590944856</v>
      </c>
      <c r="E37" s="21">
        <v>443163974.38</v>
      </c>
      <c r="F37" s="21">
        <v>443163974.38</v>
      </c>
      <c r="G37" s="22">
        <v>147780881.62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1" t="s">
        <v>94</v>
      </c>
      <c r="B38" s="23">
        <v>794893051</v>
      </c>
      <c r="C38" s="23">
        <v>0</v>
      </c>
      <c r="D38" s="23">
        <v>794893051</v>
      </c>
      <c r="E38" s="23">
        <v>405551712</v>
      </c>
      <c r="F38" s="23">
        <v>405551712</v>
      </c>
      <c r="G38" s="24">
        <v>389341339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3" t="s">
        <v>95</v>
      </c>
      <c r="B39" s="21">
        <v>31695287</v>
      </c>
      <c r="C39" s="21">
        <v>0</v>
      </c>
      <c r="D39" s="21">
        <v>31695287</v>
      </c>
      <c r="E39" s="21">
        <v>24478118</v>
      </c>
      <c r="F39" s="21">
        <v>24478118</v>
      </c>
      <c r="G39" s="22">
        <v>7217169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 x14ac:dyDescent="0.25">
      <c r="A40" s="13" t="s">
        <v>96</v>
      </c>
      <c r="B40" s="21">
        <v>184596745</v>
      </c>
      <c r="C40" s="21">
        <v>0</v>
      </c>
      <c r="D40" s="21">
        <v>184596745</v>
      </c>
      <c r="E40" s="21">
        <v>138519689</v>
      </c>
      <c r="F40" s="21">
        <v>138519689</v>
      </c>
      <c r="G40" s="22">
        <v>46077056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7" x14ac:dyDescent="0.25">
      <c r="A41" s="13" t="s">
        <v>97</v>
      </c>
      <c r="B41" s="21">
        <v>36796032</v>
      </c>
      <c r="C41" s="21">
        <v>0</v>
      </c>
      <c r="D41" s="21">
        <v>36796032</v>
      </c>
      <c r="E41" s="21">
        <v>25854650</v>
      </c>
      <c r="F41" s="21">
        <v>25854650</v>
      </c>
      <c r="G41" s="22">
        <v>10941382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3" t="s">
        <v>98</v>
      </c>
      <c r="B42" s="21">
        <v>30708917</v>
      </c>
      <c r="C42" s="21">
        <v>0</v>
      </c>
      <c r="D42" s="21">
        <v>30708917</v>
      </c>
      <c r="E42" s="21">
        <v>24586215</v>
      </c>
      <c r="F42" s="21">
        <v>24586215</v>
      </c>
      <c r="G42" s="22">
        <v>6122702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3" t="s">
        <v>99</v>
      </c>
      <c r="B43" s="21">
        <v>479333796</v>
      </c>
      <c r="C43" s="21">
        <v>0</v>
      </c>
      <c r="D43" s="21">
        <v>479333796</v>
      </c>
      <c r="E43" s="21">
        <v>168401273</v>
      </c>
      <c r="F43" s="21">
        <v>168401273</v>
      </c>
      <c r="G43" s="22">
        <v>310932523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" x14ac:dyDescent="0.25">
      <c r="A44" s="13" t="s">
        <v>100</v>
      </c>
      <c r="B44" s="21">
        <v>31762274</v>
      </c>
      <c r="C44" s="21">
        <v>0</v>
      </c>
      <c r="D44" s="21">
        <v>31762274</v>
      </c>
      <c r="E44" s="21">
        <v>23711767</v>
      </c>
      <c r="F44" s="21">
        <v>23711767</v>
      </c>
      <c r="G44" s="22">
        <v>8050507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" x14ac:dyDescent="0.25">
      <c r="A45" s="11" t="s">
        <v>101</v>
      </c>
      <c r="B45" s="23">
        <v>5097405128</v>
      </c>
      <c r="C45" s="23">
        <v>183798040.81999999</v>
      </c>
      <c r="D45" s="23">
        <v>5281203168.8199997</v>
      </c>
      <c r="E45" s="23">
        <v>2957652208.0799999</v>
      </c>
      <c r="F45" s="23">
        <v>2827162416.6399999</v>
      </c>
      <c r="G45" s="24">
        <v>2323550960.7399998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x14ac:dyDescent="0.25">
      <c r="A46" s="13" t="s">
        <v>102</v>
      </c>
      <c r="B46" s="21">
        <v>15771123</v>
      </c>
      <c r="C46" s="21">
        <v>571406</v>
      </c>
      <c r="D46" s="21">
        <v>16342529</v>
      </c>
      <c r="E46" s="21">
        <v>11335188.949999999</v>
      </c>
      <c r="F46" s="21">
        <v>11335188.949999999</v>
      </c>
      <c r="G46" s="22">
        <v>5007340.05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7" x14ac:dyDescent="0.25">
      <c r="A47" s="13" t="s">
        <v>103</v>
      </c>
      <c r="B47" s="21">
        <v>7796735</v>
      </c>
      <c r="C47" s="21">
        <v>320505</v>
      </c>
      <c r="D47" s="21">
        <v>8117240</v>
      </c>
      <c r="E47" s="21">
        <v>5749915.8099999996</v>
      </c>
      <c r="F47" s="21">
        <v>5749915.8099999996</v>
      </c>
      <c r="G47" s="22">
        <v>2367324.19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 x14ac:dyDescent="0.25">
      <c r="A48" s="13" t="s">
        <v>104</v>
      </c>
      <c r="B48" s="21">
        <v>23743196</v>
      </c>
      <c r="C48" s="21">
        <v>7200000</v>
      </c>
      <c r="D48" s="21">
        <v>30943196</v>
      </c>
      <c r="E48" s="21">
        <v>22340228</v>
      </c>
      <c r="F48" s="21">
        <v>22340228</v>
      </c>
      <c r="G48" s="22">
        <v>8602968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7" x14ac:dyDescent="0.25">
      <c r="A49" s="13" t="s">
        <v>105</v>
      </c>
      <c r="B49" s="21">
        <v>138831428</v>
      </c>
      <c r="C49" s="21">
        <v>-11945381</v>
      </c>
      <c r="D49" s="21">
        <v>126886047</v>
      </c>
      <c r="E49" s="21">
        <v>101200601</v>
      </c>
      <c r="F49" s="21">
        <v>101200601</v>
      </c>
      <c r="G49" s="22">
        <v>25685446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7" x14ac:dyDescent="0.25">
      <c r="A50" s="13" t="s">
        <v>106</v>
      </c>
      <c r="B50" s="21">
        <v>477793633</v>
      </c>
      <c r="C50" s="21">
        <v>2703258.45</v>
      </c>
      <c r="D50" s="21">
        <v>480496891.44999999</v>
      </c>
      <c r="E50" s="21">
        <v>0</v>
      </c>
      <c r="F50" s="21">
        <v>0</v>
      </c>
      <c r="G50" s="22">
        <v>480496891.44999999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 x14ac:dyDescent="0.25">
      <c r="A51" s="13" t="s">
        <v>107</v>
      </c>
      <c r="B51" s="21">
        <v>230000000</v>
      </c>
      <c r="C51" s="21">
        <v>-14381257</v>
      </c>
      <c r="D51" s="21">
        <v>215618743</v>
      </c>
      <c r="E51" s="21">
        <v>164014680.12</v>
      </c>
      <c r="F51" s="21">
        <v>164014680.12</v>
      </c>
      <c r="G51" s="22">
        <v>51604062.880000003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3" t="s">
        <v>108</v>
      </c>
      <c r="B52" s="21">
        <v>277452214</v>
      </c>
      <c r="C52" s="21">
        <v>64144457</v>
      </c>
      <c r="D52" s="21">
        <v>341596671</v>
      </c>
      <c r="E52" s="21">
        <v>64144457</v>
      </c>
      <c r="F52" s="21">
        <v>355000</v>
      </c>
      <c r="G52" s="22">
        <v>277452214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3" t="s">
        <v>109</v>
      </c>
      <c r="B53" s="21">
        <v>191932905</v>
      </c>
      <c r="C53" s="21">
        <v>21598819</v>
      </c>
      <c r="D53" s="21">
        <v>213531724</v>
      </c>
      <c r="E53" s="21">
        <v>175415210</v>
      </c>
      <c r="F53" s="21">
        <v>171095210</v>
      </c>
      <c r="G53" s="22">
        <v>38116514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3" t="s">
        <v>110</v>
      </c>
      <c r="B54" s="21">
        <v>86243941</v>
      </c>
      <c r="C54" s="21">
        <v>0</v>
      </c>
      <c r="D54" s="21">
        <v>86243941</v>
      </c>
      <c r="E54" s="21">
        <v>78191482</v>
      </c>
      <c r="F54" s="21">
        <v>78191482</v>
      </c>
      <c r="G54" s="22">
        <v>8052459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7" x14ac:dyDescent="0.25">
      <c r="A55" s="13" t="s">
        <v>111</v>
      </c>
      <c r="B55" s="21">
        <v>22215439</v>
      </c>
      <c r="C55" s="21">
        <v>0</v>
      </c>
      <c r="D55" s="21">
        <v>22215439</v>
      </c>
      <c r="E55" s="21">
        <v>19414566</v>
      </c>
      <c r="F55" s="21">
        <v>19414566</v>
      </c>
      <c r="G55" s="22">
        <v>2800873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7" x14ac:dyDescent="0.25">
      <c r="A56" s="13" t="s">
        <v>112</v>
      </c>
      <c r="B56" s="21">
        <v>24959693</v>
      </c>
      <c r="C56" s="21">
        <v>647803.62</v>
      </c>
      <c r="D56" s="21">
        <v>25607496.620000001</v>
      </c>
      <c r="E56" s="21">
        <v>9800417.6199999992</v>
      </c>
      <c r="F56" s="21">
        <v>9342830.6199999992</v>
      </c>
      <c r="G56" s="22">
        <v>15807079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7" x14ac:dyDescent="0.25">
      <c r="A57" s="13" t="s">
        <v>113</v>
      </c>
      <c r="B57" s="21">
        <v>5199005</v>
      </c>
      <c r="C57" s="21">
        <v>0</v>
      </c>
      <c r="D57" s="21">
        <v>5199005</v>
      </c>
      <c r="E57" s="21">
        <v>3782349</v>
      </c>
      <c r="F57" s="21">
        <v>3782349</v>
      </c>
      <c r="G57" s="22">
        <v>1416656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" x14ac:dyDescent="0.25">
      <c r="A58" s="13" t="s">
        <v>114</v>
      </c>
      <c r="B58" s="21">
        <v>144609570</v>
      </c>
      <c r="C58" s="21">
        <v>-71201492</v>
      </c>
      <c r="D58" s="21">
        <v>73408078</v>
      </c>
      <c r="E58" s="21">
        <v>47188479</v>
      </c>
      <c r="F58" s="21">
        <v>46774727</v>
      </c>
      <c r="G58" s="22">
        <v>26219599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" x14ac:dyDescent="0.25">
      <c r="A59" s="13" t="s">
        <v>115</v>
      </c>
      <c r="B59" s="21">
        <v>4236422</v>
      </c>
      <c r="C59" s="21">
        <v>0</v>
      </c>
      <c r="D59" s="21">
        <v>4236422</v>
      </c>
      <c r="E59" s="21">
        <v>2207132</v>
      </c>
      <c r="F59" s="21">
        <v>2207132</v>
      </c>
      <c r="G59" s="22">
        <v>2029290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3" t="s">
        <v>116</v>
      </c>
      <c r="B60" s="21">
        <v>34101401</v>
      </c>
      <c r="C60" s="21">
        <v>0</v>
      </c>
      <c r="D60" s="21">
        <v>34101401</v>
      </c>
      <c r="E60" s="21">
        <v>24131215</v>
      </c>
      <c r="F60" s="21">
        <v>22909215</v>
      </c>
      <c r="G60" s="22">
        <v>9970186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3" t="s">
        <v>117</v>
      </c>
      <c r="B61" s="21">
        <v>20204832</v>
      </c>
      <c r="C61" s="21">
        <v>0</v>
      </c>
      <c r="D61" s="21">
        <v>20204832</v>
      </c>
      <c r="E61" s="21">
        <v>6211792</v>
      </c>
      <c r="F61" s="21">
        <v>6211792</v>
      </c>
      <c r="G61" s="22">
        <v>13993040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3" t="s">
        <v>118</v>
      </c>
      <c r="B62" s="21">
        <v>87648883</v>
      </c>
      <c r="C62" s="21">
        <v>411006</v>
      </c>
      <c r="D62" s="21">
        <v>88059889</v>
      </c>
      <c r="E62" s="21">
        <v>411006</v>
      </c>
      <c r="F62" s="21">
        <v>411006</v>
      </c>
      <c r="G62" s="22">
        <v>87648883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7" x14ac:dyDescent="0.25">
      <c r="A63" s="13" t="s">
        <v>119</v>
      </c>
      <c r="B63" s="21">
        <v>53898698</v>
      </c>
      <c r="C63" s="21">
        <v>-14952169</v>
      </c>
      <c r="D63" s="21">
        <v>38946529</v>
      </c>
      <c r="E63" s="21">
        <v>23258813.440000001</v>
      </c>
      <c r="F63" s="21">
        <v>20486155.18</v>
      </c>
      <c r="G63" s="22">
        <v>15687715.560000001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7" x14ac:dyDescent="0.25">
      <c r="A64" s="13" t="s">
        <v>120</v>
      </c>
      <c r="B64" s="21">
        <v>161498409</v>
      </c>
      <c r="C64" s="21">
        <v>206740083</v>
      </c>
      <c r="D64" s="21">
        <v>368238492</v>
      </c>
      <c r="E64" s="21">
        <v>224025424.22</v>
      </c>
      <c r="F64" s="21">
        <v>224025424.22</v>
      </c>
      <c r="G64" s="22">
        <v>144213067.78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7" x14ac:dyDescent="0.25">
      <c r="A65" s="13" t="s">
        <v>121</v>
      </c>
      <c r="B65" s="21">
        <v>254053925</v>
      </c>
      <c r="C65" s="21">
        <v>40254896</v>
      </c>
      <c r="D65" s="21">
        <v>294308821</v>
      </c>
      <c r="E65" s="21">
        <v>207412248</v>
      </c>
      <c r="F65" s="21">
        <v>207412248</v>
      </c>
      <c r="G65" s="22">
        <v>86896573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7" x14ac:dyDescent="0.25">
      <c r="A66" s="13" t="s">
        <v>122</v>
      </c>
      <c r="B66" s="21">
        <v>6205964</v>
      </c>
      <c r="C66" s="21">
        <v>523416</v>
      </c>
      <c r="D66" s="21">
        <v>6729380</v>
      </c>
      <c r="E66" s="21">
        <v>5388305</v>
      </c>
      <c r="F66" s="21">
        <v>5388305</v>
      </c>
      <c r="G66" s="22">
        <v>1341075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13" t="s">
        <v>123</v>
      </c>
      <c r="B67" s="21">
        <v>1636298803</v>
      </c>
      <c r="C67" s="21">
        <v>-72771581</v>
      </c>
      <c r="D67" s="21">
        <v>1563527222</v>
      </c>
      <c r="E67" s="21">
        <v>998622999</v>
      </c>
      <c r="F67" s="21">
        <v>947141965.70000005</v>
      </c>
      <c r="G67" s="22">
        <v>564904223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x14ac:dyDescent="0.25">
      <c r="A68" s="13" t="s">
        <v>124</v>
      </c>
      <c r="B68" s="21">
        <v>1498996</v>
      </c>
      <c r="C68" s="21">
        <v>176836</v>
      </c>
      <c r="D68" s="21">
        <v>1675832</v>
      </c>
      <c r="E68" s="21">
        <v>1301079.3400000001</v>
      </c>
      <c r="F68" s="21">
        <v>1124243.3400000001</v>
      </c>
      <c r="G68" s="22">
        <v>374752.66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13" t="s">
        <v>125</v>
      </c>
      <c r="B69" s="21">
        <v>64863841</v>
      </c>
      <c r="C69" s="21">
        <v>0</v>
      </c>
      <c r="D69" s="21">
        <v>64863841</v>
      </c>
      <c r="E69" s="21">
        <v>30531420</v>
      </c>
      <c r="F69" s="21">
        <v>30531420</v>
      </c>
      <c r="G69" s="22">
        <v>34332421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3" t="s">
        <v>126</v>
      </c>
      <c r="B70" s="21">
        <v>7373662</v>
      </c>
      <c r="C70" s="21">
        <v>0</v>
      </c>
      <c r="D70" s="21">
        <v>7373662</v>
      </c>
      <c r="E70" s="21">
        <v>5246912</v>
      </c>
      <c r="F70" s="21">
        <v>5246912</v>
      </c>
      <c r="G70" s="22">
        <v>2126750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3" t="s">
        <v>127</v>
      </c>
      <c r="B71" s="21">
        <v>36312351</v>
      </c>
      <c r="C71" s="21">
        <v>0</v>
      </c>
      <c r="D71" s="21">
        <v>36312351</v>
      </c>
      <c r="E71" s="21">
        <v>4370658</v>
      </c>
      <c r="F71" s="21">
        <v>4370658</v>
      </c>
      <c r="G71" s="22">
        <v>31941693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3" t="s">
        <v>128</v>
      </c>
      <c r="B72" s="21">
        <v>2804200</v>
      </c>
      <c r="C72" s="21">
        <v>0</v>
      </c>
      <c r="D72" s="21">
        <v>2804200</v>
      </c>
      <c r="E72" s="21">
        <v>2267841</v>
      </c>
      <c r="F72" s="21">
        <v>2267841</v>
      </c>
      <c r="G72" s="22">
        <v>536359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7" x14ac:dyDescent="0.25">
      <c r="A73" s="13" t="s">
        <v>129</v>
      </c>
      <c r="B73" s="21">
        <v>159000000</v>
      </c>
      <c r="C73" s="21">
        <v>0</v>
      </c>
      <c r="D73" s="21">
        <v>159000000</v>
      </c>
      <c r="E73" s="21">
        <v>141703843</v>
      </c>
      <c r="F73" s="21">
        <v>141703843</v>
      </c>
      <c r="G73" s="22">
        <v>17296157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7" x14ac:dyDescent="0.25">
      <c r="A74" s="13" t="s">
        <v>130</v>
      </c>
      <c r="B74" s="21">
        <v>68189943</v>
      </c>
      <c r="C74" s="21">
        <v>4164665</v>
      </c>
      <c r="D74" s="21">
        <v>72354608</v>
      </c>
      <c r="E74" s="21">
        <v>52150426</v>
      </c>
      <c r="F74" s="21">
        <v>52150426</v>
      </c>
      <c r="G74" s="22">
        <v>20204182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7" x14ac:dyDescent="0.25">
      <c r="A75" s="13" t="s">
        <v>131</v>
      </c>
      <c r="B75" s="21">
        <v>42747550</v>
      </c>
      <c r="C75" s="21">
        <v>0</v>
      </c>
      <c r="D75" s="21">
        <v>42747550</v>
      </c>
      <c r="E75" s="21">
        <v>20438848</v>
      </c>
      <c r="F75" s="21">
        <v>20438848</v>
      </c>
      <c r="G75" s="22">
        <v>22308702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7" x14ac:dyDescent="0.25">
      <c r="A76" s="13" t="s">
        <v>132</v>
      </c>
      <c r="B76" s="21">
        <v>27913097</v>
      </c>
      <c r="C76" s="21">
        <v>6597090</v>
      </c>
      <c r="D76" s="21">
        <v>34510187</v>
      </c>
      <c r="E76" s="21">
        <v>27223893</v>
      </c>
      <c r="F76" s="21">
        <v>27223893</v>
      </c>
      <c r="G76" s="22">
        <v>7286294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13" t="s">
        <v>133</v>
      </c>
      <c r="B77" s="21">
        <v>34567258</v>
      </c>
      <c r="C77" s="21">
        <v>829070</v>
      </c>
      <c r="D77" s="21">
        <v>35396328</v>
      </c>
      <c r="E77" s="21">
        <v>21588271</v>
      </c>
      <c r="F77" s="21">
        <v>21588271</v>
      </c>
      <c r="G77" s="22">
        <v>13808057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13" t="s">
        <v>134</v>
      </c>
      <c r="B78" s="21">
        <v>63237151</v>
      </c>
      <c r="C78" s="21">
        <v>3874454.13</v>
      </c>
      <c r="D78" s="21">
        <v>67111605.129999995</v>
      </c>
      <c r="E78" s="21">
        <v>27915787.129999999</v>
      </c>
      <c r="F78" s="21">
        <v>27915787.129999999</v>
      </c>
      <c r="G78" s="22">
        <v>39195818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3" t="s">
        <v>135</v>
      </c>
      <c r="B79" s="21">
        <v>13676768</v>
      </c>
      <c r="C79" s="21">
        <v>0</v>
      </c>
      <c r="D79" s="21">
        <v>13676768</v>
      </c>
      <c r="E79" s="21">
        <v>7058447</v>
      </c>
      <c r="F79" s="21">
        <v>7058447</v>
      </c>
      <c r="G79" s="22">
        <v>6618321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13" t="s">
        <v>136</v>
      </c>
      <c r="B80" s="21">
        <v>8695840</v>
      </c>
      <c r="C80" s="21">
        <v>162654</v>
      </c>
      <c r="D80" s="21">
        <v>8858494</v>
      </c>
      <c r="E80" s="21">
        <v>6084774</v>
      </c>
      <c r="F80" s="21">
        <v>6084774</v>
      </c>
      <c r="G80" s="22">
        <v>2773720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13" t="s">
        <v>137</v>
      </c>
      <c r="B81" s="21">
        <v>9266141</v>
      </c>
      <c r="C81" s="21">
        <v>18185</v>
      </c>
      <c r="D81" s="21">
        <v>9284326</v>
      </c>
      <c r="E81" s="21">
        <v>5176348</v>
      </c>
      <c r="F81" s="21">
        <v>5176348</v>
      </c>
      <c r="G81" s="22">
        <v>4107978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13" t="s">
        <v>138</v>
      </c>
      <c r="B82" s="21">
        <v>10405353</v>
      </c>
      <c r="C82" s="21">
        <v>0</v>
      </c>
      <c r="D82" s="21">
        <v>10405353</v>
      </c>
      <c r="E82" s="21">
        <v>4936331</v>
      </c>
      <c r="F82" s="21">
        <v>4936331</v>
      </c>
      <c r="G82" s="22">
        <v>5469022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7" x14ac:dyDescent="0.25">
      <c r="A83" s="13" t="s">
        <v>139</v>
      </c>
      <c r="B83" s="21">
        <v>10375140</v>
      </c>
      <c r="C83" s="21">
        <v>0</v>
      </c>
      <c r="D83" s="21">
        <v>10375140</v>
      </c>
      <c r="E83" s="21">
        <v>5110142</v>
      </c>
      <c r="F83" s="21">
        <v>5110142</v>
      </c>
      <c r="G83" s="22">
        <v>5264998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13" t="s">
        <v>140</v>
      </c>
      <c r="B84" s="21">
        <v>13733716</v>
      </c>
      <c r="C84" s="21">
        <v>313200</v>
      </c>
      <c r="D84" s="21">
        <v>14046916</v>
      </c>
      <c r="E84" s="21">
        <v>5980034</v>
      </c>
      <c r="F84" s="21">
        <v>5980034</v>
      </c>
      <c r="G84" s="22">
        <v>8066882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13" t="s">
        <v>141</v>
      </c>
      <c r="B85" s="21">
        <v>14928704</v>
      </c>
      <c r="C85" s="21">
        <v>100000</v>
      </c>
      <c r="D85" s="21">
        <v>15028704</v>
      </c>
      <c r="E85" s="21">
        <v>6532608</v>
      </c>
      <c r="F85" s="21">
        <v>6532608</v>
      </c>
      <c r="G85" s="22">
        <v>8496096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13" t="s">
        <v>142</v>
      </c>
      <c r="B86" s="21">
        <v>14995629</v>
      </c>
      <c r="C86" s="21">
        <v>0</v>
      </c>
      <c r="D86" s="21">
        <v>14995629</v>
      </c>
      <c r="E86" s="21">
        <v>7421875</v>
      </c>
      <c r="F86" s="21">
        <v>7421875</v>
      </c>
      <c r="G86" s="22">
        <v>7573754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13" t="s">
        <v>143</v>
      </c>
      <c r="B87" s="21">
        <v>12727064</v>
      </c>
      <c r="C87" s="21">
        <v>0</v>
      </c>
      <c r="D87" s="21">
        <v>12727064</v>
      </c>
      <c r="E87" s="21">
        <v>8665327</v>
      </c>
      <c r="F87" s="21">
        <v>8665327</v>
      </c>
      <c r="G87" s="22">
        <v>4061737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13" t="s">
        <v>144</v>
      </c>
      <c r="B88" s="21">
        <v>10113241</v>
      </c>
      <c r="C88" s="21">
        <v>25000</v>
      </c>
      <c r="D88" s="21">
        <v>10138241</v>
      </c>
      <c r="E88" s="21">
        <v>5644766</v>
      </c>
      <c r="F88" s="21">
        <v>5644766</v>
      </c>
      <c r="G88" s="22">
        <v>4493475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7" x14ac:dyDescent="0.25">
      <c r="A89" s="13" t="s">
        <v>145</v>
      </c>
      <c r="B89" s="21">
        <v>23344226</v>
      </c>
      <c r="C89" s="21">
        <v>1108192.5</v>
      </c>
      <c r="D89" s="21">
        <v>24452418.5</v>
      </c>
      <c r="E89" s="21">
        <v>18145972.5</v>
      </c>
      <c r="F89" s="21">
        <v>18145972.5</v>
      </c>
      <c r="G89" s="22">
        <v>6306446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13" t="s">
        <v>146</v>
      </c>
      <c r="B90" s="21">
        <v>7678169</v>
      </c>
      <c r="C90" s="21">
        <v>0</v>
      </c>
      <c r="D90" s="21">
        <v>7678169</v>
      </c>
      <c r="E90" s="21">
        <v>5384567</v>
      </c>
      <c r="F90" s="21">
        <v>5384567</v>
      </c>
      <c r="G90" s="22">
        <v>2293602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7" x14ac:dyDescent="0.25">
      <c r="A91" s="13" t="s">
        <v>147</v>
      </c>
      <c r="B91" s="21">
        <v>81935817</v>
      </c>
      <c r="C91" s="21">
        <v>32656917.539999999</v>
      </c>
      <c r="D91" s="21">
        <v>114592734.54000001</v>
      </c>
      <c r="E91" s="21">
        <v>42696074.289999999</v>
      </c>
      <c r="F91" s="21">
        <v>42696074.289999999</v>
      </c>
      <c r="G91" s="22">
        <v>71896660.25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7" x14ac:dyDescent="0.25">
      <c r="A92" s="13" t="s">
        <v>148</v>
      </c>
      <c r="B92" s="21">
        <v>4865264</v>
      </c>
      <c r="C92" s="21">
        <v>0</v>
      </c>
      <c r="D92" s="21">
        <v>4865264</v>
      </c>
      <c r="E92" s="21">
        <v>1429897.21</v>
      </c>
      <c r="F92" s="21">
        <v>1429897.21</v>
      </c>
      <c r="G92" s="22">
        <v>3435366.79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7" x14ac:dyDescent="0.25">
      <c r="A93" s="13" t="s">
        <v>149</v>
      </c>
      <c r="B93" s="21">
        <v>19582640</v>
      </c>
      <c r="C93" s="21">
        <v>0</v>
      </c>
      <c r="D93" s="21">
        <v>19582640</v>
      </c>
      <c r="E93" s="21">
        <v>13584204</v>
      </c>
      <c r="F93" s="21">
        <v>13584204</v>
      </c>
      <c r="G93" s="22">
        <v>5998436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7" x14ac:dyDescent="0.25">
      <c r="A94" s="13" t="s">
        <v>150</v>
      </c>
      <c r="B94" s="21">
        <v>0</v>
      </c>
      <c r="C94" s="21">
        <v>11881112</v>
      </c>
      <c r="D94" s="21">
        <v>11881112</v>
      </c>
      <c r="E94" s="21">
        <v>8497668.0700000003</v>
      </c>
      <c r="F94" s="21">
        <v>8497668.0700000003</v>
      </c>
      <c r="G94" s="22">
        <v>3383443.93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7" x14ac:dyDescent="0.25">
      <c r="A95" s="13" t="s">
        <v>151</v>
      </c>
      <c r="B95" s="21">
        <v>412877148</v>
      </c>
      <c r="C95" s="21">
        <v>-37973105.420000002</v>
      </c>
      <c r="D95" s="21">
        <v>374904042.57999998</v>
      </c>
      <c r="E95" s="21">
        <v>265549416.38</v>
      </c>
      <c r="F95" s="21">
        <v>259692948.5</v>
      </c>
      <c r="G95" s="22">
        <v>109354626.2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7" x14ac:dyDescent="0.25">
      <c r="A96" s="13" t="s">
        <v>152</v>
      </c>
      <c r="B96" s="21">
        <v>5000000</v>
      </c>
      <c r="C96" s="21">
        <v>0</v>
      </c>
      <c r="D96" s="21">
        <v>5000000</v>
      </c>
      <c r="E96" s="21">
        <v>3429042</v>
      </c>
      <c r="F96" s="21">
        <v>3429042</v>
      </c>
      <c r="G96" s="22">
        <v>1570958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13" t="s">
        <v>153</v>
      </c>
      <c r="B97" s="21">
        <v>10000000</v>
      </c>
      <c r="C97" s="21">
        <v>0</v>
      </c>
      <c r="D97" s="21">
        <v>10000000</v>
      </c>
      <c r="E97" s="21">
        <v>7339227</v>
      </c>
      <c r="F97" s="21">
        <v>7339227</v>
      </c>
      <c r="G97" s="22">
        <v>2660773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11" t="s">
        <v>154</v>
      </c>
      <c r="B98" s="23">
        <v>1590719874</v>
      </c>
      <c r="C98" s="23">
        <v>0</v>
      </c>
      <c r="D98" s="23">
        <v>1590719874</v>
      </c>
      <c r="E98" s="23">
        <v>0</v>
      </c>
      <c r="F98" s="23">
        <v>0</v>
      </c>
      <c r="G98" s="24">
        <v>1590719874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7" x14ac:dyDescent="0.25">
      <c r="A99" s="13" t="s">
        <v>155</v>
      </c>
      <c r="B99" s="21">
        <v>1590719874</v>
      </c>
      <c r="C99" s="21">
        <v>0</v>
      </c>
      <c r="D99" s="21">
        <v>1590719874</v>
      </c>
      <c r="E99" s="21">
        <v>0</v>
      </c>
      <c r="F99" s="21">
        <v>0</v>
      </c>
      <c r="G99" s="22">
        <v>1590719874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0.5" x14ac:dyDescent="0.25">
      <c r="A100" s="11" t="s">
        <v>156</v>
      </c>
      <c r="B100" s="23">
        <v>53478799</v>
      </c>
      <c r="C100" s="23">
        <v>1027644</v>
      </c>
      <c r="D100" s="23">
        <v>54506443</v>
      </c>
      <c r="E100" s="23">
        <v>14649889</v>
      </c>
      <c r="F100" s="23">
        <v>14649889</v>
      </c>
      <c r="G100" s="24">
        <v>39856554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13" t="s">
        <v>157</v>
      </c>
      <c r="B101" s="21">
        <v>33426479</v>
      </c>
      <c r="C101" s="21">
        <v>1027644</v>
      </c>
      <c r="D101" s="21">
        <v>34454123</v>
      </c>
      <c r="E101" s="21">
        <v>14649889</v>
      </c>
      <c r="F101" s="21">
        <v>14649889</v>
      </c>
      <c r="G101" s="22">
        <v>19804234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7" x14ac:dyDescent="0.25">
      <c r="A102" s="13" t="s">
        <v>158</v>
      </c>
      <c r="B102" s="21">
        <v>1949608</v>
      </c>
      <c r="C102" s="21">
        <v>0</v>
      </c>
      <c r="D102" s="21">
        <v>1949608</v>
      </c>
      <c r="E102" s="21">
        <v>0</v>
      </c>
      <c r="F102" s="21">
        <v>0</v>
      </c>
      <c r="G102" s="22">
        <v>1949608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3" t="s">
        <v>159</v>
      </c>
      <c r="B103" s="21">
        <v>18102712</v>
      </c>
      <c r="C103" s="21">
        <v>0</v>
      </c>
      <c r="D103" s="21">
        <v>18102712</v>
      </c>
      <c r="E103" s="21">
        <v>0</v>
      </c>
      <c r="F103" s="21">
        <v>0</v>
      </c>
      <c r="G103" s="22">
        <v>18102712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11" t="s">
        <v>160</v>
      </c>
      <c r="B104" s="23">
        <v>18441656992</v>
      </c>
      <c r="C104" s="23">
        <v>170832626.09</v>
      </c>
      <c r="D104" s="23">
        <v>18612489618.09</v>
      </c>
      <c r="E104" s="23">
        <v>12426382467.4</v>
      </c>
      <c r="F104" s="23">
        <v>12391265696.780001</v>
      </c>
      <c r="G104" s="24">
        <v>6186107150.6899996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11" t="s">
        <v>67</v>
      </c>
      <c r="B105" s="23">
        <v>10978141539</v>
      </c>
      <c r="C105" s="23">
        <v>-119590221.7</v>
      </c>
      <c r="D105" s="23">
        <v>10858551317.299999</v>
      </c>
      <c r="E105" s="23">
        <v>7728585545.2600002</v>
      </c>
      <c r="F105" s="23">
        <v>7719950465.4300003</v>
      </c>
      <c r="G105" s="24">
        <v>3129965772.04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13" t="s">
        <v>68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2"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13" t="s">
        <v>69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2"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13" t="s">
        <v>70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2"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3" t="s">
        <v>71</v>
      </c>
      <c r="B109" s="21">
        <v>311195206</v>
      </c>
      <c r="C109" s="21">
        <v>-101819717</v>
      </c>
      <c r="D109" s="21">
        <v>209375489</v>
      </c>
      <c r="E109" s="21">
        <v>146847213</v>
      </c>
      <c r="F109" s="21">
        <v>141435156.88</v>
      </c>
      <c r="G109" s="22">
        <v>62528276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13" t="s">
        <v>72</v>
      </c>
      <c r="B110" s="21">
        <v>6775419035</v>
      </c>
      <c r="C110" s="21">
        <v>-26165705.100000001</v>
      </c>
      <c r="D110" s="21">
        <v>6749253329.8999996</v>
      </c>
      <c r="E110" s="21">
        <v>4579274366.8900003</v>
      </c>
      <c r="F110" s="21">
        <v>4579274366.8900003</v>
      </c>
      <c r="G110" s="22">
        <v>2169978963.0100002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13" t="s">
        <v>73</v>
      </c>
      <c r="B111" s="21">
        <v>2928194</v>
      </c>
      <c r="C111" s="21">
        <v>0</v>
      </c>
      <c r="D111" s="21">
        <v>2928194</v>
      </c>
      <c r="E111" s="21">
        <v>0</v>
      </c>
      <c r="F111" s="21">
        <v>0</v>
      </c>
      <c r="G111" s="22">
        <v>2928194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13" t="s">
        <v>74</v>
      </c>
      <c r="B112" s="21">
        <v>204498804</v>
      </c>
      <c r="C112" s="21">
        <v>-25223715</v>
      </c>
      <c r="D112" s="21">
        <v>179275089</v>
      </c>
      <c r="E112" s="21">
        <v>18912507.059999999</v>
      </c>
      <c r="F112" s="21">
        <v>18912507.059999999</v>
      </c>
      <c r="G112" s="22">
        <v>160362581.94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13" t="s">
        <v>75</v>
      </c>
      <c r="B113" s="21">
        <v>35000000</v>
      </c>
      <c r="C113" s="21">
        <v>-22904170</v>
      </c>
      <c r="D113" s="21">
        <v>12095830</v>
      </c>
      <c r="E113" s="21">
        <v>11716215.18</v>
      </c>
      <c r="F113" s="21">
        <v>11716215.18</v>
      </c>
      <c r="G113" s="22">
        <v>379614.82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13" t="s">
        <v>76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2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13" t="s">
        <v>77</v>
      </c>
      <c r="B115" s="21">
        <v>56000000</v>
      </c>
      <c r="C115" s="21">
        <v>-56000000</v>
      </c>
      <c r="D115" s="21">
        <v>0</v>
      </c>
      <c r="E115" s="21">
        <v>0</v>
      </c>
      <c r="F115" s="21">
        <v>0</v>
      </c>
      <c r="G115" s="22"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13" t="s">
        <v>78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2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13" t="s">
        <v>79</v>
      </c>
      <c r="B117" s="21">
        <v>21109227</v>
      </c>
      <c r="C117" s="21">
        <v>-20798727</v>
      </c>
      <c r="D117" s="21">
        <v>310500</v>
      </c>
      <c r="E117" s="21">
        <v>0</v>
      </c>
      <c r="F117" s="21">
        <v>0</v>
      </c>
      <c r="G117" s="22">
        <v>310500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13" t="s">
        <v>80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2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13" t="s">
        <v>81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2"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7" x14ac:dyDescent="0.25">
      <c r="A120" s="13" t="s">
        <v>82</v>
      </c>
      <c r="B120" s="21">
        <v>3055779000</v>
      </c>
      <c r="C120" s="21">
        <v>59077789.170000002</v>
      </c>
      <c r="D120" s="21">
        <v>3114856789.1700001</v>
      </c>
      <c r="E120" s="21">
        <v>2587800373.1700001</v>
      </c>
      <c r="F120" s="21">
        <v>2587800373.1700001</v>
      </c>
      <c r="G120" s="22">
        <v>527056416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13" t="s">
        <v>83</v>
      </c>
      <c r="B121" s="21">
        <v>430583264</v>
      </c>
      <c r="C121" s="21">
        <v>4864235</v>
      </c>
      <c r="D121" s="21">
        <v>435447499</v>
      </c>
      <c r="E121" s="21">
        <v>304561850.26999998</v>
      </c>
      <c r="F121" s="21">
        <v>304561850.26999998</v>
      </c>
      <c r="G121" s="22">
        <v>130885648.73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13" t="s">
        <v>84</v>
      </c>
      <c r="B122" s="21">
        <v>4295500</v>
      </c>
      <c r="C122" s="21">
        <v>0</v>
      </c>
      <c r="D122" s="21">
        <v>4295500</v>
      </c>
      <c r="E122" s="21">
        <v>0</v>
      </c>
      <c r="F122" s="21">
        <v>0</v>
      </c>
      <c r="G122" s="22">
        <v>4295500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13" t="s">
        <v>85</v>
      </c>
      <c r="B123" s="21">
        <v>20887400</v>
      </c>
      <c r="C123" s="21">
        <v>3209258.93</v>
      </c>
      <c r="D123" s="21">
        <v>24096658.93</v>
      </c>
      <c r="E123" s="21">
        <v>631242.35</v>
      </c>
      <c r="F123" s="21">
        <v>484069.34</v>
      </c>
      <c r="G123" s="22">
        <v>23465416.579999998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13" t="s">
        <v>86</v>
      </c>
      <c r="B124" s="21">
        <v>0</v>
      </c>
      <c r="C124" s="21">
        <v>28765468.940000001</v>
      </c>
      <c r="D124" s="21">
        <v>28765468.940000001</v>
      </c>
      <c r="E124" s="21">
        <v>24096926.460000001</v>
      </c>
      <c r="F124" s="21">
        <v>22558701.760000002</v>
      </c>
      <c r="G124" s="22">
        <v>4668542.4800000004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7" x14ac:dyDescent="0.25">
      <c r="A125" s="13" t="s">
        <v>87</v>
      </c>
      <c r="B125" s="21">
        <v>42732679</v>
      </c>
      <c r="C125" s="21">
        <v>38449486.439999998</v>
      </c>
      <c r="D125" s="21">
        <v>81182165.439999998</v>
      </c>
      <c r="E125" s="21">
        <v>47462270.960000001</v>
      </c>
      <c r="F125" s="21">
        <v>47413019.960000001</v>
      </c>
      <c r="G125" s="22">
        <v>33719894.479999997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13" t="s">
        <v>88</v>
      </c>
      <c r="B126" s="21">
        <v>17713230</v>
      </c>
      <c r="C126" s="21">
        <v>-1044426.08</v>
      </c>
      <c r="D126" s="21">
        <v>16668803.92</v>
      </c>
      <c r="E126" s="21">
        <v>7282579.9199999999</v>
      </c>
      <c r="F126" s="21">
        <v>5794204.9199999999</v>
      </c>
      <c r="G126" s="22">
        <v>9386224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7" x14ac:dyDescent="0.25">
      <c r="A127" s="13" t="s">
        <v>89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2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11" t="s">
        <v>90</v>
      </c>
      <c r="B128" s="23">
        <v>0</v>
      </c>
      <c r="C128" s="23">
        <v>1004400</v>
      </c>
      <c r="D128" s="23">
        <v>1004400</v>
      </c>
      <c r="E128" s="23">
        <v>1004400</v>
      </c>
      <c r="F128" s="23">
        <v>1004400</v>
      </c>
      <c r="G128" s="24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13" t="s">
        <v>91</v>
      </c>
      <c r="B129" s="21">
        <v>0</v>
      </c>
      <c r="C129" s="21">
        <v>1004400</v>
      </c>
      <c r="D129" s="21">
        <v>1004400</v>
      </c>
      <c r="E129" s="21">
        <v>1004400</v>
      </c>
      <c r="F129" s="21">
        <v>1004400</v>
      </c>
      <c r="G129" s="22"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11" t="s">
        <v>92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24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13" t="s">
        <v>93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2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11" t="s">
        <v>94</v>
      </c>
      <c r="B132" s="23">
        <v>1976429458</v>
      </c>
      <c r="C132" s="23">
        <v>55691693.990000002</v>
      </c>
      <c r="D132" s="23">
        <v>2032121151.99</v>
      </c>
      <c r="E132" s="23">
        <v>1522485471.5999999</v>
      </c>
      <c r="F132" s="23">
        <v>1521957670.72</v>
      </c>
      <c r="G132" s="24">
        <v>509635680.38999999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13" t="s">
        <v>95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2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7" x14ac:dyDescent="0.25">
      <c r="A134" s="13" t="s">
        <v>96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2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7" x14ac:dyDescent="0.25">
      <c r="A135" s="13" t="s">
        <v>97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2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13" t="s">
        <v>98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2"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13" t="s">
        <v>99</v>
      </c>
      <c r="B137" s="21">
        <v>1976429458</v>
      </c>
      <c r="C137" s="21">
        <v>55691693.990000002</v>
      </c>
      <c r="D137" s="21">
        <v>2032121151.99</v>
      </c>
      <c r="E137" s="21">
        <v>1522485471.5999999</v>
      </c>
      <c r="F137" s="21">
        <v>1521957670.72</v>
      </c>
      <c r="G137" s="22">
        <v>509635680.38999999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7" x14ac:dyDescent="0.25">
      <c r="A138" s="13" t="s">
        <v>100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2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7" x14ac:dyDescent="0.25">
      <c r="A139" s="11" t="s">
        <v>101</v>
      </c>
      <c r="B139" s="23">
        <v>5487085995</v>
      </c>
      <c r="C139" s="23">
        <v>233726753.80000001</v>
      </c>
      <c r="D139" s="23">
        <v>5720812748.8000002</v>
      </c>
      <c r="E139" s="23">
        <v>3174307050.54</v>
      </c>
      <c r="F139" s="23">
        <v>3148353160.6300001</v>
      </c>
      <c r="G139" s="24">
        <v>2546505698.2600002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7" x14ac:dyDescent="0.25">
      <c r="A140" s="13" t="s">
        <v>102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2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7" x14ac:dyDescent="0.25">
      <c r="A141" s="13" t="s">
        <v>103</v>
      </c>
      <c r="B141" s="21">
        <v>22728663</v>
      </c>
      <c r="C141" s="21">
        <v>0</v>
      </c>
      <c r="D141" s="21">
        <v>22728663</v>
      </c>
      <c r="E141" s="21">
        <v>8847398.8499999996</v>
      </c>
      <c r="F141" s="21">
        <v>8847398.8499999996</v>
      </c>
      <c r="G141" s="22">
        <v>13881264.15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7" x14ac:dyDescent="0.25">
      <c r="A142" s="13" t="s">
        <v>104</v>
      </c>
      <c r="B142" s="21">
        <v>0</v>
      </c>
      <c r="C142" s="21">
        <v>226393447.27000001</v>
      </c>
      <c r="D142" s="21">
        <v>226393447.27000001</v>
      </c>
      <c r="E142" s="21">
        <v>130211147.11</v>
      </c>
      <c r="F142" s="21">
        <v>107961539.36</v>
      </c>
      <c r="G142" s="22">
        <v>96182300.159999996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7" x14ac:dyDescent="0.25">
      <c r="A143" s="13" t="s">
        <v>105</v>
      </c>
      <c r="B143" s="21">
        <v>287825854</v>
      </c>
      <c r="C143" s="21">
        <v>-133624562</v>
      </c>
      <c r="D143" s="21">
        <v>154201292</v>
      </c>
      <c r="E143" s="21">
        <v>120536205.53</v>
      </c>
      <c r="F143" s="21">
        <v>120536205.53</v>
      </c>
      <c r="G143" s="22">
        <v>33665086.469999999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7" x14ac:dyDescent="0.25">
      <c r="A144" s="13" t="s">
        <v>106</v>
      </c>
      <c r="B144" s="21">
        <v>147743141</v>
      </c>
      <c r="C144" s="21">
        <v>10989090.619999999</v>
      </c>
      <c r="D144" s="21">
        <v>158732231.62</v>
      </c>
      <c r="E144" s="21">
        <v>71868213.170000002</v>
      </c>
      <c r="F144" s="21">
        <v>71868213.170000002</v>
      </c>
      <c r="G144" s="22">
        <v>86864018.450000003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7" x14ac:dyDescent="0.25">
      <c r="A145" s="13" t="s">
        <v>107</v>
      </c>
      <c r="B145" s="21">
        <v>62549591</v>
      </c>
      <c r="C145" s="21">
        <v>170731393</v>
      </c>
      <c r="D145" s="21">
        <v>233280984</v>
      </c>
      <c r="E145" s="21">
        <v>92477810.950000003</v>
      </c>
      <c r="F145" s="21">
        <v>90077810.950000003</v>
      </c>
      <c r="G145" s="22">
        <v>140803173.05000001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13" t="s">
        <v>108</v>
      </c>
      <c r="B146" s="21">
        <v>67345888</v>
      </c>
      <c r="C146" s="21">
        <v>89622605</v>
      </c>
      <c r="D146" s="21">
        <v>156968493</v>
      </c>
      <c r="E146" s="21">
        <v>0</v>
      </c>
      <c r="F146" s="21">
        <v>0</v>
      </c>
      <c r="G146" s="22">
        <v>156968493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13" t="s">
        <v>109</v>
      </c>
      <c r="B147" s="21">
        <v>13097307</v>
      </c>
      <c r="C147" s="21">
        <v>3773393</v>
      </c>
      <c r="D147" s="21">
        <v>16870700</v>
      </c>
      <c r="E147" s="21">
        <v>16849800</v>
      </c>
      <c r="F147" s="21">
        <v>16849800</v>
      </c>
      <c r="G147" s="22">
        <v>20900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13" t="s">
        <v>110</v>
      </c>
      <c r="B148" s="21">
        <v>350873795</v>
      </c>
      <c r="C148" s="21">
        <v>-59702434.520000003</v>
      </c>
      <c r="D148" s="21">
        <v>291171360.48000002</v>
      </c>
      <c r="E148" s="21">
        <v>215682589.38</v>
      </c>
      <c r="F148" s="21">
        <v>215682589.38</v>
      </c>
      <c r="G148" s="22">
        <v>75488771.099999994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7" x14ac:dyDescent="0.25">
      <c r="A149" s="13" t="s">
        <v>111</v>
      </c>
      <c r="B149" s="21">
        <v>98442060</v>
      </c>
      <c r="C149" s="21">
        <v>-33446990.510000002</v>
      </c>
      <c r="D149" s="21">
        <v>64995069.490000002</v>
      </c>
      <c r="E149" s="21">
        <v>48105575.399999999</v>
      </c>
      <c r="F149" s="21">
        <v>48105575.399999999</v>
      </c>
      <c r="G149" s="22">
        <v>16889494.09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7" x14ac:dyDescent="0.25">
      <c r="A150" s="13" t="s">
        <v>112</v>
      </c>
      <c r="B150" s="21">
        <v>105864904</v>
      </c>
      <c r="C150" s="21">
        <v>4699663.29</v>
      </c>
      <c r="D150" s="21">
        <v>110564567.29000001</v>
      </c>
      <c r="E150" s="21">
        <v>77042717.290000007</v>
      </c>
      <c r="F150" s="21">
        <v>77042717.290000007</v>
      </c>
      <c r="G150" s="22">
        <v>33521850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7" x14ac:dyDescent="0.25">
      <c r="A151" s="13" t="s">
        <v>113</v>
      </c>
      <c r="B151" s="21">
        <v>111588266</v>
      </c>
      <c r="C151" s="21">
        <v>-23926661</v>
      </c>
      <c r="D151" s="21">
        <v>87661605</v>
      </c>
      <c r="E151" s="21">
        <v>58340962.600000001</v>
      </c>
      <c r="F151" s="21">
        <v>58340962.600000001</v>
      </c>
      <c r="G151" s="22">
        <v>29320642.399999999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7" x14ac:dyDescent="0.25">
      <c r="A152" s="13" t="s">
        <v>114</v>
      </c>
      <c r="B152" s="21">
        <v>79860259</v>
      </c>
      <c r="C152" s="21">
        <v>-78165335.700000003</v>
      </c>
      <c r="D152" s="21">
        <v>1694923.3</v>
      </c>
      <c r="E152" s="21">
        <v>1694923.3</v>
      </c>
      <c r="F152" s="21">
        <v>1694923.3</v>
      </c>
      <c r="G152" s="22"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7" x14ac:dyDescent="0.25">
      <c r="A153" s="13" t="s">
        <v>115</v>
      </c>
      <c r="B153" s="21">
        <v>5385503</v>
      </c>
      <c r="C153" s="21">
        <v>517174.29</v>
      </c>
      <c r="D153" s="21">
        <v>5902677.29</v>
      </c>
      <c r="E153" s="21">
        <v>4157785.69</v>
      </c>
      <c r="F153" s="21">
        <v>3453503.53</v>
      </c>
      <c r="G153" s="22">
        <v>1744891.6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13" t="s">
        <v>116</v>
      </c>
      <c r="B154" s="21">
        <v>4786000</v>
      </c>
      <c r="C154" s="21">
        <v>-4786000</v>
      </c>
      <c r="D154" s="21">
        <v>0</v>
      </c>
      <c r="E154" s="21">
        <v>0</v>
      </c>
      <c r="F154" s="21">
        <v>0</v>
      </c>
      <c r="G154" s="22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13" t="s">
        <v>117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2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13" t="s">
        <v>118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2"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7" x14ac:dyDescent="0.25">
      <c r="A157" s="13" t="s">
        <v>119</v>
      </c>
      <c r="B157" s="21">
        <v>0</v>
      </c>
      <c r="C157" s="21">
        <v>0</v>
      </c>
      <c r="D157" s="21">
        <v>0</v>
      </c>
      <c r="E157" s="21">
        <v>0</v>
      </c>
      <c r="F157" s="21">
        <v>0</v>
      </c>
      <c r="G157" s="22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7" x14ac:dyDescent="0.25">
      <c r="A158" s="13" t="s">
        <v>120</v>
      </c>
      <c r="B158" s="21">
        <v>10500000</v>
      </c>
      <c r="C158" s="21">
        <v>0</v>
      </c>
      <c r="D158" s="21">
        <v>10500000</v>
      </c>
      <c r="E158" s="21">
        <v>0</v>
      </c>
      <c r="F158" s="21">
        <v>0</v>
      </c>
      <c r="G158" s="22">
        <v>10500000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7" x14ac:dyDescent="0.25">
      <c r="A159" s="13" t="s">
        <v>121</v>
      </c>
      <c r="B159" s="21">
        <v>278223983</v>
      </c>
      <c r="C159" s="21">
        <v>-12900199</v>
      </c>
      <c r="D159" s="21">
        <v>265323784</v>
      </c>
      <c r="E159" s="21">
        <v>177453192</v>
      </c>
      <c r="F159" s="21">
        <v>177453192</v>
      </c>
      <c r="G159" s="22">
        <v>87870592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7" x14ac:dyDescent="0.25">
      <c r="A160" s="13" t="s">
        <v>122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2"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13" t="s">
        <v>123</v>
      </c>
      <c r="B161" s="21">
        <v>3325139258</v>
      </c>
      <c r="C161" s="21">
        <v>-891256156.07000005</v>
      </c>
      <c r="D161" s="21">
        <v>2433883101.9299998</v>
      </c>
      <c r="E161" s="21">
        <v>1551940837.6500001</v>
      </c>
      <c r="F161" s="21">
        <v>1551340837.6500001</v>
      </c>
      <c r="G161" s="22">
        <v>881942264.27999997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7" x14ac:dyDescent="0.25">
      <c r="A162" s="13" t="s">
        <v>124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2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13" t="s">
        <v>125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2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13" t="s">
        <v>126</v>
      </c>
      <c r="B164" s="21">
        <v>35432306</v>
      </c>
      <c r="C164" s="21">
        <v>0</v>
      </c>
      <c r="D164" s="21">
        <v>35432306</v>
      </c>
      <c r="E164" s="21">
        <v>0</v>
      </c>
      <c r="F164" s="21">
        <v>0</v>
      </c>
      <c r="G164" s="22">
        <v>35432306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13" t="s">
        <v>127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2"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13" t="s">
        <v>128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2"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7" x14ac:dyDescent="0.25">
      <c r="A167" s="13" t="s">
        <v>129</v>
      </c>
      <c r="B167" s="21">
        <v>38356325</v>
      </c>
      <c r="C167" s="21">
        <v>1159158626.7</v>
      </c>
      <c r="D167" s="21">
        <v>1197514951.7</v>
      </c>
      <c r="E167" s="21">
        <v>500917658.87</v>
      </c>
      <c r="F167" s="21">
        <v>500917658.87</v>
      </c>
      <c r="G167" s="22">
        <v>696597292.83000004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7" x14ac:dyDescent="0.25">
      <c r="A168" s="13" t="s">
        <v>130</v>
      </c>
      <c r="B168" s="21">
        <v>0</v>
      </c>
      <c r="C168" s="21">
        <v>2249999.4300000002</v>
      </c>
      <c r="D168" s="21">
        <v>2249999.4300000002</v>
      </c>
      <c r="E168" s="21">
        <v>2249999.4300000002</v>
      </c>
      <c r="F168" s="21">
        <v>2249999.4300000002</v>
      </c>
      <c r="G168" s="22"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7" x14ac:dyDescent="0.25">
      <c r="A169" s="13" t="s">
        <v>131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2"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7" x14ac:dyDescent="0.25">
      <c r="A170" s="13" t="s">
        <v>132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2"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13" t="s">
        <v>133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2"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13" t="s">
        <v>134</v>
      </c>
      <c r="B172" s="21">
        <v>116664531</v>
      </c>
      <c r="C172" s="21">
        <v>-64234374</v>
      </c>
      <c r="D172" s="21">
        <v>52430157</v>
      </c>
      <c r="E172" s="21">
        <v>38896001</v>
      </c>
      <c r="F172" s="21">
        <v>38896001</v>
      </c>
      <c r="G172" s="22">
        <v>13534156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13" t="s">
        <v>135</v>
      </c>
      <c r="B173" s="21">
        <v>29260781</v>
      </c>
      <c r="C173" s="21">
        <v>1450810</v>
      </c>
      <c r="D173" s="21">
        <v>30711591</v>
      </c>
      <c r="E173" s="21">
        <v>950950</v>
      </c>
      <c r="F173" s="21">
        <v>950950</v>
      </c>
      <c r="G173" s="22">
        <v>29760641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13" t="s">
        <v>136</v>
      </c>
      <c r="B174" s="21">
        <v>13997785</v>
      </c>
      <c r="C174" s="21">
        <v>-3436821</v>
      </c>
      <c r="D174" s="21">
        <v>10560964</v>
      </c>
      <c r="E174" s="21">
        <v>6926067</v>
      </c>
      <c r="F174" s="21">
        <v>6926067</v>
      </c>
      <c r="G174" s="22">
        <v>3634897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13" t="s">
        <v>137</v>
      </c>
      <c r="B175" s="21">
        <v>23447734</v>
      </c>
      <c r="C175" s="21">
        <v>-12260211</v>
      </c>
      <c r="D175" s="21">
        <v>11187523</v>
      </c>
      <c r="E175" s="21">
        <v>8299609</v>
      </c>
      <c r="F175" s="21">
        <v>8299609</v>
      </c>
      <c r="G175" s="22">
        <v>2887914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13" t="s">
        <v>138</v>
      </c>
      <c r="B176" s="21">
        <v>31385000</v>
      </c>
      <c r="C176" s="21">
        <v>-21094208</v>
      </c>
      <c r="D176" s="21">
        <v>10290792</v>
      </c>
      <c r="E176" s="21">
        <v>7634360</v>
      </c>
      <c r="F176" s="21">
        <v>7634360</v>
      </c>
      <c r="G176" s="22">
        <v>2656432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7" x14ac:dyDescent="0.25">
      <c r="A177" s="13" t="s">
        <v>139</v>
      </c>
      <c r="B177" s="21">
        <v>28441445</v>
      </c>
      <c r="C177" s="21">
        <v>1669013</v>
      </c>
      <c r="D177" s="21">
        <v>30110458</v>
      </c>
      <c r="E177" s="21">
        <v>0</v>
      </c>
      <c r="F177" s="21">
        <v>0</v>
      </c>
      <c r="G177" s="22">
        <v>30110458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13" t="s">
        <v>140</v>
      </c>
      <c r="B178" s="21">
        <v>22713328</v>
      </c>
      <c r="C178" s="21">
        <v>310992</v>
      </c>
      <c r="D178" s="21">
        <v>23024320</v>
      </c>
      <c r="E178" s="21">
        <v>515200</v>
      </c>
      <c r="F178" s="21">
        <v>515200</v>
      </c>
      <c r="G178" s="22">
        <v>22509120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13" t="s">
        <v>141</v>
      </c>
      <c r="B179" s="21">
        <v>28694797</v>
      </c>
      <c r="C179" s="21">
        <v>-4810</v>
      </c>
      <c r="D179" s="21">
        <v>28689987</v>
      </c>
      <c r="E179" s="21">
        <v>0</v>
      </c>
      <c r="F179" s="21">
        <v>0</v>
      </c>
      <c r="G179" s="22">
        <v>28689987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13" t="s">
        <v>142</v>
      </c>
      <c r="B180" s="21">
        <v>56501669</v>
      </c>
      <c r="C180" s="21">
        <v>-39713216</v>
      </c>
      <c r="D180" s="21">
        <v>16788453</v>
      </c>
      <c r="E180" s="21">
        <v>13036551</v>
      </c>
      <c r="F180" s="21">
        <v>13036551</v>
      </c>
      <c r="G180" s="22">
        <v>3751902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13" t="s">
        <v>143</v>
      </c>
      <c r="B181" s="21">
        <v>19787716</v>
      </c>
      <c r="C181" s="21">
        <v>-2548780</v>
      </c>
      <c r="D181" s="21">
        <v>17238936</v>
      </c>
      <c r="E181" s="21">
        <v>12788935</v>
      </c>
      <c r="F181" s="21">
        <v>12788935</v>
      </c>
      <c r="G181" s="22">
        <v>4450001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13" t="s">
        <v>144</v>
      </c>
      <c r="B182" s="21">
        <v>20951069</v>
      </c>
      <c r="C182" s="21">
        <v>-16874897</v>
      </c>
      <c r="D182" s="21">
        <v>4076172</v>
      </c>
      <c r="E182" s="21">
        <v>3023958</v>
      </c>
      <c r="F182" s="21">
        <v>3023958</v>
      </c>
      <c r="G182" s="22">
        <v>1052214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7" x14ac:dyDescent="0.25">
      <c r="A183" s="13" t="s">
        <v>145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2">
        <v>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13" t="s">
        <v>161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2"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7" x14ac:dyDescent="0.25">
      <c r="A185" s="13" t="s">
        <v>147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2"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7" x14ac:dyDescent="0.25">
      <c r="A186" s="13" t="s">
        <v>148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2"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7" x14ac:dyDescent="0.25">
      <c r="A187" s="13" t="s">
        <v>162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2"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7" x14ac:dyDescent="0.25">
      <c r="A188" s="13" t="s">
        <v>150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2">
        <v>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7" x14ac:dyDescent="0.25">
      <c r="A189" s="13" t="s">
        <v>151</v>
      </c>
      <c r="B189" s="21">
        <v>49497037</v>
      </c>
      <c r="C189" s="21">
        <v>-39863798</v>
      </c>
      <c r="D189" s="21">
        <v>9633239</v>
      </c>
      <c r="E189" s="21">
        <v>3858602.32</v>
      </c>
      <c r="F189" s="21">
        <v>3858602.32</v>
      </c>
      <c r="G189" s="22">
        <v>5774636.6799999997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7" x14ac:dyDescent="0.25">
      <c r="A190" s="13" t="s">
        <v>152</v>
      </c>
      <c r="B190" s="21">
        <v>0</v>
      </c>
      <c r="C190" s="21">
        <v>0</v>
      </c>
      <c r="D190" s="21">
        <v>0</v>
      </c>
      <c r="E190" s="21">
        <v>0</v>
      </c>
      <c r="F190" s="21">
        <v>0</v>
      </c>
      <c r="G190" s="22"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13" t="s">
        <v>153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2">
        <v>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11" t="s">
        <v>154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24">
        <v>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7" x14ac:dyDescent="0.25">
      <c r="A193" s="13" t="s">
        <v>155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2">
        <v>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0.5" x14ac:dyDescent="0.25">
      <c r="A194" s="11" t="s">
        <v>156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  <c r="G194" s="24">
        <v>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13" t="s">
        <v>157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2"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7" x14ac:dyDescent="0.25">
      <c r="A196" s="13" t="s">
        <v>158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2">
        <v>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13" t="s">
        <v>159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2"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11" t="s">
        <v>163</v>
      </c>
      <c r="B198" s="23">
        <v>40586550939</v>
      </c>
      <c r="C198" s="23">
        <v>289626906.64999998</v>
      </c>
      <c r="D198" s="23">
        <v>40876177845.650002</v>
      </c>
      <c r="E198" s="23">
        <v>25851383735.200001</v>
      </c>
      <c r="F198" s="23">
        <v>25322376846.75</v>
      </c>
      <c r="G198" s="24">
        <v>15024794110.450001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13"/>
      <c r="B199" s="21"/>
      <c r="C199" s="21"/>
      <c r="D199" s="21"/>
      <c r="E199" s="21"/>
      <c r="F199" s="21"/>
      <c r="G199" s="2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13"/>
      <c r="B200" s="21"/>
      <c r="C200" s="21"/>
      <c r="D200" s="21"/>
      <c r="F200" s="21"/>
      <c r="G200" s="2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13"/>
      <c r="B201" s="21"/>
      <c r="C201" s="21"/>
      <c r="D201" s="21"/>
      <c r="E201" s="21"/>
      <c r="F201" s="21"/>
      <c r="G201" s="2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13"/>
      <c r="B202" s="21"/>
      <c r="C202" s="21"/>
      <c r="D202" s="21"/>
      <c r="E202" s="21"/>
      <c r="F202" s="21"/>
      <c r="G202" s="2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13"/>
      <c r="B203" s="21"/>
      <c r="C203" s="21"/>
      <c r="D203" s="21"/>
      <c r="E203" s="21"/>
      <c r="F203" s="21"/>
      <c r="G203" s="2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13"/>
      <c r="B204" s="21"/>
      <c r="C204" s="21"/>
      <c r="D204" s="21"/>
      <c r="E204" s="21"/>
      <c r="F204" s="21"/>
      <c r="G204" s="2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13"/>
      <c r="B205" s="21"/>
      <c r="C205" s="21"/>
      <c r="D205" s="21"/>
      <c r="E205" s="21"/>
      <c r="F205" s="21"/>
      <c r="G205" s="2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39"/>
      <c r="B206" s="21"/>
      <c r="C206" s="21"/>
      <c r="D206" s="21"/>
      <c r="E206" s="21"/>
      <c r="F206" s="21"/>
      <c r="G206" s="2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39"/>
      <c r="B207" s="21"/>
      <c r="C207" s="21"/>
      <c r="D207" s="21"/>
      <c r="E207" s="21"/>
      <c r="F207" s="21"/>
      <c r="G207" s="2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39"/>
      <c r="B208" s="21"/>
      <c r="C208" s="21"/>
      <c r="D208" s="21"/>
      <c r="E208" s="21"/>
      <c r="F208" s="21"/>
      <c r="G208" s="2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39"/>
      <c r="B209" s="21"/>
      <c r="C209" s="21"/>
      <c r="D209" s="21"/>
      <c r="E209" s="21"/>
      <c r="F209" s="21"/>
      <c r="G209" s="2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39"/>
      <c r="B210" s="21"/>
      <c r="C210" s="21"/>
      <c r="D210" s="21"/>
      <c r="E210" s="21"/>
      <c r="F210" s="21"/>
      <c r="G210" s="2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39"/>
      <c r="B211" s="21"/>
      <c r="C211" s="21"/>
      <c r="D211" s="21"/>
      <c r="E211" s="21"/>
      <c r="F211" s="21"/>
      <c r="G211" s="2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39"/>
      <c r="B212" s="21"/>
      <c r="C212" s="21"/>
      <c r="D212" s="21"/>
      <c r="E212" s="21"/>
      <c r="F212" s="21"/>
      <c r="G212" s="2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39"/>
      <c r="B213" s="12"/>
      <c r="C213" s="12"/>
      <c r="D213" s="12"/>
      <c r="E213" s="12"/>
      <c r="F213" s="12"/>
      <c r="G213" s="1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7"/>
      <c r="B214" s="16"/>
      <c r="C214" s="16"/>
      <c r="D214" s="16"/>
      <c r="E214" s="16"/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 t="s">
        <v>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mergeCells count="11">
    <mergeCell ref="E8:E9"/>
    <mergeCell ref="B8:B9"/>
    <mergeCell ref="D8:D9"/>
    <mergeCell ref="F8:F9"/>
    <mergeCell ref="G7:G8"/>
    <mergeCell ref="B7:F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4" sqref="A4:G4"/>
    </sheetView>
  </sheetViews>
  <sheetFormatPr baseColWidth="10" defaultRowHeight="15" x14ac:dyDescent="0.25"/>
  <cols>
    <col min="1" max="1" width="54.42578125" customWidth="1"/>
    <col min="2" max="7" width="20.7109375" customWidth="1"/>
  </cols>
  <sheetData>
    <row r="1" spans="1:26" x14ac:dyDescent="0.25">
      <c r="A1" s="147" t="s">
        <v>1</v>
      </c>
      <c r="B1" s="147"/>
      <c r="C1" s="147"/>
      <c r="D1" s="147"/>
      <c r="E1" s="147"/>
      <c r="F1" s="147"/>
      <c r="G1" s="1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47" t="s">
        <v>4</v>
      </c>
      <c r="B2" s="147"/>
      <c r="C2" s="147"/>
      <c r="D2" s="147"/>
      <c r="E2" s="147"/>
      <c r="F2" s="147"/>
      <c r="G2" s="1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47" t="s">
        <v>28</v>
      </c>
      <c r="B3" s="147"/>
      <c r="C3" s="147"/>
      <c r="D3" s="147"/>
      <c r="E3" s="147"/>
      <c r="F3" s="147"/>
      <c r="G3" s="1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47" t="s">
        <v>0</v>
      </c>
      <c r="B4" s="147"/>
      <c r="C4" s="147"/>
      <c r="D4" s="147"/>
      <c r="E4" s="147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47" t="s">
        <v>3</v>
      </c>
      <c r="B5" s="147"/>
      <c r="C5" s="147"/>
      <c r="D5" s="147"/>
      <c r="E5" s="147"/>
      <c r="F5" s="147"/>
      <c r="G5" s="14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"/>
      <c r="B7" s="125" t="s">
        <v>27</v>
      </c>
      <c r="C7" s="125"/>
      <c r="D7" s="125"/>
      <c r="E7" s="125"/>
      <c r="F7" s="125"/>
      <c r="G7" s="151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 t="s">
        <v>6</v>
      </c>
      <c r="B8" s="150" t="s">
        <v>8</v>
      </c>
      <c r="C8" s="5" t="s">
        <v>9</v>
      </c>
      <c r="D8" s="150" t="s">
        <v>11</v>
      </c>
      <c r="E8" s="150" t="s">
        <v>29</v>
      </c>
      <c r="F8" s="150" t="s">
        <v>12</v>
      </c>
      <c r="G8" s="15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6" t="s">
        <v>7</v>
      </c>
      <c r="B9" s="127"/>
      <c r="C9" s="7" t="s">
        <v>10</v>
      </c>
      <c r="D9" s="127"/>
      <c r="E9" s="127"/>
      <c r="F9" s="127"/>
      <c r="G9" s="15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30</v>
      </c>
      <c r="B10" s="19">
        <v>22144893947</v>
      </c>
      <c r="C10" s="19">
        <v>118794280.56</v>
      </c>
      <c r="D10" s="19">
        <v>22263688227.560001</v>
      </c>
      <c r="E10" s="19">
        <v>13425001267.799999</v>
      </c>
      <c r="F10" s="19">
        <v>12931111149.969999</v>
      </c>
      <c r="G10" s="20">
        <v>8838686959.7600002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31</v>
      </c>
      <c r="B11" s="23">
        <v>5697888292</v>
      </c>
      <c r="C11" s="23">
        <v>218244482.52000001</v>
      </c>
      <c r="D11" s="23">
        <v>5916132774.5200005</v>
      </c>
      <c r="E11" s="23">
        <v>3871518300.1599998</v>
      </c>
      <c r="F11" s="23">
        <v>3706714030.79</v>
      </c>
      <c r="G11" s="24">
        <v>2044614474.3599999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3" t="s">
        <v>32</v>
      </c>
      <c r="B12" s="21">
        <v>165537947</v>
      </c>
      <c r="C12" s="21">
        <v>19936870</v>
      </c>
      <c r="D12" s="21">
        <v>185474817</v>
      </c>
      <c r="E12" s="21">
        <v>134401903</v>
      </c>
      <c r="F12" s="21">
        <v>134401903</v>
      </c>
      <c r="G12" s="22">
        <v>51072914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3" t="s">
        <v>33</v>
      </c>
      <c r="B13" s="21">
        <v>1415910705</v>
      </c>
      <c r="C13" s="21">
        <v>27377049.949999999</v>
      </c>
      <c r="D13" s="21">
        <v>1443287754.95</v>
      </c>
      <c r="E13" s="21">
        <v>1034038813.71</v>
      </c>
      <c r="F13" s="21">
        <v>1011912805.46</v>
      </c>
      <c r="G13" s="22">
        <v>409248941.24000001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3" t="s">
        <v>34</v>
      </c>
      <c r="B14" s="21">
        <v>757695085</v>
      </c>
      <c r="C14" s="21">
        <v>-56698629.890000001</v>
      </c>
      <c r="D14" s="21">
        <v>700996455.11000001</v>
      </c>
      <c r="E14" s="21">
        <v>486397932.25</v>
      </c>
      <c r="F14" s="21">
        <v>472517793.06</v>
      </c>
      <c r="G14" s="22">
        <v>214598522.86000001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3" t="s">
        <v>35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" t="s">
        <v>36</v>
      </c>
      <c r="B16" s="21">
        <v>714623079</v>
      </c>
      <c r="C16" s="21">
        <v>238229786.09</v>
      </c>
      <c r="D16" s="21">
        <v>952852865.09000003</v>
      </c>
      <c r="E16" s="21">
        <v>459585476.26999998</v>
      </c>
      <c r="F16" s="21">
        <v>442307323.68000001</v>
      </c>
      <c r="G16" s="22">
        <v>493267388.81999999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3" t="s">
        <v>37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3" t="s">
        <v>38</v>
      </c>
      <c r="B18" s="21">
        <v>2297414308</v>
      </c>
      <c r="C18" s="21">
        <v>-115980736.06</v>
      </c>
      <c r="D18" s="21">
        <v>2181433571.9400001</v>
      </c>
      <c r="E18" s="21">
        <v>1429631780.75</v>
      </c>
      <c r="F18" s="21">
        <v>1345092244.6400001</v>
      </c>
      <c r="G18" s="22">
        <v>751801791.19000006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3" t="s">
        <v>39</v>
      </c>
      <c r="B19" s="21">
        <v>346707168</v>
      </c>
      <c r="C19" s="21">
        <v>105380142.43000001</v>
      </c>
      <c r="D19" s="21">
        <v>452087310.43000001</v>
      </c>
      <c r="E19" s="21">
        <v>327462394.18000001</v>
      </c>
      <c r="F19" s="21">
        <v>300481960.94999999</v>
      </c>
      <c r="G19" s="22">
        <v>124624916.25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1" t="s">
        <v>40</v>
      </c>
      <c r="B20" s="23">
        <v>10828199823</v>
      </c>
      <c r="C20" s="23">
        <v>-33632764.229999997</v>
      </c>
      <c r="D20" s="23">
        <v>10794567058.77</v>
      </c>
      <c r="E20" s="23">
        <v>5584471669.4200001</v>
      </c>
      <c r="F20" s="23">
        <v>5355943458.1599998</v>
      </c>
      <c r="G20" s="24">
        <v>5210095389.3500004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3" t="s">
        <v>41</v>
      </c>
      <c r="B21" s="21">
        <v>471728552</v>
      </c>
      <c r="C21" s="21">
        <v>6735649.1600000001</v>
      </c>
      <c r="D21" s="21">
        <v>478464201.16000003</v>
      </c>
      <c r="E21" s="21">
        <v>36654537.140000001</v>
      </c>
      <c r="F21" s="21">
        <v>34815410.590000004</v>
      </c>
      <c r="G21" s="22">
        <v>441809664.01999998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3" t="s">
        <v>42</v>
      </c>
      <c r="B22" s="21">
        <v>598912818</v>
      </c>
      <c r="C22" s="21">
        <v>51679816.5</v>
      </c>
      <c r="D22" s="21">
        <v>650592634.5</v>
      </c>
      <c r="E22" s="21">
        <v>251020958.09999999</v>
      </c>
      <c r="F22" s="21">
        <v>186829779.03</v>
      </c>
      <c r="G22" s="22">
        <v>399571676.39999998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3" t="s">
        <v>43</v>
      </c>
      <c r="B23" s="21">
        <v>1944943567</v>
      </c>
      <c r="C23" s="21">
        <v>-24301236.739999998</v>
      </c>
      <c r="D23" s="21">
        <v>1920642330.26</v>
      </c>
      <c r="E23" s="21">
        <v>1217021502.28</v>
      </c>
      <c r="F23" s="21">
        <v>1161701013.8099999</v>
      </c>
      <c r="G23" s="22">
        <v>703620827.98000002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3" t="s">
        <v>44</v>
      </c>
      <c r="B24" s="21">
        <v>774478047</v>
      </c>
      <c r="C24" s="21">
        <v>4707407.0599999996</v>
      </c>
      <c r="D24" s="21">
        <v>779185454.05999994</v>
      </c>
      <c r="E24" s="21">
        <v>548296995.87</v>
      </c>
      <c r="F24" s="21">
        <v>540501702.05999994</v>
      </c>
      <c r="G24" s="22">
        <v>230888458.19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3" t="s">
        <v>45</v>
      </c>
      <c r="B25" s="21">
        <v>4053835790</v>
      </c>
      <c r="C25" s="21">
        <v>-184427778.34999999</v>
      </c>
      <c r="D25" s="21">
        <v>3869408011.6500001</v>
      </c>
      <c r="E25" s="21">
        <v>2519106454.2399998</v>
      </c>
      <c r="F25" s="21">
        <v>2498101028.1300001</v>
      </c>
      <c r="G25" s="22">
        <v>1350301557.4100001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3" t="s">
        <v>46</v>
      </c>
      <c r="B26" s="21">
        <v>2957581190</v>
      </c>
      <c r="C26" s="21">
        <v>119000616.12</v>
      </c>
      <c r="D26" s="21">
        <v>3076581806.1199999</v>
      </c>
      <c r="E26" s="21">
        <v>1002182713.36</v>
      </c>
      <c r="F26" s="21">
        <v>924485701.39999998</v>
      </c>
      <c r="G26" s="22">
        <v>2074399092.76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3" t="s">
        <v>47</v>
      </c>
      <c r="B27" s="21">
        <v>26719859</v>
      </c>
      <c r="C27" s="21">
        <v>-7027237.9800000004</v>
      </c>
      <c r="D27" s="21">
        <v>19692621.02</v>
      </c>
      <c r="E27" s="21">
        <v>10188508.43</v>
      </c>
      <c r="F27" s="21">
        <v>9508823.1400000006</v>
      </c>
      <c r="G27" s="22">
        <v>9504112.5899999999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1" t="s">
        <v>48</v>
      </c>
      <c r="B28" s="23">
        <v>1887229849</v>
      </c>
      <c r="C28" s="23">
        <v>-63784984.670000002</v>
      </c>
      <c r="D28" s="23">
        <v>1823444864.3299999</v>
      </c>
      <c r="E28" s="23">
        <v>1105746510.6199999</v>
      </c>
      <c r="F28" s="23">
        <v>1005188873.42</v>
      </c>
      <c r="G28" s="24">
        <v>717698353.71000004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" x14ac:dyDescent="0.25">
      <c r="A29" s="13" t="s">
        <v>49</v>
      </c>
      <c r="B29" s="21">
        <v>518712077</v>
      </c>
      <c r="C29" s="21">
        <v>-217022195.15000001</v>
      </c>
      <c r="D29" s="21">
        <v>301689881.85000002</v>
      </c>
      <c r="E29" s="21">
        <v>156342668.81</v>
      </c>
      <c r="F29" s="21">
        <v>131496178.84999999</v>
      </c>
      <c r="G29" s="22">
        <v>145347213.03999999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3" t="s">
        <v>50</v>
      </c>
      <c r="B30" s="21">
        <v>284954139</v>
      </c>
      <c r="C30" s="21">
        <v>1841694.3</v>
      </c>
      <c r="D30" s="21">
        <v>286795833.30000001</v>
      </c>
      <c r="E30" s="21">
        <v>183717856.09999999</v>
      </c>
      <c r="F30" s="21">
        <v>144313815.41999999</v>
      </c>
      <c r="G30" s="22">
        <v>103077977.2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3" t="s">
        <v>51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2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3" t="s">
        <v>52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2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3" t="s">
        <v>53</v>
      </c>
      <c r="B33" s="21">
        <v>495561916</v>
      </c>
      <c r="C33" s="21">
        <v>-26329891.18</v>
      </c>
      <c r="D33" s="21">
        <v>469232024.81999999</v>
      </c>
      <c r="E33" s="21">
        <v>333611955.5</v>
      </c>
      <c r="F33" s="21">
        <v>333171541.5</v>
      </c>
      <c r="G33" s="22">
        <v>135620069.31999999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3" t="s">
        <v>54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13" t="s">
        <v>55</v>
      </c>
      <c r="B35" s="21">
        <v>493174911</v>
      </c>
      <c r="C35" s="21">
        <v>185432541.31999999</v>
      </c>
      <c r="D35" s="21">
        <v>678607452.32000005</v>
      </c>
      <c r="E35" s="21">
        <v>391781224.67000002</v>
      </c>
      <c r="F35" s="21">
        <v>360960924.94</v>
      </c>
      <c r="G35" s="22">
        <v>286826227.64999998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3" t="s">
        <v>56</v>
      </c>
      <c r="B36" s="21">
        <v>94826806</v>
      </c>
      <c r="C36" s="21">
        <v>-7707133.96</v>
      </c>
      <c r="D36" s="21">
        <v>87119672.040000007</v>
      </c>
      <c r="E36" s="21">
        <v>40292805.539999999</v>
      </c>
      <c r="F36" s="21">
        <v>35246412.710000001</v>
      </c>
      <c r="G36" s="22">
        <v>46826866.5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3" t="s">
        <v>57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2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" x14ac:dyDescent="0.25">
      <c r="A38" s="11" t="s">
        <v>58</v>
      </c>
      <c r="B38" s="23">
        <v>3731575983</v>
      </c>
      <c r="C38" s="23">
        <v>-2032453.06</v>
      </c>
      <c r="D38" s="23">
        <v>3729543529.9400001</v>
      </c>
      <c r="E38" s="23">
        <v>2863264787.5999999</v>
      </c>
      <c r="F38" s="23">
        <v>2863264787.5999999</v>
      </c>
      <c r="G38" s="24">
        <v>866278742.34000003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" x14ac:dyDescent="0.25">
      <c r="A39" s="13" t="s">
        <v>59</v>
      </c>
      <c r="B39" s="21">
        <v>119725996</v>
      </c>
      <c r="C39" s="21">
        <v>-13074157.060000001</v>
      </c>
      <c r="D39" s="21">
        <v>106651838.94</v>
      </c>
      <c r="E39" s="21">
        <v>39912384.359999999</v>
      </c>
      <c r="F39" s="21">
        <v>39912384.359999999</v>
      </c>
      <c r="G39" s="22">
        <v>66739454.579999998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 x14ac:dyDescent="0.25">
      <c r="A40" s="13" t="s">
        <v>60</v>
      </c>
      <c r="B40" s="21">
        <v>3611849987</v>
      </c>
      <c r="C40" s="21">
        <v>11041704</v>
      </c>
      <c r="D40" s="21">
        <v>3622891691</v>
      </c>
      <c r="E40" s="21">
        <v>2823352403.2399998</v>
      </c>
      <c r="F40" s="21">
        <v>2823352403.2399998</v>
      </c>
      <c r="G40" s="22">
        <v>799539287.75999999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3" t="s">
        <v>61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2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3" t="s">
        <v>62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2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3"/>
      <c r="B43" s="21"/>
      <c r="C43" s="21"/>
      <c r="D43" s="21"/>
      <c r="E43" s="21"/>
      <c r="F43" s="21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9"/>
      <c r="B44" s="30"/>
      <c r="C44" s="30"/>
      <c r="D44" s="30"/>
      <c r="E44" s="30"/>
      <c r="F44" s="30"/>
      <c r="G44" s="3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2" t="s">
        <v>63</v>
      </c>
      <c r="B45" s="23">
        <v>18441656992</v>
      </c>
      <c r="C45" s="23">
        <v>170832626.09</v>
      </c>
      <c r="D45" s="23">
        <v>18612489618.09</v>
      </c>
      <c r="E45" s="23">
        <v>12426382467.4</v>
      </c>
      <c r="F45" s="23">
        <v>12391265696.780001</v>
      </c>
      <c r="G45" s="33">
        <v>6186107150.6899996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2" t="s">
        <v>31</v>
      </c>
      <c r="B46" s="23">
        <v>372179875</v>
      </c>
      <c r="C46" s="23">
        <v>-119894532.56</v>
      </c>
      <c r="D46" s="23">
        <v>252285342.44</v>
      </c>
      <c r="E46" s="23">
        <v>175864829.96000001</v>
      </c>
      <c r="F46" s="23">
        <v>168914549.13999999</v>
      </c>
      <c r="G46" s="33">
        <v>76420512.480000004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4" t="s">
        <v>32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35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34" t="s">
        <v>33</v>
      </c>
      <c r="B48" s="21">
        <v>2928194</v>
      </c>
      <c r="C48" s="21">
        <v>0</v>
      </c>
      <c r="D48" s="21">
        <v>2928194</v>
      </c>
      <c r="E48" s="21">
        <v>0</v>
      </c>
      <c r="F48" s="21">
        <v>0</v>
      </c>
      <c r="G48" s="35">
        <v>2928194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34" t="s">
        <v>34</v>
      </c>
      <c r="B49" s="21">
        <v>49497037</v>
      </c>
      <c r="C49" s="21">
        <v>-46492637</v>
      </c>
      <c r="D49" s="21">
        <v>3004400</v>
      </c>
      <c r="E49" s="21">
        <v>1004400</v>
      </c>
      <c r="F49" s="21">
        <v>1004400</v>
      </c>
      <c r="G49" s="35">
        <v>2000000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4" t="s">
        <v>35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35"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34" t="s">
        <v>36</v>
      </c>
      <c r="B51" s="21">
        <v>0</v>
      </c>
      <c r="C51" s="21">
        <v>28765468.940000001</v>
      </c>
      <c r="D51" s="21">
        <v>28765468.940000001</v>
      </c>
      <c r="E51" s="21">
        <v>24096926.460000001</v>
      </c>
      <c r="F51" s="21">
        <v>22558701.760000002</v>
      </c>
      <c r="G51" s="35">
        <v>4668542.4800000004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34" t="s">
        <v>37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35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34" t="s">
        <v>38</v>
      </c>
      <c r="B53" s="21">
        <v>315459144</v>
      </c>
      <c r="C53" s="21">
        <v>-104417363.93000001</v>
      </c>
      <c r="D53" s="21">
        <v>211041780.06999999</v>
      </c>
      <c r="E53" s="21">
        <v>148513504.06999999</v>
      </c>
      <c r="F53" s="21">
        <v>143101447.94999999</v>
      </c>
      <c r="G53" s="35">
        <v>62528276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34" t="s">
        <v>39</v>
      </c>
      <c r="B54" s="21">
        <v>4295500</v>
      </c>
      <c r="C54" s="21">
        <v>2249999.4300000002</v>
      </c>
      <c r="D54" s="21">
        <v>6545499.4299999997</v>
      </c>
      <c r="E54" s="21">
        <v>2249999.4300000002</v>
      </c>
      <c r="F54" s="21">
        <v>2249999.4300000002</v>
      </c>
      <c r="G54" s="35">
        <v>4295500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2" t="s">
        <v>40</v>
      </c>
      <c r="B55" s="23">
        <v>14018498255</v>
      </c>
      <c r="C55" s="23">
        <v>411765159.87</v>
      </c>
      <c r="D55" s="23">
        <v>14430263414.870001</v>
      </c>
      <c r="E55" s="23">
        <v>9194062911.9400005</v>
      </c>
      <c r="F55" s="23">
        <v>9166600704.2999992</v>
      </c>
      <c r="G55" s="33">
        <v>5236200502.9300003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4" t="s">
        <v>41</v>
      </c>
      <c r="B56" s="21">
        <v>97914886</v>
      </c>
      <c r="C56" s="21">
        <v>-86873403</v>
      </c>
      <c r="D56" s="21">
        <v>11041483</v>
      </c>
      <c r="E56" s="21">
        <v>250000</v>
      </c>
      <c r="F56" s="21">
        <v>250000</v>
      </c>
      <c r="G56" s="35">
        <v>10791483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34" t="s">
        <v>42</v>
      </c>
      <c r="B57" s="21">
        <v>255280461</v>
      </c>
      <c r="C57" s="21">
        <v>291507165.62</v>
      </c>
      <c r="D57" s="21">
        <v>546787626.62</v>
      </c>
      <c r="E57" s="21">
        <v>172943422.97</v>
      </c>
      <c r="F57" s="21">
        <v>170543422.97</v>
      </c>
      <c r="G57" s="35">
        <v>373844203.64999998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34" t="s">
        <v>43</v>
      </c>
      <c r="B58" s="21">
        <v>3398146070</v>
      </c>
      <c r="C58" s="21">
        <v>264640223.63</v>
      </c>
      <c r="D58" s="21">
        <v>3662786293.6300001</v>
      </c>
      <c r="E58" s="21">
        <v>2048831298.52</v>
      </c>
      <c r="F58" s="21">
        <v>2048231298.52</v>
      </c>
      <c r="G58" s="35">
        <v>1613954995.1099999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4" t="s">
        <v>44</v>
      </c>
      <c r="B59" s="21">
        <v>33984707</v>
      </c>
      <c r="C59" s="21">
        <v>6982651.9299999997</v>
      </c>
      <c r="D59" s="21">
        <v>40967358.93</v>
      </c>
      <c r="E59" s="21">
        <v>17481042.350000001</v>
      </c>
      <c r="F59" s="21">
        <v>17333869.34</v>
      </c>
      <c r="G59" s="35">
        <v>23486316.579999998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4" t="s">
        <v>45</v>
      </c>
      <c r="B60" s="21">
        <v>9911171936</v>
      </c>
      <c r="C60" s="21">
        <v>-70216949.230000004</v>
      </c>
      <c r="D60" s="21">
        <v>9840954986.7700005</v>
      </c>
      <c r="E60" s="21">
        <v>6738296928.6000004</v>
      </c>
      <c r="F60" s="21">
        <v>6715470268.9700003</v>
      </c>
      <c r="G60" s="35">
        <v>3102658058.1700001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34" t="s">
        <v>46</v>
      </c>
      <c r="B61" s="21">
        <v>317914191</v>
      </c>
      <c r="C61" s="21">
        <v>5229955</v>
      </c>
      <c r="D61" s="21">
        <v>323144146</v>
      </c>
      <c r="E61" s="21">
        <v>215706469.5</v>
      </c>
      <c r="F61" s="21">
        <v>214484969.5</v>
      </c>
      <c r="G61" s="35">
        <v>107437676.5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34" t="s">
        <v>47</v>
      </c>
      <c r="B62" s="21">
        <v>4086004</v>
      </c>
      <c r="C62" s="21">
        <v>495515.92</v>
      </c>
      <c r="D62" s="21">
        <v>4581519.92</v>
      </c>
      <c r="E62" s="21">
        <v>553750</v>
      </c>
      <c r="F62" s="21">
        <v>286875</v>
      </c>
      <c r="G62" s="35">
        <v>4027769.92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32" t="s">
        <v>48</v>
      </c>
      <c r="B63" s="23">
        <v>564616598</v>
      </c>
      <c r="C63" s="23">
        <v>-184980025.38999999</v>
      </c>
      <c r="D63" s="23">
        <v>379636572.61000001</v>
      </c>
      <c r="E63" s="23">
        <v>164092502.06</v>
      </c>
      <c r="F63" s="23">
        <v>163388219.90000001</v>
      </c>
      <c r="G63" s="33">
        <v>215544070.55000001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7" x14ac:dyDescent="0.25">
      <c r="A64" s="34" t="s">
        <v>49</v>
      </c>
      <c r="B64" s="21">
        <v>45171503</v>
      </c>
      <c r="C64" s="21">
        <v>-27172995.710000001</v>
      </c>
      <c r="D64" s="21">
        <v>17998507.289999999</v>
      </c>
      <c r="E64" s="21">
        <v>15874000.869999999</v>
      </c>
      <c r="F64" s="21">
        <v>15169718.710000001</v>
      </c>
      <c r="G64" s="35">
        <v>2124506.42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34" t="s">
        <v>50</v>
      </c>
      <c r="B65" s="21">
        <v>117248804</v>
      </c>
      <c r="C65" s="21">
        <v>62026285</v>
      </c>
      <c r="D65" s="21">
        <v>179275089</v>
      </c>
      <c r="E65" s="21">
        <v>18912507.059999999</v>
      </c>
      <c r="F65" s="21">
        <v>18912507.059999999</v>
      </c>
      <c r="G65" s="35">
        <v>160362581.94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34" t="s">
        <v>51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35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34" t="s">
        <v>52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35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34" t="s">
        <v>53</v>
      </c>
      <c r="B68" s="21">
        <v>375075854</v>
      </c>
      <c r="C68" s="21">
        <v>-213241323</v>
      </c>
      <c r="D68" s="21">
        <v>161834531</v>
      </c>
      <c r="E68" s="21">
        <v>124394807.84999999</v>
      </c>
      <c r="F68" s="21">
        <v>124394807.84999999</v>
      </c>
      <c r="G68" s="35">
        <v>37439723.149999999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34" t="s">
        <v>54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35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34" t="s">
        <v>55</v>
      </c>
      <c r="B70" s="21">
        <v>10500000</v>
      </c>
      <c r="C70" s="21">
        <v>0</v>
      </c>
      <c r="D70" s="21">
        <v>10500000</v>
      </c>
      <c r="E70" s="21">
        <v>0</v>
      </c>
      <c r="F70" s="21">
        <v>0</v>
      </c>
      <c r="G70" s="35">
        <v>10500000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34" t="s">
        <v>56</v>
      </c>
      <c r="B71" s="21">
        <v>16620437</v>
      </c>
      <c r="C71" s="21">
        <v>-6591991.6799999997</v>
      </c>
      <c r="D71" s="21">
        <v>10028445.32</v>
      </c>
      <c r="E71" s="21">
        <v>4911186.28</v>
      </c>
      <c r="F71" s="21">
        <v>4911186.28</v>
      </c>
      <c r="G71" s="35">
        <v>5117259.04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34" t="s">
        <v>57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35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7" x14ac:dyDescent="0.25">
      <c r="A73" s="32" t="s">
        <v>58</v>
      </c>
      <c r="B73" s="23">
        <v>3486362264</v>
      </c>
      <c r="C73" s="23">
        <v>63942024.170000002</v>
      </c>
      <c r="D73" s="23">
        <v>3550304288.1700001</v>
      </c>
      <c r="E73" s="23">
        <v>2892362223.4400001</v>
      </c>
      <c r="F73" s="23">
        <v>2892362223.4400001</v>
      </c>
      <c r="G73" s="33">
        <v>657942064.73000002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7" x14ac:dyDescent="0.25">
      <c r="A74" s="34" t="s">
        <v>59</v>
      </c>
      <c r="B74" s="21">
        <v>430583264</v>
      </c>
      <c r="C74" s="21">
        <v>4864235</v>
      </c>
      <c r="D74" s="21">
        <v>435447499</v>
      </c>
      <c r="E74" s="21">
        <v>304561850.26999998</v>
      </c>
      <c r="F74" s="21">
        <v>304561850.26999998</v>
      </c>
      <c r="G74" s="35">
        <v>130885648.73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7" x14ac:dyDescent="0.25">
      <c r="A75" s="34" t="s">
        <v>60</v>
      </c>
      <c r="B75" s="21">
        <v>3055779000</v>
      </c>
      <c r="C75" s="21">
        <v>59077789.170000002</v>
      </c>
      <c r="D75" s="21">
        <v>3114856789.1700001</v>
      </c>
      <c r="E75" s="21">
        <v>2587800373.1700001</v>
      </c>
      <c r="F75" s="21">
        <v>2587800373.1700001</v>
      </c>
      <c r="G75" s="35">
        <v>527056416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34" t="s">
        <v>61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35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34" t="s">
        <v>62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35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32" t="s">
        <v>64</v>
      </c>
      <c r="B78" s="23">
        <v>40586550939</v>
      </c>
      <c r="C78" s="23">
        <v>289626906.64999998</v>
      </c>
      <c r="D78" s="23">
        <v>40876177845.650002</v>
      </c>
      <c r="E78" s="23">
        <v>25851383735.200001</v>
      </c>
      <c r="F78" s="23">
        <v>25322376846.75</v>
      </c>
      <c r="G78" s="33">
        <v>15024794110.450001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34"/>
      <c r="B79" s="21"/>
      <c r="C79" s="21"/>
      <c r="D79" s="21"/>
      <c r="E79" s="21"/>
      <c r="F79" s="21"/>
      <c r="G79" s="3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36"/>
      <c r="B80" s="25"/>
      <c r="C80" s="25"/>
      <c r="D80" s="25"/>
      <c r="E80" s="25"/>
      <c r="F80" s="25"/>
      <c r="G80" s="3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 t="s">
        <v>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61">
        <v>25851383735.200001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11">
    <mergeCell ref="F8:F9"/>
    <mergeCell ref="A1:G1"/>
    <mergeCell ref="A2:G2"/>
    <mergeCell ref="A3:G3"/>
    <mergeCell ref="A4:G4"/>
    <mergeCell ref="A5:G5"/>
    <mergeCell ref="B8:B9"/>
    <mergeCell ref="B7:F7"/>
    <mergeCell ref="G7:G9"/>
    <mergeCell ref="D8:D9"/>
    <mergeCell ref="E8:E9"/>
  </mergeCells>
  <pageMargins left="0.7" right="0.7" top="0.75" bottom="0.75" header="0.3" footer="0.3"/>
  <pageSetup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81C3-7B0F-461A-B4DA-1A6BE6A504B1}">
  <dimension ref="A1:X35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2" sqref="D12"/>
    </sheetView>
  </sheetViews>
  <sheetFormatPr baseColWidth="10" defaultRowHeight="15" x14ac:dyDescent="0.25"/>
  <cols>
    <col min="1" max="1" width="69.7109375" bestFit="1" customWidth="1"/>
    <col min="2" max="2" width="20.7109375" bestFit="1" customWidth="1"/>
    <col min="3" max="3" width="18.85546875" bestFit="1" customWidth="1"/>
    <col min="4" max="4" width="20.28515625" customWidth="1"/>
    <col min="5" max="6" width="20" bestFit="1" customWidth="1"/>
    <col min="7" max="7" width="18.7109375" bestFit="1" customWidth="1"/>
    <col min="8" max="8" width="17.5703125" customWidth="1"/>
  </cols>
  <sheetData>
    <row r="1" spans="1:24" x14ac:dyDescent="0.25">
      <c r="A1" s="147" t="s">
        <v>1</v>
      </c>
      <c r="B1" s="147"/>
      <c r="C1" s="147"/>
      <c r="D1" s="147"/>
      <c r="E1" s="147"/>
      <c r="F1" s="147"/>
      <c r="G1" s="147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x14ac:dyDescent="0.25">
      <c r="A2" s="147" t="s">
        <v>4</v>
      </c>
      <c r="B2" s="147"/>
      <c r="C2" s="147"/>
      <c r="D2" s="147"/>
      <c r="E2" s="147"/>
      <c r="F2" s="147"/>
      <c r="G2" s="147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x14ac:dyDescent="0.25">
      <c r="A3" s="147" t="s">
        <v>5</v>
      </c>
      <c r="B3" s="147"/>
      <c r="C3" s="147"/>
      <c r="D3" s="147"/>
      <c r="E3" s="147"/>
      <c r="F3" s="147"/>
      <c r="G3" s="14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x14ac:dyDescent="0.25">
      <c r="A4" s="147" t="s">
        <v>0</v>
      </c>
      <c r="B4" s="147"/>
      <c r="C4" s="147"/>
      <c r="D4" s="147"/>
      <c r="E4" s="147"/>
      <c r="F4" s="147"/>
      <c r="G4" s="147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x14ac:dyDescent="0.25">
      <c r="A5" s="147" t="s">
        <v>3</v>
      </c>
      <c r="B5" s="147"/>
      <c r="C5" s="147"/>
      <c r="D5" s="147"/>
      <c r="E5" s="147"/>
      <c r="F5" s="147"/>
      <c r="G5" s="147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x14ac:dyDescent="0.25">
      <c r="A6" s="117"/>
      <c r="B6" s="118"/>
      <c r="C6" s="118"/>
      <c r="D6" s="118"/>
      <c r="E6" s="118"/>
      <c r="F6" s="118"/>
      <c r="G6" s="118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25">
      <c r="A7" s="115"/>
      <c r="B7" s="126" t="s">
        <v>27</v>
      </c>
      <c r="C7" s="126"/>
      <c r="D7" s="126"/>
      <c r="E7" s="126"/>
      <c r="F7" s="126"/>
      <c r="G7" s="126" t="s">
        <v>13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25">
      <c r="A8" s="116" t="s">
        <v>6</v>
      </c>
      <c r="B8" s="126" t="s">
        <v>8</v>
      </c>
      <c r="C8" s="113" t="s">
        <v>9</v>
      </c>
      <c r="D8" s="126" t="s">
        <v>11</v>
      </c>
      <c r="E8" s="126" t="s">
        <v>29</v>
      </c>
      <c r="F8" s="126" t="s">
        <v>12</v>
      </c>
      <c r="G8" s="126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x14ac:dyDescent="0.25">
      <c r="A9" s="116" t="s">
        <v>7</v>
      </c>
      <c r="B9" s="126"/>
      <c r="C9" s="113" t="s">
        <v>10</v>
      </c>
      <c r="D9" s="126"/>
      <c r="E9" s="126"/>
      <c r="F9" s="126"/>
      <c r="G9" s="126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x14ac:dyDescent="0.25">
      <c r="A10" s="119" t="s">
        <v>14</v>
      </c>
      <c r="B10" s="120">
        <f>+B11+B12+B13+B16+B17+B20</f>
        <v>5896395165</v>
      </c>
      <c r="C10" s="120">
        <v>-88158427.109999418</v>
      </c>
      <c r="D10" s="120">
        <f>+B10+C10</f>
        <v>5808236737.8900003</v>
      </c>
      <c r="E10" s="120">
        <v>4011295945.100009</v>
      </c>
      <c r="F10" s="120">
        <v>3942707044.0599999</v>
      </c>
      <c r="G10" s="120">
        <f>+D10-E10</f>
        <v>1796940792.7899914</v>
      </c>
      <c r="H10" s="121"/>
    </row>
    <row r="11" spans="1:24" x14ac:dyDescent="0.25">
      <c r="A11" s="122" t="s">
        <v>15</v>
      </c>
      <c r="B11" s="123">
        <v>1613359657</v>
      </c>
      <c r="C11" s="123">
        <v>-20016404.409999847</v>
      </c>
      <c r="D11" s="123">
        <f t="shared" ref="D11:D32" si="0">+B11+C11</f>
        <v>1593343252.5900002</v>
      </c>
      <c r="E11" s="123">
        <f t="shared" ref="E11" si="1">E10-E12-E13-E16-E17-E20</f>
        <v>1137737145.0700085</v>
      </c>
      <c r="F11" s="123">
        <v>1066291070.3400002</v>
      </c>
      <c r="G11" s="123">
        <f t="shared" ref="G11:G32" si="2">+D11-E11</f>
        <v>455606107.51999164</v>
      </c>
    </row>
    <row r="12" spans="1:24" x14ac:dyDescent="0.25">
      <c r="A12" s="122" t="s">
        <v>16</v>
      </c>
      <c r="B12" s="123">
        <v>2917232983</v>
      </c>
      <c r="C12" s="123">
        <v>-57459705.369999528</v>
      </c>
      <c r="D12" s="123">
        <f t="shared" si="0"/>
        <v>2859773277.6300006</v>
      </c>
      <c r="E12" s="123">
        <v>1688199316.23</v>
      </c>
      <c r="F12" s="123">
        <v>1943191380.6600003</v>
      </c>
      <c r="G12" s="123">
        <f t="shared" si="2"/>
        <v>1171573961.4000006</v>
      </c>
    </row>
    <row r="13" spans="1:24" x14ac:dyDescent="0.25">
      <c r="A13" s="122" t="s">
        <v>17</v>
      </c>
      <c r="B13" s="123">
        <f>+B14+B15</f>
        <v>1476600</v>
      </c>
      <c r="C13" s="123">
        <v>-1053663</v>
      </c>
      <c r="D13" s="123">
        <f t="shared" si="0"/>
        <v>422937</v>
      </c>
      <c r="E13" s="123">
        <v>0</v>
      </c>
      <c r="F13" s="123">
        <v>0</v>
      </c>
      <c r="G13" s="123">
        <f t="shared" si="2"/>
        <v>422937</v>
      </c>
      <c r="H13" s="120"/>
    </row>
    <row r="14" spans="1:24" x14ac:dyDescent="0.25">
      <c r="A14" s="122" t="s">
        <v>18</v>
      </c>
      <c r="B14" s="123">
        <v>1476600</v>
      </c>
      <c r="C14" s="123">
        <v>-1053663</v>
      </c>
      <c r="D14" s="123">
        <f t="shared" si="0"/>
        <v>422937</v>
      </c>
      <c r="E14" s="123">
        <f>E13-E15</f>
        <v>0</v>
      </c>
      <c r="F14" s="123">
        <v>0</v>
      </c>
      <c r="G14" s="123">
        <f t="shared" si="2"/>
        <v>422937</v>
      </c>
      <c r="H14" s="123"/>
    </row>
    <row r="15" spans="1:24" x14ac:dyDescent="0.25">
      <c r="A15" s="122" t="s">
        <v>19</v>
      </c>
      <c r="B15" s="123">
        <v>0</v>
      </c>
      <c r="C15" s="123">
        <v>0</v>
      </c>
      <c r="D15" s="123">
        <f t="shared" si="0"/>
        <v>0</v>
      </c>
      <c r="E15" s="123"/>
      <c r="F15" s="123">
        <v>0</v>
      </c>
      <c r="G15" s="123">
        <f t="shared" si="2"/>
        <v>0</v>
      </c>
      <c r="H15" s="123"/>
    </row>
    <row r="16" spans="1:24" x14ac:dyDescent="0.25">
      <c r="A16" s="122" t="s">
        <v>20</v>
      </c>
      <c r="B16" s="123">
        <v>1364325925</v>
      </c>
      <c r="C16" s="123">
        <v>-9628654.3300001621</v>
      </c>
      <c r="D16" s="123">
        <f t="shared" si="0"/>
        <v>1354697270.6699998</v>
      </c>
      <c r="E16" s="123">
        <v>1185359483.8000004</v>
      </c>
      <c r="F16" s="123">
        <v>933224593.05999982</v>
      </c>
      <c r="G16" s="123">
        <f t="shared" si="2"/>
        <v>169337786.86999941</v>
      </c>
      <c r="H16" s="123"/>
    </row>
    <row r="17" spans="1:8" ht="27" x14ac:dyDescent="0.25">
      <c r="A17" s="119" t="s">
        <v>21</v>
      </c>
      <c r="B17" s="120">
        <f>B18+B19</f>
        <v>0</v>
      </c>
      <c r="C17" s="120">
        <v>0</v>
      </c>
      <c r="D17" s="120">
        <f t="shared" si="0"/>
        <v>0</v>
      </c>
      <c r="E17" s="120">
        <v>0</v>
      </c>
      <c r="F17" s="120">
        <v>0</v>
      </c>
      <c r="G17" s="120">
        <f t="shared" si="2"/>
        <v>0</v>
      </c>
      <c r="H17" s="123"/>
    </row>
    <row r="18" spans="1:8" x14ac:dyDescent="0.25">
      <c r="A18" s="122" t="s">
        <v>22</v>
      </c>
      <c r="B18" s="123">
        <v>0</v>
      </c>
      <c r="C18" s="123">
        <v>0</v>
      </c>
      <c r="D18" s="123">
        <f t="shared" si="0"/>
        <v>0</v>
      </c>
      <c r="E18" s="123">
        <v>0</v>
      </c>
      <c r="F18" s="123">
        <v>0</v>
      </c>
      <c r="G18" s="123">
        <f t="shared" si="2"/>
        <v>0</v>
      </c>
      <c r="H18" s="123"/>
    </row>
    <row r="19" spans="1:8" x14ac:dyDescent="0.25">
      <c r="A19" s="122" t="s">
        <v>23</v>
      </c>
      <c r="B19" s="123">
        <v>0</v>
      </c>
      <c r="C19" s="123">
        <v>0</v>
      </c>
      <c r="D19" s="123">
        <f t="shared" si="0"/>
        <v>0</v>
      </c>
      <c r="E19" s="123">
        <v>0</v>
      </c>
      <c r="F19" s="123">
        <v>0</v>
      </c>
      <c r="G19" s="123">
        <f t="shared" si="2"/>
        <v>0</v>
      </c>
      <c r="H19" s="123"/>
    </row>
    <row r="20" spans="1:8" x14ac:dyDescent="0.25">
      <c r="A20" s="122" t="s">
        <v>24</v>
      </c>
      <c r="B20" s="123">
        <v>0</v>
      </c>
      <c r="C20" s="123">
        <v>0</v>
      </c>
      <c r="D20" s="123">
        <f t="shared" si="0"/>
        <v>0</v>
      </c>
      <c r="E20" s="123">
        <v>0</v>
      </c>
      <c r="F20" s="123">
        <v>0</v>
      </c>
      <c r="G20" s="123">
        <f t="shared" si="2"/>
        <v>0</v>
      </c>
      <c r="H20" s="120"/>
    </row>
    <row r="21" spans="1:8" x14ac:dyDescent="0.25">
      <c r="A21" s="119" t="s">
        <v>25</v>
      </c>
      <c r="B21" s="120">
        <f>B22+B23+B24+B27+B28+B31</f>
        <v>6398458103</v>
      </c>
      <c r="C21" s="120">
        <v>-552189724.50999987</v>
      </c>
      <c r="D21" s="120">
        <f t="shared" si="0"/>
        <v>5846268378.4899998</v>
      </c>
      <c r="E21" s="120">
        <v>4147201236.3100004</v>
      </c>
      <c r="F21" s="120">
        <v>3758937508.9000006</v>
      </c>
      <c r="G21" s="120">
        <f t="shared" si="2"/>
        <v>1699067142.1799994</v>
      </c>
      <c r="H21" s="123"/>
    </row>
    <row r="22" spans="1:8" x14ac:dyDescent="0.25">
      <c r="A22" s="122" t="s">
        <v>15</v>
      </c>
      <c r="B22" s="123">
        <v>0</v>
      </c>
      <c r="C22" s="123">
        <v>536746</v>
      </c>
      <c r="D22" s="123">
        <f t="shared" si="0"/>
        <v>536746</v>
      </c>
      <c r="E22" s="123">
        <f t="shared" ref="E22" si="3">E21-E23-E24-E27-E28-E31</f>
        <v>752539388.28000069</v>
      </c>
      <c r="F22" s="123">
        <v>536745.18000000005</v>
      </c>
      <c r="G22" s="123">
        <f t="shared" si="2"/>
        <v>-752002642.28000069</v>
      </c>
      <c r="H22" s="123"/>
    </row>
    <row r="23" spans="1:8" x14ac:dyDescent="0.25">
      <c r="A23" s="122" t="s">
        <v>16</v>
      </c>
      <c r="B23" s="123">
        <v>6398458103</v>
      </c>
      <c r="C23" s="123">
        <v>-552726470.50999987</v>
      </c>
      <c r="D23" s="123">
        <f t="shared" si="0"/>
        <v>5845731632.4899998</v>
      </c>
      <c r="E23" s="123">
        <v>3394661848.0299997</v>
      </c>
      <c r="F23" s="123">
        <v>3758400763.7200003</v>
      </c>
      <c r="G23" s="123">
        <f t="shared" si="2"/>
        <v>2451069784.46</v>
      </c>
      <c r="H23" s="123"/>
    </row>
    <row r="24" spans="1:8" x14ac:dyDescent="0.25">
      <c r="A24" s="119" t="s">
        <v>17</v>
      </c>
      <c r="B24" s="120">
        <f>B25+B26</f>
        <v>0</v>
      </c>
      <c r="C24" s="120">
        <v>0</v>
      </c>
      <c r="D24" s="120">
        <f t="shared" si="0"/>
        <v>0</v>
      </c>
      <c r="E24" s="120"/>
      <c r="F24" s="120">
        <v>0</v>
      </c>
      <c r="G24" s="120">
        <f t="shared" si="2"/>
        <v>0</v>
      </c>
      <c r="H24" s="120"/>
    </row>
    <row r="25" spans="1:8" x14ac:dyDescent="0.25">
      <c r="A25" s="122" t="s">
        <v>18</v>
      </c>
      <c r="B25" s="123">
        <v>0</v>
      </c>
      <c r="C25" s="123">
        <v>0</v>
      </c>
      <c r="D25" s="123">
        <f t="shared" si="0"/>
        <v>0</v>
      </c>
      <c r="E25" s="123"/>
      <c r="F25" s="123">
        <v>0</v>
      </c>
      <c r="G25" s="123">
        <f t="shared" si="2"/>
        <v>0</v>
      </c>
      <c r="H25" s="123"/>
    </row>
    <row r="26" spans="1:8" x14ac:dyDescent="0.25">
      <c r="A26" s="122" t="s">
        <v>19</v>
      </c>
      <c r="B26" s="123">
        <v>0</v>
      </c>
      <c r="C26" s="123">
        <v>0</v>
      </c>
      <c r="D26" s="123">
        <f t="shared" si="0"/>
        <v>0</v>
      </c>
      <c r="E26" s="123"/>
      <c r="F26" s="123">
        <v>0</v>
      </c>
      <c r="G26" s="123">
        <f t="shared" si="2"/>
        <v>0</v>
      </c>
      <c r="H26" s="123"/>
    </row>
    <row r="27" spans="1:8" x14ac:dyDescent="0.25">
      <c r="A27" s="122" t="s">
        <v>20</v>
      </c>
      <c r="B27" s="123">
        <v>0</v>
      </c>
      <c r="C27" s="123">
        <v>0</v>
      </c>
      <c r="D27" s="123">
        <f t="shared" si="0"/>
        <v>0</v>
      </c>
      <c r="E27" s="123">
        <v>0</v>
      </c>
      <c r="F27" s="123">
        <v>0</v>
      </c>
      <c r="G27" s="123">
        <f t="shared" si="2"/>
        <v>0</v>
      </c>
      <c r="H27" s="120"/>
    </row>
    <row r="28" spans="1:8" ht="27" x14ac:dyDescent="0.25">
      <c r="A28" s="119" t="s">
        <v>21</v>
      </c>
      <c r="B28" s="120">
        <f>B29+B30</f>
        <v>0</v>
      </c>
      <c r="C28" s="120">
        <v>0</v>
      </c>
      <c r="D28" s="120">
        <f t="shared" si="0"/>
        <v>0</v>
      </c>
      <c r="E28" s="120">
        <v>0</v>
      </c>
      <c r="F28" s="120">
        <v>0</v>
      </c>
      <c r="G28" s="120">
        <f t="shared" si="2"/>
        <v>0</v>
      </c>
      <c r="H28" s="123"/>
    </row>
    <row r="29" spans="1:8" x14ac:dyDescent="0.25">
      <c r="A29" s="122" t="s">
        <v>22</v>
      </c>
      <c r="B29" s="123">
        <v>0</v>
      </c>
      <c r="C29" s="123">
        <v>0</v>
      </c>
      <c r="D29" s="123">
        <f t="shared" si="0"/>
        <v>0</v>
      </c>
      <c r="E29" s="123">
        <v>0</v>
      </c>
      <c r="F29" s="123">
        <v>0</v>
      </c>
      <c r="G29" s="123">
        <f t="shared" si="2"/>
        <v>0</v>
      </c>
      <c r="H29" s="123"/>
    </row>
    <row r="30" spans="1:8" x14ac:dyDescent="0.25">
      <c r="A30" s="122" t="s">
        <v>23</v>
      </c>
      <c r="B30" s="123">
        <v>0</v>
      </c>
      <c r="C30" s="123">
        <v>0</v>
      </c>
      <c r="D30" s="123">
        <f t="shared" si="0"/>
        <v>0</v>
      </c>
      <c r="E30" s="123">
        <v>0</v>
      </c>
      <c r="F30" s="123">
        <v>0</v>
      </c>
      <c r="G30" s="123">
        <f t="shared" si="2"/>
        <v>0</v>
      </c>
      <c r="H30" s="123"/>
    </row>
    <row r="31" spans="1:8" x14ac:dyDescent="0.25">
      <c r="A31" s="122" t="s">
        <v>24</v>
      </c>
      <c r="B31" s="123">
        <v>0</v>
      </c>
      <c r="C31" s="123">
        <v>0</v>
      </c>
      <c r="D31" s="123">
        <f t="shared" si="0"/>
        <v>0</v>
      </c>
      <c r="E31" s="123">
        <v>0</v>
      </c>
      <c r="F31" s="123">
        <v>0</v>
      </c>
      <c r="G31" s="123">
        <f t="shared" si="2"/>
        <v>0</v>
      </c>
      <c r="H31" s="120"/>
    </row>
    <row r="32" spans="1:8" x14ac:dyDescent="0.25">
      <c r="A32" s="119" t="s">
        <v>26</v>
      </c>
      <c r="B32" s="120">
        <f>B10+B21</f>
        <v>12294853268</v>
      </c>
      <c r="C32" s="120">
        <v>-640348151.61999989</v>
      </c>
      <c r="D32" s="120">
        <f t="shared" si="0"/>
        <v>11654505116.380001</v>
      </c>
      <c r="E32" s="120">
        <f t="shared" ref="E32" si="4">E21+E10</f>
        <v>8158497181.4100094</v>
      </c>
      <c r="F32" s="120">
        <v>7701644552.960001</v>
      </c>
      <c r="G32" s="120">
        <f t="shared" si="2"/>
        <v>3496007934.9699917</v>
      </c>
      <c r="H32" s="123"/>
    </row>
    <row r="33" spans="2:8" x14ac:dyDescent="0.25">
      <c r="D33" s="121"/>
      <c r="G33" s="121"/>
      <c r="H33" s="123"/>
    </row>
    <row r="34" spans="2:8" x14ac:dyDescent="0.25">
      <c r="D34" s="121"/>
      <c r="H34" s="123"/>
    </row>
    <row r="35" spans="2:8" x14ac:dyDescent="0.25">
      <c r="B35" s="41"/>
      <c r="C35" s="41"/>
      <c r="D35" s="41"/>
      <c r="E35" s="41"/>
      <c r="F35" s="41"/>
      <c r="G35" s="41"/>
      <c r="H35" s="120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SITUACIÓN FINANCIERA</vt:lpstr>
      <vt:lpstr>ANALITICO DE DEUDA</vt:lpstr>
      <vt:lpstr>ANALITICO DE DEUDA OBLIGACIONES</vt:lpstr>
      <vt:lpstr>BALANCE PRESUPUESTARIO</vt:lpstr>
      <vt:lpstr>ANÁLITICO DE INGRESOS</vt:lpstr>
      <vt:lpstr>AE- OBJETO DE GASTO</vt:lpstr>
      <vt:lpstr>AE-CLASIFICACIÓN ADMINISTRATIVA</vt:lpstr>
      <vt:lpstr>AE- CLASIFICACIÓN FUNCIONAL</vt:lpstr>
      <vt:lpstr>AE- SERVICIOS PERSONALES</vt:lpstr>
      <vt:lpstr>'BALANCE PRESUPUESTARIO'!Área_de_impresión</vt:lpstr>
      <vt:lpstr>'AE- OBJETO DE GASTO'!Títulos_a_imprimir</vt:lpstr>
      <vt:lpstr>'AE-CLASIFICACIÓN ADMINISTRATIVA'!Títulos_a_imprimir</vt:lpstr>
      <vt:lpstr>'SITUACIÓN 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Luis Eloy Peraza Rivero</cp:lastModifiedBy>
  <cp:lastPrinted>2019-10-28T21:58:13Z</cp:lastPrinted>
  <dcterms:created xsi:type="dcterms:W3CDTF">2019-10-22T01:44:22Z</dcterms:created>
  <dcterms:modified xsi:type="dcterms:W3CDTF">2020-05-10T01:18:48Z</dcterms:modified>
</cp:coreProperties>
</file>