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HP\AppData\Local\Microsoft\Windows\INetCache\Content.Outlook\ZWQWBRM2\"/>
    </mc:Choice>
  </mc:AlternateContent>
  <xr:revisionPtr revIDLastSave="0" documentId="8_{9ED1DBDB-DE20-42BA-8102-52AAD8BEA65C}" xr6:coauthVersionLast="43" xr6:coauthVersionMax="43" xr10:uidLastSave="{00000000-0000-0000-0000-000000000000}"/>
  <bookViews>
    <workbookView xWindow="-120" yWindow="-120" windowWidth="20730" windowHeight="11160" firstSheet="8" activeTab="9" xr2:uid="{00000000-000D-0000-FFFF-FFFF00000000}"/>
  </bookViews>
  <sheets>
    <sheet name="Formatos" sheetId="30" r:id="rId1"/>
    <sheet name="SITUACIÓN FINANCIERA" sheetId="16" r:id="rId2"/>
    <sheet name="ANALITICO DE DEUDA" sheetId="32" r:id="rId3"/>
    <sheet name="ANALITICO DE DEUDA OBLIGACIONES" sheetId="33" r:id="rId4"/>
    <sheet name="BALANCE PRESUPUESTARIO" sheetId="34" r:id="rId5"/>
    <sheet name="ANÁLITICO DE INGRESOS" sheetId="12" r:id="rId6"/>
    <sheet name="AE- OBJETO DE GASTO" sheetId="24" r:id="rId7"/>
    <sheet name="AE-CLASIFICACIÓN ADMINISTRATIVA" sheetId="25" r:id="rId8"/>
    <sheet name="AE- CLASIFICACIÓN FUNCIONAL" sheetId="26" r:id="rId9"/>
    <sheet name="AE- SERVICIOS PERSONALES" sheetId="27" r:id="rId10"/>
  </sheets>
  <definedNames>
    <definedName name="_xlnm.Print_Area" localSheetId="2">'ANALITICO DE DEUDA'!$A$1:$I$39</definedName>
    <definedName name="_xlnm.Print_Area" localSheetId="3">'ANALITICO DE DEUDA OBLIGACIONES'!$A$1:$K$21</definedName>
    <definedName name="_xlnm.Print_Area" localSheetId="4">'BALANCE PRESUPUESTARIO'!$A$1:$E$63</definedName>
    <definedName name="_xlnm.Print_Titles" localSheetId="4">'BALANCE PRESUPUESTARIO'!$1:$7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5" i="34" l="1"/>
  <c r="D55" i="34"/>
  <c r="C55" i="34"/>
  <c r="E54" i="34"/>
  <c r="E52" i="34" s="1"/>
  <c r="D54" i="34"/>
  <c r="D52" i="34" s="1"/>
  <c r="C54" i="34"/>
  <c r="C52" i="34" s="1"/>
  <c r="E51" i="34"/>
  <c r="D51" i="34"/>
  <c r="C51" i="34"/>
  <c r="E44" i="34"/>
  <c r="D44" i="34"/>
  <c r="C44" i="34"/>
  <c r="E43" i="34"/>
  <c r="D43" i="34"/>
  <c r="C43" i="34"/>
  <c r="E42" i="34"/>
  <c r="D42" i="34"/>
  <c r="C42" i="34"/>
  <c r="C41" i="34"/>
  <c r="C46" i="34" s="1"/>
  <c r="C47" i="34" s="1"/>
  <c r="E40" i="34"/>
  <c r="D40" i="34"/>
  <c r="C40" i="34"/>
  <c r="E33" i="34"/>
  <c r="D33" i="34"/>
  <c r="C33" i="34"/>
  <c r="E30" i="34"/>
  <c r="E36" i="34" s="1"/>
  <c r="E11" i="34" s="1"/>
  <c r="E8" i="34" s="1"/>
  <c r="E18" i="34" s="1"/>
  <c r="E19" i="34" s="1"/>
  <c r="E20" i="34" s="1"/>
  <c r="E26" i="34" s="1"/>
  <c r="D30" i="34"/>
  <c r="C30" i="34"/>
  <c r="E23" i="34"/>
  <c r="D23" i="34"/>
  <c r="C23" i="34"/>
  <c r="E15" i="34"/>
  <c r="D15" i="34"/>
  <c r="C15" i="34"/>
  <c r="E12" i="34"/>
  <c r="D12" i="34"/>
  <c r="C12" i="34"/>
  <c r="E57" i="34" l="1"/>
  <c r="E58" i="34" s="1"/>
  <c r="C36" i="34"/>
  <c r="C11" i="34" s="1"/>
  <c r="C8" i="34" s="1"/>
  <c r="C18" i="34" s="1"/>
  <c r="C19" i="34" s="1"/>
  <c r="C20" i="34" s="1"/>
  <c r="C26" i="34" s="1"/>
  <c r="D41" i="34"/>
  <c r="D46" i="34" s="1"/>
  <c r="D47" i="34" s="1"/>
  <c r="C57" i="34"/>
  <c r="C58" i="34" s="1"/>
  <c r="D36" i="34"/>
  <c r="D11" i="34" s="1"/>
  <c r="D8" i="34" s="1"/>
  <c r="D18" i="34" s="1"/>
  <c r="D19" i="34" s="1"/>
  <c r="D20" i="34" s="1"/>
  <c r="D26" i="34" s="1"/>
  <c r="E41" i="34"/>
  <c r="E46" i="34" s="1"/>
  <c r="E47" i="34" s="1"/>
  <c r="D57" i="34"/>
  <c r="D58" i="34" s="1"/>
  <c r="G12" i="27"/>
  <c r="C12" i="27"/>
  <c r="G11" i="27"/>
  <c r="C11" i="27"/>
  <c r="E34" i="32" l="1"/>
  <c r="B34" i="32"/>
  <c r="I23" i="32"/>
  <c r="H23" i="32"/>
  <c r="G23" i="32"/>
  <c r="F23" i="32"/>
  <c r="E23" i="32"/>
  <c r="D23" i="32"/>
  <c r="C23" i="32"/>
  <c r="I13" i="32"/>
  <c r="H13" i="32"/>
  <c r="H8" i="32" s="1"/>
  <c r="H18" i="32" s="1"/>
  <c r="G13" i="32"/>
  <c r="F13" i="32"/>
  <c r="E13" i="32"/>
  <c r="D13" i="32"/>
  <c r="C13" i="32"/>
  <c r="G12" i="32"/>
  <c r="G11" i="32"/>
  <c r="G10" i="32"/>
  <c r="G9" i="32" s="1"/>
  <c r="I9" i="32"/>
  <c r="I8" i="32" s="1"/>
  <c r="I18" i="32" s="1"/>
  <c r="H9" i="32"/>
  <c r="F9" i="32"/>
  <c r="F8" i="32" s="1"/>
  <c r="F18" i="32" s="1"/>
  <c r="E9" i="32"/>
  <c r="E8" i="32" s="1"/>
  <c r="E18" i="32" s="1"/>
  <c r="D9" i="32"/>
  <c r="D8" i="32" s="1"/>
  <c r="D18" i="32" s="1"/>
  <c r="C9" i="32"/>
  <c r="G8" i="32" l="1"/>
  <c r="G18" i="32" s="1"/>
  <c r="C8" i="32"/>
  <c r="C18" i="32" s="1"/>
</calcChain>
</file>

<file path=xl/sharedStrings.xml><?xml version="1.0" encoding="utf-8"?>
<sst xmlns="http://schemas.openxmlformats.org/spreadsheetml/2006/main" count="888" uniqueCount="573">
  <si>
    <t>01 DE ENERO AL 30 DE JUNIO DE 2019</t>
  </si>
  <si>
    <t>ENTE PÚBLICO: PODER EJECUTIVO</t>
  </si>
  <si>
    <t>Bajo protesta de decir verdad declaramos que los Estados Financieros y sus Notas son razonablemente correctos y responsabilidad del emisor.</t>
  </si>
  <si>
    <t>(PESOS)</t>
  </si>
  <si>
    <t xml:space="preserve">        A. Ingresos Derivados de Financiamientos</t>
  </si>
  <si>
    <t>Concepto</t>
  </si>
  <si>
    <t>(c)</t>
  </si>
  <si>
    <t>Ampliaciones/</t>
  </si>
  <si>
    <t>(Reducciones)</t>
  </si>
  <si>
    <t>Modificado</t>
  </si>
  <si>
    <t>Pagado</t>
  </si>
  <si>
    <t>Devengado</t>
  </si>
  <si>
    <t>Estado Analítico de Ingresos Detallado - LDF</t>
  </si>
  <si>
    <t>Estimado (d)</t>
  </si>
  <si>
    <t>Recaudado</t>
  </si>
  <si>
    <t>Diferencia (e)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</si>
  <si>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</si>
  <si>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</si>
  <si>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</si>
  <si>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</si>
  <si>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</si>
  <si>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</si>
  <si>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</si>
  <si>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Prestación de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</si>
  <si>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</si>
  <si>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</si>
  <si>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</si>
  <si>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</si>
  <si>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</si>
  <si>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</si>
  <si>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</si>
  <si>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</si>
  <si>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</si>
  <si>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</si>
  <si>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</si>
  <si>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</si>
  <si>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</si>
  <si>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</si>
  <si>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</si>
  <si>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</si>
  <si>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</si>
  <si>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</si>
  <si>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 y Asignaciones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</si>
  <si>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</si>
  <si>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</si>
  <si>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</si>
  <si>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</si>
  <si>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</si>
  <si>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</si>
  <si>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</si>
  <si>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</si>
  <si>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</si>
  <si>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</si>
  <si>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</si>
  <si>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</si>
  <si>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</si>
  <si>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</si>
  <si>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</si>
  <si>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</si>
  <si>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</si>
  <si>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</si>
  <si>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</si>
  <si>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</si>
  <si>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</si>
  <si>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</si>
  <si>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</si>
  <si>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</si>
  <si>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</si>
  <si>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</si>
  <si>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</si>
  <si>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</si>
  <si>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</si>
  <si>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</si>
  <si>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</si>
  <si>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</si>
  <si>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</si>
  <si>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</si>
  <si>
    <t>Ingreso</t>
  </si>
  <si>
    <t>Balance Presupuestario - LDF</t>
  </si>
  <si>
    <t>Concepto (c)</t>
  </si>
  <si>
    <t>Estimado/</t>
  </si>
  <si>
    <t>Aprobado(d)</t>
  </si>
  <si>
    <t>Recaudado/</t>
  </si>
  <si>
    <t>Aprobado</t>
  </si>
  <si>
    <t xml:space="preserve">        A. Ingresos Totales (A = A1+A2+A3)</t>
  </si>
  <si>
    <t xml:space="preserve">             A1. Ingresos de Libre Disposición</t>
  </si>
  <si>
    <t xml:space="preserve">             A2. Transferencias Federales Etiquetadas</t>
  </si>
  <si>
    <t xml:space="preserve">             A3. Financiamiento Neto</t>
  </si>
  <si>
    <t xml:space="preserve">        B. Egresos Presupuestarios1 (B = B1+B2)</t>
  </si>
  <si>
    <t xml:space="preserve">             B1. Gasto No Etiquetado (sin incluir Amortización de la Deuda Pública)</t>
  </si>
  <si>
    <t xml:space="preserve">             B2. Gasto Etiquetado (sin incluir Amortización de la Deuda Pública)</t>
  </si>
  <si>
    <t xml:space="preserve">        C. Remanentes del Ejercicio Anterior ( C = C1 + C2 )</t>
  </si>
  <si>
    <t xml:space="preserve">             C1. Remanentes de Ingresos de Libre Disposición aplicados en el periodo</t>
  </si>
  <si>
    <t xml:space="preserve">     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</si>
  <si>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</si>
  <si>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</si>
  <si>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</si>
  <si>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 xml:space="preserve">        E. Intereses, Comisiones y Gastos de la Deuda (E = E1+ E2)</t>
  </si>
  <si>
    <t xml:space="preserve">             E1. Intereses, Comisiones y Gastos de la Deuda con Gasto No Etiquetado</t>
  </si>
  <si>
    <t xml:space="preserve">             E2. Intereses, Comisiones y Gastos de la Deuda con Gasto Etiquetado</t>
  </si>
  <si>
    <t>IV. Balance Primario (IV = III + E)</t>
  </si>
  <si>
    <t xml:space="preserve">        F. Financiamiento (F = F1 + F2)</t>
  </si>
  <si>
    <t xml:space="preserve">             F1. Financiamiento con Fuente de Pago de Ingresos de Libre Disposición</t>
  </si>
  <si>
    <t xml:space="preserve">             F2. Financiamiento con Fuente de Pago de Transferencias Federales Etiquetadas</t>
  </si>
  <si>
    <t xml:space="preserve">        G. Amortización de la Deuda (G = G1 + G2)</t>
  </si>
  <si>
    <t xml:space="preserve">             G1. Amortización de la Deuda Pública con Gasto No Etiquetado</t>
  </si>
  <si>
    <t xml:space="preserve">             G2. Amortización de la Deuda Pública con Gasto Etiquetado</t>
  </si>
  <si>
    <t xml:space="preserve">        A3. Financiamiento Neto (A3 = F- G )</t>
  </si>
  <si>
    <t xml:space="preserve">        A1. Ingresos de Libre Disposición</t>
  </si>
  <si>
    <t xml:space="preserve">        A3.1 Financiamiento Neto con Fuente de Pago de Ingresos de Libre Disposición (A3.1 = F1- G1)</t>
  </si>
  <si>
    <t xml:space="preserve">        B1. Gasto No Etiquetado (sin incluir Amortización de la Deuda Pública)</t>
  </si>
  <si>
    <t xml:space="preserve">        C1. Remanentes de Ingresos de Libre Disposición aplicados en el periodo</t>
  </si>
  <si>
    <t>VI. Balance Presupuestario de Recursos Disponibles sin Financiamiento Neto (VI = V- A3.1)</t>
  </si>
  <si>
    <t xml:space="preserve">        A2. Transferencias Federales Etiquetadas</t>
  </si>
  <si>
    <t xml:space="preserve">        A3.2 Financiamiento Neto con Fuente de Pago de Transferencias Federales Etiquetadas (A3.2 = F2 - G2)</t>
  </si>
  <si>
    <t xml:space="preserve">        B2. Gasto Etiquetado (sin incluir Amortización de la Deuda Pública)</t>
  </si>
  <si>
    <t xml:space="preserve">        C2. Remanentes de Transferencias Federales Etiquetadas aplicados en el periodo</t>
  </si>
  <si>
    <t>VII. Balance Presupuestario de Recursos Etiquetados (VII = A2 + A3.2 - B2 + C2)</t>
  </si>
  <si>
    <t>VIII. Balance Presupuestario de Recursos Etiquetados sin Financiamiento Neto (VIII = VII -  A3.2)</t>
  </si>
  <si>
    <t>Estado de Situación Financiera Detallado - LDF</t>
  </si>
  <si>
    <t>01 DE ENERO AL 30 DE JUNIO DE 2019 AL 31 DE DICIEMBRE DE 2018</t>
  </si>
  <si>
    <t>(Pesos)</t>
  </si>
  <si>
    <t>31 DE DICIEMBRE DE 2018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</si>
  <si>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</si>
  <si>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</si>
  <si>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</si>
  <si>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</si>
  <si>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</si>
  <si>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</si>
  <si>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</si>
  <si>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</si>
  <si>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</si>
  <si>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</si>
  <si>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</si>
  <si>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</si>
  <si>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</si>
  <si>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</si>
  <si>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</si>
  <si>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</si>
  <si>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</si>
  <si>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</si>
  <si>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</si>
  <si>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</si>
  <si>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</si>
  <si>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</si>
  <si>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</si>
  <si>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</si>
  <si>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</si>
  <si>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</si>
  <si>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</si>
  <si>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</si>
  <si>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</si>
  <si>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</si>
  <si>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</si>
  <si>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</si>
  <si>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</si>
  <si>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</si>
  <si>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</si>
  <si>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</si>
  <si>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</si>
  <si>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</si>
  <si>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</si>
  <si>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</si>
  <si>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</si>
  <si>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</si>
  <si>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</si>
  <si>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</si>
  <si>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</si>
  <si>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</si>
  <si>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</si>
  <si>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</si>
  <si>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</si>
  <si>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</si>
  <si>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</si>
  <si>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</si>
  <si>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</si>
  <si>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</si>
  <si>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</si>
  <si>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</si>
  <si>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</si>
  <si>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</si>
  <si>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</si>
  <si>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</si>
  <si>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</si>
  <si>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</si>
  <si>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</si>
  <si>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</si>
  <si>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</si>
  <si>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</si>
  <si>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</si>
  <si>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</si>
  <si>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</si>
  <si>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</si>
  <si>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</si>
  <si>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</si>
  <si>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</si>
  <si>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</si>
  <si>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</si>
  <si>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</si>
  <si>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</si>
  <si>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</si>
  <si>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</si>
  <si>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</si>
  <si>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</si>
  <si>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</si>
  <si>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</si>
  <si>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</si>
  <si>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</si>
  <si>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</si>
  <si>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</si>
  <si>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</si>
  <si>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</si>
  <si>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</si>
  <si>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</si>
  <si>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</si>
  <si>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</si>
  <si>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</si>
  <si>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</si>
  <si>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</si>
  <si>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</si>
  <si>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</si>
  <si>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</si>
  <si>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</si>
  <si>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</si>
  <si>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</si>
  <si>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</si>
  <si>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</si>
  <si>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</si>
  <si>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</si>
  <si>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</si>
  <si>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</si>
  <si>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</si>
  <si>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</si>
  <si>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</si>
  <si>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</si>
  <si>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</si>
  <si>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</si>
  <si>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</si>
  <si>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</si>
  <si>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</si>
  <si>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>Estado Analítico del Ejercicio del Presupuesto de Egresos Detallado - LDF</t>
  </si>
  <si>
    <t>Clasificación por Objeto del Gasto (Capítulo y Concepto)</t>
  </si>
  <si>
    <t>Egresos</t>
  </si>
  <si>
    <t>Subejercido (e)</t>
  </si>
  <si>
    <t>Aprobado (d)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</si>
  <si>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</si>
  <si>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</si>
  <si>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</si>
  <si>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</si>
  <si>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</si>
  <si>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</si>
  <si>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</si>
  <si>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</si>
  <si>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</si>
  <si>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</si>
  <si>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</si>
  <si>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</si>
  <si>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</si>
  <si>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</si>
  <si>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</si>
  <si>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</si>
  <si>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</si>
  <si>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</si>
  <si>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</si>
  <si>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</si>
  <si>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</si>
  <si>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</si>
  <si>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</si>
  <si>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</si>
  <si>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</si>
  <si>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</si>
  <si>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</si>
  <si>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</si>
  <si>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</si>
  <si>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</si>
  <si>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</si>
  <si>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</si>
  <si>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</si>
  <si>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</si>
  <si>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</si>
  <si>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</si>
  <si>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</si>
  <si>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</si>
  <si>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</si>
  <si>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</si>
  <si>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</si>
  <si>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</si>
  <si>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</si>
  <si>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</si>
  <si>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</si>
  <si>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</si>
  <si>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</si>
  <si>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</si>
  <si>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</si>
  <si>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</si>
  <si>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</si>
  <si>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</si>
  <si>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</si>
  <si>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</si>
  <si>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</si>
  <si>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</si>
  <si>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</si>
  <si>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</si>
  <si>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</si>
  <si>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</si>
  <si>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</si>
  <si>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</si>
  <si>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</si>
  <si>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</si>
  <si>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</si>
  <si>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</si>
  <si>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</si>
  <si>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</si>
  <si>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</si>
  <si>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</si>
  <si>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</si>
  <si>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</si>
  <si>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</si>
  <si>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</si>
  <si>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</si>
  <si>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</si>
  <si>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</si>
  <si>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 xml:space="preserve">        PODER EJECUTIVO</t>
  </si>
  <si>
    <t xml:space="preserve">            DESPACHO DEL GOBERNADOR</t>
  </si>
  <si>
    <t xml:space="preserve">            SECRETARÍA GENERAL DE GOBIERNO</t>
  </si>
  <si>
    <t xml:space="preserve">            SECRETARÍA DE OBRAS PÚBLICAS</t>
  </si>
  <si>
    <t xml:space="preserve">            SECRETARÍA DE SEGURIDAD PÚBLICA</t>
  </si>
  <si>
    <t xml:space="preserve">            SECRETARÍA DE EDUCACIÓN</t>
  </si>
  <si>
    <t xml:space="preserve">            FISCALÍA GENERAL DEL ESTADO</t>
  </si>
  <si>
    <t xml:space="preserve">            SECRETARÍA DE DESARROLLO RURAL</t>
  </si>
  <si>
    <t xml:space="preserve">            SECRETARÍA DE FOMENTO ECONÓMICO Y TRABAJO</t>
  </si>
  <si>
    <t xml:space="preserve">            SECRETARÍA DE FOMENTO TURÍSTICO</t>
  </si>
  <si>
    <t xml:space="preserve">            SECRETARÍA DE DESARROLLO SUSTENTABLE</t>
  </si>
  <si>
    <t xml:space="preserve">            SECRETARÍA DE LA CONTRALORÍA GENERAL</t>
  </si>
  <si>
    <t xml:space="preserve">            SECRETARÍA DE DESARROLLO SOCIAL</t>
  </si>
  <si>
    <t xml:space="preserve">            SECRETARÍA DE SALUD</t>
  </si>
  <si>
    <t xml:space="preserve">            JUBILACIONES Y PENSIONES</t>
  </si>
  <si>
    <t xml:space="preserve">            PARTICIPACIONES,  APORTACIONES  Y TRANSFERENCIAS A MUNICIPIOS</t>
  </si>
  <si>
    <t xml:space="preserve">            DEUDA PÚBLICA</t>
  </si>
  <si>
    <t xml:space="preserve">            CONSEJERÍA JURÍDICA</t>
  </si>
  <si>
    <t xml:space="preserve">            SECRETARÍA DE LA CULTURA Y LAS ARTES</t>
  </si>
  <si>
    <t xml:space="preserve">            SECRETARÍA DE ADMINISTRACIÓN Y FINANZAS</t>
  </si>
  <si>
    <t xml:space="preserve">            SECRETARIA DE INVESTIGACIÓN, INNOVACIÓN Y EDUCACIÓN SUPERIOR</t>
  </si>
  <si>
    <t xml:space="preserve">            SECRETARÍA DE LAS MUJERES</t>
  </si>
  <si>
    <t xml:space="preserve">            SECRETARÍA DE PESCA Y ACUACULTURA SUSTENTABLES</t>
  </si>
  <si>
    <t xml:space="preserve">        PODER LEGISLATIVO</t>
  </si>
  <si>
    <t xml:space="preserve">            PODER LEGISLATIVO</t>
  </si>
  <si>
    <t xml:space="preserve">        PODER JUDICIAL</t>
  </si>
  <si>
    <t xml:space="preserve">            PODER JUDICIAL</t>
  </si>
  <si>
    <t xml:space="preserve">        ORGANISMOS  AUTÓNOMOS</t>
  </si>
  <si>
    <t xml:space="preserve">            TRIBUNAL ELECTORAL DEL ESTADO DE YUCATÁN</t>
  </si>
  <si>
    <t xml:space="preserve">            INSTITUTO ELECTORAL Y DE PARTICIPACION CIUDADANA DE YUCATAN</t>
  </si>
  <si>
    <t xml:space="preserve">            COMISIÓN DE LOS DERECHOS HUMANOS DEL ESTADO DE YUCATÁN</t>
  </si>
  <si>
    <t xml:space="preserve">            INSTITUTO ESTATAL DE TRANSPARENCIA</t>
  </si>
  <si>
    <t xml:space="preserve">            UNIVERSIDAD AUTÓNOMA DE YUCATÁN</t>
  </si>
  <si>
    <t xml:space="preserve">            TRIBUNAL DE JUSTICIA  ADMINISTRATIVA DEL ESTADO DE YUCATÁN</t>
  </si>
  <si>
    <t xml:space="preserve">        ENTIDADES PARAESTATALES Y FIDEICOMISOS NO EMPRESARIALES Y NO FINANCIEROS</t>
  </si>
  <si>
    <t xml:space="preserve">            INSTITUTO PARA EL DESARROLLO DE LA CULTURA MAYA DEL ESTADO DE YUCATÁN</t>
  </si>
  <si>
    <t xml:space="preserve">            LA JUNTA DE ELECTRIFICACIÓN DEL ESTADO DE YUCATÁN</t>
  </si>
  <si>
    <t xml:space="preserve">            INSTITUTO PARA EL DESARROLLO Y CERTIFICACIÓN DE LA INFRAESTRUCTURA FÍSICA EDUCATIVA DE YUCATÁN</t>
  </si>
  <si>
    <t xml:space="preserve">            INSTITUTO DE INFRAESTRUCTURA CARRETERA DE YUCATÁN</t>
  </si>
  <si>
    <t xml:space="preserve">            JUNTA DE AGUA POTABLE Y ALCANTARILLADO DE YUCATÁN</t>
  </si>
  <si>
    <t xml:space="preserve">            INSTITUTO PARA LA CONSTRUCCIÓN Y CONSERVACIÓN DE OBRA PÚBLICA EN YUCATÁN</t>
  </si>
  <si>
    <t xml:space="preserve">            INSTITUTO DE VIVIENDA DEL ESTADO DE YUCATÁN</t>
  </si>
  <si>
    <t xml:space="preserve">            INSTITUTO DEL DEPORTE DEL ESTADO DE YUCATÁN</t>
  </si>
  <si>
    <t xml:space="preserve">            COLEGIO DE BACHILLERES DEL ESTADO DE YUCATÁN</t>
  </si>
  <si>
    <t xml:space="preserve">            COLEGIO DE ESTUDIOS CIENTÍFICOS Y TECNOLÓGICOS DEL ESTADO DE YUCATÁN</t>
  </si>
  <si>
    <t xml:space="preserve">            COLEGIO DE EDUCACIÓN PROFESIONAL TÉCNICA DEL ESTADO DE YUCATÁN</t>
  </si>
  <si>
    <t xml:space="preserve">            INSTITUTO DE EDUCACIÓN PARA ADULTOS DEL ESTADO DE YUCATÁN</t>
  </si>
  <si>
    <t xml:space="preserve">            INSTITUTO DE BECAS  Y CRÉDITO EDUCATIVO DEL ESTADO DE YUCATÁN</t>
  </si>
  <si>
    <t xml:space="preserve">            INSTITUTO DE CAPACITACIÓN PARA EL TRABAJO DEL ESTADO DE YUCATÁN</t>
  </si>
  <si>
    <t xml:space="preserve">            INSTITUTO YUCATECO DE EMPRENDEDORES</t>
  </si>
  <si>
    <t xml:space="preserve">            CASA DE LAS ARTESANÍAS DEL ESTADO DE YUCATÁN</t>
  </si>
  <si>
    <t xml:space="preserve">            INSTITUTO PROMOTOR DE FERIAS DE YUCATÁN</t>
  </si>
  <si>
    <t xml:space="preserve">            FIDEICOMISO PARA LA PROMOCIÓN TURÍSTICA DEL ESTADO DE YUCATÁN</t>
  </si>
  <si>
    <t xml:space="preserve">            PATRONATO DE LAS UNIDADES DE SERVICIOS CULTURALES Y TURÍSTICOS DEL ESTADO DE YUCATÁN</t>
  </si>
  <si>
    <t xml:space="preserve">            SISTEMA PARA EL DESARROLLO INTEGRAL DE LA FAMILIA EN YUCATÁN</t>
  </si>
  <si>
    <t xml:space="preserve">            JUNTA DE  ASISTENCIA PRIVADA DEL ESTADO DE YUCATÁN</t>
  </si>
  <si>
    <t xml:space="preserve">            OPD SERVICIOS DE SALUD DE YUCATÁN</t>
  </si>
  <si>
    <t xml:space="preserve">            ADMINISTRACIÓN DEL PATRIMONIO DE LA BENEFICENCIA PÚBLICA DEL ESTADO DE YUCATÁN</t>
  </si>
  <si>
    <t xml:space="preserve">            HOSPITAL DE LA AMISTAD</t>
  </si>
  <si>
    <t xml:space="preserve">            HOSPITAL COMUNITARIO DE TICUL YUCATÁN</t>
  </si>
  <si>
    <t xml:space="preserve">            HOSPITAL COMUNITARIO DE PETO YUCATAN</t>
  </si>
  <si>
    <t xml:space="preserve">            CENTRO ESTATAL DE TRASPLANTES DE YUCATÁN</t>
  </si>
  <si>
    <t xml:space="preserve">            RÉGIMEN ESTATAL DE PROTECCIÓN SOCIAL EN SALUD YUCATÁN</t>
  </si>
  <si>
    <t xml:space="preserve">            INSTITUTO DE SEGURIDAD JURÍDICA PATRIMONIAL DE YUCATÁN</t>
  </si>
  <si>
    <t xml:space="preserve">            FIDEICOMISO GARANTE DE LA ORQUESTA SINFÓNICA DE YUCATÁN</t>
  </si>
  <si>
    <t xml:space="preserve">            SECRETARIA TÉCNICA DE PLANEACIÓN Y EVALUACIÓN.</t>
  </si>
  <si>
    <t xml:space="preserve">            ESCUELA SUPERIOR DE ARTES DE YUCATÁN</t>
  </si>
  <si>
    <t xml:space="preserve">            UNIVERSIDAD TECNOLÓGICA METROPOLITANA</t>
  </si>
  <si>
    <t xml:space="preserve">            INSTITUTO TECNOLÓGICO SUPERIOR DE VALLADOLID</t>
  </si>
  <si>
    <t xml:space="preserve">            UNIVERSIDAD TECNOLÓGICA DEL CENTRO</t>
  </si>
  <si>
    <t xml:space="preserve">            UNIVERSIDAD TECNOLÓGICA DEL MAYAB</t>
  </si>
  <si>
    <t xml:space="preserve">            UNIVERSIDAD TECNOLÓGICA DEL PONIENTE</t>
  </si>
  <si>
    <t xml:space="preserve">            INSTITUTO TECNOLÓGICO SUPERIOR DEL SUR DEL ESTADO DE YUCATÁN</t>
  </si>
  <si>
    <t xml:space="preserve">            INSTITUTO TECNOLÓGICO SUPERIOR DE MOTUL</t>
  </si>
  <si>
    <t xml:space="preserve">            INSTITUTO TECNOLÓGICO SUPERIOR PROGRESO</t>
  </si>
  <si>
    <t xml:space="preserve">            UNIVERSIDAD DE ORIENTE</t>
  </si>
  <si>
    <t xml:space="preserve">            UNIVERSIDAD TECNOLÓGICA REGIONAL DEL SUR</t>
  </si>
  <si>
    <t xml:space="preserve">            UNIVERSIDAD POLITÉCNICA DE YUCATÁN</t>
  </si>
  <si>
    <t xml:space="preserve">            COMISIÓN EJECUTIVA ESTATAL DE ATENCIÓN A VICTIMAS</t>
  </si>
  <si>
    <t xml:space="preserve">            AGENCIA PARA EL DESARROLLO DE YUCATAN</t>
  </si>
  <si>
    <t xml:space="preserve">            FIDEICOMISO PARA EL DESARROLLO DEL TURISMO DE REUNIONES EN YUCATÁN</t>
  </si>
  <si>
    <t xml:space="preserve">            FIDEICOMISO PÚBLICO PARA LA ADMINISTRACIÓN DE LA RESERVA TERRITORIAL DE UCÚ</t>
  </si>
  <si>
    <t xml:space="preserve">            SECRETARIA EJECUTIVA DEL SISTEMA ESTATAL ANTICORRUPCION	</t>
  </si>
  <si>
    <t xml:space="preserve">            FIDEICOMISO PUBLICO PARA LA ADMINISTRACION DEL PALACIO DE LA MÚSICA</t>
  </si>
  <si>
    <t xml:space="preserve">            INSTITUTO DE MOVILIDAD Y DESARROLLO URBANO TERRITORIAL</t>
  </si>
  <si>
    <t xml:space="preserve">            INSTITUTO PARA LA INCLUSIÓN DE LAS PERSONAS CON DISCAPACIDAD DEL ESTADO DE YUCATÁN</t>
  </si>
  <si>
    <t xml:space="preserve">            HOSPITAL GENERAL DE TEKAX</t>
  </si>
  <si>
    <t xml:space="preserve">        INSTITUCIONES PÚBLICAS DE SEGURIDAD SOCIAL</t>
  </si>
  <si>
    <t xml:space="preserve">            INSTITUTO DE SEGURIDAD SOCIAL DE LOS TRABAJADORES DEL ESTADO DE YUCATÁN</t>
  </si>
  <si>
    <t xml:space="preserve">        ENTIDADES PARAESTATALES EMPRESARIALES NO FINANCIERAS CON PARTICIPACIÓN ESTATAL MAYORITARIA</t>
  </si>
  <si>
    <t xml:space="preserve">            SISTEMA TELE YUCATÁN SA DE CV</t>
  </si>
  <si>
    <t xml:space="preserve">            AEROPUERTO  DE CHICHÉN ITZÁ DEL ESTADO DE YUCATÁN SA DE CV</t>
  </si>
  <si>
    <t xml:space="preserve">            EMPRESA PORTUARIA YUCATECA SA DE CV</t>
  </si>
  <si>
    <t>II. GASTO ETIQUETADO</t>
  </si>
  <si>
    <t xml:space="preserve">            AGENCIA PARA EL DESARROLLO  DE YUCATÁN</t>
  </si>
  <si>
    <t xml:space="preserve">            SECRETARIA EJECUTIVA DEL SISTEMA ESTATAL ANTICORRUPCION</t>
  </si>
  <si>
    <t>III. TOTAL DE EGRESOS  (III = I + II)</t>
  </si>
  <si>
    <t>Clasificación Funcional (Finalidad y Función)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</si>
  <si>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</si>
  <si>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</si>
  <si>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</si>
  <si>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</si>
  <si>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</si>
  <si>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</si>
  <si>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</si>
  <si>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</si>
  <si>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</si>
  <si>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</si>
  <si>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</si>
  <si>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</si>
  <si>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</si>
  <si>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</si>
  <si>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</si>
  <si>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</si>
  <si>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</si>
  <si>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</si>
  <si>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</si>
  <si>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</si>
  <si>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</si>
  <si>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</si>
  <si>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</si>
  <si>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</si>
  <si>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</si>
  <si>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</si>
  <si>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</si>
  <si>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</si>
  <si>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</si>
  <si>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</si>
  <si>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</si>
  <si>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</si>
  <si>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</si>
  <si>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</si>
  <si>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Clasificación de Servicios Personales por Categoría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</si>
  <si>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</si>
  <si>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</si>
  <si>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</si>
  <si>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</si>
  <si>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</si>
  <si>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</si>
  <si>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</si>
  <si>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</si>
  <si>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</si>
  <si>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</si>
  <si>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</si>
  <si>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</si>
  <si>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</si>
  <si>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>Formato 1</t>
  </si>
  <si>
    <t>Formato 2</t>
  </si>
  <si>
    <t>Informe Analítico de la Deuda Pública y Otros Pasivos - LDF</t>
  </si>
  <si>
    <t>Formato 3</t>
  </si>
  <si>
    <t>Informe Analítico de Obligaciones Diferentes de Financiamientos - LDF</t>
  </si>
  <si>
    <t>Formato 4</t>
  </si>
  <si>
    <t>Formato 5</t>
  </si>
  <si>
    <t>Estado Analítico de Ingresos Detallado – LDF</t>
  </si>
  <si>
    <t>Formato 6 a)</t>
  </si>
  <si>
    <t>(Clasificación por Objeto del Gasto)</t>
  </si>
  <si>
    <t>Formato 6 b)</t>
  </si>
  <si>
    <t>(Clasificación Administrativa)</t>
  </si>
  <si>
    <t xml:space="preserve">Estado Analítico del Ejercicio del Presupuesto de Egresos Detallado - LDF </t>
  </si>
  <si>
    <t>Formato 6 c)</t>
  </si>
  <si>
    <t>(Clasificación Funcional)</t>
  </si>
  <si>
    <t>Formato 6 d)</t>
  </si>
  <si>
    <t>(Clasificación de Servicios Personales por Categoría)</t>
  </si>
  <si>
    <t>Formatos 7</t>
  </si>
  <si>
    <t>Proyecciones y Resultados de Ingresos y Egresos - LDF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</si>
  <si>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</si>
  <si>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</si>
  <si>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</si>
  <si>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</si>
  <si>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</si>
  <si>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</si>
  <si>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</si>
  <si>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</si>
  <si>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8)</t>
  </si>
  <si>
    <t>Informe sobre Estudios Actuariales – LDF</t>
  </si>
  <si>
    <t>ANEXO 1</t>
  </si>
  <si>
    <t>“FORMATOS”</t>
  </si>
  <si>
    <t>ANEXO 2</t>
  </si>
  <si>
    <t>“INSTRUCTIVOS DE LLENADO DE LOS FORMATOS”</t>
  </si>
  <si>
    <t>ANEXO 3</t>
  </si>
  <si>
    <t>“GUÍA DE CUMPLIMIENTO DE LA LEY DE DISCIPLINA FINANCIERA DE LAS ENTIDADES FEDERATIVAS Y LOS MUNICIPIOS”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</si>
  <si>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</si>
  <si>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</si>
  <si>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</si>
  <si>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</si>
  <si>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</si>
  <si>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</si>
  <si>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</si>
  <si>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</si>
  <si>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31 DE DICIEMBRE DE 2018 (d)</t>
  </si>
  <si>
    <t>h=d+e-f+g</t>
  </si>
  <si>
    <t>1. Deuda Pública (1=A+B)</t>
  </si>
  <si>
    <t xml:space="preserve">        A. Corto Plazo (A=a1+a2+a3)</t>
  </si>
  <si>
    <t xml:space="preserve">            a1) Instituciones de Crédito</t>
  </si>
  <si>
    <t xml:space="preserve">            a2) Títulos y Valores</t>
  </si>
  <si>
    <t xml:space="preserve">            a3) Arrendamientos Financieros</t>
  </si>
  <si>
    <t xml:space="preserve">        B. Largo Plazo (B=b1+b2+b3)</t>
  </si>
  <si>
    <t xml:space="preserve">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</si>
  <si>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</si>
  <si>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</si>
  <si>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</si>
  <si>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</si>
  <si>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Barlow"/>
      </rPr>
      <t>1</t>
    </r>
    <r>
      <rPr>
        <b/>
        <sz val="10"/>
        <color theme="1"/>
        <rFont val="Barlow"/>
      </rPr>
      <t xml:space="preserve"> (informativo)</t>
    </r>
  </si>
  <si>
    <t xml:space="preserve">        A. Deuda Contingente 1</t>
  </si>
  <si>
    <t xml:space="preserve">        B. Deuda Contingente 2</t>
  </si>
  <si>
    <t xml:space="preserve">        C. Deuda Contingente 3</t>
  </si>
  <si>
    <r>
      <t xml:space="preserve">5. Valor de Instrumentos Bono Cupón Cero </t>
    </r>
    <r>
      <rPr>
        <b/>
        <vertAlign val="superscript"/>
        <sz val="10"/>
        <color theme="1"/>
        <rFont val="Barlow"/>
      </rPr>
      <t>2</t>
    </r>
    <r>
      <rPr>
        <b/>
        <sz val="10"/>
        <color theme="1"/>
        <rFont val="Barlow"/>
      </rPr>
      <t xml:space="preserve"> (Informativo)</t>
    </r>
  </si>
  <si>
    <t xml:space="preserve">        A. Instrumento Bono Cupón Cero 1</t>
  </si>
  <si>
    <t xml:space="preserve">        B. Instrumento Bono Cupón Cero 2</t>
  </si>
  <si>
    <t xml:space="preserve">        C. Instrumento Bono Cupón Cero 3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</si>
  <si>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</si>
  <si>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</si>
  <si>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</si>
  <si>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</si>
  <si>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</si>
  <si>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</si>
  <si>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</si>
  <si>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</si>
  <si>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</si>
  <si>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</si>
  <si>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</si>
  <si>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</si>
  <si>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 xml:space="preserve">        A. HSBC México, S.A.</t>
  </si>
  <si>
    <t>365 días</t>
  </si>
  <si>
    <t>TIIE + 0.48</t>
  </si>
  <si>
    <t>335 días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</si>
  <si>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</si>
  <si>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</si>
  <si>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</si>
  <si>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</si>
  <si>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</si>
  <si>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</si>
  <si>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</si>
  <si>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</si>
  <si>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</si>
  <si>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</si>
  <si>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? l)</t>
  </si>
  <si>
    <t>A. Asociaciones Público Privadas (APP’s) (A=a+b+c+d)</t>
  </si>
  <si>
    <t xml:space="preserve">        a) Gran Museo del Mundo Maya</t>
  </si>
  <si>
    <t>252 meses</t>
  </si>
  <si>
    <t xml:space="preserve">        b) APP 2</t>
  </si>
  <si>
    <t xml:space="preserve">        c) APP 3</t>
  </si>
  <si>
    <t xml:space="preserve">        d) APP XX</t>
  </si>
  <si>
    <t>B. Otros Instrumentos (B=a+b+c+d)</t>
  </si>
  <si>
    <t xml:space="preserve">        a) Otro Instrumento 1</t>
  </si>
  <si>
    <t xml:space="preserve">        b) Otro Instrumento 2</t>
  </si>
  <si>
    <t xml:space="preserve">        c) Otro Instrumento 3</t>
  </si>
  <si>
    <t xml:space="preserve">        d) Otro Instrumento XX</t>
  </si>
  <si>
    <t>C. Total de Obligaciones Diferentes de Financiamiento (C=A+B)</t>
  </si>
  <si>
    <t>V. Balance Presupuestario de Recursos Disponibles (V = A1 + A3.1 – B 1 + C1)</t>
  </si>
  <si>
    <t>605,140,,313.00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</si>
</sst>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0"/>
      <color theme="1"/>
      <name val="Barlow"/>
    </font>
    <font>
      <sz val="10"/>
      <color theme="1"/>
      <name val="Barlow"/>
    </font>
    <font>
      <b/>
      <sz val="10"/>
      <color theme="0"/>
      <name val="Barlow"/>
    </font>
    <font>
      <sz val="11"/>
      <color theme="1"/>
      <name val="Calibri"/>
      <family val="2"/>
      <scheme val="minor"/>
    </font>
    <font>
      <b/>
      <sz val="10"/>
      <color rgb="FFC00000"/>
      <name val="Barlow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70C0"/>
      <name val="Arial"/>
      <family val="2"/>
    </font>
    <font>
      <b/>
      <vertAlign val="superscript"/>
      <sz val="10"/>
      <color theme="1"/>
      <name val="Barlow"/>
    </font>
    <font>
      <b/>
      <sz val="10"/>
      <name val="Barlow"/>
    </font>
    <font>
      <sz val="10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164" fontId="1" fillId="0" borderId="2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1" fillId="0" borderId="0" xfId="0" applyNumberFormat="1" applyFont="1" applyBorder="1"/>
    <xf numFmtId="164" fontId="1" fillId="0" borderId="6" xfId="0" applyNumberFormat="1" applyFont="1" applyBorder="1"/>
    <xf numFmtId="164" fontId="2" fillId="0" borderId="5" xfId="0" applyNumberFormat="1" applyFont="1" applyBorder="1"/>
    <xf numFmtId="164" fontId="2" fillId="0" borderId="7" xfId="0" applyNumberFormat="1" applyFont="1" applyBorder="1"/>
    <xf numFmtId="164" fontId="2" fillId="0" borderId="0" xfId="0" applyNumberFormat="1" applyFont="1"/>
    <xf numFmtId="0" fontId="3" fillId="2" borderId="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12" xfId="0" applyFont="1" applyBorder="1"/>
    <xf numFmtId="164" fontId="1" fillId="0" borderId="15" xfId="0" applyNumberFormat="1" applyFont="1" applyBorder="1"/>
    <xf numFmtId="0" fontId="1" fillId="0" borderId="10" xfId="0" applyFont="1" applyBorder="1"/>
    <xf numFmtId="164" fontId="1" fillId="0" borderId="0" xfId="0" applyNumberFormat="1" applyFont="1"/>
    <xf numFmtId="0" fontId="1" fillId="0" borderId="0" xfId="0" applyFont="1"/>
    <xf numFmtId="164" fontId="1" fillId="0" borderId="13" xfId="0" applyNumberFormat="1" applyFont="1" applyBorder="1"/>
    <xf numFmtId="0" fontId="2" fillId="0" borderId="10" xfId="0" applyFont="1" applyBorder="1"/>
    <xf numFmtId="164" fontId="2" fillId="0" borderId="13" xfId="0" applyNumberFormat="1" applyFont="1" applyBorder="1"/>
    <xf numFmtId="0" fontId="2" fillId="0" borderId="11" xfId="0" applyFont="1" applyBorder="1"/>
    <xf numFmtId="0" fontId="2" fillId="0" borderId="14" xfId="0" applyFont="1" applyBorder="1"/>
    <xf numFmtId="0" fontId="1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2" fillId="0" borderId="12" xfId="0" applyFont="1" applyBorder="1"/>
    <xf numFmtId="164" fontId="2" fillId="0" borderId="14" xfId="0" applyNumberFormat="1" applyFont="1" applyBorder="1"/>
    <xf numFmtId="0" fontId="3" fillId="2" borderId="1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5" fillId="0" borderId="0" xfId="0" applyNumberFormat="1" applyFont="1"/>
    <xf numFmtId="0" fontId="3" fillId="2" borderId="14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2" xfId="0" applyFont="1" applyBorder="1" applyAlignment="1">
      <alignment wrapText="1"/>
    </xf>
    <xf numFmtId="164" fontId="2" fillId="0" borderId="2" xfId="0" applyNumberFormat="1" applyFont="1" applyBorder="1"/>
    <xf numFmtId="164" fontId="2" fillId="0" borderId="15" xfId="0" applyNumberFormat="1" applyFont="1" applyBorder="1"/>
    <xf numFmtId="0" fontId="2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0" fontId="2" fillId="0" borderId="13" xfId="2" applyNumberFormat="1" applyFont="1" applyBorder="1"/>
    <xf numFmtId="0" fontId="1" fillId="0" borderId="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44" fontId="2" fillId="0" borderId="0" xfId="1" applyFont="1" applyAlignment="1">
      <alignment wrapText="1"/>
    </xf>
    <xf numFmtId="0" fontId="2" fillId="0" borderId="0" xfId="0" applyFont="1" applyAlignment="1">
      <alignment horizontal="center" vertical="center" wrapText="1"/>
    </xf>
    <xf numFmtId="44" fontId="2" fillId="0" borderId="13" xfId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10" fillId="0" borderId="0" xfId="0" applyNumberFormat="1" applyFont="1" applyBorder="1"/>
    <xf numFmtId="164" fontId="10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10" xfId="0" applyFont="1" applyBorder="1"/>
    <xf numFmtId="0" fontId="2" fillId="0" borderId="0" xfId="0" applyFont="1"/>
    <xf numFmtId="0" fontId="3" fillId="2" borderId="1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0" xfId="0" applyFont="1"/>
    <xf numFmtId="0" fontId="2" fillId="0" borderId="11" xfId="0" applyFont="1" applyBorder="1"/>
    <xf numFmtId="0" fontId="2" fillId="0" borderId="5" xfId="0" applyFont="1" applyBorder="1"/>
    <xf numFmtId="164" fontId="2" fillId="0" borderId="0" xfId="1" applyNumberFormat="1" applyFont="1"/>
    <xf numFmtId="44" fontId="2" fillId="0" borderId="0" xfId="1" applyFont="1"/>
    <xf numFmtId="164" fontId="11" fillId="0" borderId="0" xfId="0" applyNumberFormat="1" applyFont="1"/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0" xfId="0" applyFont="1"/>
    <xf numFmtId="0" fontId="2" fillId="0" borderId="11" xfId="0" applyFont="1" applyBorder="1"/>
    <xf numFmtId="0" fontId="2" fillId="0" borderId="5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0" fontId="1" fillId="0" borderId="12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workbookViewId="0">
      <selection activeCell="H8" sqref="H8"/>
    </sheetView>
  </sheetViews>
  <sheetFormatPr baseColWidth="10" defaultRowHeight="15"/>
  <cols>
    <col min="2" max="2" width="66.140625" style="25" customWidth="1"/>
  </cols>
  <sheetData>
    <row r="1" spans="1:2">
      <c r="A1" s="70" t="s">
        <v>497</v>
      </c>
      <c r="B1" s="71" t="s">
        <v>498</v>
      </c>
    </row>
    <row r="2" spans="1:2">
      <c r="A2" s="69" t="s">
        <v>468</v>
      </c>
      <c r="B2" s="72" t="s">
        <v>119</v>
      </c>
    </row>
    <row r="3" spans="1:2">
      <c r="A3" s="69" t="s">
        <v>469</v>
      </c>
      <c r="B3" s="72" t="s">
        <v>470</v>
      </c>
    </row>
    <row r="4" spans="1:2">
      <c r="A4" s="69" t="s">
        <v>471</v>
      </c>
      <c r="B4" s="72" t="s">
        <v>472</v>
      </c>
    </row>
    <row r="5" spans="1:2">
      <c r="A5" s="69" t="s">
        <v>473</v>
      </c>
      <c r="B5" s="72" t="s">
        <v>78</v>
      </c>
    </row>
    <row r="6" spans="1:2">
      <c r="A6" s="69" t="s">
        <v>474</v>
      </c>
      <c r="B6" s="72" t="s">
        <v>475</v>
      </c>
    </row>
    <row r="7" spans="1:2">
      <c r="A7" s="69"/>
      <c r="B7" s="72"/>
    </row>
    <row r="8" spans="1:2">
      <c r="A8" s="69"/>
      <c r="B8" s="72" t="s">
        <v>480</v>
      </c>
    </row>
    <row r="9" spans="1:2">
      <c r="A9" s="69" t="s">
        <v>476</v>
      </c>
      <c r="B9" s="72" t="s">
        <v>480</v>
      </c>
    </row>
    <row r="10" spans="1:2">
      <c r="A10" s="69"/>
      <c r="B10" s="72" t="s">
        <v>477</v>
      </c>
    </row>
    <row r="11" spans="1:2">
      <c r="A11" s="69" t="s">
        <v>478</v>
      </c>
      <c r="B11" s="72" t="s">
        <v>240</v>
      </c>
    </row>
    <row r="12" spans="1:2">
      <c r="B12" s="72" t="s">
        <v>479</v>
      </c>
    </row>
    <row r="13" spans="1:2">
      <c r="A13" s="69" t="s">
        <v>481</v>
      </c>
      <c r="B13" s="72" t="s">
        <v>240</v>
      </c>
    </row>
    <row r="14" spans="1:2">
      <c r="B14" s="72" t="s">
        <v>482</v>
      </c>
    </row>
    <row r="15" spans="1:2">
      <c r="A15" s="69" t="s">
        <v>483</v>
      </c>
      <c r="B15" s="72" t="s">
        <v>240</v>
      </c>
    </row>
    <row r="16" spans="1:2">
      <c r="B16" s="72" t="s">
        <v>484</v>
      </c>
    </row>
    <row r="17" spans="1:2">
      <c r="A17" s="75" t="s">
        <v>485</v>
      </c>
      <c r="B17" s="76" t="s">
        <v>486</v>
      </c>
    </row>
    <row r="18" spans="1:2">
      <c r="A18" s="77" t="s">
        <v>487</v>
      </c>
      <c r="B18" s="78" t="s">
        <v>488</v>
      </c>
    </row>
    <row r="19" spans="1:2">
      <c r="A19" s="77" t="s">
        <v>489</v>
      </c>
      <c r="B19" s="78" t="s">
        <v>490</v>
      </c>
    </row>
    <row r="20" spans="1:2">
      <c r="A20" s="77" t="s">
        <v>491</v>
      </c>
      <c r="B20" s="78" t="s">
        <v>492</v>
      </c>
    </row>
    <row r="21" spans="1:2">
      <c r="A21" s="77" t="s">
        <v>493</v>
      </c>
      <c r="B21" s="78" t="s">
        <v>494</v>
      </c>
    </row>
    <row r="22" spans="1:2">
      <c r="A22" s="77" t="s">
        <v>495</v>
      </c>
      <c r="B22" s="78" t="s">
        <v>496</v>
      </c>
    </row>
    <row r="24" spans="1:2">
      <c r="A24" s="70" t="s">
        <v>499</v>
      </c>
      <c r="B24" s="73" t="s">
        <v>500</v>
      </c>
    </row>
    <row r="26" spans="1:2" ht="24">
      <c r="A26" s="70" t="s">
        <v>501</v>
      </c>
      <c r="B26" s="74" t="s">
        <v>502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"/>
  <sheetViews>
    <sheetView showGridLines="0" tabSelected="1" topLeftCell="A24" workbookViewId="0">
      <selection activeCell="E34" sqref="E34"/>
    </sheetView>
  </sheetViews>
  <sheetFormatPr baseColWidth="10" defaultRowHeight="15"/>
  <cols>
    <col min="1" max="1" width="70.7109375" customWidth="1"/>
    <col min="2" max="7" width="20.7109375" customWidth="1"/>
  </cols>
  <sheetData>
    <row r="1" spans="1:26">
      <c r="A1" s="130" t="s">
        <v>1</v>
      </c>
      <c r="B1" s="130"/>
      <c r="C1" s="130"/>
      <c r="D1" s="130"/>
      <c r="E1" s="130"/>
      <c r="F1" s="130"/>
      <c r="G1" s="1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30" t="s">
        <v>240</v>
      </c>
      <c r="B2" s="130"/>
      <c r="C2" s="130"/>
      <c r="D2" s="130"/>
      <c r="E2" s="130"/>
      <c r="F2" s="130"/>
      <c r="G2" s="1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0" t="s">
        <v>454</v>
      </c>
      <c r="B3" s="130"/>
      <c r="C3" s="130"/>
      <c r="D3" s="130"/>
      <c r="E3" s="130"/>
      <c r="F3" s="130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0" t="s">
        <v>0</v>
      </c>
      <c r="B4" s="130"/>
      <c r="C4" s="130"/>
      <c r="D4" s="130"/>
      <c r="E4" s="130"/>
      <c r="F4" s="130"/>
      <c r="G4" s="1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30" t="s">
        <v>3</v>
      </c>
      <c r="B5" s="130"/>
      <c r="C5" s="130"/>
      <c r="D5" s="130"/>
      <c r="E5" s="130"/>
      <c r="F5" s="130"/>
      <c r="G5" s="13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5"/>
      <c r="B6" s="45"/>
      <c r="C6" s="45"/>
      <c r="D6" s="45"/>
      <c r="E6" s="45"/>
      <c r="F6" s="45"/>
      <c r="G6" s="4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40"/>
      <c r="B7" s="110" t="s">
        <v>242</v>
      </c>
      <c r="C7" s="110"/>
      <c r="D7" s="110"/>
      <c r="E7" s="110"/>
      <c r="F7" s="110"/>
      <c r="G7" s="126" t="s">
        <v>243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9" t="s">
        <v>5</v>
      </c>
      <c r="B8" s="111" t="s">
        <v>244</v>
      </c>
      <c r="C8" s="56" t="s">
        <v>7</v>
      </c>
      <c r="D8" s="111" t="s">
        <v>9</v>
      </c>
      <c r="E8" s="111" t="s">
        <v>11</v>
      </c>
      <c r="F8" s="111" t="s">
        <v>10</v>
      </c>
      <c r="G8" s="1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41" t="s">
        <v>6</v>
      </c>
      <c r="B9" s="112"/>
      <c r="C9" s="42" t="s">
        <v>8</v>
      </c>
      <c r="D9" s="112"/>
      <c r="E9" s="112"/>
      <c r="F9" s="112"/>
      <c r="G9" s="1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8" t="s">
        <v>455</v>
      </c>
      <c r="B10" s="8">
        <v>3179322724</v>
      </c>
      <c r="C10" s="8">
        <v>333917648</v>
      </c>
      <c r="D10" s="8">
        <v>2845405076</v>
      </c>
      <c r="E10" s="8">
        <v>2791373605.3600001</v>
      </c>
      <c r="F10" s="8">
        <v>4031470.64</v>
      </c>
      <c r="G10" s="30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0" t="s">
        <v>456</v>
      </c>
      <c r="B11" s="15">
        <v>654565882</v>
      </c>
      <c r="C11" s="15">
        <f>+D11-B11</f>
        <v>19635721</v>
      </c>
      <c r="D11" s="15">
        <v>674201603</v>
      </c>
      <c r="E11" s="15">
        <v>551481261.01999998</v>
      </c>
      <c r="F11" s="15">
        <v>538060732.53999996</v>
      </c>
      <c r="G11" s="36">
        <f>+D11-E11</f>
        <v>122720341.98000002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0" t="s">
        <v>457</v>
      </c>
      <c r="B12" s="15">
        <v>1583262658</v>
      </c>
      <c r="C12" s="15">
        <f>+D12-B12</f>
        <v>-233827478</v>
      </c>
      <c r="D12" s="15">
        <v>1349435180</v>
      </c>
      <c r="E12" s="15">
        <v>1448183917.95</v>
      </c>
      <c r="F12" s="15">
        <v>1432984931.9400001</v>
      </c>
      <c r="G12" s="36">
        <f>+E12-D12</f>
        <v>98748737.950000048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59" t="s">
        <v>458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4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0" t="s">
        <v>459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36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0" t="s">
        <v>460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36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0" t="s">
        <v>461</v>
      </c>
      <c r="B16" s="15">
        <v>941494184</v>
      </c>
      <c r="C16" s="15">
        <v>119725891</v>
      </c>
      <c r="D16" s="15">
        <v>821768293</v>
      </c>
      <c r="E16" s="15">
        <v>791498254.78999996</v>
      </c>
      <c r="F16" s="15">
        <v>30270038.210000001</v>
      </c>
      <c r="G16" s="36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>
      <c r="A17" s="59" t="s">
        <v>462</v>
      </c>
      <c r="B17" s="32">
        <v>3430621030</v>
      </c>
      <c r="C17" s="32">
        <v>605140313</v>
      </c>
      <c r="D17" s="32">
        <v>2825480717</v>
      </c>
      <c r="E17" s="32">
        <v>2868984960.3699999</v>
      </c>
      <c r="F17" s="32">
        <v>43504243.369999997</v>
      </c>
      <c r="G17" s="34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0" t="s">
        <v>463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36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0" t="s">
        <v>464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36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0" t="s">
        <v>465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36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9" t="s">
        <v>466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4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0" t="s">
        <v>456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36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0" t="s">
        <v>457</v>
      </c>
      <c r="B23" s="15">
        <v>3430621030</v>
      </c>
      <c r="C23" s="108" t="s">
        <v>572</v>
      </c>
      <c r="D23" s="15">
        <v>2825480717</v>
      </c>
      <c r="E23" s="15">
        <v>2868984960.1700001</v>
      </c>
      <c r="F23" s="15">
        <v>43504243.369999997</v>
      </c>
      <c r="G23" s="36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59" t="s">
        <v>458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4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0" t="s">
        <v>459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36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0" t="s">
        <v>460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36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0" t="s">
        <v>461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36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>
      <c r="A28" s="59" t="s">
        <v>462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4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0" t="s">
        <v>463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36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0" t="s">
        <v>464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36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0" t="s">
        <v>465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36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59" t="s">
        <v>467</v>
      </c>
      <c r="B32" s="32">
        <v>6609943754</v>
      </c>
      <c r="C32" s="32">
        <v>939057961</v>
      </c>
      <c r="D32" s="32">
        <v>5670885793</v>
      </c>
      <c r="E32" s="32">
        <v>5660358565.7299995</v>
      </c>
      <c r="F32" s="32">
        <v>10527227.27</v>
      </c>
      <c r="G32" s="34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60"/>
      <c r="B33" s="15"/>
      <c r="C33" s="15"/>
      <c r="D33" s="15"/>
      <c r="E33" s="15"/>
      <c r="F33" s="15"/>
      <c r="G33" s="3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61"/>
      <c r="B34" s="13"/>
      <c r="C34" s="13"/>
      <c r="D34" s="13"/>
      <c r="E34" s="13"/>
      <c r="F34" s="13"/>
      <c r="G34" s="5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6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 t="s">
        <v>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9"/>
    <mergeCell ref="B8:B9"/>
    <mergeCell ref="D8:D9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"/>
  <sheetViews>
    <sheetView showGridLines="0" workbookViewId="0">
      <selection activeCell="A58" sqref="A58"/>
    </sheetView>
  </sheetViews>
  <sheetFormatPr baseColWidth="10" defaultRowHeight="15"/>
  <cols>
    <col min="1" max="1" width="70.7109375" customWidth="1"/>
    <col min="2" max="2" width="17.42578125" bestFit="1" customWidth="1"/>
    <col min="3" max="3" width="17" bestFit="1" customWidth="1"/>
    <col min="4" max="4" width="70.7109375" customWidth="1"/>
    <col min="5" max="5" width="17.85546875" customWidth="1"/>
    <col min="6" max="6" width="17.5703125" customWidth="1"/>
  </cols>
  <sheetData>
    <row r="1" spans="1:26">
      <c r="A1" s="109" t="s">
        <v>1</v>
      </c>
      <c r="B1" s="109"/>
      <c r="C1" s="109"/>
      <c r="D1" s="109"/>
      <c r="E1" s="109"/>
      <c r="F1" s="10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09" t="s">
        <v>119</v>
      </c>
      <c r="B2" s="109"/>
      <c r="C2" s="109"/>
      <c r="D2" s="109"/>
      <c r="E2" s="109"/>
      <c r="F2" s="10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09" t="s">
        <v>120</v>
      </c>
      <c r="B3" s="109"/>
      <c r="C3" s="109"/>
      <c r="D3" s="109"/>
      <c r="E3" s="109"/>
      <c r="F3" s="10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09" t="s">
        <v>121</v>
      </c>
      <c r="B4" s="109"/>
      <c r="C4" s="109"/>
      <c r="D4" s="109"/>
      <c r="E4" s="109"/>
      <c r="F4" s="10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4"/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">
      <c r="A6" s="26" t="s">
        <v>79</v>
      </c>
      <c r="B6" s="27">
        <v>2019</v>
      </c>
      <c r="C6" s="27" t="s">
        <v>122</v>
      </c>
      <c r="D6" s="27" t="s">
        <v>79</v>
      </c>
      <c r="E6" s="27">
        <v>2019</v>
      </c>
      <c r="F6" s="28" t="s">
        <v>122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9" t="s">
        <v>123</v>
      </c>
      <c r="B7" s="8">
        <v>0</v>
      </c>
      <c r="C7" s="8">
        <v>0</v>
      </c>
      <c r="D7" s="3" t="s">
        <v>124</v>
      </c>
      <c r="E7" s="8">
        <v>0</v>
      </c>
      <c r="F7" s="30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1" t="s">
        <v>125</v>
      </c>
      <c r="B8" s="32">
        <v>0</v>
      </c>
      <c r="C8" s="32">
        <v>0</v>
      </c>
      <c r="D8" s="33" t="s">
        <v>126</v>
      </c>
      <c r="E8" s="32">
        <v>0</v>
      </c>
      <c r="F8" s="34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1" t="s">
        <v>127</v>
      </c>
      <c r="B9" s="32">
        <v>2560383086.6900001</v>
      </c>
      <c r="C9" s="32">
        <v>503471234.23000002</v>
      </c>
      <c r="D9" s="33" t="s">
        <v>128</v>
      </c>
      <c r="E9" s="32">
        <v>1245091115.24</v>
      </c>
      <c r="F9" s="34">
        <v>928330160.84000003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5" t="s">
        <v>129</v>
      </c>
      <c r="B10" s="15">
        <v>113011903</v>
      </c>
      <c r="C10" s="15">
        <v>46205495.640000001</v>
      </c>
      <c r="D10" s="1" t="s">
        <v>130</v>
      </c>
      <c r="E10" s="15">
        <v>817454.34</v>
      </c>
      <c r="F10" s="36">
        <v>604606.6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5" t="s">
        <v>131</v>
      </c>
      <c r="B11" s="15">
        <v>1644997414.27</v>
      </c>
      <c r="C11" s="15">
        <v>457175587.77999997</v>
      </c>
      <c r="D11" s="1" t="s">
        <v>132</v>
      </c>
      <c r="E11" s="15">
        <v>230756872.33000001</v>
      </c>
      <c r="F11" s="36">
        <v>157996257.97999999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5" t="s">
        <v>133</v>
      </c>
      <c r="B12" s="15">
        <v>0</v>
      </c>
      <c r="C12" s="15">
        <v>0</v>
      </c>
      <c r="D12" s="1" t="s">
        <v>134</v>
      </c>
      <c r="E12" s="15">
        <v>3054874.56</v>
      </c>
      <c r="F12" s="36">
        <v>4554874.5599999996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5" t="s">
        <v>135</v>
      </c>
      <c r="B13" s="15">
        <v>707241841.84000003</v>
      </c>
      <c r="C13" s="15">
        <v>0</v>
      </c>
      <c r="D13" s="1" t="s">
        <v>136</v>
      </c>
      <c r="E13" s="15">
        <v>15621176.5</v>
      </c>
      <c r="F13" s="36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5" t="s">
        <v>137</v>
      </c>
      <c r="B14" s="15">
        <v>0</v>
      </c>
      <c r="C14" s="15">
        <v>0</v>
      </c>
      <c r="D14" s="1" t="s">
        <v>138</v>
      </c>
      <c r="E14" s="15">
        <v>227263713.68000001</v>
      </c>
      <c r="F14" s="36">
        <v>331768789.88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5" t="s">
        <v>139</v>
      </c>
      <c r="B15" s="15">
        <v>95131927.579999998</v>
      </c>
      <c r="C15" s="15">
        <v>90150.81</v>
      </c>
      <c r="D15" s="1" t="s">
        <v>140</v>
      </c>
      <c r="E15" s="15">
        <v>0</v>
      </c>
      <c r="F15" s="36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5" t="s">
        <v>141</v>
      </c>
      <c r="B16" s="15">
        <v>0</v>
      </c>
      <c r="C16" s="15">
        <v>0</v>
      </c>
      <c r="D16" s="1" t="s">
        <v>142</v>
      </c>
      <c r="E16" s="15">
        <v>135146078.06999999</v>
      </c>
      <c r="F16" s="36">
        <v>73090754.969999999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1" t="s">
        <v>143</v>
      </c>
      <c r="B17" s="32">
        <v>448056934.41000003</v>
      </c>
      <c r="C17" s="32">
        <v>224538127.22999999</v>
      </c>
      <c r="D17" s="1" t="s">
        <v>144</v>
      </c>
      <c r="E17" s="15">
        <v>152000.5</v>
      </c>
      <c r="F17" s="36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5" t="s">
        <v>145</v>
      </c>
      <c r="B18" s="15">
        <v>0</v>
      </c>
      <c r="C18" s="15">
        <v>0</v>
      </c>
      <c r="D18" s="1" t="s">
        <v>146</v>
      </c>
      <c r="E18" s="15">
        <v>632278945.25999999</v>
      </c>
      <c r="F18" s="36">
        <v>360314876.85000002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5" t="s">
        <v>147</v>
      </c>
      <c r="B19" s="15">
        <v>6493518.2800000003</v>
      </c>
      <c r="C19" s="15">
        <v>2546519.08</v>
      </c>
      <c r="D19" s="33" t="s">
        <v>148</v>
      </c>
      <c r="E19" s="32">
        <v>168708270.44</v>
      </c>
      <c r="F19" s="34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5" t="s">
        <v>149</v>
      </c>
      <c r="B20" s="15">
        <v>392524256.13</v>
      </c>
      <c r="C20" s="15">
        <v>172952448.15000001</v>
      </c>
      <c r="D20" s="1" t="s">
        <v>150</v>
      </c>
      <c r="E20" s="15">
        <v>168708270.44</v>
      </c>
      <c r="F20" s="36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5" t="s">
        <v>151</v>
      </c>
      <c r="B21" s="15">
        <v>0</v>
      </c>
      <c r="C21" s="15">
        <v>0</v>
      </c>
      <c r="D21" s="1" t="s">
        <v>152</v>
      </c>
      <c r="E21" s="15">
        <v>0</v>
      </c>
      <c r="F21" s="36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5" t="s">
        <v>153</v>
      </c>
      <c r="B22" s="15">
        <v>0</v>
      </c>
      <c r="C22" s="15">
        <v>0</v>
      </c>
      <c r="D22" s="1" t="s">
        <v>154</v>
      </c>
      <c r="E22" s="15">
        <v>0</v>
      </c>
      <c r="F22" s="36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35" t="s">
        <v>155</v>
      </c>
      <c r="B23" s="15">
        <v>49039160</v>
      </c>
      <c r="C23" s="15">
        <v>49039160</v>
      </c>
      <c r="D23" s="33" t="s">
        <v>156</v>
      </c>
      <c r="E23" s="32">
        <v>62393898.109999999</v>
      </c>
      <c r="F23" s="34">
        <v>117632502.01000001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5" t="s">
        <v>157</v>
      </c>
      <c r="B24" s="15">
        <v>0</v>
      </c>
      <c r="C24" s="15">
        <v>0</v>
      </c>
      <c r="D24" s="1" t="s">
        <v>158</v>
      </c>
      <c r="E24" s="15">
        <v>62393898.109999999</v>
      </c>
      <c r="F24" s="36">
        <v>117632502.01000001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1" t="s">
        <v>159</v>
      </c>
      <c r="B25" s="32">
        <v>0</v>
      </c>
      <c r="C25" s="32">
        <v>5855683.2000000002</v>
      </c>
      <c r="D25" s="1" t="s">
        <v>160</v>
      </c>
      <c r="E25" s="15">
        <v>0</v>
      </c>
      <c r="F25" s="36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35" t="s">
        <v>161</v>
      </c>
      <c r="B26" s="15">
        <v>0</v>
      </c>
      <c r="C26" s="15">
        <v>5855683.2000000002</v>
      </c>
      <c r="D26" s="1" t="s">
        <v>162</v>
      </c>
      <c r="E26" s="15">
        <v>0</v>
      </c>
      <c r="F26" s="36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5" t="s">
        <v>163</v>
      </c>
      <c r="B27" s="15">
        <v>0</v>
      </c>
      <c r="C27" s="15">
        <v>0</v>
      </c>
      <c r="D27" s="33" t="s">
        <v>164</v>
      </c>
      <c r="E27" s="32">
        <v>0</v>
      </c>
      <c r="F27" s="34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5" t="s">
        <v>165</v>
      </c>
      <c r="B28" s="15">
        <v>0</v>
      </c>
      <c r="C28" s="15">
        <v>0</v>
      </c>
      <c r="D28" s="1" t="s">
        <v>166</v>
      </c>
      <c r="E28" s="15">
        <v>0</v>
      </c>
      <c r="F28" s="36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5" t="s">
        <v>167</v>
      </c>
      <c r="B29" s="15">
        <v>0</v>
      </c>
      <c r="C29" s="15">
        <v>0</v>
      </c>
      <c r="D29" s="1" t="s">
        <v>168</v>
      </c>
      <c r="E29" s="15">
        <v>0</v>
      </c>
      <c r="F29" s="36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5" t="s">
        <v>169</v>
      </c>
      <c r="B30" s="15">
        <v>0</v>
      </c>
      <c r="C30" s="15">
        <v>0</v>
      </c>
      <c r="D30" s="1" t="s">
        <v>170</v>
      </c>
      <c r="E30" s="15">
        <v>0</v>
      </c>
      <c r="F30" s="36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1" t="s">
        <v>171</v>
      </c>
      <c r="B31" s="32">
        <v>0</v>
      </c>
      <c r="C31" s="32">
        <v>0</v>
      </c>
      <c r="D31" s="33" t="s">
        <v>172</v>
      </c>
      <c r="E31" s="32">
        <v>62679805.229999997</v>
      </c>
      <c r="F31" s="34">
        <v>63378207.159999996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5" t="s">
        <v>173</v>
      </c>
      <c r="B32" s="15">
        <v>0</v>
      </c>
      <c r="C32" s="15">
        <v>0</v>
      </c>
      <c r="D32" s="1" t="s">
        <v>174</v>
      </c>
      <c r="E32" s="15">
        <v>62679805.229999997</v>
      </c>
      <c r="F32" s="36">
        <v>63378207.159999996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35" t="s">
        <v>175</v>
      </c>
      <c r="B33" s="15">
        <v>0</v>
      </c>
      <c r="C33" s="15">
        <v>0</v>
      </c>
      <c r="D33" s="1" t="s">
        <v>176</v>
      </c>
      <c r="E33" s="15">
        <v>0</v>
      </c>
      <c r="F33" s="36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5" t="s">
        <v>177</v>
      </c>
      <c r="B34" s="15">
        <v>0</v>
      </c>
      <c r="C34" s="15">
        <v>0</v>
      </c>
      <c r="D34" s="1" t="s">
        <v>178</v>
      </c>
      <c r="E34" s="15">
        <v>0</v>
      </c>
      <c r="F34" s="36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5" t="s">
        <v>179</v>
      </c>
      <c r="B35" s="15">
        <v>0</v>
      </c>
      <c r="C35" s="15">
        <v>0</v>
      </c>
      <c r="D35" s="1" t="s">
        <v>180</v>
      </c>
      <c r="E35" s="15">
        <v>0</v>
      </c>
      <c r="F35" s="36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5" t="s">
        <v>181</v>
      </c>
      <c r="B36" s="15">
        <v>0</v>
      </c>
      <c r="C36" s="15">
        <v>0</v>
      </c>
      <c r="D36" s="1" t="s">
        <v>182</v>
      </c>
      <c r="E36" s="15">
        <v>0</v>
      </c>
      <c r="F36" s="36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5" t="s">
        <v>183</v>
      </c>
      <c r="B37" s="15">
        <v>0</v>
      </c>
      <c r="C37" s="15">
        <v>0</v>
      </c>
      <c r="D37" s="1" t="s">
        <v>184</v>
      </c>
      <c r="E37" s="15">
        <v>0</v>
      </c>
      <c r="F37" s="36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1" t="s">
        <v>185</v>
      </c>
      <c r="B38" s="32">
        <v>0</v>
      </c>
      <c r="C38" s="32">
        <v>0</v>
      </c>
      <c r="D38" s="33" t="s">
        <v>186</v>
      </c>
      <c r="E38" s="32">
        <v>0</v>
      </c>
      <c r="F38" s="34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35" t="s">
        <v>187</v>
      </c>
      <c r="B39" s="15">
        <v>0</v>
      </c>
      <c r="C39" s="15">
        <v>0</v>
      </c>
      <c r="D39" s="1" t="s">
        <v>188</v>
      </c>
      <c r="E39" s="15">
        <v>0</v>
      </c>
      <c r="F39" s="36"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35" t="s">
        <v>189</v>
      </c>
      <c r="B40" s="15">
        <v>0</v>
      </c>
      <c r="C40" s="15">
        <v>0</v>
      </c>
      <c r="D40" s="1" t="s">
        <v>190</v>
      </c>
      <c r="E40" s="15">
        <v>0</v>
      </c>
      <c r="F40" s="36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1" t="s">
        <v>191</v>
      </c>
      <c r="B41" s="32">
        <v>4403497.43</v>
      </c>
      <c r="C41" s="32">
        <v>4338588.03</v>
      </c>
      <c r="D41" s="1" t="s">
        <v>192</v>
      </c>
      <c r="E41" s="15">
        <v>0</v>
      </c>
      <c r="F41" s="36"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5" t="s">
        <v>193</v>
      </c>
      <c r="B42" s="15">
        <v>0</v>
      </c>
      <c r="C42" s="15">
        <v>0</v>
      </c>
      <c r="D42" s="33" t="s">
        <v>194</v>
      </c>
      <c r="E42" s="32">
        <v>584.9</v>
      </c>
      <c r="F42" s="34">
        <v>584.9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5" t="s">
        <v>195</v>
      </c>
      <c r="B43" s="15">
        <v>0</v>
      </c>
      <c r="C43" s="15">
        <v>0</v>
      </c>
      <c r="D43" s="1" t="s">
        <v>196</v>
      </c>
      <c r="E43" s="15">
        <v>0</v>
      </c>
      <c r="F43" s="36"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5" t="s">
        <v>197</v>
      </c>
      <c r="B44" s="15">
        <v>4403497.43</v>
      </c>
      <c r="C44" s="15">
        <v>4338588.03</v>
      </c>
      <c r="D44" s="1" t="s">
        <v>198</v>
      </c>
      <c r="E44" s="15">
        <v>205</v>
      </c>
      <c r="F44" s="36">
        <v>205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35" t="s">
        <v>199</v>
      </c>
      <c r="B45" s="15">
        <v>0</v>
      </c>
      <c r="C45" s="15">
        <v>0</v>
      </c>
      <c r="D45" s="1" t="s">
        <v>200</v>
      </c>
      <c r="E45" s="15">
        <v>379.9</v>
      </c>
      <c r="F45" s="36">
        <v>379.9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1" t="s">
        <v>201</v>
      </c>
      <c r="B46" s="32">
        <v>3012843518.5300002</v>
      </c>
      <c r="C46" s="32">
        <v>738203632.69000006</v>
      </c>
      <c r="D46" s="33" t="s">
        <v>202</v>
      </c>
      <c r="E46" s="32">
        <v>1538873673.9200001</v>
      </c>
      <c r="F46" s="34">
        <v>1109341454.9100001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5"/>
      <c r="B47" s="15"/>
      <c r="C47" s="15"/>
      <c r="D47" s="1"/>
      <c r="E47" s="15"/>
      <c r="F47" s="3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1" t="s">
        <v>203</v>
      </c>
      <c r="B48" s="32">
        <v>0</v>
      </c>
      <c r="C48" s="32">
        <v>0</v>
      </c>
      <c r="D48" s="33" t="s">
        <v>204</v>
      </c>
      <c r="E48" s="32">
        <v>0</v>
      </c>
      <c r="F48" s="34"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35" t="s">
        <v>205</v>
      </c>
      <c r="B49" s="15">
        <v>1276183103.0999999</v>
      </c>
      <c r="C49" s="15">
        <v>1081935178.78</v>
      </c>
      <c r="D49" s="1" t="s">
        <v>206</v>
      </c>
      <c r="E49" s="15">
        <v>0</v>
      </c>
      <c r="F49" s="36"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5" t="s">
        <v>207</v>
      </c>
      <c r="B50" s="15">
        <v>1000000</v>
      </c>
      <c r="C50" s="15">
        <v>1000000</v>
      </c>
      <c r="D50" s="1" t="s">
        <v>208</v>
      </c>
      <c r="E50" s="15">
        <v>0</v>
      </c>
      <c r="F50" s="36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5" t="s">
        <v>209</v>
      </c>
      <c r="B51" s="15">
        <v>5694759018.71</v>
      </c>
      <c r="C51" s="15">
        <v>5690325430.7299995</v>
      </c>
      <c r="D51" s="1" t="s">
        <v>210</v>
      </c>
      <c r="E51" s="15">
        <v>3806891395.6100001</v>
      </c>
      <c r="F51" s="36">
        <v>3806891395.6100001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35" t="s">
        <v>211</v>
      </c>
      <c r="B52" s="15">
        <v>2962196081.4699998</v>
      </c>
      <c r="C52" s="15">
        <v>2914259342.9699998</v>
      </c>
      <c r="D52" s="1" t="s">
        <v>212</v>
      </c>
      <c r="E52" s="15">
        <v>0</v>
      </c>
      <c r="F52" s="36"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35" t="s">
        <v>213</v>
      </c>
      <c r="B53" s="15">
        <v>150147541.81999999</v>
      </c>
      <c r="C53" s="15">
        <v>149320519.81999999</v>
      </c>
      <c r="D53" s="1" t="s">
        <v>214</v>
      </c>
      <c r="E53" s="15">
        <v>0</v>
      </c>
      <c r="F53" s="36"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5" t="s">
        <v>215</v>
      </c>
      <c r="B54" s="15">
        <v>-1731182260.1700001</v>
      </c>
      <c r="C54" s="15">
        <v>-1653736249.29</v>
      </c>
      <c r="D54" s="1" t="s">
        <v>216</v>
      </c>
      <c r="E54" s="15">
        <v>0</v>
      </c>
      <c r="F54" s="36"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5" t="s">
        <v>217</v>
      </c>
      <c r="B55" s="15">
        <v>262161.34999999998</v>
      </c>
      <c r="C55" s="15">
        <v>253361.35</v>
      </c>
      <c r="D55" s="33" t="s">
        <v>218</v>
      </c>
      <c r="E55" s="32">
        <v>3806891395.6100001</v>
      </c>
      <c r="F55" s="34">
        <v>3806891395.6100001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5" t="s">
        <v>219</v>
      </c>
      <c r="B56" s="15">
        <v>0</v>
      </c>
      <c r="C56" s="15">
        <v>0</v>
      </c>
      <c r="D56" s="33" t="s">
        <v>220</v>
      </c>
      <c r="E56" s="32">
        <v>5345765069.5299997</v>
      </c>
      <c r="F56" s="34">
        <v>4916232850.5200005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35" t="s">
        <v>221</v>
      </c>
      <c r="B57" s="15">
        <v>787.5</v>
      </c>
      <c r="C57" s="15">
        <v>0</v>
      </c>
      <c r="D57" s="33" t="s">
        <v>222</v>
      </c>
      <c r="E57" s="32">
        <v>0</v>
      </c>
      <c r="F57" s="34"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31" t="s">
        <v>223</v>
      </c>
      <c r="B58" s="32">
        <v>8353366433.7799997</v>
      </c>
      <c r="C58" s="32">
        <v>8183357584.3599997</v>
      </c>
      <c r="D58" s="33" t="s">
        <v>224</v>
      </c>
      <c r="E58" s="32">
        <v>3790000341.0900002</v>
      </c>
      <c r="F58" s="34">
        <v>3764746112.4200001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1" t="s">
        <v>225</v>
      </c>
      <c r="B59" s="32">
        <v>11366209952.309999</v>
      </c>
      <c r="C59" s="32">
        <v>8921561217.0499992</v>
      </c>
      <c r="D59" s="1" t="s">
        <v>226</v>
      </c>
      <c r="E59" s="15">
        <v>790828509.66999996</v>
      </c>
      <c r="F59" s="36">
        <v>790828509.66999996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5"/>
      <c r="B60" s="15"/>
      <c r="C60" s="15"/>
      <c r="D60" s="1" t="s">
        <v>227</v>
      </c>
      <c r="E60" s="15">
        <v>271854057.83999997</v>
      </c>
      <c r="F60" s="36">
        <v>245147360.83000001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5"/>
      <c r="B61" s="1"/>
      <c r="C61" s="1"/>
      <c r="D61" s="1" t="s">
        <v>228</v>
      </c>
      <c r="E61" s="15">
        <v>2727317773.5799999</v>
      </c>
      <c r="F61" s="36">
        <v>2728770241.9200001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35"/>
      <c r="B62" s="1"/>
      <c r="C62" s="1"/>
      <c r="D62" s="33" t="s">
        <v>229</v>
      </c>
      <c r="E62" s="32">
        <v>2230444541.6900001</v>
      </c>
      <c r="F62" s="34">
        <v>240582254.11000001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35"/>
      <c r="B63" s="1"/>
      <c r="C63" s="1"/>
      <c r="D63" s="1" t="s">
        <v>230</v>
      </c>
      <c r="E63" s="15">
        <v>1813829979.48</v>
      </c>
      <c r="F63" s="36">
        <v>-892558291.91999996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35"/>
      <c r="B64" s="1"/>
      <c r="C64" s="1"/>
      <c r="D64" s="1" t="s">
        <v>231</v>
      </c>
      <c r="E64" s="15">
        <v>1078743795.4000001</v>
      </c>
      <c r="F64" s="36">
        <v>1906219059.77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35"/>
      <c r="B65" s="1"/>
      <c r="C65" s="1"/>
      <c r="D65" s="1" t="s">
        <v>232</v>
      </c>
      <c r="E65" s="15">
        <v>2895758532.75</v>
      </c>
      <c r="F65" s="36">
        <v>2895758532.75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35"/>
      <c r="B66" s="1"/>
      <c r="C66" s="1"/>
      <c r="D66" s="1" t="s">
        <v>233</v>
      </c>
      <c r="E66" s="15">
        <v>0</v>
      </c>
      <c r="F66" s="36"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5"/>
      <c r="B67" s="1"/>
      <c r="C67" s="1"/>
      <c r="D67" s="1" t="s">
        <v>234</v>
      </c>
      <c r="E67" s="15">
        <v>-3557887765.9400001</v>
      </c>
      <c r="F67" s="36">
        <v>-3668837046.4899998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5"/>
      <c r="B68" s="1"/>
      <c r="C68" s="1"/>
      <c r="D68" s="33" t="s">
        <v>235</v>
      </c>
      <c r="E68" s="32">
        <v>0</v>
      </c>
      <c r="F68" s="34"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35"/>
      <c r="B69" s="1"/>
      <c r="C69" s="1"/>
      <c r="D69" s="1" t="s">
        <v>236</v>
      </c>
      <c r="E69" s="15">
        <v>0</v>
      </c>
      <c r="F69" s="36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35"/>
      <c r="B70" s="1"/>
      <c r="C70" s="1"/>
      <c r="D70" s="1" t="s">
        <v>237</v>
      </c>
      <c r="E70" s="15">
        <v>0</v>
      </c>
      <c r="F70" s="36"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35"/>
      <c r="B71" s="1"/>
      <c r="C71" s="1"/>
      <c r="D71" s="33" t="s">
        <v>238</v>
      </c>
      <c r="E71" s="32">
        <v>6020444882.7799997</v>
      </c>
      <c r="F71" s="34">
        <v>4005328366.5300002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35"/>
      <c r="B72" s="1"/>
      <c r="C72" s="1"/>
      <c r="D72" s="33" t="s">
        <v>239</v>
      </c>
      <c r="E72" s="32">
        <v>11366209952.309999</v>
      </c>
      <c r="F72" s="34">
        <v>8921561217.0499992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5"/>
      <c r="B73" s="1"/>
      <c r="C73" s="1"/>
      <c r="D73" s="1"/>
      <c r="E73" s="15"/>
      <c r="F73" s="3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7"/>
      <c r="B74" s="7"/>
      <c r="C74" s="7"/>
      <c r="D74" s="7"/>
      <c r="E74" s="7"/>
      <c r="F74" s="3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 t="s">
        <v>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7"/>
  <sheetViews>
    <sheetView showGridLines="0" workbookViewId="0">
      <pane xSplit="2" ySplit="7" topLeftCell="C8" activePane="bottomRight" state="frozen"/>
      <selection activeCell="B8" sqref="B8"/>
      <selection pane="topRight" activeCell="B8" sqref="B8"/>
      <selection pane="bottomLeft" activeCell="B8" sqref="B8"/>
      <selection pane="bottomRight" activeCell="H13" sqref="H13"/>
    </sheetView>
  </sheetViews>
  <sheetFormatPr baseColWidth="10" defaultRowHeight="15"/>
  <cols>
    <col min="1" max="1" width="38.7109375" customWidth="1"/>
    <col min="2" max="9" width="18.7109375" customWidth="1"/>
  </cols>
  <sheetData>
    <row r="1" spans="1:26">
      <c r="A1" s="122" t="s">
        <v>1</v>
      </c>
      <c r="B1" s="122"/>
      <c r="C1" s="122"/>
      <c r="D1" s="122"/>
      <c r="E1" s="122"/>
      <c r="F1" s="122"/>
      <c r="G1" s="122"/>
      <c r="H1" s="122"/>
      <c r="I1" s="1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22" t="s">
        <v>470</v>
      </c>
      <c r="B2" s="122"/>
      <c r="C2" s="122"/>
      <c r="D2" s="122"/>
      <c r="E2" s="122"/>
      <c r="F2" s="122"/>
      <c r="G2" s="122"/>
      <c r="H2" s="122"/>
      <c r="I2" s="1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3"/>
      <c r="B5" s="123"/>
      <c r="C5" s="123"/>
      <c r="D5" s="123"/>
      <c r="E5" s="123"/>
      <c r="F5" s="123"/>
      <c r="G5" s="123"/>
      <c r="H5" s="123"/>
      <c r="I5" s="12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17" t="s">
        <v>503</v>
      </c>
      <c r="B6" s="110"/>
      <c r="C6" s="46" t="s">
        <v>504</v>
      </c>
      <c r="D6" s="110" t="s">
        <v>505</v>
      </c>
      <c r="E6" s="110" t="s">
        <v>506</v>
      </c>
      <c r="F6" s="110" t="s">
        <v>507</v>
      </c>
      <c r="G6" s="46" t="s">
        <v>508</v>
      </c>
      <c r="H6" s="110" t="s">
        <v>509</v>
      </c>
      <c r="I6" s="126" t="s">
        <v>510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950000000000003" customHeight="1">
      <c r="A7" s="124"/>
      <c r="B7" s="125"/>
      <c r="C7" s="16" t="s">
        <v>511</v>
      </c>
      <c r="D7" s="125"/>
      <c r="E7" s="125"/>
      <c r="F7" s="125"/>
      <c r="G7" s="16" t="s">
        <v>512</v>
      </c>
      <c r="H7" s="125"/>
      <c r="I7" s="12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8" t="s">
        <v>513</v>
      </c>
      <c r="B8" s="129"/>
      <c r="C8" s="8">
        <f>C9+C13</f>
        <v>3924523897.6200004</v>
      </c>
      <c r="D8" s="8">
        <f t="shared" ref="D8:F8" si="0">D9+D13</f>
        <v>168708270.44</v>
      </c>
      <c r="E8" s="8">
        <f t="shared" si="0"/>
        <v>55238603.899999999</v>
      </c>
      <c r="F8" s="8">
        <f t="shared" si="0"/>
        <v>0</v>
      </c>
      <c r="G8" s="8">
        <f>G9+G13</f>
        <v>4037993564.1600003</v>
      </c>
      <c r="H8" s="8">
        <f>H9+H13</f>
        <v>167785688.78</v>
      </c>
      <c r="I8" s="30">
        <f>I9+I13</f>
        <v>1160247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0" t="s">
        <v>514</v>
      </c>
      <c r="B9" s="121"/>
      <c r="C9" s="32">
        <f>SUM(C10:C12)</f>
        <v>117632502.01000001</v>
      </c>
      <c r="D9" s="32">
        <f>SUM(D10:D12)</f>
        <v>168708270.44</v>
      </c>
      <c r="E9" s="32">
        <f t="shared" ref="E9:I9" si="1">SUM(E10:E12)</f>
        <v>55238603.899999999</v>
      </c>
      <c r="F9" s="32">
        <f t="shared" si="1"/>
        <v>0</v>
      </c>
      <c r="G9" s="32">
        <f>SUM(G10:G12)</f>
        <v>231102168.55000001</v>
      </c>
      <c r="H9" s="32">
        <f>SUM(H10:H12)</f>
        <v>167785688.78</v>
      </c>
      <c r="I9" s="34">
        <f t="shared" si="1"/>
        <v>1160247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3" t="s">
        <v>515</v>
      </c>
      <c r="B10" s="114"/>
      <c r="C10" s="15">
        <v>117632502.01000001</v>
      </c>
      <c r="D10" s="15">
        <v>0</v>
      </c>
      <c r="E10" s="15">
        <v>55238603.899999999</v>
      </c>
      <c r="F10" s="15">
        <v>0</v>
      </c>
      <c r="G10" s="15">
        <f>C10+D10-E10+F10</f>
        <v>62393898.110000007</v>
      </c>
      <c r="H10" s="15">
        <v>167785688.78</v>
      </c>
      <c r="I10" s="36">
        <v>1160247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3" t="s">
        <v>516</v>
      </c>
      <c r="B11" s="114"/>
      <c r="C11" s="15">
        <v>0</v>
      </c>
      <c r="D11" s="15">
        <v>168708270.44</v>
      </c>
      <c r="E11" s="15">
        <v>0</v>
      </c>
      <c r="F11" s="15">
        <v>0</v>
      </c>
      <c r="G11" s="15">
        <f>C11+D11-E11+F11</f>
        <v>168708270.44</v>
      </c>
      <c r="H11" s="15">
        <v>0</v>
      </c>
      <c r="I11" s="36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3" t="s">
        <v>517</v>
      </c>
      <c r="B12" s="114"/>
      <c r="C12" s="15">
        <v>0</v>
      </c>
      <c r="D12" s="15">
        <v>0</v>
      </c>
      <c r="E12" s="15">
        <v>0</v>
      </c>
      <c r="F12" s="15">
        <v>0</v>
      </c>
      <c r="G12" s="15">
        <f t="shared" ref="G12" si="2">C12+D12-E12+F12</f>
        <v>0</v>
      </c>
      <c r="H12" s="15">
        <v>0</v>
      </c>
      <c r="I12" s="36"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0" t="s">
        <v>518</v>
      </c>
      <c r="B13" s="121"/>
      <c r="C13" s="32">
        <f>SUM(C14:C16)</f>
        <v>3806891395.6100001</v>
      </c>
      <c r="D13" s="32">
        <f t="shared" ref="D13:I13" si="3">SUM(D14:D16)</f>
        <v>0</v>
      </c>
      <c r="E13" s="32">
        <f t="shared" si="3"/>
        <v>0</v>
      </c>
      <c r="F13" s="32">
        <f t="shared" si="3"/>
        <v>0</v>
      </c>
      <c r="G13" s="32">
        <f>SUM(G14:G16)</f>
        <v>3806891395.6100001</v>
      </c>
      <c r="H13" s="32">
        <f t="shared" si="3"/>
        <v>0</v>
      </c>
      <c r="I13" s="34">
        <f t="shared" si="3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13" t="s">
        <v>519</v>
      </c>
      <c r="B14" s="114"/>
      <c r="C14" s="15">
        <v>3806891395.6100001</v>
      </c>
      <c r="D14" s="15">
        <v>0</v>
      </c>
      <c r="E14" s="15">
        <v>0</v>
      </c>
      <c r="F14" s="15">
        <v>0</v>
      </c>
      <c r="G14" s="15">
        <v>3806891395.6100001</v>
      </c>
      <c r="H14" s="15">
        <v>0</v>
      </c>
      <c r="I14" s="36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13" t="s">
        <v>520</v>
      </c>
      <c r="B15" s="11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36"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13" t="s">
        <v>521</v>
      </c>
      <c r="B16" s="114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36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13" t="s">
        <v>522</v>
      </c>
      <c r="B17" s="114"/>
      <c r="C17" s="15">
        <v>991708952.89999998</v>
      </c>
      <c r="D17" s="15">
        <v>0</v>
      </c>
      <c r="E17" s="15">
        <v>0</v>
      </c>
      <c r="F17" s="15">
        <v>0</v>
      </c>
      <c r="G17" s="15">
        <v>1237555908.5799999</v>
      </c>
      <c r="H17" s="15">
        <v>0</v>
      </c>
      <c r="I17" s="36"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20" t="s">
        <v>523</v>
      </c>
      <c r="B18" s="121"/>
      <c r="C18" s="32">
        <f>+C8+C17</f>
        <v>4916232850.5200005</v>
      </c>
      <c r="D18" s="32">
        <f t="shared" ref="D18" si="4">+D8+D17</f>
        <v>168708270.44</v>
      </c>
      <c r="E18" s="32">
        <f>+E8+E17</f>
        <v>55238603.899999999</v>
      </c>
      <c r="F18" s="32">
        <f t="shared" ref="F18:H18" si="5">+F8+F17</f>
        <v>0</v>
      </c>
      <c r="G18" s="32">
        <f t="shared" si="5"/>
        <v>5275549472.7399998</v>
      </c>
      <c r="H18" s="32">
        <f t="shared" si="5"/>
        <v>167785688.78</v>
      </c>
      <c r="I18" s="32">
        <f>+I8+I17</f>
        <v>1160247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20" t="s">
        <v>524</v>
      </c>
      <c r="B19" s="121"/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4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3" t="s">
        <v>525</v>
      </c>
      <c r="B20" s="114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36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3" t="s">
        <v>526</v>
      </c>
      <c r="B21" s="114"/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36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13" t="s">
        <v>527</v>
      </c>
      <c r="B22" s="114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36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0" t="s">
        <v>528</v>
      </c>
      <c r="B23" s="121"/>
      <c r="C23" s="32">
        <f>SUM(C24:C26)</f>
        <v>0</v>
      </c>
      <c r="D23" s="32">
        <f t="shared" ref="D23:I23" si="6">SUM(D24:D26)</f>
        <v>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3" t="s">
        <v>529</v>
      </c>
      <c r="B24" s="11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36"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13" t="s">
        <v>530</v>
      </c>
      <c r="B25" s="114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36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13" t="s">
        <v>531</v>
      </c>
      <c r="B26" s="114"/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36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3"/>
      <c r="B27" s="114"/>
      <c r="C27" s="15"/>
      <c r="D27" s="15"/>
      <c r="E27" s="15"/>
      <c r="F27" s="15"/>
      <c r="G27" s="15"/>
      <c r="H27" s="15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15"/>
      <c r="B28" s="116"/>
      <c r="C28" s="7"/>
      <c r="D28" s="7"/>
      <c r="E28" s="7"/>
      <c r="F28" s="7"/>
      <c r="G28" s="7"/>
      <c r="H28" s="7"/>
      <c r="I28" s="3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4"/>
      <c r="B29" s="11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17" t="s">
        <v>532</v>
      </c>
      <c r="B31" s="46" t="s">
        <v>533</v>
      </c>
      <c r="C31" s="46" t="s">
        <v>534</v>
      </c>
      <c r="D31" s="46" t="s">
        <v>535</v>
      </c>
      <c r="E31" s="110" t="s">
        <v>536</v>
      </c>
      <c r="F31" s="55" t="s">
        <v>537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18"/>
      <c r="B32" s="56" t="s">
        <v>538</v>
      </c>
      <c r="C32" s="56" t="s">
        <v>539</v>
      </c>
      <c r="D32" s="56" t="s">
        <v>540</v>
      </c>
      <c r="E32" s="111"/>
      <c r="F32" s="57" t="s">
        <v>541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19"/>
      <c r="B33" s="47"/>
      <c r="C33" s="47" t="s">
        <v>542</v>
      </c>
      <c r="D33" s="47"/>
      <c r="E33" s="112"/>
      <c r="F33" s="6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58" t="s">
        <v>543</v>
      </c>
      <c r="B34" s="8">
        <f>SUM(B35:B36)</f>
        <v>168708270.44</v>
      </c>
      <c r="C34" s="3"/>
      <c r="D34" s="3"/>
      <c r="E34" s="8">
        <f>SUM(E35:E36)</f>
        <v>0</v>
      </c>
      <c r="F34" s="3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5" t="s">
        <v>544</v>
      </c>
      <c r="B35" s="15">
        <v>150000000</v>
      </c>
      <c r="C35" s="79" t="s">
        <v>545</v>
      </c>
      <c r="D35" s="80" t="s">
        <v>546</v>
      </c>
      <c r="E35" s="15">
        <v>0</v>
      </c>
      <c r="F35" s="81">
        <v>8.9800000000000005E-2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5" t="s">
        <v>544</v>
      </c>
      <c r="B36" s="15">
        <v>18708270.440000001</v>
      </c>
      <c r="C36" s="79" t="s">
        <v>547</v>
      </c>
      <c r="D36" s="80" t="s">
        <v>546</v>
      </c>
      <c r="E36" s="15">
        <v>0</v>
      </c>
      <c r="F36" s="81">
        <v>8.9800000000000005E-2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7"/>
      <c r="B37" s="13"/>
      <c r="C37" s="7"/>
      <c r="D37" s="7"/>
      <c r="E37" s="7"/>
      <c r="F37" s="3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 t="s">
        <v>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</sheetData>
  <mergeCells count="35">
    <mergeCell ref="A12:B12"/>
    <mergeCell ref="A1:I1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31:E33"/>
    <mergeCell ref="A25:B25"/>
    <mergeCell ref="A26:B26"/>
    <mergeCell ref="A27:B27"/>
    <mergeCell ref="A28:B28"/>
    <mergeCell ref="A29:B29"/>
    <mergeCell ref="A31:A33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"/>
  <sheetViews>
    <sheetView showGridLines="0" workbookViewId="0">
      <pane xSplit="1" ySplit="6" topLeftCell="D12" activePane="bottomRight" state="frozen"/>
      <selection activeCell="B8" sqref="B8"/>
      <selection pane="topRight" activeCell="B8" sqref="B8"/>
      <selection pane="bottomLeft" activeCell="B8" sqref="B8"/>
      <selection pane="bottomRight" activeCell="F20" sqref="F20"/>
    </sheetView>
  </sheetViews>
  <sheetFormatPr baseColWidth="10" defaultRowHeight="15"/>
  <cols>
    <col min="1" max="1" width="35.7109375" customWidth="1"/>
    <col min="2" max="4" width="13.7109375" customWidth="1"/>
    <col min="5" max="5" width="18.7109375" customWidth="1"/>
    <col min="6" max="6" width="12.7109375" customWidth="1"/>
    <col min="7" max="11" width="18.7109375" customWidth="1"/>
  </cols>
  <sheetData>
    <row r="1" spans="1:26">
      <c r="A1" s="130" t="s">
        <v>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30" t="s">
        <v>472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0.099999999999994" customHeight="1">
      <c r="A6" s="48" t="s">
        <v>548</v>
      </c>
      <c r="B6" s="49" t="s">
        <v>549</v>
      </c>
      <c r="C6" s="49" t="s">
        <v>550</v>
      </c>
      <c r="D6" s="49" t="s">
        <v>551</v>
      </c>
      <c r="E6" s="49" t="s">
        <v>552</v>
      </c>
      <c r="F6" s="49" t="s">
        <v>553</v>
      </c>
      <c r="G6" s="49" t="s">
        <v>554</v>
      </c>
      <c r="H6" s="49" t="s">
        <v>555</v>
      </c>
      <c r="I6" s="49" t="s">
        <v>556</v>
      </c>
      <c r="J6" s="49" t="s">
        <v>557</v>
      </c>
      <c r="K6" s="28" t="s">
        <v>558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>
      <c r="A7" s="58" t="s">
        <v>559</v>
      </c>
      <c r="B7" s="82"/>
      <c r="C7" s="82"/>
      <c r="D7" s="82"/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3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60" t="s">
        <v>560</v>
      </c>
      <c r="B8" s="84">
        <v>40708</v>
      </c>
      <c r="C8" s="84">
        <v>41183</v>
      </c>
      <c r="D8" s="84">
        <v>48379</v>
      </c>
      <c r="E8" s="85">
        <v>770425594</v>
      </c>
      <c r="F8" s="86" t="s">
        <v>561</v>
      </c>
      <c r="G8" s="85">
        <v>23176127.43</v>
      </c>
      <c r="H8" s="85">
        <v>0</v>
      </c>
      <c r="I8" s="85">
        <v>0</v>
      </c>
      <c r="J8" s="85">
        <v>0</v>
      </c>
      <c r="K8" s="87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0" t="s">
        <v>562</v>
      </c>
      <c r="B9" s="68"/>
      <c r="C9" s="68"/>
      <c r="D9" s="68"/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88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0" t="s">
        <v>563</v>
      </c>
      <c r="B10" s="68"/>
      <c r="C10" s="68"/>
      <c r="D10" s="68"/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88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0" t="s">
        <v>564</v>
      </c>
      <c r="B11" s="68"/>
      <c r="C11" s="68"/>
      <c r="D11" s="68"/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88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9" t="s">
        <v>565</v>
      </c>
      <c r="B12" s="89"/>
      <c r="C12" s="89"/>
      <c r="D12" s="89"/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90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0" t="s">
        <v>566</v>
      </c>
      <c r="B13" s="68"/>
      <c r="C13" s="68"/>
      <c r="D13" s="68"/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88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0" t="s">
        <v>567</v>
      </c>
      <c r="B14" s="68"/>
      <c r="C14" s="68"/>
      <c r="D14" s="68"/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88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0" t="s">
        <v>568</v>
      </c>
      <c r="B15" s="68"/>
      <c r="C15" s="68"/>
      <c r="D15" s="68"/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88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0" t="s">
        <v>569</v>
      </c>
      <c r="B16" s="68"/>
      <c r="C16" s="68"/>
      <c r="D16" s="68"/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88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>
      <c r="A17" s="59" t="s">
        <v>570</v>
      </c>
      <c r="B17" s="89"/>
      <c r="C17" s="89"/>
      <c r="D17" s="89"/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90"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0"/>
      <c r="B18" s="68"/>
      <c r="C18" s="68"/>
      <c r="D18" s="68"/>
      <c r="E18" s="68"/>
      <c r="F18" s="68"/>
      <c r="G18" s="68"/>
      <c r="H18" s="68"/>
      <c r="I18" s="68"/>
      <c r="J18" s="68"/>
      <c r="K18" s="8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1"/>
      <c r="B19" s="91"/>
      <c r="C19" s="91"/>
      <c r="D19" s="91"/>
      <c r="E19" s="91"/>
      <c r="F19" s="91"/>
      <c r="G19" s="91"/>
      <c r="H19" s="91"/>
      <c r="I19" s="91"/>
      <c r="J19" s="91"/>
      <c r="K19" s="9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0"/>
  <sheetViews>
    <sheetView showGridLines="0" workbookViewId="0">
      <pane ySplit="7" topLeftCell="A8" activePane="bottomLeft" state="frozen"/>
      <selection activeCell="B1" sqref="B1"/>
      <selection pane="bottomLeft" activeCell="B14" sqref="B14"/>
    </sheetView>
  </sheetViews>
  <sheetFormatPr baseColWidth="10" defaultRowHeight="15"/>
  <cols>
    <col min="2" max="2" width="100.7109375" customWidth="1"/>
    <col min="3" max="5" width="20.7109375" customWidth="1"/>
    <col min="6" max="6" width="18" bestFit="1" customWidth="1"/>
    <col min="8" max="8" width="13.7109375" bestFit="1" customWidth="1"/>
  </cols>
  <sheetData>
    <row r="1" spans="1:20">
      <c r="A1" s="109" t="s">
        <v>1</v>
      </c>
      <c r="B1" s="109"/>
      <c r="C1" s="109"/>
      <c r="D1" s="109"/>
      <c r="E1" s="109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>
      <c r="A2" s="109" t="s">
        <v>78</v>
      </c>
      <c r="B2" s="109"/>
      <c r="C2" s="109"/>
      <c r="D2" s="109"/>
      <c r="E2" s="109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>
      <c r="A3" s="109" t="s">
        <v>0</v>
      </c>
      <c r="B3" s="109"/>
      <c r="C3" s="109"/>
      <c r="D3" s="109"/>
      <c r="E3" s="109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>
      <c r="A4" s="109" t="s">
        <v>3</v>
      </c>
      <c r="B4" s="109"/>
      <c r="C4" s="109"/>
      <c r="D4" s="109"/>
      <c r="E4" s="109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>
      <c r="A5" s="95"/>
      <c r="B5" s="95"/>
      <c r="C5" s="95"/>
      <c r="D5" s="95"/>
      <c r="E5" s="95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 ht="27">
      <c r="A6" s="50" t="s">
        <v>79</v>
      </c>
      <c r="B6" s="23"/>
      <c r="C6" s="23" t="s">
        <v>80</v>
      </c>
      <c r="D6" s="23" t="s">
        <v>11</v>
      </c>
      <c r="E6" s="51" t="s">
        <v>82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0">
      <c r="A7" s="98"/>
      <c r="B7" s="99"/>
      <c r="C7" s="99" t="s">
        <v>81</v>
      </c>
      <c r="D7" s="99"/>
      <c r="E7" s="100" t="s">
        <v>10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20">
      <c r="A8" s="52"/>
      <c r="B8" s="101" t="s">
        <v>84</v>
      </c>
      <c r="C8" s="8">
        <f>SUM(C9:C11)</f>
        <v>40466367549.839996</v>
      </c>
      <c r="D8" s="8">
        <f t="shared" ref="D8:E8" si="0">SUM(D9:D11)</f>
        <v>19016350103.420002</v>
      </c>
      <c r="E8" s="8">
        <f t="shared" si="0"/>
        <v>19016350103.420002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>
      <c r="A9" s="96"/>
      <c r="B9" s="97" t="s">
        <v>85</v>
      </c>
      <c r="C9" s="15">
        <v>22144893946.950001</v>
      </c>
      <c r="D9" s="15">
        <v>10122284241.07</v>
      </c>
      <c r="E9" s="15">
        <v>10122284241.07</v>
      </c>
      <c r="F9" s="105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20">
      <c r="A10" s="96"/>
      <c r="B10" s="97" t="s">
        <v>86</v>
      </c>
      <c r="C10" s="15">
        <v>18441656991.889999</v>
      </c>
      <c r="D10" s="15">
        <v>8780596195.8100014</v>
      </c>
      <c r="E10" s="15">
        <v>8780596195.8100014</v>
      </c>
      <c r="F10" s="106"/>
      <c r="G10" s="97"/>
      <c r="H10" s="15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0">
      <c r="A11" s="96"/>
      <c r="B11" s="97" t="s">
        <v>87</v>
      </c>
      <c r="C11" s="15">
        <f>C36</f>
        <v>-120183389</v>
      </c>
      <c r="D11" s="15">
        <f t="shared" ref="D11:E11" si="1">D36</f>
        <v>113469666.53999999</v>
      </c>
      <c r="E11" s="15">
        <f t="shared" si="1"/>
        <v>113469666.53999999</v>
      </c>
      <c r="F11" s="106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spans="1:20">
      <c r="A12" s="96"/>
      <c r="B12" s="102" t="s">
        <v>88</v>
      </c>
      <c r="C12" s="32">
        <f>C13+C14</f>
        <v>40101392240</v>
      </c>
      <c r="D12" s="32">
        <f t="shared" ref="D12:E12" si="2">D13+D14</f>
        <v>17041760386.66</v>
      </c>
      <c r="E12" s="32">
        <f t="shared" si="2"/>
        <v>16709631008.720001</v>
      </c>
      <c r="F12" s="10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spans="1:20">
      <c r="A13" s="96"/>
      <c r="B13" s="97" t="s">
        <v>89</v>
      </c>
      <c r="C13" s="15">
        <v>22090318512</v>
      </c>
      <c r="D13" s="15">
        <v>8915718468.0599995</v>
      </c>
      <c r="E13" s="15">
        <v>8602030563.2900009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spans="1:20">
      <c r="A14" s="96"/>
      <c r="B14" s="97" t="s">
        <v>90</v>
      </c>
      <c r="C14" s="15">
        <v>18011073728</v>
      </c>
      <c r="D14" s="15">
        <v>8126041918.6000004</v>
      </c>
      <c r="E14" s="15">
        <v>8107600445.4300003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1:20">
      <c r="A15" s="96"/>
      <c r="B15" s="102" t="s">
        <v>91</v>
      </c>
      <c r="C15" s="32">
        <f>SUM(C16:C17)</f>
        <v>0</v>
      </c>
      <c r="D15" s="32">
        <f t="shared" ref="D15:E15" si="3">SUM(D16:D17)</f>
        <v>189172185.47999999</v>
      </c>
      <c r="E15" s="32">
        <f t="shared" si="3"/>
        <v>189172185.47999999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1:20">
      <c r="A16" s="96"/>
      <c r="B16" s="97" t="s">
        <v>92</v>
      </c>
      <c r="C16" s="15">
        <v>0</v>
      </c>
      <c r="D16" s="15">
        <v>0</v>
      </c>
      <c r="E16" s="15">
        <v>0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1:20">
      <c r="A17" s="96"/>
      <c r="B17" s="97" t="s">
        <v>93</v>
      </c>
      <c r="C17" s="15">
        <v>0</v>
      </c>
      <c r="D17" s="15">
        <v>189172185.47999999</v>
      </c>
      <c r="E17" s="15">
        <v>189172185.47999999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>
      <c r="A18" s="96"/>
      <c r="B18" s="102" t="s">
        <v>94</v>
      </c>
      <c r="C18" s="32">
        <f>C8-C12+C15</f>
        <v>364975309.83999634</v>
      </c>
      <c r="D18" s="32">
        <f>D8-D12+D15</f>
        <v>2163761902.2400022</v>
      </c>
      <c r="E18" s="32">
        <f>E8-E12+E15</f>
        <v>2495891280.1800008</v>
      </c>
      <c r="F18" s="15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</row>
    <row r="19" spans="1:20">
      <c r="A19" s="96"/>
      <c r="B19" s="102" t="s">
        <v>95</v>
      </c>
      <c r="C19" s="32">
        <f>C18-C11</f>
        <v>485158698.83999634</v>
      </c>
      <c r="D19" s="32">
        <f>D18-D11</f>
        <v>2050292235.7000022</v>
      </c>
      <c r="E19" s="32">
        <f>E18-E11</f>
        <v>2382421613.6400008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0">
      <c r="A20" s="96"/>
      <c r="B20" s="102" t="s">
        <v>96</v>
      </c>
      <c r="C20" s="32">
        <f>C19-C15</f>
        <v>485158698.83999634</v>
      </c>
      <c r="D20" s="32">
        <f>D19-D15</f>
        <v>1861120050.2200022</v>
      </c>
      <c r="E20" s="32">
        <f>E19-E15</f>
        <v>2193249428.1600008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>
      <c r="A21" s="103"/>
      <c r="B21" s="104"/>
      <c r="C21" s="13"/>
      <c r="D21" s="13"/>
      <c r="E21" s="13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0">
      <c r="A22" s="43" t="s">
        <v>5</v>
      </c>
      <c r="B22" s="44"/>
      <c r="C22" s="44" t="s">
        <v>83</v>
      </c>
      <c r="D22" s="44" t="s">
        <v>11</v>
      </c>
      <c r="E22" s="44" t="s">
        <v>10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0">
      <c r="A23" s="52"/>
      <c r="B23" s="101" t="s">
        <v>97</v>
      </c>
      <c r="C23" s="8">
        <f>SUM(C24:C25)</f>
        <v>364975310</v>
      </c>
      <c r="D23" s="8">
        <f t="shared" ref="D23:E23" si="4">SUM(D24:D25)</f>
        <v>168945935.78</v>
      </c>
      <c r="E23" s="8">
        <f t="shared" si="4"/>
        <v>168945935.78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1:20">
      <c r="A24" s="96"/>
      <c r="B24" s="97" t="s">
        <v>98</v>
      </c>
      <c r="C24" s="15">
        <v>43860365</v>
      </c>
      <c r="D24" s="15">
        <v>17641597.399999999</v>
      </c>
      <c r="E24" s="15">
        <v>17641597.399999999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1:20">
      <c r="A25" s="96"/>
      <c r="B25" s="97" t="s">
        <v>99</v>
      </c>
      <c r="C25" s="15">
        <v>321114945</v>
      </c>
      <c r="D25" s="15">
        <v>151304338.38</v>
      </c>
      <c r="E25" s="15">
        <v>151304338.38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1:20">
      <c r="A26" s="96"/>
      <c r="B26" s="102" t="s">
        <v>100</v>
      </c>
      <c r="C26" s="32">
        <f>C20+C23</f>
        <v>850134008.83999634</v>
      </c>
      <c r="D26" s="32">
        <f t="shared" ref="D26:E26" si="5">D20+D23</f>
        <v>2030065986.0000021</v>
      </c>
      <c r="E26" s="32">
        <f t="shared" si="5"/>
        <v>2362195363.940001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</row>
    <row r="27" spans="1:20">
      <c r="A27" s="103"/>
      <c r="B27" s="104"/>
      <c r="C27" s="13"/>
      <c r="D27" s="13"/>
      <c r="E27" s="13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</row>
    <row r="28" spans="1:20">
      <c r="A28" s="54" t="s">
        <v>5</v>
      </c>
      <c r="B28" s="23"/>
      <c r="C28" s="23" t="s">
        <v>80</v>
      </c>
      <c r="D28" s="23" t="s">
        <v>11</v>
      </c>
      <c r="E28" s="23" t="s">
        <v>10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</row>
    <row r="29" spans="1:20">
      <c r="A29" s="98"/>
      <c r="B29" s="99"/>
      <c r="C29" s="99" t="s">
        <v>83</v>
      </c>
      <c r="D29" s="99"/>
      <c r="E29" s="99" t="s">
        <v>82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>
      <c r="A30" s="52"/>
      <c r="B30" s="101" t="s">
        <v>101</v>
      </c>
      <c r="C30" s="8">
        <f>SUM(C31:C32)</f>
        <v>0</v>
      </c>
      <c r="D30" s="8">
        <f t="shared" ref="D30:E30" si="6">SUM(D31:D32)</f>
        <v>168708270.44</v>
      </c>
      <c r="E30" s="8">
        <f t="shared" si="6"/>
        <v>168708270.44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spans="1:20">
      <c r="A31" s="96"/>
      <c r="B31" s="97" t="s">
        <v>102</v>
      </c>
      <c r="C31" s="15">
        <v>0</v>
      </c>
      <c r="D31" s="107">
        <v>168708270.44</v>
      </c>
      <c r="E31" s="107">
        <v>168708270.44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1:20">
      <c r="A32" s="96"/>
      <c r="B32" s="97" t="s">
        <v>103</v>
      </c>
      <c r="C32" s="15">
        <v>0</v>
      </c>
      <c r="D32" s="15">
        <v>0</v>
      </c>
      <c r="E32" s="15">
        <v>0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1:20">
      <c r="A33" s="96"/>
      <c r="B33" s="102" t="s">
        <v>104</v>
      </c>
      <c r="C33" s="32">
        <f>SUM(C34:C35)</f>
        <v>120183389</v>
      </c>
      <c r="D33" s="32">
        <f t="shared" ref="D33:E33" si="7">SUM(D34:D35)</f>
        <v>55238603.900000006</v>
      </c>
      <c r="E33" s="32">
        <f t="shared" si="7"/>
        <v>55238603.900000006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>
      <c r="A34" s="96"/>
      <c r="B34" s="97" t="s">
        <v>105</v>
      </c>
      <c r="C34" s="15">
        <v>10715070</v>
      </c>
      <c r="D34" s="15">
        <v>6146718.3899999997</v>
      </c>
      <c r="E34" s="15">
        <v>6146718.3899999997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0">
      <c r="A35" s="96"/>
      <c r="B35" s="97" t="s">
        <v>106</v>
      </c>
      <c r="C35" s="15">
        <v>109468319</v>
      </c>
      <c r="D35" s="15">
        <v>49091885.510000005</v>
      </c>
      <c r="E35" s="15">
        <v>49091885.510000005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>
      <c r="A36" s="96"/>
      <c r="B36" s="102" t="s">
        <v>107</v>
      </c>
      <c r="C36" s="32">
        <f>C30-C33</f>
        <v>-120183389</v>
      </c>
      <c r="D36" s="32">
        <f t="shared" ref="D36:E36" si="8">D30-D33</f>
        <v>113469666.53999999</v>
      </c>
      <c r="E36" s="32">
        <f t="shared" si="8"/>
        <v>113469666.53999999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20">
      <c r="A37" s="103"/>
      <c r="B37" s="104"/>
      <c r="C37" s="13"/>
      <c r="D37" s="13"/>
      <c r="E37" s="13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>
      <c r="A38" s="54" t="s">
        <v>5</v>
      </c>
      <c r="B38" s="23"/>
      <c r="C38" s="23" t="s">
        <v>80</v>
      </c>
      <c r="D38" s="23" t="s">
        <v>11</v>
      </c>
      <c r="E38" s="23" t="s">
        <v>82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1:20">
      <c r="A39" s="98"/>
      <c r="B39" s="99"/>
      <c r="C39" s="99" t="s">
        <v>83</v>
      </c>
      <c r="D39" s="99"/>
      <c r="E39" s="99" t="s">
        <v>10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20">
      <c r="A40" s="52"/>
      <c r="B40" s="101" t="s">
        <v>108</v>
      </c>
      <c r="C40" s="8">
        <f>C9</f>
        <v>22144893946.950001</v>
      </c>
      <c r="D40" s="8">
        <f t="shared" ref="D40:E40" si="9">D9</f>
        <v>10122284241.07</v>
      </c>
      <c r="E40" s="8">
        <f t="shared" si="9"/>
        <v>10122284241.07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1:20">
      <c r="A41" s="96"/>
      <c r="B41" s="102" t="s">
        <v>109</v>
      </c>
      <c r="C41" s="32">
        <f>C42-C43</f>
        <v>-10715070</v>
      </c>
      <c r="D41" s="32">
        <f t="shared" ref="D41:E41" si="10">D42-D43</f>
        <v>162561552.05000001</v>
      </c>
      <c r="E41" s="32">
        <f t="shared" si="10"/>
        <v>162561552.05000001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1:20">
      <c r="A42" s="96"/>
      <c r="B42" s="97" t="s">
        <v>102</v>
      </c>
      <c r="C42" s="15">
        <f>C31</f>
        <v>0</v>
      </c>
      <c r="D42" s="15">
        <f t="shared" ref="D42:E42" si="11">D31</f>
        <v>168708270.44</v>
      </c>
      <c r="E42" s="15">
        <f t="shared" si="11"/>
        <v>168708270.44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>
      <c r="A43" s="96"/>
      <c r="B43" s="97" t="s">
        <v>105</v>
      </c>
      <c r="C43" s="15">
        <f>C34</f>
        <v>10715070</v>
      </c>
      <c r="D43" s="15">
        <f t="shared" ref="D43:E43" si="12">D34</f>
        <v>6146718.3899999997</v>
      </c>
      <c r="E43" s="15">
        <f t="shared" si="12"/>
        <v>6146718.3899999997</v>
      </c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1:20">
      <c r="A44" s="96"/>
      <c r="B44" s="102" t="s">
        <v>110</v>
      </c>
      <c r="C44" s="32">
        <f>C13</f>
        <v>22090318512</v>
      </c>
      <c r="D44" s="32">
        <f t="shared" ref="D44:E44" si="13">D13</f>
        <v>8915718468.0599995</v>
      </c>
      <c r="E44" s="32">
        <f t="shared" si="13"/>
        <v>8602030563.2900009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0">
      <c r="A45" s="96"/>
      <c r="B45" s="102" t="s">
        <v>111</v>
      </c>
      <c r="C45" s="32">
        <v>0</v>
      </c>
      <c r="D45" s="32">
        <v>0</v>
      </c>
      <c r="E45" s="32">
        <v>0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>
      <c r="A46" s="96"/>
      <c r="B46" s="102" t="s">
        <v>571</v>
      </c>
      <c r="C46" s="32">
        <f>C40+C41-C44+C45</f>
        <v>43860364.950000763</v>
      </c>
      <c r="D46" s="32">
        <f t="shared" ref="D46:E46" si="14">D40+D41-D44+D45</f>
        <v>1369127325.0599995</v>
      </c>
      <c r="E46" s="32">
        <f t="shared" si="14"/>
        <v>1682815229.829998</v>
      </c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20">
      <c r="A47" s="96"/>
      <c r="B47" s="102" t="s">
        <v>112</v>
      </c>
      <c r="C47" s="32">
        <f>C46-C41</f>
        <v>54575434.950000763</v>
      </c>
      <c r="D47" s="32">
        <f t="shared" ref="D47:E47" si="15">D46-D41</f>
        <v>1206565773.0099995</v>
      </c>
      <c r="E47" s="32">
        <f t="shared" si="15"/>
        <v>1520253677.7799981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1:20">
      <c r="A48" s="103"/>
      <c r="B48" s="104"/>
      <c r="C48" s="13"/>
      <c r="D48" s="13"/>
      <c r="E48" s="13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1:20">
      <c r="A49" s="54" t="s">
        <v>5</v>
      </c>
      <c r="B49" s="23"/>
      <c r="C49" s="23" t="s">
        <v>80</v>
      </c>
      <c r="D49" s="23" t="s">
        <v>11</v>
      </c>
      <c r="E49" s="23" t="s">
        <v>82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</row>
    <row r="50" spans="1:20">
      <c r="A50" s="98"/>
      <c r="B50" s="99"/>
      <c r="C50" s="99" t="s">
        <v>83</v>
      </c>
      <c r="D50" s="99"/>
      <c r="E50" s="99" t="s">
        <v>10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spans="1:20">
      <c r="A51" s="52"/>
      <c r="B51" s="101" t="s">
        <v>113</v>
      </c>
      <c r="C51" s="8">
        <f>C10</f>
        <v>18441656991.889999</v>
      </c>
      <c r="D51" s="8">
        <f t="shared" ref="D51:E51" si="16">D10</f>
        <v>8780596195.8100014</v>
      </c>
      <c r="E51" s="8">
        <f t="shared" si="16"/>
        <v>8780596195.8100014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spans="1:20">
      <c r="A52" s="96"/>
      <c r="B52" s="102" t="s">
        <v>114</v>
      </c>
      <c r="C52" s="32">
        <f>C53-C54</f>
        <v>-109468319</v>
      </c>
      <c r="D52" s="32">
        <f t="shared" ref="D52:E52" si="17">D53-D54</f>
        <v>-49091885.510000005</v>
      </c>
      <c r="E52" s="32">
        <f t="shared" si="17"/>
        <v>-49091885.510000005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</row>
    <row r="53" spans="1:20">
      <c r="A53" s="96"/>
      <c r="B53" s="97" t="s">
        <v>103</v>
      </c>
      <c r="C53" s="15">
        <v>0</v>
      </c>
      <c r="D53" s="15">
        <v>0</v>
      </c>
      <c r="E53" s="15">
        <v>0</v>
      </c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spans="1:20">
      <c r="A54" s="96"/>
      <c r="B54" s="97" t="s">
        <v>106</v>
      </c>
      <c r="C54" s="15">
        <f>C35</f>
        <v>109468319</v>
      </c>
      <c r="D54" s="15">
        <f t="shared" ref="D54:E54" si="18">D35</f>
        <v>49091885.510000005</v>
      </c>
      <c r="E54" s="15">
        <f t="shared" si="18"/>
        <v>49091885.510000005</v>
      </c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1:20">
      <c r="A55" s="96"/>
      <c r="B55" s="102" t="s">
        <v>115</v>
      </c>
      <c r="C55" s="32">
        <f>C14</f>
        <v>18011073728</v>
      </c>
      <c r="D55" s="32">
        <f t="shared" ref="D55:E55" si="19">D14</f>
        <v>8126041918.6000004</v>
      </c>
      <c r="E55" s="32">
        <f t="shared" si="19"/>
        <v>8107600445.4300003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spans="1:20">
      <c r="A56" s="96"/>
      <c r="B56" s="102" t="s">
        <v>116</v>
      </c>
      <c r="C56" s="32">
        <v>0</v>
      </c>
      <c r="D56" s="32">
        <v>0</v>
      </c>
      <c r="E56" s="32">
        <v>0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</row>
    <row r="57" spans="1:20">
      <c r="A57" s="96"/>
      <c r="B57" s="102" t="s">
        <v>117</v>
      </c>
      <c r="C57" s="32">
        <f>C51+C52-C55+C56</f>
        <v>321114944.88999939</v>
      </c>
      <c r="D57" s="32">
        <f t="shared" ref="D57:E57" si="20">D51+D52-D55+D56</f>
        <v>605462391.70000076</v>
      </c>
      <c r="E57" s="32">
        <f t="shared" si="20"/>
        <v>623903864.87000084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</row>
    <row r="58" spans="1:20">
      <c r="A58" s="96"/>
      <c r="B58" s="102" t="s">
        <v>118</v>
      </c>
      <c r="C58" s="32">
        <f>C57-C52</f>
        <v>430583263.88999939</v>
      </c>
      <c r="D58" s="32">
        <f t="shared" ref="D58:E58" si="21">D57-D52</f>
        <v>654554277.21000075</v>
      </c>
      <c r="E58" s="32">
        <f t="shared" si="21"/>
        <v>672995750.38000083</v>
      </c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</row>
    <row r="59" spans="1:20">
      <c r="A59" s="103"/>
      <c r="B59" s="104"/>
      <c r="C59" s="13"/>
      <c r="D59" s="13"/>
      <c r="E59" s="13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</row>
    <row r="60" spans="1:20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</row>
    <row r="61" spans="1:20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</row>
    <row r="62" spans="1:20">
      <c r="A62" s="97" t="s">
        <v>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</row>
    <row r="63" spans="1:20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</row>
    <row r="64" spans="1:20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</row>
    <row r="65" spans="1:20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</row>
    <row r="66" spans="1:20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</row>
    <row r="67" spans="1:20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</row>
    <row r="68" spans="1:20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</row>
    <row r="69" spans="1:20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</row>
    <row r="70" spans="1:20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</row>
    <row r="72" spans="1:20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</row>
    <row r="73" spans="1:20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</row>
    <row r="74" spans="1:20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</row>
    <row r="75" spans="1:20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</row>
    <row r="76" spans="1:20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</row>
    <row r="77" spans="1:20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</row>
    <row r="78" spans="1:20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</row>
    <row r="79" spans="1:20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</row>
    <row r="80" spans="1:20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  <row r="81" spans="1:20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</row>
    <row r="82" spans="1:20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spans="1:20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</row>
    <row r="84" spans="1:20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</row>
    <row r="85" spans="1:20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</row>
    <row r="86" spans="1:20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</row>
    <row r="87" spans="1:20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</row>
    <row r="88" spans="1:20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</row>
    <row r="89" spans="1:20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</row>
    <row r="90" spans="1:20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</row>
    <row r="91" spans="1:20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</row>
    <row r="92" spans="1:20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</row>
    <row r="93" spans="1:20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</row>
    <row r="94" spans="1:20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</row>
    <row r="95" spans="1:20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</row>
    <row r="96" spans="1:20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</row>
    <row r="97" spans="1:20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</row>
    <row r="98" spans="1:20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</row>
    <row r="99" spans="1:20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</row>
    <row r="100" spans="1:20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</row>
  </sheetData>
  <mergeCells count="4"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"/>
  <sheetViews>
    <sheetView showGridLines="0" topLeftCell="B1" workbookViewId="0">
      <selection activeCell="B9" sqref="B9:G9"/>
    </sheetView>
  </sheetViews>
  <sheetFormatPr baseColWidth="10" defaultRowHeight="15"/>
  <cols>
    <col min="1" max="1" width="70.7109375" customWidth="1"/>
    <col min="2" max="7" width="20.7109375" customWidth="1"/>
  </cols>
  <sheetData>
    <row r="1" spans="1:26">
      <c r="A1" s="130" t="s">
        <v>1</v>
      </c>
      <c r="B1" s="130"/>
      <c r="C1" s="130"/>
      <c r="D1" s="130"/>
      <c r="E1" s="130"/>
      <c r="F1" s="130"/>
      <c r="G1" s="1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30" t="s">
        <v>12</v>
      </c>
      <c r="B2" s="130"/>
      <c r="C2" s="130"/>
      <c r="D2" s="130"/>
      <c r="E2" s="130"/>
      <c r="F2" s="130"/>
      <c r="G2" s="1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0" t="s">
        <v>0</v>
      </c>
      <c r="B3" s="130"/>
      <c r="C3" s="130"/>
      <c r="D3" s="130"/>
      <c r="E3" s="130"/>
      <c r="F3" s="130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0" t="s">
        <v>3</v>
      </c>
      <c r="B4" s="130"/>
      <c r="C4" s="130"/>
      <c r="D4" s="130"/>
      <c r="E4" s="130"/>
      <c r="F4" s="130"/>
      <c r="G4" s="1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09"/>
      <c r="B5" s="109"/>
      <c r="C5" s="109"/>
      <c r="D5" s="109"/>
      <c r="E5" s="109"/>
      <c r="F5" s="109"/>
      <c r="G5" s="10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"/>
      <c r="B6" s="110" t="s">
        <v>77</v>
      </c>
      <c r="C6" s="110"/>
      <c r="D6" s="110"/>
      <c r="E6" s="110"/>
      <c r="F6" s="110"/>
      <c r="G6" s="1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9" t="s">
        <v>5</v>
      </c>
      <c r="B7" s="2" t="s">
        <v>13</v>
      </c>
      <c r="C7" s="2" t="s">
        <v>7</v>
      </c>
      <c r="D7" s="2" t="s">
        <v>9</v>
      </c>
      <c r="E7" s="2" t="s">
        <v>11</v>
      </c>
      <c r="F7" s="2" t="s">
        <v>14</v>
      </c>
      <c r="G7" s="20" t="s">
        <v>15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6</v>
      </c>
      <c r="B8" s="16"/>
      <c r="C8" s="16" t="s">
        <v>8</v>
      </c>
      <c r="D8" s="16"/>
      <c r="E8" s="16"/>
      <c r="F8" s="16"/>
      <c r="G8" s="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4" t="s">
        <v>16</v>
      </c>
      <c r="B9" s="11"/>
      <c r="C9" s="11"/>
      <c r="D9" s="11"/>
      <c r="E9" s="11"/>
      <c r="F9" s="11"/>
      <c r="G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" t="s">
        <v>17</v>
      </c>
      <c r="B10" s="9">
        <v>2080244219</v>
      </c>
      <c r="C10" s="9">
        <v>0</v>
      </c>
      <c r="D10" s="9">
        <v>2080244219</v>
      </c>
      <c r="E10" s="9">
        <v>983665440.04999995</v>
      </c>
      <c r="F10" s="9">
        <v>983665440.04999995</v>
      </c>
      <c r="G10" s="10">
        <v>-1096578778.95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" t="s">
        <v>18</v>
      </c>
      <c r="B11" s="9">
        <v>1026632941.01</v>
      </c>
      <c r="C11" s="9">
        <v>0</v>
      </c>
      <c r="D11" s="9">
        <v>1026632941.01</v>
      </c>
      <c r="E11" s="9">
        <v>0</v>
      </c>
      <c r="F11" s="9">
        <v>0</v>
      </c>
      <c r="G11" s="10">
        <v>-1026632941.01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" t="s">
        <v>19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5" t="s">
        <v>20</v>
      </c>
      <c r="B13" s="9">
        <v>1353895149</v>
      </c>
      <c r="C13" s="9">
        <v>0</v>
      </c>
      <c r="D13" s="9">
        <v>1353895149</v>
      </c>
      <c r="E13" s="9">
        <v>672033250.54999995</v>
      </c>
      <c r="F13" s="9">
        <v>672033250.54999995</v>
      </c>
      <c r="G13" s="10">
        <v>-681861898.45000005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5" t="s">
        <v>21</v>
      </c>
      <c r="B14" s="9">
        <v>259434828</v>
      </c>
      <c r="C14" s="9">
        <v>0</v>
      </c>
      <c r="D14" s="9">
        <v>259434828</v>
      </c>
      <c r="E14" s="9">
        <v>60972191.219999999</v>
      </c>
      <c r="F14" s="9">
        <v>60972191.219999999</v>
      </c>
      <c r="G14" s="10">
        <v>-198462636.78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5" t="s">
        <v>22</v>
      </c>
      <c r="B15" s="9">
        <v>86935965</v>
      </c>
      <c r="C15" s="9">
        <v>0</v>
      </c>
      <c r="D15" s="9">
        <v>86935965</v>
      </c>
      <c r="E15" s="9">
        <v>76262395.489999995</v>
      </c>
      <c r="F15" s="9">
        <v>76262395.489999995</v>
      </c>
      <c r="G15" s="10">
        <v>-10673569.51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5" t="s">
        <v>23</v>
      </c>
      <c r="B16" s="9">
        <v>2099926716</v>
      </c>
      <c r="C16" s="9">
        <v>0</v>
      </c>
      <c r="D16" s="9">
        <v>2099926716</v>
      </c>
      <c r="E16" s="9">
        <v>0</v>
      </c>
      <c r="F16" s="9">
        <v>0</v>
      </c>
      <c r="G16" s="10">
        <v>-2099926716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" t="s">
        <v>24</v>
      </c>
      <c r="B17" s="11">
        <v>14747231371.940001</v>
      </c>
      <c r="C17" s="11">
        <v>0</v>
      </c>
      <c r="D17" s="11">
        <v>14747231371.940001</v>
      </c>
      <c r="E17" s="11">
        <v>8039028328</v>
      </c>
      <c r="F17" s="11">
        <v>8039028328</v>
      </c>
      <c r="G17" s="12">
        <v>-6708203043.9399996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" t="s">
        <v>25</v>
      </c>
      <c r="B18" s="9">
        <v>10753430085.98</v>
      </c>
      <c r="C18" s="9">
        <v>0</v>
      </c>
      <c r="D18" s="9">
        <v>10753430085.98</v>
      </c>
      <c r="E18" s="9">
        <v>5821072665</v>
      </c>
      <c r="F18" s="9">
        <v>5821072665</v>
      </c>
      <c r="G18" s="10">
        <v>-4932357420.9799995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5" t="s">
        <v>26</v>
      </c>
      <c r="B19" s="9">
        <v>953894944.99000001</v>
      </c>
      <c r="C19" s="9">
        <v>0</v>
      </c>
      <c r="D19" s="9">
        <v>953894944.99000001</v>
      </c>
      <c r="E19" s="9">
        <v>494612146</v>
      </c>
      <c r="F19" s="9">
        <v>494612146</v>
      </c>
      <c r="G19" s="10">
        <v>-459282798.99000001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" t="s">
        <v>27</v>
      </c>
      <c r="B20" s="9">
        <v>1138446317.01</v>
      </c>
      <c r="C20" s="9">
        <v>0</v>
      </c>
      <c r="D20" s="9">
        <v>1138446317.01</v>
      </c>
      <c r="E20" s="9">
        <v>559748306</v>
      </c>
      <c r="F20" s="9">
        <v>559748306</v>
      </c>
      <c r="G20" s="10">
        <v>-578698011.00999999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" t="s">
        <v>28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" t="s">
        <v>29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10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" t="s">
        <v>30</v>
      </c>
      <c r="B23" s="9">
        <v>291051624.98000002</v>
      </c>
      <c r="C23" s="9">
        <v>0</v>
      </c>
      <c r="D23" s="9">
        <v>291051624.98000002</v>
      </c>
      <c r="E23" s="9">
        <v>162820925</v>
      </c>
      <c r="F23" s="9">
        <v>162820925</v>
      </c>
      <c r="G23" s="10">
        <v>-128230699.98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5" t="s">
        <v>31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10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5" t="s">
        <v>32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10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5" t="s">
        <v>33</v>
      </c>
      <c r="B26" s="9">
        <v>415524652.01999998</v>
      </c>
      <c r="C26" s="9">
        <v>0</v>
      </c>
      <c r="D26" s="9">
        <v>415524652.01999998</v>
      </c>
      <c r="E26" s="9">
        <v>337340966</v>
      </c>
      <c r="F26" s="9">
        <v>337340966</v>
      </c>
      <c r="G26" s="10">
        <v>-78183686.019999996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5" t="s">
        <v>34</v>
      </c>
      <c r="B27" s="9">
        <v>1194883746.96</v>
      </c>
      <c r="C27" s="9">
        <v>0</v>
      </c>
      <c r="D27" s="9">
        <v>1194883746.96</v>
      </c>
      <c r="E27" s="9">
        <v>663433320</v>
      </c>
      <c r="F27" s="9">
        <v>663433320</v>
      </c>
      <c r="G27" s="10">
        <v>-531450426.95999998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5" t="s">
        <v>35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10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4" t="s">
        <v>36</v>
      </c>
      <c r="B29" s="11">
        <v>490592757</v>
      </c>
      <c r="C29" s="11">
        <v>0</v>
      </c>
      <c r="D29" s="11">
        <v>490592757</v>
      </c>
      <c r="E29" s="11">
        <v>290322571.41000003</v>
      </c>
      <c r="F29" s="11">
        <v>290322571.41000003</v>
      </c>
      <c r="G29" s="12">
        <v>-200270185.59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5" t="s">
        <v>37</v>
      </c>
      <c r="B30" s="9">
        <v>1</v>
      </c>
      <c r="C30" s="9">
        <v>0</v>
      </c>
      <c r="D30" s="9">
        <v>1</v>
      </c>
      <c r="E30" s="9">
        <v>0</v>
      </c>
      <c r="F30" s="9">
        <v>0</v>
      </c>
      <c r="G30" s="10">
        <v>-1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" t="s">
        <v>38</v>
      </c>
      <c r="B31" s="9">
        <v>34723008</v>
      </c>
      <c r="C31" s="9">
        <v>0</v>
      </c>
      <c r="D31" s="9">
        <v>34723008</v>
      </c>
      <c r="E31" s="9">
        <v>17361504</v>
      </c>
      <c r="F31" s="9">
        <v>17361504</v>
      </c>
      <c r="G31" s="10">
        <v>-17361504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5" t="s">
        <v>39</v>
      </c>
      <c r="B32" s="9">
        <v>134187780</v>
      </c>
      <c r="C32" s="9">
        <v>0</v>
      </c>
      <c r="D32" s="9">
        <v>134187780</v>
      </c>
      <c r="E32" s="9">
        <v>100923268.45</v>
      </c>
      <c r="F32" s="9">
        <v>100923268.45</v>
      </c>
      <c r="G32" s="10">
        <v>-33264511.550000001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5" t="s">
        <v>40</v>
      </c>
      <c r="B33" s="9">
        <v>31154833</v>
      </c>
      <c r="C33" s="9">
        <v>0</v>
      </c>
      <c r="D33" s="9">
        <v>31154833</v>
      </c>
      <c r="E33" s="9">
        <v>10071513</v>
      </c>
      <c r="F33" s="9">
        <v>10071513</v>
      </c>
      <c r="G33" s="10">
        <v>-21083320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5" t="s">
        <v>41</v>
      </c>
      <c r="B34" s="9">
        <v>290527135</v>
      </c>
      <c r="C34" s="9">
        <v>0</v>
      </c>
      <c r="D34" s="9">
        <v>290527135</v>
      </c>
      <c r="E34" s="9">
        <v>161966285.96000001</v>
      </c>
      <c r="F34" s="9">
        <v>161966285.96000001</v>
      </c>
      <c r="G34" s="10">
        <v>-128560849.04000001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5" t="s">
        <v>42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10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" t="s">
        <v>43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2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5" t="s">
        <v>44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10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4" t="s">
        <v>45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5" t="s">
        <v>46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10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5" t="s">
        <v>47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10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4" t="s">
        <v>48</v>
      </c>
      <c r="B41" s="11">
        <v>22144893946.950001</v>
      </c>
      <c r="C41" s="11">
        <v>0</v>
      </c>
      <c r="D41" s="11">
        <v>22144893946.950001</v>
      </c>
      <c r="E41" s="11">
        <v>10122284176.719999</v>
      </c>
      <c r="F41" s="11">
        <v>10122284176.719999</v>
      </c>
      <c r="G41" s="12">
        <v>-12022609770.23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" t="s">
        <v>49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4" t="s">
        <v>50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2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4" t="s">
        <v>51</v>
      </c>
      <c r="B44" s="11">
        <v>13124756418.889999</v>
      </c>
      <c r="C44" s="11">
        <v>-51162422</v>
      </c>
      <c r="D44" s="11">
        <v>13073593996.889999</v>
      </c>
      <c r="E44" s="11">
        <v>6682465340.46</v>
      </c>
      <c r="F44" s="11">
        <v>6682465340.46</v>
      </c>
      <c r="G44" s="12">
        <v>-6442291078.4300003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5" t="s">
        <v>52</v>
      </c>
      <c r="B45" s="9">
        <v>5790898313.9799995</v>
      </c>
      <c r="C45" s="9">
        <v>0</v>
      </c>
      <c r="D45" s="9">
        <v>5790898313.9799995</v>
      </c>
      <c r="E45" s="9">
        <v>2928009298.3400002</v>
      </c>
      <c r="F45" s="9">
        <v>2928009298.3400002</v>
      </c>
      <c r="G45" s="10">
        <v>-2862889015.6399999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5" t="s">
        <v>53</v>
      </c>
      <c r="B46" s="9">
        <v>2091210999.99</v>
      </c>
      <c r="C46" s="9">
        <v>-2092474</v>
      </c>
      <c r="D46" s="9">
        <v>2089118525.99</v>
      </c>
      <c r="E46" s="9">
        <v>959625037.12</v>
      </c>
      <c r="F46" s="9">
        <v>959625037.12</v>
      </c>
      <c r="G46" s="10">
        <v>-1131585962.8699999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5" t="s">
        <v>54</v>
      </c>
      <c r="B47" s="9">
        <v>1820716000</v>
      </c>
      <c r="C47" s="9">
        <v>9462204</v>
      </c>
      <c r="D47" s="9">
        <v>1830178204</v>
      </c>
      <c r="E47" s="9">
        <v>1098106926</v>
      </c>
      <c r="F47" s="9">
        <v>1098106926</v>
      </c>
      <c r="G47" s="10">
        <v>-722609074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>
      <c r="A48" s="5" t="s">
        <v>55</v>
      </c>
      <c r="B48" s="9">
        <v>1455760000</v>
      </c>
      <c r="C48" s="9">
        <v>9132058</v>
      </c>
      <c r="D48" s="9">
        <v>1464892058</v>
      </c>
      <c r="E48" s="9">
        <v>732446028</v>
      </c>
      <c r="F48" s="9">
        <v>732446028</v>
      </c>
      <c r="G48" s="10">
        <v>-723313972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5" t="s">
        <v>56</v>
      </c>
      <c r="B49" s="9">
        <v>748324704.96000004</v>
      </c>
      <c r="C49" s="9">
        <v>-50055340</v>
      </c>
      <c r="D49" s="9">
        <v>698269364.96000004</v>
      </c>
      <c r="E49" s="9">
        <v>349134684</v>
      </c>
      <c r="F49" s="9">
        <v>349134684</v>
      </c>
      <c r="G49" s="10">
        <v>-399190020.95999998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5" t="s">
        <v>57</v>
      </c>
      <c r="B50" s="9">
        <v>183348000</v>
      </c>
      <c r="C50" s="9">
        <v>-183735</v>
      </c>
      <c r="D50" s="9">
        <v>183164265</v>
      </c>
      <c r="E50" s="9">
        <v>90248733</v>
      </c>
      <c r="F50" s="9">
        <v>90248733</v>
      </c>
      <c r="G50" s="10">
        <v>-93099267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">
      <c r="A51" s="5" t="s">
        <v>58</v>
      </c>
      <c r="B51" s="9">
        <v>185869400</v>
      </c>
      <c r="C51" s="9">
        <v>-22289370</v>
      </c>
      <c r="D51" s="9">
        <v>163580030</v>
      </c>
      <c r="E51" s="9">
        <v>98148018</v>
      </c>
      <c r="F51" s="9">
        <v>98148018</v>
      </c>
      <c r="G51" s="10">
        <v>-87721382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">
      <c r="A52" s="5" t="s">
        <v>59</v>
      </c>
      <c r="B52" s="9">
        <v>848628999.96000004</v>
      </c>
      <c r="C52" s="9">
        <v>4864235</v>
      </c>
      <c r="D52" s="9">
        <v>853493234.96000004</v>
      </c>
      <c r="E52" s="9">
        <v>426746616</v>
      </c>
      <c r="F52" s="9">
        <v>426746616</v>
      </c>
      <c r="G52" s="10">
        <v>-421882383.95999998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4" t="s">
        <v>60</v>
      </c>
      <c r="B53" s="11">
        <v>3411316692</v>
      </c>
      <c r="C53" s="11">
        <v>0</v>
      </c>
      <c r="D53" s="11">
        <v>3411316692</v>
      </c>
      <c r="E53" s="11">
        <v>1033988444.35</v>
      </c>
      <c r="F53" s="11">
        <v>1033988444.35</v>
      </c>
      <c r="G53" s="12">
        <v>-2377328247.6500001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5" t="s">
        <v>61</v>
      </c>
      <c r="B54" s="9">
        <v>1326388899</v>
      </c>
      <c r="C54" s="9">
        <v>0</v>
      </c>
      <c r="D54" s="9">
        <v>1326388899</v>
      </c>
      <c r="E54" s="9">
        <v>455690673.13999999</v>
      </c>
      <c r="F54" s="9">
        <v>455690673.13999999</v>
      </c>
      <c r="G54" s="10">
        <v>-870698225.86000001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5" t="s">
        <v>62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10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5" t="s">
        <v>63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10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5" t="s">
        <v>64</v>
      </c>
      <c r="B57" s="9">
        <v>2084927793</v>
      </c>
      <c r="C57" s="9">
        <v>0</v>
      </c>
      <c r="D57" s="9">
        <v>2084927793</v>
      </c>
      <c r="E57" s="9">
        <v>578297771.21000004</v>
      </c>
      <c r="F57" s="9">
        <v>578297771.21000004</v>
      </c>
      <c r="G57" s="10">
        <v>-1506630021.79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4" t="s">
        <v>65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>
      <c r="A59" s="5" t="s">
        <v>66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10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5" t="s">
        <v>67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10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5" t="s">
        <v>68</v>
      </c>
      <c r="B61" s="9">
        <v>1905583881</v>
      </c>
      <c r="C61" s="9">
        <v>0</v>
      </c>
      <c r="D61" s="9">
        <v>1905583881</v>
      </c>
      <c r="E61" s="9">
        <v>1064142411</v>
      </c>
      <c r="F61" s="9">
        <v>1064142411</v>
      </c>
      <c r="G61" s="10">
        <v>-841441470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5" t="s">
        <v>69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10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4" t="s">
        <v>70</v>
      </c>
      <c r="B63" s="11">
        <v>18441656991.889999</v>
      </c>
      <c r="C63" s="11">
        <v>-51162422</v>
      </c>
      <c r="D63" s="11">
        <v>18390494569.889999</v>
      </c>
      <c r="E63" s="11">
        <v>8780596195.8099995</v>
      </c>
      <c r="F63" s="11">
        <v>8780596195.8099995</v>
      </c>
      <c r="G63" s="12">
        <v>-9661060796.0799999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4" t="s">
        <v>71</v>
      </c>
      <c r="B64" s="11">
        <v>0</v>
      </c>
      <c r="C64" s="11">
        <v>0</v>
      </c>
      <c r="D64" s="11">
        <v>0</v>
      </c>
      <c r="E64" s="11">
        <v>168708270.44</v>
      </c>
      <c r="F64" s="11">
        <v>168708270.44</v>
      </c>
      <c r="G64" s="12">
        <v>168708270.44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5" t="s">
        <v>4</v>
      </c>
      <c r="B65" s="9">
        <v>0</v>
      </c>
      <c r="C65" s="9">
        <v>0</v>
      </c>
      <c r="D65" s="9">
        <v>0</v>
      </c>
      <c r="E65" s="9">
        <v>168708270.44</v>
      </c>
      <c r="F65" s="9">
        <v>168708270.44</v>
      </c>
      <c r="G65" s="10">
        <v>168708270.44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4" t="s">
        <v>72</v>
      </c>
      <c r="B66" s="11">
        <v>40586550938.839996</v>
      </c>
      <c r="C66" s="11">
        <v>-51162422</v>
      </c>
      <c r="D66" s="11">
        <v>40535388516.839996</v>
      </c>
      <c r="E66" s="93">
        <v>19071588642.970001</v>
      </c>
      <c r="F66" s="11">
        <v>19071588642.970001</v>
      </c>
      <c r="G66" s="12">
        <v>-21514962295.869999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4" t="s">
        <v>73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>
      <c r="A68" s="5" t="s">
        <v>74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10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">
      <c r="A69" s="5" t="s">
        <v>75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10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4" t="s">
        <v>76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6"/>
      <c r="B71" s="13"/>
      <c r="C71" s="13"/>
      <c r="D71" s="13"/>
      <c r="E71" s="13"/>
      <c r="F71" s="13"/>
      <c r="G71" s="1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5"/>
      <c r="C72" s="15"/>
      <c r="D72" s="15"/>
      <c r="E72" s="15"/>
      <c r="F72" s="15"/>
      <c r="G72" s="1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 t="s">
        <v>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6"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  <pageSetup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200"/>
  <sheetViews>
    <sheetView showGridLines="0" workbookViewId="0">
      <pane ySplit="9" topLeftCell="A178" activePane="bottomLeft" state="frozen"/>
      <selection pane="bottomLeft" activeCell="C14" sqref="C14"/>
    </sheetView>
  </sheetViews>
  <sheetFormatPr baseColWidth="10" defaultRowHeight="15"/>
  <cols>
    <col min="1" max="1" width="70.7109375" customWidth="1"/>
    <col min="2" max="7" width="20.7109375" customWidth="1"/>
  </cols>
  <sheetData>
    <row r="1" spans="1:26">
      <c r="A1" s="130" t="s">
        <v>1</v>
      </c>
      <c r="B1" s="130"/>
      <c r="C1" s="130"/>
      <c r="D1" s="130"/>
      <c r="E1" s="130"/>
      <c r="F1" s="130"/>
      <c r="G1" s="1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30" t="s">
        <v>240</v>
      </c>
      <c r="B2" s="130"/>
      <c r="C2" s="130"/>
      <c r="D2" s="130"/>
      <c r="E2" s="130"/>
      <c r="F2" s="130"/>
      <c r="G2" s="1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0" t="s">
        <v>241</v>
      </c>
      <c r="B3" s="130"/>
      <c r="C3" s="130"/>
      <c r="D3" s="130"/>
      <c r="E3" s="130"/>
      <c r="F3" s="130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0" t="s">
        <v>0</v>
      </c>
      <c r="B4" s="130"/>
      <c r="C4" s="130"/>
      <c r="D4" s="130"/>
      <c r="E4" s="130"/>
      <c r="F4" s="130"/>
      <c r="G4" s="1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30" t="s">
        <v>3</v>
      </c>
      <c r="B5" s="130"/>
      <c r="C5" s="130"/>
      <c r="D5" s="130"/>
      <c r="E5" s="130"/>
      <c r="F5" s="130"/>
      <c r="G5" s="13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5"/>
      <c r="B6" s="45"/>
      <c r="C6" s="45"/>
      <c r="D6" s="45"/>
      <c r="E6" s="45"/>
      <c r="F6" s="45"/>
      <c r="G6" s="4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40"/>
      <c r="B7" s="110" t="s">
        <v>242</v>
      </c>
      <c r="C7" s="110"/>
      <c r="D7" s="110"/>
      <c r="E7" s="110"/>
      <c r="F7" s="110"/>
      <c r="G7" s="126" t="s">
        <v>243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9" t="s">
        <v>5</v>
      </c>
      <c r="B8" s="111" t="s">
        <v>244</v>
      </c>
      <c r="C8" s="56" t="s">
        <v>7</v>
      </c>
      <c r="D8" s="111" t="s">
        <v>9</v>
      </c>
      <c r="E8" s="111" t="s">
        <v>11</v>
      </c>
      <c r="F8" s="111" t="s">
        <v>10</v>
      </c>
      <c r="G8" s="1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41" t="s">
        <v>6</v>
      </c>
      <c r="B9" s="112"/>
      <c r="C9" s="42" t="s">
        <v>8</v>
      </c>
      <c r="D9" s="112"/>
      <c r="E9" s="112"/>
      <c r="F9" s="112"/>
      <c r="G9" s="1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8" t="s">
        <v>245</v>
      </c>
      <c r="B10" s="8">
        <v>22144893947</v>
      </c>
      <c r="C10" s="8">
        <v>81922444.210000008</v>
      </c>
      <c r="D10" s="8">
        <v>22226816391.209999</v>
      </c>
      <c r="E10" s="8">
        <v>8921865186.4500008</v>
      </c>
      <c r="F10" s="8">
        <v>8608177281.6800003</v>
      </c>
      <c r="G10" s="30">
        <v>13304951204.76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9" t="s">
        <v>246</v>
      </c>
      <c r="B11" s="32">
        <v>5896395165</v>
      </c>
      <c r="C11" s="32">
        <v>98795492</v>
      </c>
      <c r="D11" s="32">
        <v>5995190657</v>
      </c>
      <c r="E11" s="32">
        <v>2791373605.3599997</v>
      </c>
      <c r="F11" s="32">
        <v>2746333252.0700002</v>
      </c>
      <c r="G11" s="34">
        <v>3203817051.6400003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0" t="s">
        <v>247</v>
      </c>
      <c r="B12" s="15">
        <v>2905265278</v>
      </c>
      <c r="C12" s="15">
        <v>-12197114</v>
      </c>
      <c r="D12" s="15">
        <v>2893068164</v>
      </c>
      <c r="E12" s="15">
        <v>1484595743.1799998</v>
      </c>
      <c r="F12" s="15">
        <v>1484595743.1799998</v>
      </c>
      <c r="G12" s="36">
        <v>1408472420.8200002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0" t="s">
        <v>248</v>
      </c>
      <c r="B13" s="15">
        <v>385330495</v>
      </c>
      <c r="C13" s="15">
        <v>339416103</v>
      </c>
      <c r="D13" s="15">
        <v>724746598</v>
      </c>
      <c r="E13" s="15">
        <v>461353978.53000003</v>
      </c>
      <c r="F13" s="15">
        <v>459850208.68000001</v>
      </c>
      <c r="G13" s="36">
        <v>263392619.46999997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0" t="s">
        <v>249</v>
      </c>
      <c r="B14" s="15">
        <v>1072384702</v>
      </c>
      <c r="C14" s="15">
        <v>-6303690</v>
      </c>
      <c r="D14" s="15">
        <v>1066081012</v>
      </c>
      <c r="E14" s="15">
        <v>301376116.63</v>
      </c>
      <c r="F14" s="15">
        <v>301376116.63</v>
      </c>
      <c r="G14" s="36">
        <v>764704895.37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0" t="s">
        <v>250</v>
      </c>
      <c r="B15" s="15">
        <v>511988146</v>
      </c>
      <c r="C15" s="15">
        <v>15285767</v>
      </c>
      <c r="D15" s="15">
        <v>527273913</v>
      </c>
      <c r="E15" s="15">
        <v>310613855.98000002</v>
      </c>
      <c r="F15" s="15">
        <v>276923227.54000002</v>
      </c>
      <c r="G15" s="36">
        <v>216660057.01999998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0" t="s">
        <v>251</v>
      </c>
      <c r="B16" s="15">
        <v>430747556</v>
      </c>
      <c r="C16" s="15">
        <v>-43261735</v>
      </c>
      <c r="D16" s="15">
        <v>387485821</v>
      </c>
      <c r="E16" s="15">
        <v>134648954.97</v>
      </c>
      <c r="F16" s="15">
        <v>124802999.97</v>
      </c>
      <c r="G16" s="36">
        <v>252836866.03000003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0" t="s">
        <v>252</v>
      </c>
      <c r="B17" s="15">
        <v>299104871</v>
      </c>
      <c r="C17" s="15">
        <v>-156592960</v>
      </c>
      <c r="D17" s="15">
        <v>142511911</v>
      </c>
      <c r="E17" s="15">
        <v>0</v>
      </c>
      <c r="F17" s="15">
        <v>0</v>
      </c>
      <c r="G17" s="36">
        <v>142511911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0" t="s">
        <v>253</v>
      </c>
      <c r="B18" s="15">
        <v>291574117</v>
      </c>
      <c r="C18" s="15">
        <v>-37550879</v>
      </c>
      <c r="D18" s="15">
        <v>254023238</v>
      </c>
      <c r="E18" s="15">
        <v>98784956.070000008</v>
      </c>
      <c r="F18" s="15">
        <v>98784956.070000008</v>
      </c>
      <c r="G18" s="36">
        <v>155238281.93000001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59" t="s">
        <v>254</v>
      </c>
      <c r="B19" s="32">
        <v>689617114</v>
      </c>
      <c r="C19" s="32">
        <v>-30582049.560000002</v>
      </c>
      <c r="D19" s="32">
        <v>659035064.43999994</v>
      </c>
      <c r="E19" s="32">
        <v>273645679.5</v>
      </c>
      <c r="F19" s="32">
        <v>216790540.18000001</v>
      </c>
      <c r="G19" s="34">
        <v>385389384.94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>
      <c r="A20" s="60" t="s">
        <v>255</v>
      </c>
      <c r="B20" s="15">
        <v>76519668</v>
      </c>
      <c r="C20" s="15">
        <v>-6324512.6699999999</v>
      </c>
      <c r="D20" s="15">
        <v>70195155.329999998</v>
      </c>
      <c r="E20" s="15">
        <v>28236117.949999999</v>
      </c>
      <c r="F20" s="15">
        <v>20795795.710000001</v>
      </c>
      <c r="G20" s="36">
        <v>41959037.380000003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0" t="s">
        <v>256</v>
      </c>
      <c r="B21" s="15">
        <v>137407404</v>
      </c>
      <c r="C21" s="15">
        <v>18389740.369999997</v>
      </c>
      <c r="D21" s="15">
        <v>155797144.37</v>
      </c>
      <c r="E21" s="15">
        <v>67857533.890000001</v>
      </c>
      <c r="F21" s="15">
        <v>58790025.710000001</v>
      </c>
      <c r="G21" s="36">
        <v>87939610.479999989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0" t="s">
        <v>257</v>
      </c>
      <c r="B22" s="15">
        <v>87000</v>
      </c>
      <c r="C22" s="15">
        <v>-38850.22</v>
      </c>
      <c r="D22" s="15">
        <v>48149.78</v>
      </c>
      <c r="E22" s="15">
        <v>421.78000000000003</v>
      </c>
      <c r="F22" s="15">
        <v>421.78000000000003</v>
      </c>
      <c r="G22" s="36">
        <v>47728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0" t="s">
        <v>258</v>
      </c>
      <c r="B23" s="15">
        <v>31146882</v>
      </c>
      <c r="C23" s="15">
        <v>-3884312.06</v>
      </c>
      <c r="D23" s="15">
        <v>27262569.939999998</v>
      </c>
      <c r="E23" s="15">
        <v>10599619.120000001</v>
      </c>
      <c r="F23" s="15">
        <v>6962809.3200000003</v>
      </c>
      <c r="G23" s="36">
        <v>16662950.819999998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60" t="s">
        <v>259</v>
      </c>
      <c r="B24" s="15">
        <v>11301145</v>
      </c>
      <c r="C24" s="15">
        <v>12482928.199999999</v>
      </c>
      <c r="D24" s="15">
        <v>23784073.199999999</v>
      </c>
      <c r="E24" s="15">
        <v>6724868.9299999997</v>
      </c>
      <c r="F24" s="15">
        <v>4693550.6500000004</v>
      </c>
      <c r="G24" s="36">
        <v>17059204.27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0" t="s">
        <v>260</v>
      </c>
      <c r="B25" s="15">
        <v>304878318</v>
      </c>
      <c r="C25" s="15">
        <v>-47535605.460000001</v>
      </c>
      <c r="D25" s="15">
        <v>257342712.54000002</v>
      </c>
      <c r="E25" s="15">
        <v>124877682.29000001</v>
      </c>
      <c r="F25" s="15">
        <v>100236141.95</v>
      </c>
      <c r="G25" s="36">
        <v>132465030.25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0" t="s">
        <v>261</v>
      </c>
      <c r="B26" s="15">
        <v>39454413</v>
      </c>
      <c r="C26" s="15">
        <v>-1158342.79</v>
      </c>
      <c r="D26" s="15">
        <v>38296070.210000001</v>
      </c>
      <c r="E26" s="15">
        <v>6360936.4900000002</v>
      </c>
      <c r="F26" s="15">
        <v>4478409.45</v>
      </c>
      <c r="G26" s="36">
        <v>31935133.719999999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0" t="s">
        <v>262</v>
      </c>
      <c r="B27" s="15">
        <v>635000</v>
      </c>
      <c r="C27" s="15">
        <v>-227048.2</v>
      </c>
      <c r="D27" s="15">
        <v>407951.8</v>
      </c>
      <c r="E27" s="15">
        <v>0</v>
      </c>
      <c r="F27" s="15">
        <v>0</v>
      </c>
      <c r="G27" s="36">
        <v>407951.8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60" t="s">
        <v>263</v>
      </c>
      <c r="B28" s="15">
        <v>88187284</v>
      </c>
      <c r="C28" s="15">
        <v>-2286046.73</v>
      </c>
      <c r="D28" s="15">
        <v>85901237.270000011</v>
      </c>
      <c r="E28" s="15">
        <v>28988499.050000001</v>
      </c>
      <c r="F28" s="15">
        <v>20833385.609999999</v>
      </c>
      <c r="G28" s="36">
        <v>56912738.220000006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59" t="s">
        <v>264</v>
      </c>
      <c r="B29" s="32">
        <v>1824313285</v>
      </c>
      <c r="C29" s="32">
        <v>-11841010.629999999</v>
      </c>
      <c r="D29" s="32">
        <v>1812472274.3700001</v>
      </c>
      <c r="E29" s="32">
        <v>694331163.16000009</v>
      </c>
      <c r="F29" s="32">
        <v>597763449.66999996</v>
      </c>
      <c r="G29" s="34">
        <v>1118141111.21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0" t="s">
        <v>265</v>
      </c>
      <c r="B30" s="15">
        <v>141828066</v>
      </c>
      <c r="C30" s="15">
        <v>34245175.219999999</v>
      </c>
      <c r="D30" s="15">
        <v>176073241.22</v>
      </c>
      <c r="E30" s="15">
        <v>97070724.560000002</v>
      </c>
      <c r="F30" s="15">
        <v>93300466.479999989</v>
      </c>
      <c r="G30" s="36">
        <v>79002516.659999996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0" t="s">
        <v>266</v>
      </c>
      <c r="B31" s="15">
        <v>582982516</v>
      </c>
      <c r="C31" s="15">
        <v>-122615839.80999999</v>
      </c>
      <c r="D31" s="15">
        <v>460366676.18999994</v>
      </c>
      <c r="E31" s="15">
        <v>211126108.97</v>
      </c>
      <c r="F31" s="15">
        <v>204514088.09</v>
      </c>
      <c r="G31" s="36">
        <v>249240567.21999997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60" t="s">
        <v>267</v>
      </c>
      <c r="B32" s="15">
        <v>248513840</v>
      </c>
      <c r="C32" s="15">
        <v>24069912.289999999</v>
      </c>
      <c r="D32" s="15">
        <v>272583752.29000002</v>
      </c>
      <c r="E32" s="15">
        <v>105648581.59</v>
      </c>
      <c r="F32" s="15">
        <v>81490110.450000003</v>
      </c>
      <c r="G32" s="36">
        <v>166935170.69999999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60" t="s">
        <v>268</v>
      </c>
      <c r="B33" s="15">
        <v>113861941</v>
      </c>
      <c r="C33" s="15">
        <v>8835336.540000001</v>
      </c>
      <c r="D33" s="15">
        <v>122697277.54000001</v>
      </c>
      <c r="E33" s="15">
        <v>22909030.919999998</v>
      </c>
      <c r="F33" s="15">
        <v>21668195.41</v>
      </c>
      <c r="G33" s="36">
        <v>99788246.620000005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60" t="s">
        <v>269</v>
      </c>
      <c r="B34" s="15">
        <v>275589569</v>
      </c>
      <c r="C34" s="15">
        <v>90853354.530000001</v>
      </c>
      <c r="D34" s="15">
        <v>366442923.53000003</v>
      </c>
      <c r="E34" s="15">
        <v>64766171.170000002</v>
      </c>
      <c r="F34" s="15">
        <v>46042181.660000004</v>
      </c>
      <c r="G34" s="36">
        <v>301676752.36000001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60" t="s">
        <v>270</v>
      </c>
      <c r="B35" s="15">
        <v>102625504</v>
      </c>
      <c r="C35" s="15">
        <v>36553303.119999997</v>
      </c>
      <c r="D35" s="15">
        <v>139178807.12</v>
      </c>
      <c r="E35" s="15">
        <v>90039516.260000005</v>
      </c>
      <c r="F35" s="15">
        <v>74759178.299999997</v>
      </c>
      <c r="G35" s="36">
        <v>49139290.859999999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60" t="s">
        <v>271</v>
      </c>
      <c r="B36" s="15">
        <v>25600013</v>
      </c>
      <c r="C36" s="15">
        <v>10817942.550000001</v>
      </c>
      <c r="D36" s="15">
        <v>36417955.549999997</v>
      </c>
      <c r="E36" s="15">
        <v>10810892.449999999</v>
      </c>
      <c r="F36" s="15">
        <v>7332571.0599999996</v>
      </c>
      <c r="G36" s="36">
        <v>25607063.100000001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60" t="s">
        <v>272</v>
      </c>
      <c r="B37" s="15">
        <v>186488779</v>
      </c>
      <c r="C37" s="15">
        <v>-94436277.189999998</v>
      </c>
      <c r="D37" s="15">
        <v>92052501.810000002</v>
      </c>
      <c r="E37" s="15">
        <v>29267662.539999999</v>
      </c>
      <c r="F37" s="15">
        <v>19785532.280000001</v>
      </c>
      <c r="G37" s="36">
        <v>62784839.270000003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60" t="s">
        <v>273</v>
      </c>
      <c r="B38" s="15">
        <v>146823057</v>
      </c>
      <c r="C38" s="15">
        <v>-163917.88</v>
      </c>
      <c r="D38" s="15">
        <v>146659139.12</v>
      </c>
      <c r="E38" s="15">
        <v>62692474.700000003</v>
      </c>
      <c r="F38" s="15">
        <v>48871125.939999998</v>
      </c>
      <c r="G38" s="36">
        <v>83966664.420000002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">
      <c r="A39" s="59" t="s">
        <v>274</v>
      </c>
      <c r="B39" s="32">
        <v>9878698854</v>
      </c>
      <c r="C39" s="32">
        <v>-72871601.840000004</v>
      </c>
      <c r="D39" s="32">
        <v>9805827252.1599998</v>
      </c>
      <c r="E39" s="32">
        <v>3176646960.5900002</v>
      </c>
      <c r="F39" s="32">
        <v>3065617533.4400001</v>
      </c>
      <c r="G39" s="34">
        <v>6629180291.5699997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60" t="s">
        <v>275</v>
      </c>
      <c r="B40" s="15">
        <v>6479628686</v>
      </c>
      <c r="C40" s="15">
        <v>100824946.03999999</v>
      </c>
      <c r="D40" s="15">
        <v>6580453632.04</v>
      </c>
      <c r="E40" s="15">
        <v>2253068603.9499998</v>
      </c>
      <c r="F40" s="15">
        <v>2202989648.4099998</v>
      </c>
      <c r="G40" s="36">
        <v>4327385028.0900002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60" t="s">
        <v>276</v>
      </c>
      <c r="B41" s="15">
        <v>6090000</v>
      </c>
      <c r="C41" s="15">
        <v>-2725000</v>
      </c>
      <c r="D41" s="15">
        <v>3365000</v>
      </c>
      <c r="E41" s="15">
        <v>1857500</v>
      </c>
      <c r="F41" s="15">
        <v>1857500</v>
      </c>
      <c r="G41" s="36">
        <v>1507500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60" t="s">
        <v>277</v>
      </c>
      <c r="B42" s="15">
        <v>1186587135</v>
      </c>
      <c r="C42" s="15">
        <v>-374912011.50999999</v>
      </c>
      <c r="D42" s="15">
        <v>811675123.49000001</v>
      </c>
      <c r="E42" s="15">
        <v>375594386.23000002</v>
      </c>
      <c r="F42" s="15">
        <v>353105917.45999998</v>
      </c>
      <c r="G42" s="36">
        <v>436080737.26000005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60" t="s">
        <v>278</v>
      </c>
      <c r="B43" s="15">
        <v>387916916</v>
      </c>
      <c r="C43" s="15">
        <v>44403299.630000003</v>
      </c>
      <c r="D43" s="15">
        <v>432320215.63</v>
      </c>
      <c r="E43" s="15">
        <v>163059570.75</v>
      </c>
      <c r="F43" s="15">
        <v>143083409.62</v>
      </c>
      <c r="G43" s="36">
        <v>269260644.88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60" t="s">
        <v>279</v>
      </c>
      <c r="B44" s="15">
        <v>1195700171</v>
      </c>
      <c r="C44" s="15">
        <v>144530291</v>
      </c>
      <c r="D44" s="15">
        <v>1340230462</v>
      </c>
      <c r="E44" s="15">
        <v>337945464.65999997</v>
      </c>
      <c r="F44" s="15">
        <v>328838528.94999999</v>
      </c>
      <c r="G44" s="36">
        <v>1002284997.3399999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60" t="s">
        <v>280</v>
      </c>
      <c r="B45" s="15">
        <v>11166961</v>
      </c>
      <c r="C45" s="15">
        <v>-5600000</v>
      </c>
      <c r="D45" s="15">
        <v>5566961</v>
      </c>
      <c r="E45" s="15">
        <v>3750000</v>
      </c>
      <c r="F45" s="15">
        <v>350000</v>
      </c>
      <c r="G45" s="36">
        <v>1816961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60" t="s">
        <v>281</v>
      </c>
      <c r="B46" s="15">
        <v>558790000</v>
      </c>
      <c r="C46" s="15">
        <v>0</v>
      </c>
      <c r="D46" s="15">
        <v>558790000</v>
      </c>
      <c r="E46" s="15">
        <v>0</v>
      </c>
      <c r="F46" s="15">
        <v>0</v>
      </c>
      <c r="G46" s="36">
        <v>558790000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60" t="s">
        <v>282</v>
      </c>
      <c r="B47" s="15">
        <v>52818985</v>
      </c>
      <c r="C47" s="15">
        <v>20606873</v>
      </c>
      <c r="D47" s="15">
        <v>73425858</v>
      </c>
      <c r="E47" s="15">
        <v>41371435</v>
      </c>
      <c r="F47" s="15">
        <v>35392529</v>
      </c>
      <c r="G47" s="36">
        <v>32054423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60" t="s">
        <v>283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36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59" t="s">
        <v>284</v>
      </c>
      <c r="B49" s="32">
        <v>77225538</v>
      </c>
      <c r="C49" s="32">
        <v>59417767.460000001</v>
      </c>
      <c r="D49" s="32">
        <v>136643305.45999998</v>
      </c>
      <c r="E49" s="32">
        <v>17739605.25</v>
      </c>
      <c r="F49" s="32">
        <v>13545800.23</v>
      </c>
      <c r="G49" s="34">
        <v>118903700.20999999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60" t="s">
        <v>285</v>
      </c>
      <c r="B50" s="15">
        <v>19390464</v>
      </c>
      <c r="C50" s="15">
        <v>-3351329.31</v>
      </c>
      <c r="D50" s="15">
        <v>16039134.690000001</v>
      </c>
      <c r="E50" s="15">
        <v>5020744.09</v>
      </c>
      <c r="F50" s="15">
        <v>3289755.41</v>
      </c>
      <c r="G50" s="36">
        <v>11018390.6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60" t="s">
        <v>286</v>
      </c>
      <c r="B51" s="15">
        <v>5641250</v>
      </c>
      <c r="C51" s="15">
        <v>2192076.7000000002</v>
      </c>
      <c r="D51" s="15">
        <v>7833326.7000000002</v>
      </c>
      <c r="E51" s="15">
        <v>5933612.8499999996</v>
      </c>
      <c r="F51" s="15">
        <v>5763804.3300000001</v>
      </c>
      <c r="G51" s="36">
        <v>1899713.85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0" t="s">
        <v>287</v>
      </c>
      <c r="B52" s="15">
        <v>0</v>
      </c>
      <c r="C52" s="15">
        <v>8701735</v>
      </c>
      <c r="D52" s="15">
        <v>8701735</v>
      </c>
      <c r="E52" s="15">
        <v>1257420.6400000001</v>
      </c>
      <c r="F52" s="15">
        <v>771151.54</v>
      </c>
      <c r="G52" s="36">
        <v>7444314.3599999994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60" t="s">
        <v>288</v>
      </c>
      <c r="B53" s="15">
        <v>0</v>
      </c>
      <c r="C53" s="15">
        <v>22693056</v>
      </c>
      <c r="D53" s="15">
        <v>22693056</v>
      </c>
      <c r="E53" s="15">
        <v>1855594.3199999998</v>
      </c>
      <c r="F53" s="15">
        <v>1855594.3199999998</v>
      </c>
      <c r="G53" s="36">
        <v>20837461.68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60" t="s">
        <v>289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36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60" t="s">
        <v>290</v>
      </c>
      <c r="B55" s="15">
        <v>32258830</v>
      </c>
      <c r="C55" s="15">
        <v>42441947.07</v>
      </c>
      <c r="D55" s="15">
        <v>74700777.070000008</v>
      </c>
      <c r="E55" s="15">
        <v>2875081.35</v>
      </c>
      <c r="F55" s="15">
        <v>1822342.6300000001</v>
      </c>
      <c r="G55" s="36">
        <v>71825695.719999999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60" t="s">
        <v>291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36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60" t="s">
        <v>292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36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60" t="s">
        <v>293</v>
      </c>
      <c r="B58" s="15">
        <v>19934994</v>
      </c>
      <c r="C58" s="15">
        <v>-13259718</v>
      </c>
      <c r="D58" s="15">
        <v>6675276</v>
      </c>
      <c r="E58" s="15">
        <v>797152</v>
      </c>
      <c r="F58" s="15">
        <v>43152</v>
      </c>
      <c r="G58" s="36">
        <v>5878124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59" t="s">
        <v>294</v>
      </c>
      <c r="B59" s="32">
        <v>62101065</v>
      </c>
      <c r="C59" s="32">
        <v>63985384</v>
      </c>
      <c r="D59" s="32">
        <v>126086449</v>
      </c>
      <c r="E59" s="32">
        <v>0</v>
      </c>
      <c r="F59" s="32">
        <v>0</v>
      </c>
      <c r="G59" s="34">
        <v>126086449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60" t="s">
        <v>295</v>
      </c>
      <c r="B60" s="15">
        <v>14125000</v>
      </c>
      <c r="C60" s="15">
        <v>108985384</v>
      </c>
      <c r="D60" s="15">
        <v>123110384</v>
      </c>
      <c r="E60" s="15">
        <v>0</v>
      </c>
      <c r="F60" s="15">
        <v>0</v>
      </c>
      <c r="G60" s="36">
        <v>123110384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60" t="s">
        <v>296</v>
      </c>
      <c r="B61" s="15">
        <v>47976065</v>
      </c>
      <c r="C61" s="15">
        <v>-45000000</v>
      </c>
      <c r="D61" s="15">
        <v>2976065</v>
      </c>
      <c r="E61" s="15">
        <v>0</v>
      </c>
      <c r="F61" s="15">
        <v>0</v>
      </c>
      <c r="G61" s="36">
        <v>2976065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60" t="s">
        <v>297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36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59" t="s">
        <v>298</v>
      </c>
      <c r="B63" s="32">
        <v>50117504</v>
      </c>
      <c r="C63" s="32">
        <v>-4290414</v>
      </c>
      <c r="D63" s="32">
        <v>45827090</v>
      </c>
      <c r="E63" s="32">
        <v>4299458</v>
      </c>
      <c r="F63" s="32">
        <v>4299458</v>
      </c>
      <c r="G63" s="34">
        <v>41527632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60" t="s">
        <v>299</v>
      </c>
      <c r="B64" s="15">
        <v>23900000</v>
      </c>
      <c r="C64" s="15">
        <v>-5000000</v>
      </c>
      <c r="D64" s="15">
        <v>18900000</v>
      </c>
      <c r="E64" s="15">
        <v>0</v>
      </c>
      <c r="F64" s="15">
        <v>0</v>
      </c>
      <c r="G64" s="36">
        <v>18900000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60" t="s">
        <v>300</v>
      </c>
      <c r="B65" s="15">
        <v>1949608</v>
      </c>
      <c r="C65" s="15">
        <v>850000</v>
      </c>
      <c r="D65" s="15">
        <v>2799608</v>
      </c>
      <c r="E65" s="15">
        <v>1799458</v>
      </c>
      <c r="F65" s="15">
        <v>1799458</v>
      </c>
      <c r="G65" s="36">
        <v>1000150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60" t="s">
        <v>301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36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60" t="s">
        <v>302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36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>
      <c r="A68" s="60" t="s">
        <v>303</v>
      </c>
      <c r="B68" s="15">
        <v>0</v>
      </c>
      <c r="C68" s="15">
        <v>5000000</v>
      </c>
      <c r="D68" s="15">
        <v>5000000</v>
      </c>
      <c r="E68" s="15">
        <v>2500000</v>
      </c>
      <c r="F68" s="15">
        <v>2500000</v>
      </c>
      <c r="G68" s="36">
        <v>2500000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60" t="s">
        <v>304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36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60" t="s">
        <v>305</v>
      </c>
      <c r="B70" s="15">
        <v>24267896</v>
      </c>
      <c r="C70" s="15">
        <v>-5140414</v>
      </c>
      <c r="D70" s="15">
        <v>19127482</v>
      </c>
      <c r="E70" s="15">
        <v>0</v>
      </c>
      <c r="F70" s="15">
        <v>0</v>
      </c>
      <c r="G70" s="36">
        <v>19127482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59" t="s">
        <v>306</v>
      </c>
      <c r="B71" s="32">
        <v>3611849987</v>
      </c>
      <c r="C71" s="32">
        <v>0</v>
      </c>
      <c r="D71" s="32">
        <v>3611849987</v>
      </c>
      <c r="E71" s="32">
        <v>1940040398.8</v>
      </c>
      <c r="F71" s="32">
        <v>1940038932.3</v>
      </c>
      <c r="G71" s="34">
        <v>1671809588.2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60" t="s">
        <v>307</v>
      </c>
      <c r="B72" s="15">
        <v>3384160724</v>
      </c>
      <c r="C72" s="15">
        <v>-1686240</v>
      </c>
      <c r="D72" s="15">
        <v>3382474484</v>
      </c>
      <c r="E72" s="15">
        <v>1828090737.5999999</v>
      </c>
      <c r="F72" s="15">
        <v>1828089271.0999999</v>
      </c>
      <c r="G72" s="36">
        <v>1554383746.4000001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60" t="s">
        <v>308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36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60" t="s">
        <v>309</v>
      </c>
      <c r="B74" s="15">
        <v>227689263</v>
      </c>
      <c r="C74" s="15">
        <v>1686240</v>
      </c>
      <c r="D74" s="15">
        <v>229375503</v>
      </c>
      <c r="E74" s="15">
        <v>111949661.2</v>
      </c>
      <c r="F74" s="15">
        <v>111949661.2</v>
      </c>
      <c r="G74" s="36">
        <v>117425841.8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59" t="s">
        <v>310</v>
      </c>
      <c r="B75" s="32">
        <v>54575435</v>
      </c>
      <c r="C75" s="32">
        <v>-20691123.219999999</v>
      </c>
      <c r="D75" s="32">
        <v>33884311.780000001</v>
      </c>
      <c r="E75" s="32">
        <v>23788315.789999999</v>
      </c>
      <c r="F75" s="32">
        <v>23788315.789999999</v>
      </c>
      <c r="G75" s="34">
        <v>10095995.99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60" t="s">
        <v>311</v>
      </c>
      <c r="B76" s="15">
        <v>10715070</v>
      </c>
      <c r="C76" s="15">
        <v>720533</v>
      </c>
      <c r="D76" s="15">
        <v>11435603</v>
      </c>
      <c r="E76" s="15">
        <v>6146718.3899999997</v>
      </c>
      <c r="F76" s="15">
        <v>6146718.3899999997</v>
      </c>
      <c r="G76" s="36">
        <v>5288884.6100000003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60" t="s">
        <v>312</v>
      </c>
      <c r="B77" s="15">
        <v>32860365</v>
      </c>
      <c r="C77" s="15">
        <v>-11571903.220000001</v>
      </c>
      <c r="D77" s="15">
        <v>21288461.780000001</v>
      </c>
      <c r="E77" s="15">
        <v>16481350.4</v>
      </c>
      <c r="F77" s="15">
        <v>16481350.4</v>
      </c>
      <c r="G77" s="36">
        <v>4807111.38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60" t="s">
        <v>313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36"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60" t="s">
        <v>314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36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60" t="s">
        <v>315</v>
      </c>
      <c r="B80" s="15">
        <v>11000000</v>
      </c>
      <c r="C80" s="15">
        <v>-9839753</v>
      </c>
      <c r="D80" s="15">
        <v>1160247</v>
      </c>
      <c r="E80" s="15">
        <v>1160247</v>
      </c>
      <c r="F80" s="15">
        <v>1160247</v>
      </c>
      <c r="G80" s="36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60" t="s">
        <v>316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36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60" t="s">
        <v>317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36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60"/>
      <c r="B83" s="15"/>
      <c r="C83" s="15"/>
      <c r="D83" s="15"/>
      <c r="E83" s="15"/>
      <c r="F83" s="15"/>
      <c r="G83" s="3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61"/>
      <c r="B84" s="13"/>
      <c r="C84" s="13"/>
      <c r="D84" s="13"/>
      <c r="E84" s="13"/>
      <c r="F84" s="13"/>
      <c r="G84" s="5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58" t="s">
        <v>318</v>
      </c>
      <c r="B85" s="8">
        <v>18441656992</v>
      </c>
      <c r="C85" s="8">
        <v>308463364.95999998</v>
      </c>
      <c r="D85" s="8">
        <v>18750120356.959999</v>
      </c>
      <c r="E85" s="8">
        <v>8175133804.1100006</v>
      </c>
      <c r="F85" s="8">
        <v>8156692330.9399996</v>
      </c>
      <c r="G85" s="30">
        <v>10574986552.85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59" t="s">
        <v>246</v>
      </c>
      <c r="B86" s="32">
        <v>6398458103</v>
      </c>
      <c r="C86" s="32">
        <v>-164158511</v>
      </c>
      <c r="D86" s="32">
        <v>6234299592</v>
      </c>
      <c r="E86" s="32">
        <v>2868984960.3699999</v>
      </c>
      <c r="F86" s="32">
        <v>2868984960.3699999</v>
      </c>
      <c r="G86" s="34">
        <v>3365314631.6300001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60" t="s">
        <v>247</v>
      </c>
      <c r="B87" s="15">
        <v>3460436962</v>
      </c>
      <c r="C87" s="15">
        <v>18989971</v>
      </c>
      <c r="D87" s="15">
        <v>3479426933</v>
      </c>
      <c r="E87" s="15">
        <v>1685317283.24</v>
      </c>
      <c r="F87" s="15">
        <v>1685317283.24</v>
      </c>
      <c r="G87" s="36">
        <v>1794109649.7599998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60" t="s">
        <v>248</v>
      </c>
      <c r="B88" s="15">
        <v>442002749</v>
      </c>
      <c r="C88" s="15">
        <v>-214105520</v>
      </c>
      <c r="D88" s="15">
        <v>227897229</v>
      </c>
      <c r="E88" s="15">
        <v>30456068.800000001</v>
      </c>
      <c r="F88" s="15">
        <v>30456068.800000001</v>
      </c>
      <c r="G88" s="36">
        <v>197441160.19999999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60" t="s">
        <v>249</v>
      </c>
      <c r="B89" s="15">
        <v>964753993</v>
      </c>
      <c r="C89" s="15">
        <v>-67758991</v>
      </c>
      <c r="D89" s="15">
        <v>896995002</v>
      </c>
      <c r="E89" s="15">
        <v>367724296.30000001</v>
      </c>
      <c r="F89" s="15">
        <v>367724296.30000001</v>
      </c>
      <c r="G89" s="36">
        <v>529270705.69999999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60" t="s">
        <v>250</v>
      </c>
      <c r="B90" s="15">
        <v>454902234</v>
      </c>
      <c r="C90" s="15">
        <v>28218839</v>
      </c>
      <c r="D90" s="15">
        <v>483121073</v>
      </c>
      <c r="E90" s="15">
        <v>242652948.85999998</v>
      </c>
      <c r="F90" s="15">
        <v>242652948.85999998</v>
      </c>
      <c r="G90" s="36">
        <v>240468124.14000002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60" t="s">
        <v>251</v>
      </c>
      <c r="B91" s="15">
        <v>381052889</v>
      </c>
      <c r="C91" s="15">
        <v>46181357</v>
      </c>
      <c r="D91" s="15">
        <v>427234246</v>
      </c>
      <c r="E91" s="15">
        <v>256553422.86999997</v>
      </c>
      <c r="F91" s="15">
        <v>256553422.86999997</v>
      </c>
      <c r="G91" s="36">
        <v>170680823.13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60" t="s">
        <v>252</v>
      </c>
      <c r="B92" s="15">
        <v>26086968</v>
      </c>
      <c r="C92" s="15">
        <v>67187427</v>
      </c>
      <c r="D92" s="15">
        <v>93274395</v>
      </c>
      <c r="E92" s="15">
        <v>0</v>
      </c>
      <c r="F92" s="15">
        <v>0</v>
      </c>
      <c r="G92" s="36">
        <v>93274395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60" t="s">
        <v>253</v>
      </c>
      <c r="B93" s="15">
        <v>669222308</v>
      </c>
      <c r="C93" s="15">
        <v>-42871594</v>
      </c>
      <c r="D93" s="15">
        <v>626350714</v>
      </c>
      <c r="E93" s="15">
        <v>286280940.30000001</v>
      </c>
      <c r="F93" s="15">
        <v>286280940.30000001</v>
      </c>
      <c r="G93" s="36">
        <v>340069773.69999999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59" t="s">
        <v>254</v>
      </c>
      <c r="B94" s="32">
        <v>56392193</v>
      </c>
      <c r="C94" s="32">
        <v>37452677.950000003</v>
      </c>
      <c r="D94" s="32">
        <v>93844870.950000003</v>
      </c>
      <c r="E94" s="32">
        <v>35190316.019999996</v>
      </c>
      <c r="F94" s="32">
        <v>35190316.019999996</v>
      </c>
      <c r="G94" s="34">
        <v>58654554.929999992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>
      <c r="A95" s="60" t="s">
        <v>255</v>
      </c>
      <c r="B95" s="15">
        <v>13580477</v>
      </c>
      <c r="C95" s="15">
        <v>25945364.580000002</v>
      </c>
      <c r="D95" s="15">
        <v>39525841.579999998</v>
      </c>
      <c r="E95" s="15">
        <v>11764172.470000001</v>
      </c>
      <c r="F95" s="15">
        <v>11764172.470000001</v>
      </c>
      <c r="G95" s="36">
        <v>27761669.110000003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60" t="s">
        <v>256</v>
      </c>
      <c r="B96" s="15">
        <v>8532759</v>
      </c>
      <c r="C96" s="15">
        <v>6174810.0499999998</v>
      </c>
      <c r="D96" s="15">
        <v>14707569.050000001</v>
      </c>
      <c r="E96" s="15">
        <v>12369376.390000001</v>
      </c>
      <c r="F96" s="15">
        <v>12369376.390000001</v>
      </c>
      <c r="G96" s="36">
        <v>2338192.66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60" t="s">
        <v>257</v>
      </c>
      <c r="B97" s="15">
        <v>0</v>
      </c>
      <c r="C97" s="15">
        <v>31</v>
      </c>
      <c r="D97" s="15">
        <v>31</v>
      </c>
      <c r="E97" s="15">
        <v>30.01</v>
      </c>
      <c r="F97" s="15">
        <v>30.01</v>
      </c>
      <c r="G97" s="36">
        <v>0.99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60" t="s">
        <v>258</v>
      </c>
      <c r="B98" s="15">
        <v>545231</v>
      </c>
      <c r="C98" s="15">
        <v>7590369</v>
      </c>
      <c r="D98" s="15">
        <v>8135600</v>
      </c>
      <c r="E98" s="15">
        <v>7561567.7799999993</v>
      </c>
      <c r="F98" s="15">
        <v>7561567.7799999993</v>
      </c>
      <c r="G98" s="36">
        <v>574032.22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60" t="s">
        <v>259</v>
      </c>
      <c r="B99" s="15">
        <v>4000</v>
      </c>
      <c r="C99" s="15">
        <v>4384</v>
      </c>
      <c r="D99" s="15">
        <v>8384</v>
      </c>
      <c r="E99" s="15">
        <v>4381.07</v>
      </c>
      <c r="F99" s="15">
        <v>4381.07</v>
      </c>
      <c r="G99" s="36">
        <v>4002.9300000000003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60" t="s">
        <v>260</v>
      </c>
      <c r="B100" s="15">
        <v>5410607</v>
      </c>
      <c r="C100" s="15">
        <v>3739502</v>
      </c>
      <c r="D100" s="15">
        <v>9150109</v>
      </c>
      <c r="E100" s="15">
        <v>3256845.06</v>
      </c>
      <c r="F100" s="15">
        <v>3256845.06</v>
      </c>
      <c r="G100" s="36">
        <v>5893263.9399999995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60" t="s">
        <v>261</v>
      </c>
      <c r="B101" s="15">
        <v>19293291</v>
      </c>
      <c r="C101" s="15">
        <v>843720</v>
      </c>
      <c r="D101" s="15">
        <v>20137011</v>
      </c>
      <c r="E101" s="15">
        <v>101968.15</v>
      </c>
      <c r="F101" s="15">
        <v>101968.15</v>
      </c>
      <c r="G101" s="36">
        <v>20035042.850000001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60" t="s">
        <v>262</v>
      </c>
      <c r="B102" s="15">
        <v>7356000</v>
      </c>
      <c r="C102" s="15">
        <v>-7000000</v>
      </c>
      <c r="D102" s="15">
        <v>356000</v>
      </c>
      <c r="E102" s="15">
        <v>0</v>
      </c>
      <c r="F102" s="15">
        <v>0</v>
      </c>
      <c r="G102" s="36">
        <v>356000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60" t="s">
        <v>263</v>
      </c>
      <c r="B103" s="15">
        <v>1669828</v>
      </c>
      <c r="C103" s="15">
        <v>154497.32</v>
      </c>
      <c r="D103" s="15">
        <v>1824325.3199999998</v>
      </c>
      <c r="E103" s="15">
        <v>131975.09</v>
      </c>
      <c r="F103" s="15">
        <v>131975.09</v>
      </c>
      <c r="G103" s="36">
        <v>1692350.23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59" t="s">
        <v>264</v>
      </c>
      <c r="B104" s="32">
        <v>144882965</v>
      </c>
      <c r="C104" s="32">
        <v>274671626.54000002</v>
      </c>
      <c r="D104" s="32">
        <v>419554591.54000002</v>
      </c>
      <c r="E104" s="32">
        <v>183619469.06</v>
      </c>
      <c r="F104" s="32">
        <v>182009722.95999998</v>
      </c>
      <c r="G104" s="34">
        <v>235935122.48000002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60" t="s">
        <v>265</v>
      </c>
      <c r="B105" s="15">
        <v>38567686</v>
      </c>
      <c r="C105" s="15">
        <v>94228147.789999992</v>
      </c>
      <c r="D105" s="15">
        <v>132795833.79000001</v>
      </c>
      <c r="E105" s="15">
        <v>59858893.729999997</v>
      </c>
      <c r="F105" s="15">
        <v>59858893.729999997</v>
      </c>
      <c r="G105" s="36">
        <v>72936940.060000002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0" t="s">
        <v>266</v>
      </c>
      <c r="B106" s="15">
        <v>1633848</v>
      </c>
      <c r="C106" s="15">
        <v>4481478.0200000005</v>
      </c>
      <c r="D106" s="15">
        <v>6115326.0200000005</v>
      </c>
      <c r="E106" s="15">
        <v>1835072.73</v>
      </c>
      <c r="F106" s="15">
        <v>1835072.73</v>
      </c>
      <c r="G106" s="36">
        <v>4280253.29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60" t="s">
        <v>267</v>
      </c>
      <c r="B107" s="15">
        <v>70549410</v>
      </c>
      <c r="C107" s="15">
        <v>6080589.4799999995</v>
      </c>
      <c r="D107" s="15">
        <v>76629999.479999989</v>
      </c>
      <c r="E107" s="15">
        <v>16978986.57</v>
      </c>
      <c r="F107" s="15">
        <v>16978986.57</v>
      </c>
      <c r="G107" s="36">
        <v>59651012.910000004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60" t="s">
        <v>268</v>
      </c>
      <c r="B108" s="15">
        <v>0</v>
      </c>
      <c r="C108" s="15">
        <v>234273.13999999998</v>
      </c>
      <c r="D108" s="15">
        <v>234273.13999999998</v>
      </c>
      <c r="E108" s="15">
        <v>105652.1</v>
      </c>
      <c r="F108" s="15">
        <v>105652.1</v>
      </c>
      <c r="G108" s="36">
        <v>128621.04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60" t="s">
        <v>269</v>
      </c>
      <c r="B109" s="15">
        <v>20912118</v>
      </c>
      <c r="C109" s="15">
        <v>143165706.67000002</v>
      </c>
      <c r="D109" s="15">
        <v>164077824.67000002</v>
      </c>
      <c r="E109" s="15">
        <v>77502039.599999994</v>
      </c>
      <c r="F109" s="15">
        <v>77502039.599999994</v>
      </c>
      <c r="G109" s="36">
        <v>86575785.070000008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60" t="s">
        <v>270</v>
      </c>
      <c r="B110" s="15">
        <v>1741978</v>
      </c>
      <c r="C110" s="15">
        <v>545309.09000000008</v>
      </c>
      <c r="D110" s="15">
        <v>2287287.09</v>
      </c>
      <c r="E110" s="15">
        <v>545308.29</v>
      </c>
      <c r="F110" s="15">
        <v>545308.29</v>
      </c>
      <c r="G110" s="36">
        <v>1741978.8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60" t="s">
        <v>271</v>
      </c>
      <c r="B111" s="15">
        <v>3395649</v>
      </c>
      <c r="C111" s="15">
        <v>524764.05999999994</v>
      </c>
      <c r="D111" s="15">
        <v>3920413.06</v>
      </c>
      <c r="E111" s="15">
        <v>1299745.3400000001</v>
      </c>
      <c r="F111" s="15">
        <v>1285359.94</v>
      </c>
      <c r="G111" s="36">
        <v>2620667.7199999997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60" t="s">
        <v>272</v>
      </c>
      <c r="B112" s="15">
        <v>8082276</v>
      </c>
      <c r="C112" s="15">
        <v>1507171.74</v>
      </c>
      <c r="D112" s="15">
        <v>9589447.7400000002</v>
      </c>
      <c r="E112" s="15">
        <v>1751559.8199999998</v>
      </c>
      <c r="F112" s="15">
        <v>1694423.8199999998</v>
      </c>
      <c r="G112" s="36">
        <v>7837887.9199999999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60" t="s">
        <v>273</v>
      </c>
      <c r="B113" s="15">
        <v>0</v>
      </c>
      <c r="C113" s="15">
        <v>23904186.550000001</v>
      </c>
      <c r="D113" s="15">
        <v>23904186.550000001</v>
      </c>
      <c r="E113" s="15">
        <v>23742210.880000003</v>
      </c>
      <c r="F113" s="15">
        <v>22203986.18</v>
      </c>
      <c r="G113" s="36">
        <v>161975.66999999998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7">
      <c r="A114" s="59" t="s">
        <v>274</v>
      </c>
      <c r="B114" s="32">
        <v>7817580086</v>
      </c>
      <c r="C114" s="32">
        <v>327692187.73000002</v>
      </c>
      <c r="D114" s="32">
        <v>8145272273.7300005</v>
      </c>
      <c r="E114" s="32">
        <v>3180700632.25</v>
      </c>
      <c r="F114" s="32">
        <v>3163868905.1799998</v>
      </c>
      <c r="G114" s="34">
        <v>4964571641.4800005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60" t="s">
        <v>275</v>
      </c>
      <c r="B115" s="15">
        <v>7492645535</v>
      </c>
      <c r="C115" s="15">
        <v>295635615.51999998</v>
      </c>
      <c r="D115" s="15">
        <v>7788281150.5199995</v>
      </c>
      <c r="E115" s="15">
        <v>3128150124.5500002</v>
      </c>
      <c r="F115" s="15">
        <v>3111391797.48</v>
      </c>
      <c r="G115" s="36">
        <v>4660131025.9699993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60" t="s">
        <v>276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36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60" t="s">
        <v>277</v>
      </c>
      <c r="B117" s="15">
        <v>262896500</v>
      </c>
      <c r="C117" s="15">
        <v>33817297.850000001</v>
      </c>
      <c r="D117" s="15">
        <v>296713797.85000002</v>
      </c>
      <c r="E117" s="15">
        <v>33787956.850000001</v>
      </c>
      <c r="F117" s="15">
        <v>33787956.850000001</v>
      </c>
      <c r="G117" s="36">
        <v>262925841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60" t="s">
        <v>278</v>
      </c>
      <c r="B118" s="15">
        <v>62038051</v>
      </c>
      <c r="C118" s="15">
        <v>-1760725.64</v>
      </c>
      <c r="D118" s="15">
        <v>60277325.359999999</v>
      </c>
      <c r="E118" s="15">
        <v>18762550.850000001</v>
      </c>
      <c r="F118" s="15">
        <v>18689150.850000001</v>
      </c>
      <c r="G118" s="36">
        <v>41514774.510000005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60" t="s">
        <v>279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36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60" t="s">
        <v>280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36"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60" t="s">
        <v>281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36"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60" t="s">
        <v>282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36"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60" t="s">
        <v>283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36"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59" t="s">
        <v>284</v>
      </c>
      <c r="B124" s="32">
        <v>34446056</v>
      </c>
      <c r="C124" s="32">
        <v>32443.78</v>
      </c>
      <c r="D124" s="32">
        <v>34478499.780000001</v>
      </c>
      <c r="E124" s="32">
        <v>2907270.92</v>
      </c>
      <c r="F124" s="32">
        <v>2907270.92</v>
      </c>
      <c r="G124" s="34">
        <v>31571228.860000003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60" t="s">
        <v>285</v>
      </c>
      <c r="B125" s="15">
        <v>7894000</v>
      </c>
      <c r="C125" s="15">
        <v>3488714.5799999996</v>
      </c>
      <c r="D125" s="15">
        <v>11382714.58</v>
      </c>
      <c r="E125" s="15">
        <v>1449948.72</v>
      </c>
      <c r="F125" s="15">
        <v>1449948.72</v>
      </c>
      <c r="G125" s="36">
        <v>9932765.8599999994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60" t="s">
        <v>286</v>
      </c>
      <c r="B126" s="15">
        <v>11235450</v>
      </c>
      <c r="C126" s="15">
        <v>-2194375.04</v>
      </c>
      <c r="D126" s="15">
        <v>9041074.959999999</v>
      </c>
      <c r="E126" s="15">
        <v>1323022.96</v>
      </c>
      <c r="F126" s="15">
        <v>1323022.96</v>
      </c>
      <c r="G126" s="36">
        <v>7718052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60" t="s">
        <v>287</v>
      </c>
      <c r="B127" s="15">
        <v>223189</v>
      </c>
      <c r="C127" s="15">
        <v>-88889</v>
      </c>
      <c r="D127" s="15">
        <v>134300</v>
      </c>
      <c r="E127" s="15">
        <v>134299.24</v>
      </c>
      <c r="F127" s="15">
        <v>134299.24</v>
      </c>
      <c r="G127" s="36">
        <v>0.76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60" t="s">
        <v>288</v>
      </c>
      <c r="B128" s="15">
        <v>11858417</v>
      </c>
      <c r="C128" s="15">
        <v>-1027520</v>
      </c>
      <c r="D128" s="15">
        <v>10830897</v>
      </c>
      <c r="E128" s="15">
        <v>0</v>
      </c>
      <c r="F128" s="15">
        <v>0</v>
      </c>
      <c r="G128" s="36">
        <v>10830897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60" t="s">
        <v>289</v>
      </c>
      <c r="B129" s="15">
        <v>1910000</v>
      </c>
      <c r="C129" s="15">
        <v>0</v>
      </c>
      <c r="D129" s="15">
        <v>1910000</v>
      </c>
      <c r="E129" s="15">
        <v>0</v>
      </c>
      <c r="F129" s="15">
        <v>0</v>
      </c>
      <c r="G129" s="36">
        <v>1910000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60" t="s">
        <v>290</v>
      </c>
      <c r="B130" s="15">
        <v>1125000</v>
      </c>
      <c r="C130" s="15">
        <v>-145486.76</v>
      </c>
      <c r="D130" s="15">
        <v>979513.24</v>
      </c>
      <c r="E130" s="15">
        <v>0</v>
      </c>
      <c r="F130" s="15">
        <v>0</v>
      </c>
      <c r="G130" s="36">
        <v>979513.24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60" t="s">
        <v>291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36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60" t="s">
        <v>292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36"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60" t="s">
        <v>293</v>
      </c>
      <c r="B133" s="15">
        <v>200000</v>
      </c>
      <c r="C133" s="15">
        <v>0</v>
      </c>
      <c r="D133" s="15">
        <v>200000</v>
      </c>
      <c r="E133" s="15">
        <v>0</v>
      </c>
      <c r="F133" s="15">
        <v>0</v>
      </c>
      <c r="G133" s="36">
        <v>200000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59" t="s">
        <v>294</v>
      </c>
      <c r="B134" s="32">
        <v>503535325</v>
      </c>
      <c r="C134" s="32">
        <v>-190993280.66</v>
      </c>
      <c r="D134" s="32">
        <v>312542044.34000003</v>
      </c>
      <c r="E134" s="32">
        <v>4433587.9799999995</v>
      </c>
      <c r="F134" s="32">
        <v>4433587.9799999995</v>
      </c>
      <c r="G134" s="34">
        <v>308108456.36000001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60" t="s">
        <v>295</v>
      </c>
      <c r="B135" s="15">
        <v>139581856</v>
      </c>
      <c r="C135" s="15">
        <v>-408046</v>
      </c>
      <c r="D135" s="15">
        <v>139173810</v>
      </c>
      <c r="E135" s="15">
        <v>0</v>
      </c>
      <c r="F135" s="15">
        <v>0</v>
      </c>
      <c r="G135" s="36">
        <v>139173810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60" t="s">
        <v>296</v>
      </c>
      <c r="B136" s="15">
        <v>363953469</v>
      </c>
      <c r="C136" s="15">
        <v>-190585234.66</v>
      </c>
      <c r="D136" s="15">
        <v>173368234.34</v>
      </c>
      <c r="E136" s="15">
        <v>4433587.9799999995</v>
      </c>
      <c r="F136" s="15">
        <v>4433587.9799999995</v>
      </c>
      <c r="G136" s="36">
        <v>168934646.35999998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60" t="s">
        <v>297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36"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59" t="s">
        <v>298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4"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60" t="s">
        <v>299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36"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60" t="s">
        <v>300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36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60" t="s">
        <v>301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36"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60" t="s">
        <v>302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36"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>
      <c r="A143" s="60" t="s">
        <v>303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36"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60" t="s">
        <v>304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36"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60" t="s">
        <v>305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36"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59" t="s">
        <v>306</v>
      </c>
      <c r="B146" s="32">
        <v>3055779000</v>
      </c>
      <c r="C146" s="32">
        <v>18901985.619999997</v>
      </c>
      <c r="D146" s="32">
        <v>3074680985.6199999</v>
      </c>
      <c r="E146" s="32">
        <v>1698901343.6200001</v>
      </c>
      <c r="F146" s="32">
        <v>1698901343.6200001</v>
      </c>
      <c r="G146" s="34">
        <v>1375779642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60" t="s">
        <v>307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36"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60" t="s">
        <v>308</v>
      </c>
      <c r="B148" s="15">
        <v>3055779000</v>
      </c>
      <c r="C148" s="15">
        <v>18901985.619999997</v>
      </c>
      <c r="D148" s="15">
        <v>3074680985.6199999</v>
      </c>
      <c r="E148" s="15">
        <v>1698901343.6200001</v>
      </c>
      <c r="F148" s="15">
        <v>1698901343.6200001</v>
      </c>
      <c r="G148" s="36">
        <v>1375779642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60" t="s">
        <v>309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36"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59" t="s">
        <v>310</v>
      </c>
      <c r="B150" s="32">
        <v>430583264</v>
      </c>
      <c r="C150" s="32">
        <v>4864235</v>
      </c>
      <c r="D150" s="32">
        <v>435447499</v>
      </c>
      <c r="E150" s="32">
        <v>200396223.89000002</v>
      </c>
      <c r="F150" s="32">
        <v>200396223.89000002</v>
      </c>
      <c r="G150" s="34">
        <v>235051275.10999998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60" t="s">
        <v>311</v>
      </c>
      <c r="B151" s="15">
        <v>109468319</v>
      </c>
      <c r="C151" s="15">
        <v>0</v>
      </c>
      <c r="D151" s="15">
        <v>109468319</v>
      </c>
      <c r="E151" s="15">
        <v>49091885.510000005</v>
      </c>
      <c r="F151" s="15">
        <v>49091885.510000005</v>
      </c>
      <c r="G151" s="36">
        <v>60376433.489999995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60" t="s">
        <v>312</v>
      </c>
      <c r="B152" s="15">
        <v>317983037</v>
      </c>
      <c r="C152" s="15">
        <v>4864235</v>
      </c>
      <c r="D152" s="15">
        <v>322847272</v>
      </c>
      <c r="E152" s="15">
        <v>151304338.38</v>
      </c>
      <c r="F152" s="15">
        <v>151304338.38</v>
      </c>
      <c r="G152" s="36">
        <v>171542933.62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60" t="s">
        <v>313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36"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60" t="s">
        <v>314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36">
        <v>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60" t="s">
        <v>315</v>
      </c>
      <c r="B155" s="15">
        <v>3131908</v>
      </c>
      <c r="C155" s="15">
        <v>0</v>
      </c>
      <c r="D155" s="15">
        <v>3131908</v>
      </c>
      <c r="E155" s="15">
        <v>0</v>
      </c>
      <c r="F155" s="15">
        <v>0</v>
      </c>
      <c r="G155" s="36">
        <v>3131908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60" t="s">
        <v>316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36"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60" t="s">
        <v>317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36"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59" t="s">
        <v>319</v>
      </c>
      <c r="B158" s="32">
        <v>40586550939</v>
      </c>
      <c r="C158" s="32">
        <v>390385809.16999996</v>
      </c>
      <c r="D158" s="32">
        <v>40976936748.169998</v>
      </c>
      <c r="E158" s="94">
        <v>17096998990.560001</v>
      </c>
      <c r="F158" s="32">
        <v>16764869612.620001</v>
      </c>
      <c r="G158" s="34">
        <v>23879937757.610001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60"/>
      <c r="B159" s="15"/>
      <c r="C159" s="15"/>
      <c r="D159" s="15"/>
      <c r="E159" s="15"/>
      <c r="F159" s="15"/>
      <c r="G159" s="3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61"/>
      <c r="B160" s="13"/>
      <c r="C160" s="13"/>
      <c r="D160" s="13"/>
      <c r="E160" s="13"/>
      <c r="F160" s="13"/>
      <c r="G160" s="5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 t="s">
        <v>2</v>
      </c>
      <c r="B162" s="1"/>
      <c r="C162" s="1"/>
      <c r="D162" s="1"/>
      <c r="E162" s="6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9"/>
    <mergeCell ref="B8:B9"/>
    <mergeCell ref="D8:D9"/>
    <mergeCell ref="E8:E9"/>
  </mergeCells>
  <pageMargins left="0.7" right="0.7" top="0.75" bottom="0.75" header="0.3" footer="0.3"/>
  <pageSetup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220"/>
  <sheetViews>
    <sheetView showGridLines="0" topLeftCell="A23" workbookViewId="0">
      <selection activeCell="A27" sqref="A27"/>
    </sheetView>
  </sheetViews>
  <sheetFormatPr baseColWidth="10" defaultRowHeight="15"/>
  <cols>
    <col min="1" max="1" width="70.7109375" customWidth="1"/>
    <col min="2" max="7" width="20.7109375" customWidth="1"/>
  </cols>
  <sheetData>
    <row r="1" spans="1:26">
      <c r="A1" s="130" t="s">
        <v>1</v>
      </c>
      <c r="B1" s="130"/>
      <c r="C1" s="130"/>
      <c r="D1" s="130"/>
      <c r="E1" s="130"/>
      <c r="F1" s="130"/>
      <c r="G1" s="1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30" t="s">
        <v>240</v>
      </c>
      <c r="B2" s="130"/>
      <c r="C2" s="130"/>
      <c r="D2" s="130"/>
      <c r="E2" s="130"/>
      <c r="F2" s="130"/>
      <c r="G2" s="1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0" t="s">
        <v>320</v>
      </c>
      <c r="B3" s="130"/>
      <c r="C3" s="130"/>
      <c r="D3" s="130"/>
      <c r="E3" s="130"/>
      <c r="F3" s="130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0" t="s">
        <v>0</v>
      </c>
      <c r="B4" s="130"/>
      <c r="C4" s="130"/>
      <c r="D4" s="130"/>
      <c r="E4" s="130"/>
      <c r="F4" s="130"/>
      <c r="G4" s="1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30" t="s">
        <v>3</v>
      </c>
      <c r="B5" s="130"/>
      <c r="C5" s="130"/>
      <c r="D5" s="130"/>
      <c r="E5" s="130"/>
      <c r="F5" s="130"/>
      <c r="G5" s="13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9"/>
      <c r="B6" s="39"/>
      <c r="C6" s="39"/>
      <c r="D6" s="39"/>
      <c r="E6" s="39"/>
      <c r="F6" s="39"/>
      <c r="G6" s="3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40"/>
      <c r="B7" s="110" t="s">
        <v>242</v>
      </c>
      <c r="C7" s="110"/>
      <c r="D7" s="110"/>
      <c r="E7" s="110"/>
      <c r="F7" s="110"/>
      <c r="G7" s="126" t="s">
        <v>243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9" t="s">
        <v>5</v>
      </c>
      <c r="B8" s="111" t="s">
        <v>244</v>
      </c>
      <c r="C8" s="56" t="s">
        <v>7</v>
      </c>
      <c r="D8" s="111" t="s">
        <v>9</v>
      </c>
      <c r="E8" s="111" t="s">
        <v>11</v>
      </c>
      <c r="F8" s="111" t="s">
        <v>10</v>
      </c>
      <c r="G8" s="1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41" t="s">
        <v>6</v>
      </c>
      <c r="B9" s="112"/>
      <c r="C9" s="42" t="s">
        <v>8</v>
      </c>
      <c r="D9" s="112"/>
      <c r="E9" s="112"/>
      <c r="F9" s="112"/>
      <c r="G9" s="6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8" t="s">
        <v>321</v>
      </c>
      <c r="B10" s="8">
        <v>22144893947</v>
      </c>
      <c r="C10" s="8">
        <v>81922444.210000008</v>
      </c>
      <c r="D10" s="8">
        <v>22226816391.209999</v>
      </c>
      <c r="E10" s="8">
        <v>8921865186.4500008</v>
      </c>
      <c r="F10" s="8">
        <v>8608177281.6800003</v>
      </c>
      <c r="G10" s="30">
        <v>13304951204.76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9" t="s">
        <v>322</v>
      </c>
      <c r="B11" s="32">
        <v>13808222072</v>
      </c>
      <c r="C11" s="32">
        <v>29338857.169999998</v>
      </c>
      <c r="D11" s="32">
        <v>13837560929.170002</v>
      </c>
      <c r="E11" s="32">
        <v>6299164127.8999996</v>
      </c>
      <c r="F11" s="32">
        <v>6020196773.6700001</v>
      </c>
      <c r="G11" s="34">
        <v>7538396801.2699995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0" t="s">
        <v>323</v>
      </c>
      <c r="B12" s="15">
        <v>31603112</v>
      </c>
      <c r="C12" s="15">
        <v>-810359.67</v>
      </c>
      <c r="D12" s="15">
        <v>30792752.330000002</v>
      </c>
      <c r="E12" s="15">
        <v>13593661.73</v>
      </c>
      <c r="F12" s="15">
        <v>13229079.07</v>
      </c>
      <c r="G12" s="36">
        <v>17199090.600000001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0" t="s">
        <v>324</v>
      </c>
      <c r="B13" s="15">
        <v>483362854</v>
      </c>
      <c r="C13" s="15">
        <v>-36363420.880000003</v>
      </c>
      <c r="D13" s="15">
        <v>446999433.12</v>
      </c>
      <c r="E13" s="15">
        <v>193161439.34999999</v>
      </c>
      <c r="F13" s="15">
        <v>182170086.66</v>
      </c>
      <c r="G13" s="36">
        <v>253837993.76999998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0" t="s">
        <v>325</v>
      </c>
      <c r="B14" s="15">
        <v>16375184</v>
      </c>
      <c r="C14" s="15">
        <v>-369057.95</v>
      </c>
      <c r="D14" s="15">
        <v>16006126.050000001</v>
      </c>
      <c r="E14" s="15">
        <v>7004008.6799999997</v>
      </c>
      <c r="F14" s="15">
        <v>6534857.2400000002</v>
      </c>
      <c r="G14" s="36">
        <v>9002117.370000001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0" t="s">
        <v>326</v>
      </c>
      <c r="B15" s="15">
        <v>2262150922</v>
      </c>
      <c r="C15" s="15">
        <v>-106244012.19</v>
      </c>
      <c r="D15" s="15">
        <v>2155906909.8099999</v>
      </c>
      <c r="E15" s="15">
        <v>918273714.06000006</v>
      </c>
      <c r="F15" s="15">
        <v>836405148.74000001</v>
      </c>
      <c r="G15" s="36">
        <v>1237633195.75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0" t="s">
        <v>327</v>
      </c>
      <c r="B16" s="15">
        <v>3053025236</v>
      </c>
      <c r="C16" s="15">
        <v>-48808467</v>
      </c>
      <c r="D16" s="15">
        <v>3004216769</v>
      </c>
      <c r="E16" s="15">
        <v>1497542566.5599999</v>
      </c>
      <c r="F16" s="15">
        <v>1474275388.1399999</v>
      </c>
      <c r="G16" s="36">
        <v>1506674202.4400001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0" t="s">
        <v>328</v>
      </c>
      <c r="B17" s="15">
        <v>442106695</v>
      </c>
      <c r="C17" s="15">
        <v>-5599919.6699999999</v>
      </c>
      <c r="D17" s="15">
        <v>436506775.33000004</v>
      </c>
      <c r="E17" s="15">
        <v>197038266.79000002</v>
      </c>
      <c r="F17" s="15">
        <v>185096515.38</v>
      </c>
      <c r="G17" s="36">
        <v>239468508.54000002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0" t="s">
        <v>329</v>
      </c>
      <c r="B18" s="15">
        <v>282220438</v>
      </c>
      <c r="C18" s="15">
        <v>-15638688.709999999</v>
      </c>
      <c r="D18" s="15">
        <v>266581749.29000002</v>
      </c>
      <c r="E18" s="15">
        <v>112551327.67</v>
      </c>
      <c r="F18" s="15">
        <v>89695983.349999994</v>
      </c>
      <c r="G18" s="36">
        <v>154030421.62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0" t="s">
        <v>330</v>
      </c>
      <c r="B19" s="15">
        <v>422037243</v>
      </c>
      <c r="C19" s="15">
        <v>-197395552.34999999</v>
      </c>
      <c r="D19" s="15">
        <v>224641690.65000001</v>
      </c>
      <c r="E19" s="15">
        <v>70772132.590000004</v>
      </c>
      <c r="F19" s="15">
        <v>61017169.109999999</v>
      </c>
      <c r="G19" s="36">
        <v>153869558.06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0" t="s">
        <v>331</v>
      </c>
      <c r="B20" s="15">
        <v>195861987</v>
      </c>
      <c r="C20" s="15">
        <v>-32919169.219999999</v>
      </c>
      <c r="D20" s="15">
        <v>162942817.78</v>
      </c>
      <c r="E20" s="15">
        <v>61931847.149999999</v>
      </c>
      <c r="F20" s="15">
        <v>44809391.68</v>
      </c>
      <c r="G20" s="36">
        <v>101010970.63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0" t="s">
        <v>332</v>
      </c>
      <c r="B21" s="15">
        <v>53353577</v>
      </c>
      <c r="C21" s="15">
        <v>15130352.16</v>
      </c>
      <c r="D21" s="15">
        <v>68483929.159999996</v>
      </c>
      <c r="E21" s="15">
        <v>20738602.490000002</v>
      </c>
      <c r="F21" s="15">
        <v>19712667.460000001</v>
      </c>
      <c r="G21" s="36">
        <v>47745326.670000002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0" t="s">
        <v>333</v>
      </c>
      <c r="B22" s="15">
        <v>90285285</v>
      </c>
      <c r="C22" s="15">
        <v>18144.989999999998</v>
      </c>
      <c r="D22" s="15">
        <v>90303429.989999995</v>
      </c>
      <c r="E22" s="15">
        <v>39939504.710000001</v>
      </c>
      <c r="F22" s="15">
        <v>38552871.640000001</v>
      </c>
      <c r="G22" s="36">
        <v>50363925.280000001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0" t="s">
        <v>334</v>
      </c>
      <c r="B23" s="15">
        <v>314016305</v>
      </c>
      <c r="C23" s="15">
        <v>158773480.54000002</v>
      </c>
      <c r="D23" s="15">
        <v>472789785.53999996</v>
      </c>
      <c r="E23" s="15">
        <v>86207831.560000002</v>
      </c>
      <c r="F23" s="15">
        <v>61832717.189999998</v>
      </c>
      <c r="G23" s="36">
        <v>386581953.98000002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60" t="s">
        <v>335</v>
      </c>
      <c r="B24" s="15">
        <v>1500000</v>
      </c>
      <c r="C24" s="15">
        <v>0</v>
      </c>
      <c r="D24" s="15">
        <v>1500000</v>
      </c>
      <c r="E24" s="15">
        <v>0</v>
      </c>
      <c r="F24" s="15">
        <v>0</v>
      </c>
      <c r="G24" s="36">
        <v>1500000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0" t="s">
        <v>336</v>
      </c>
      <c r="B25" s="15">
        <v>641182171</v>
      </c>
      <c r="C25" s="15">
        <v>146890632</v>
      </c>
      <c r="D25" s="15">
        <v>788072803</v>
      </c>
      <c r="E25" s="15">
        <v>339386758.55000001</v>
      </c>
      <c r="F25" s="15">
        <v>330279822.84000003</v>
      </c>
      <c r="G25" s="36">
        <v>448686044.44999999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0" t="s">
        <v>337</v>
      </c>
      <c r="B26" s="15">
        <v>3611849987</v>
      </c>
      <c r="C26" s="15">
        <v>350000</v>
      </c>
      <c r="D26" s="15">
        <v>3612199987</v>
      </c>
      <c r="E26" s="15">
        <v>1940390398.8</v>
      </c>
      <c r="F26" s="15">
        <v>1940388932.3</v>
      </c>
      <c r="G26" s="36">
        <v>1671809588.2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0" t="s">
        <v>338</v>
      </c>
      <c r="B27" s="15">
        <v>119725996</v>
      </c>
      <c r="C27" s="15">
        <v>-21175398.219999999</v>
      </c>
      <c r="D27" s="15">
        <v>98550597.780000001</v>
      </c>
      <c r="E27" s="15">
        <v>23788315.789999999</v>
      </c>
      <c r="F27" s="15">
        <v>23788315.789999999</v>
      </c>
      <c r="G27" s="36">
        <v>74762281.989999995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60" t="s">
        <v>339</v>
      </c>
      <c r="B28" s="15">
        <v>121017892</v>
      </c>
      <c r="C28" s="15">
        <v>-912859.7699999999</v>
      </c>
      <c r="D28" s="15">
        <v>120105032.22999999</v>
      </c>
      <c r="E28" s="15">
        <v>53554782.619999997</v>
      </c>
      <c r="F28" s="15">
        <v>51421592.380000003</v>
      </c>
      <c r="G28" s="36">
        <v>66550249.609999999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0" t="s">
        <v>340</v>
      </c>
      <c r="B29" s="15">
        <v>446953257</v>
      </c>
      <c r="C29" s="15">
        <v>-18370410.869999997</v>
      </c>
      <c r="D29" s="15">
        <v>428582846.13</v>
      </c>
      <c r="E29" s="15">
        <v>216841809.88000003</v>
      </c>
      <c r="F29" s="15">
        <v>211141708.80000001</v>
      </c>
      <c r="G29" s="36">
        <v>211741036.25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0" t="s">
        <v>341</v>
      </c>
      <c r="B30" s="15">
        <v>941200171</v>
      </c>
      <c r="C30" s="15">
        <v>191700286.89000002</v>
      </c>
      <c r="D30" s="15">
        <v>1132900457.8899999</v>
      </c>
      <c r="E30" s="15">
        <v>419393309.19999999</v>
      </c>
      <c r="F30" s="15">
        <v>379457660.41999996</v>
      </c>
      <c r="G30" s="36">
        <v>713507148.68999994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>
      <c r="A31" s="60" t="s">
        <v>342</v>
      </c>
      <c r="B31" s="15">
        <v>103848244</v>
      </c>
      <c r="C31" s="15">
        <v>2434597.06</v>
      </c>
      <c r="D31" s="15">
        <v>106282841.06</v>
      </c>
      <c r="E31" s="15">
        <v>35004112.689999998</v>
      </c>
      <c r="F31" s="15">
        <v>22537145.969999999</v>
      </c>
      <c r="G31" s="36">
        <v>71278728.370000005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60" t="s">
        <v>343</v>
      </c>
      <c r="B32" s="15">
        <v>60085609</v>
      </c>
      <c r="C32" s="15">
        <v>-4763742.0600000005</v>
      </c>
      <c r="D32" s="15">
        <v>55321866.939999998</v>
      </c>
      <c r="E32" s="15">
        <v>21763916.830000002</v>
      </c>
      <c r="F32" s="15">
        <v>20910996.539999999</v>
      </c>
      <c r="G32" s="36">
        <v>33557950.109999999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60" t="s">
        <v>344</v>
      </c>
      <c r="B33" s="15">
        <v>114459907</v>
      </c>
      <c r="C33" s="15">
        <v>3412422.09</v>
      </c>
      <c r="D33" s="15">
        <v>117872329.09</v>
      </c>
      <c r="E33" s="15">
        <v>30285820.199999999</v>
      </c>
      <c r="F33" s="15">
        <v>26938722.969999999</v>
      </c>
      <c r="G33" s="36">
        <v>87586508.890000001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59" t="s">
        <v>345</v>
      </c>
      <c r="B34" s="32">
        <v>209230167</v>
      </c>
      <c r="C34" s="32">
        <v>19936870</v>
      </c>
      <c r="D34" s="32">
        <v>229167037</v>
      </c>
      <c r="E34" s="32">
        <v>113857626</v>
      </c>
      <c r="F34" s="32">
        <v>113857626</v>
      </c>
      <c r="G34" s="34">
        <v>115309411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60" t="s">
        <v>346</v>
      </c>
      <c r="B35" s="15">
        <v>209230167</v>
      </c>
      <c r="C35" s="15">
        <v>19936870</v>
      </c>
      <c r="D35" s="15">
        <v>229167037</v>
      </c>
      <c r="E35" s="15">
        <v>113857626</v>
      </c>
      <c r="F35" s="15">
        <v>113857626</v>
      </c>
      <c r="G35" s="36">
        <v>115309411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59" t="s">
        <v>347</v>
      </c>
      <c r="B36" s="32">
        <v>590944856</v>
      </c>
      <c r="C36" s="32">
        <v>0</v>
      </c>
      <c r="D36" s="32">
        <v>590944856</v>
      </c>
      <c r="E36" s="32">
        <v>295483260.88</v>
      </c>
      <c r="F36" s="32">
        <v>295483260.88</v>
      </c>
      <c r="G36" s="34">
        <v>295461595.12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60" t="s">
        <v>348</v>
      </c>
      <c r="B37" s="15">
        <v>590944856</v>
      </c>
      <c r="C37" s="15">
        <v>0</v>
      </c>
      <c r="D37" s="15">
        <v>590944856</v>
      </c>
      <c r="E37" s="15">
        <v>295483260.88</v>
      </c>
      <c r="F37" s="15">
        <v>295483260.88</v>
      </c>
      <c r="G37" s="36">
        <v>295461595.12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59" t="s">
        <v>349</v>
      </c>
      <c r="B38" s="32">
        <v>794893051</v>
      </c>
      <c r="C38" s="32">
        <v>0</v>
      </c>
      <c r="D38" s="32">
        <v>794893051</v>
      </c>
      <c r="E38" s="32">
        <v>281468323</v>
      </c>
      <c r="F38" s="32">
        <v>274463193</v>
      </c>
      <c r="G38" s="34">
        <v>513424728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60" t="s">
        <v>350</v>
      </c>
      <c r="B39" s="15">
        <v>31695287</v>
      </c>
      <c r="C39" s="15">
        <v>0</v>
      </c>
      <c r="D39" s="15">
        <v>31695287</v>
      </c>
      <c r="E39" s="15">
        <v>15765889</v>
      </c>
      <c r="F39" s="15">
        <v>15765889</v>
      </c>
      <c r="G39" s="36">
        <v>15929398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60" t="s">
        <v>351</v>
      </c>
      <c r="B40" s="15">
        <v>184596745</v>
      </c>
      <c r="C40" s="15">
        <v>0</v>
      </c>
      <c r="D40" s="15">
        <v>184596745</v>
      </c>
      <c r="E40" s="15">
        <v>95336038</v>
      </c>
      <c r="F40" s="15">
        <v>95336038</v>
      </c>
      <c r="G40" s="36">
        <v>89260707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>
      <c r="A41" s="60" t="s">
        <v>352</v>
      </c>
      <c r="B41" s="15">
        <v>36796032</v>
      </c>
      <c r="C41" s="15">
        <v>0</v>
      </c>
      <c r="D41" s="15">
        <v>36796032</v>
      </c>
      <c r="E41" s="15">
        <v>17374321</v>
      </c>
      <c r="F41" s="15">
        <v>17374321</v>
      </c>
      <c r="G41" s="36">
        <v>19421711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60" t="s">
        <v>353</v>
      </c>
      <c r="B42" s="15">
        <v>30708917</v>
      </c>
      <c r="C42" s="15">
        <v>0</v>
      </c>
      <c r="D42" s="15">
        <v>30708917</v>
      </c>
      <c r="E42" s="15">
        <v>17150519</v>
      </c>
      <c r="F42" s="15">
        <v>17150519</v>
      </c>
      <c r="G42" s="36">
        <v>13558398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60" t="s">
        <v>354</v>
      </c>
      <c r="B43" s="15">
        <v>479333796</v>
      </c>
      <c r="C43" s="15">
        <v>0</v>
      </c>
      <c r="D43" s="15">
        <v>479333796</v>
      </c>
      <c r="E43" s="15">
        <v>120225599</v>
      </c>
      <c r="F43" s="15">
        <v>113220469</v>
      </c>
      <c r="G43" s="36">
        <v>359108197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>
      <c r="A44" s="60" t="s">
        <v>355</v>
      </c>
      <c r="B44" s="15">
        <v>31762274</v>
      </c>
      <c r="C44" s="15">
        <v>0</v>
      </c>
      <c r="D44" s="15">
        <v>31762274</v>
      </c>
      <c r="E44" s="15">
        <v>15615957</v>
      </c>
      <c r="F44" s="15">
        <v>15615957</v>
      </c>
      <c r="G44" s="36">
        <v>16146317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">
      <c r="A45" s="59" t="s">
        <v>356</v>
      </c>
      <c r="B45" s="32">
        <v>5097405128</v>
      </c>
      <c r="C45" s="32">
        <v>32646717.039999999</v>
      </c>
      <c r="D45" s="32">
        <v>5130051845.04</v>
      </c>
      <c r="E45" s="32">
        <v>1922399820.6700001</v>
      </c>
      <c r="F45" s="32">
        <v>1894684400.1299999</v>
      </c>
      <c r="G45" s="34">
        <v>3207652024.3699999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">
      <c r="A46" s="60" t="s">
        <v>357</v>
      </c>
      <c r="B46" s="15">
        <v>15771123</v>
      </c>
      <c r="C46" s="15">
        <v>429806</v>
      </c>
      <c r="D46" s="15">
        <v>16200929</v>
      </c>
      <c r="E46" s="15">
        <v>7840051.9500000002</v>
      </c>
      <c r="F46" s="15">
        <v>7280805.9500000002</v>
      </c>
      <c r="G46" s="36">
        <v>8360877.0499999998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60" t="s">
        <v>358</v>
      </c>
      <c r="B47" s="15">
        <v>7796735</v>
      </c>
      <c r="C47" s="15">
        <v>320505</v>
      </c>
      <c r="D47" s="15">
        <v>8117240</v>
      </c>
      <c r="E47" s="15">
        <v>3666254</v>
      </c>
      <c r="F47" s="15">
        <v>3666254</v>
      </c>
      <c r="G47" s="36">
        <v>4450986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>
      <c r="A48" s="60" t="s">
        <v>359</v>
      </c>
      <c r="B48" s="15">
        <v>23743196</v>
      </c>
      <c r="C48" s="15">
        <v>7200000</v>
      </c>
      <c r="D48" s="15">
        <v>30943196</v>
      </c>
      <c r="E48" s="15">
        <v>16503060</v>
      </c>
      <c r="F48" s="15">
        <v>16471843</v>
      </c>
      <c r="G48" s="36">
        <v>14440136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60" t="s">
        <v>360</v>
      </c>
      <c r="B49" s="15">
        <v>138831428</v>
      </c>
      <c r="C49" s="15">
        <v>-23367900</v>
      </c>
      <c r="D49" s="15">
        <v>115463528</v>
      </c>
      <c r="E49" s="15">
        <v>73678915</v>
      </c>
      <c r="F49" s="15">
        <v>73678915</v>
      </c>
      <c r="G49" s="36">
        <v>41784613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60" t="s">
        <v>361</v>
      </c>
      <c r="B50" s="15">
        <v>477793633</v>
      </c>
      <c r="C50" s="15">
        <v>0</v>
      </c>
      <c r="D50" s="15">
        <v>477793633</v>
      </c>
      <c r="E50" s="15">
        <v>0</v>
      </c>
      <c r="F50" s="15">
        <v>0</v>
      </c>
      <c r="G50" s="36">
        <v>477793633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">
      <c r="A51" s="60" t="s">
        <v>362</v>
      </c>
      <c r="B51" s="15">
        <v>230000000</v>
      </c>
      <c r="C51" s="15">
        <v>-29829834</v>
      </c>
      <c r="D51" s="15">
        <v>200170166</v>
      </c>
      <c r="E51" s="15">
        <v>105340553.46000001</v>
      </c>
      <c r="F51" s="15">
        <v>86099773.460000008</v>
      </c>
      <c r="G51" s="36">
        <v>94829612.539999992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0" t="s">
        <v>363</v>
      </c>
      <c r="B52" s="15">
        <v>277452214</v>
      </c>
      <c r="C52" s="15">
        <v>355000</v>
      </c>
      <c r="D52" s="15">
        <v>277807214</v>
      </c>
      <c r="E52" s="15">
        <v>355000</v>
      </c>
      <c r="F52" s="15">
        <v>355000</v>
      </c>
      <c r="G52" s="36">
        <v>277452214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60" t="s">
        <v>364</v>
      </c>
      <c r="B53" s="15">
        <v>191932905</v>
      </c>
      <c r="C53" s="15">
        <v>13003235</v>
      </c>
      <c r="D53" s="15">
        <v>204936140</v>
      </c>
      <c r="E53" s="15">
        <v>123285843</v>
      </c>
      <c r="F53" s="15">
        <v>123285843</v>
      </c>
      <c r="G53" s="36">
        <v>81650297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60" t="s">
        <v>365</v>
      </c>
      <c r="B54" s="15">
        <v>86243941</v>
      </c>
      <c r="C54" s="15">
        <v>0</v>
      </c>
      <c r="D54" s="15">
        <v>86243941</v>
      </c>
      <c r="E54" s="15">
        <v>67454933</v>
      </c>
      <c r="F54" s="15">
        <v>67454933</v>
      </c>
      <c r="G54" s="36">
        <v>18789008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7">
      <c r="A55" s="60" t="s">
        <v>366</v>
      </c>
      <c r="B55" s="15">
        <v>22215439</v>
      </c>
      <c r="C55" s="15">
        <v>0</v>
      </c>
      <c r="D55" s="15">
        <v>22215439</v>
      </c>
      <c r="E55" s="15">
        <v>18835849</v>
      </c>
      <c r="F55" s="15">
        <v>18835849</v>
      </c>
      <c r="G55" s="36">
        <v>3379590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60" t="s">
        <v>367</v>
      </c>
      <c r="B56" s="15">
        <v>24959693</v>
      </c>
      <c r="C56" s="15">
        <v>0</v>
      </c>
      <c r="D56" s="15">
        <v>24959693</v>
      </c>
      <c r="E56" s="15">
        <v>6378892</v>
      </c>
      <c r="F56" s="15">
        <v>6378892</v>
      </c>
      <c r="G56" s="36">
        <v>18580801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60" t="s">
        <v>368</v>
      </c>
      <c r="B57" s="15">
        <v>5199005</v>
      </c>
      <c r="C57" s="15">
        <v>0</v>
      </c>
      <c r="D57" s="15">
        <v>5199005</v>
      </c>
      <c r="E57" s="15">
        <v>2521566</v>
      </c>
      <c r="F57" s="15">
        <v>2521566</v>
      </c>
      <c r="G57" s="36">
        <v>2677439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60" t="s">
        <v>369</v>
      </c>
      <c r="B58" s="15">
        <v>144609570</v>
      </c>
      <c r="C58" s="15">
        <v>-73403292</v>
      </c>
      <c r="D58" s="15">
        <v>71206278</v>
      </c>
      <c r="E58" s="15">
        <v>41467607</v>
      </c>
      <c r="F58" s="15">
        <v>41467607</v>
      </c>
      <c r="G58" s="36">
        <v>29738671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60" t="s">
        <v>370</v>
      </c>
      <c r="B59" s="15">
        <v>4236422</v>
      </c>
      <c r="C59" s="15">
        <v>0</v>
      </c>
      <c r="D59" s="15">
        <v>4236422</v>
      </c>
      <c r="E59" s="15">
        <v>1523546</v>
      </c>
      <c r="F59" s="15">
        <v>1523546</v>
      </c>
      <c r="G59" s="36">
        <v>2712876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60" t="s">
        <v>371</v>
      </c>
      <c r="B60" s="15">
        <v>34101401</v>
      </c>
      <c r="C60" s="15">
        <v>0</v>
      </c>
      <c r="D60" s="15">
        <v>34101401</v>
      </c>
      <c r="E60" s="15">
        <v>12228704</v>
      </c>
      <c r="F60" s="15">
        <v>12228704</v>
      </c>
      <c r="G60" s="36">
        <v>21872697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60" t="s">
        <v>372</v>
      </c>
      <c r="B61" s="15">
        <v>20204832</v>
      </c>
      <c r="C61" s="15">
        <v>0</v>
      </c>
      <c r="D61" s="15">
        <v>20204832</v>
      </c>
      <c r="E61" s="15">
        <v>4186950</v>
      </c>
      <c r="F61" s="15">
        <v>4186950</v>
      </c>
      <c r="G61" s="36">
        <v>16017882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60" t="s">
        <v>373</v>
      </c>
      <c r="B62" s="15">
        <v>87648883</v>
      </c>
      <c r="C62" s="15">
        <v>350006</v>
      </c>
      <c r="D62" s="15">
        <v>87998889</v>
      </c>
      <c r="E62" s="15">
        <v>350006</v>
      </c>
      <c r="F62" s="15">
        <v>350006</v>
      </c>
      <c r="G62" s="36">
        <v>87648883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60" t="s">
        <v>374</v>
      </c>
      <c r="B63" s="15">
        <v>53898698</v>
      </c>
      <c r="C63" s="15">
        <v>-10454987</v>
      </c>
      <c r="D63" s="15">
        <v>43443711</v>
      </c>
      <c r="E63" s="15">
        <v>15988974.09</v>
      </c>
      <c r="F63" s="15">
        <v>13340434.82</v>
      </c>
      <c r="G63" s="36">
        <v>27454736.910000004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">
      <c r="A64" s="60" t="s">
        <v>375</v>
      </c>
      <c r="B64" s="15">
        <v>161498409</v>
      </c>
      <c r="C64" s="15">
        <v>198150536</v>
      </c>
      <c r="D64" s="15">
        <v>359648945</v>
      </c>
      <c r="E64" s="15">
        <v>76184394</v>
      </c>
      <c r="F64" s="15">
        <v>76184394</v>
      </c>
      <c r="G64" s="36">
        <v>283464551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60" t="s">
        <v>376</v>
      </c>
      <c r="B65" s="15">
        <v>254053925</v>
      </c>
      <c r="C65" s="15">
        <v>18678347</v>
      </c>
      <c r="D65" s="15">
        <v>272732272</v>
      </c>
      <c r="E65" s="15">
        <v>139069584</v>
      </c>
      <c r="F65" s="15">
        <v>138669584</v>
      </c>
      <c r="G65" s="36">
        <v>133662688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60" t="s">
        <v>377</v>
      </c>
      <c r="B66" s="15">
        <v>6205964</v>
      </c>
      <c r="C66" s="15">
        <v>523416</v>
      </c>
      <c r="D66" s="15">
        <v>6729380</v>
      </c>
      <c r="E66" s="15">
        <v>4016832</v>
      </c>
      <c r="F66" s="15">
        <v>3654412</v>
      </c>
      <c r="G66" s="36">
        <v>2712548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60" t="s">
        <v>378</v>
      </c>
      <c r="B67" s="15">
        <v>1636298803</v>
      </c>
      <c r="C67" s="15">
        <v>-72771581</v>
      </c>
      <c r="D67" s="15">
        <v>1563527222</v>
      </c>
      <c r="E67" s="15">
        <v>681991646</v>
      </c>
      <c r="F67" s="15">
        <v>681991646</v>
      </c>
      <c r="G67" s="36">
        <v>881535576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>
      <c r="A68" s="60" t="s">
        <v>379</v>
      </c>
      <c r="B68" s="15">
        <v>1498996</v>
      </c>
      <c r="C68" s="15">
        <v>0</v>
      </c>
      <c r="D68" s="15">
        <v>1498996</v>
      </c>
      <c r="E68" s="15">
        <v>749498.34000000008</v>
      </c>
      <c r="F68" s="15">
        <v>749498.34000000008</v>
      </c>
      <c r="G68" s="36">
        <v>749497.65999999992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60" t="s">
        <v>380</v>
      </c>
      <c r="B69" s="15">
        <v>64863841</v>
      </c>
      <c r="C69" s="15">
        <v>0</v>
      </c>
      <c r="D69" s="15">
        <v>64863841</v>
      </c>
      <c r="E69" s="15">
        <v>20354280</v>
      </c>
      <c r="F69" s="15">
        <v>20354280</v>
      </c>
      <c r="G69" s="36">
        <v>44509561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60" t="s">
        <v>381</v>
      </c>
      <c r="B70" s="15">
        <v>7373662</v>
      </c>
      <c r="C70" s="15">
        <v>0</v>
      </c>
      <c r="D70" s="15">
        <v>7373662</v>
      </c>
      <c r="E70" s="15">
        <v>3541826</v>
      </c>
      <c r="F70" s="15">
        <v>3541826</v>
      </c>
      <c r="G70" s="36">
        <v>3831836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60" t="s">
        <v>382</v>
      </c>
      <c r="B71" s="15">
        <v>36312351</v>
      </c>
      <c r="C71" s="15">
        <v>0</v>
      </c>
      <c r="D71" s="15">
        <v>36312351</v>
      </c>
      <c r="E71" s="15">
        <v>2967105</v>
      </c>
      <c r="F71" s="15">
        <v>2967105</v>
      </c>
      <c r="G71" s="36">
        <v>33345246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60" t="s">
        <v>383</v>
      </c>
      <c r="B72" s="15">
        <v>2804200</v>
      </c>
      <c r="C72" s="15">
        <v>0</v>
      </c>
      <c r="D72" s="15">
        <v>2804200</v>
      </c>
      <c r="E72" s="15">
        <v>1711484</v>
      </c>
      <c r="F72" s="15">
        <v>1711484</v>
      </c>
      <c r="G72" s="36">
        <v>1092716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60" t="s">
        <v>384</v>
      </c>
      <c r="B73" s="15">
        <v>159000000</v>
      </c>
      <c r="C73" s="15">
        <v>0</v>
      </c>
      <c r="D73" s="15">
        <v>159000000</v>
      </c>
      <c r="E73" s="15">
        <v>100562109</v>
      </c>
      <c r="F73" s="15">
        <v>100562109</v>
      </c>
      <c r="G73" s="36">
        <v>58437891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60" t="s">
        <v>385</v>
      </c>
      <c r="B74" s="15">
        <v>68189943</v>
      </c>
      <c r="C74" s="15">
        <v>4115249</v>
      </c>
      <c r="D74" s="15">
        <v>72305192</v>
      </c>
      <c r="E74" s="15">
        <v>37080110</v>
      </c>
      <c r="F74" s="15">
        <v>37080110</v>
      </c>
      <c r="G74" s="36">
        <v>35225082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60" t="s">
        <v>386</v>
      </c>
      <c r="B75" s="15">
        <v>42747550</v>
      </c>
      <c r="C75" s="15">
        <v>0</v>
      </c>
      <c r="D75" s="15">
        <v>42747550</v>
      </c>
      <c r="E75" s="15">
        <v>13931403</v>
      </c>
      <c r="F75" s="15">
        <v>13931403</v>
      </c>
      <c r="G75" s="36">
        <v>28816147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60" t="s">
        <v>387</v>
      </c>
      <c r="B76" s="15">
        <v>27913097</v>
      </c>
      <c r="C76" s="15">
        <v>6504290</v>
      </c>
      <c r="D76" s="15">
        <v>34417387</v>
      </c>
      <c r="E76" s="15">
        <v>19095862</v>
      </c>
      <c r="F76" s="15">
        <v>19095862</v>
      </c>
      <c r="G76" s="36">
        <v>15321525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60" t="s">
        <v>388</v>
      </c>
      <c r="B77" s="15">
        <v>34567258</v>
      </c>
      <c r="C77" s="15">
        <v>829070</v>
      </c>
      <c r="D77" s="15">
        <v>35396328</v>
      </c>
      <c r="E77" s="15">
        <v>15314791</v>
      </c>
      <c r="F77" s="15">
        <v>15133221</v>
      </c>
      <c r="G77" s="36">
        <v>20081537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60" t="s">
        <v>389</v>
      </c>
      <c r="B78" s="15">
        <v>63237151</v>
      </c>
      <c r="C78" s="15">
        <v>0</v>
      </c>
      <c r="D78" s="15">
        <v>63237151</v>
      </c>
      <c r="E78" s="15">
        <v>16793825</v>
      </c>
      <c r="F78" s="15">
        <v>16793825</v>
      </c>
      <c r="G78" s="36">
        <v>46443326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60" t="s">
        <v>390</v>
      </c>
      <c r="B79" s="15">
        <v>13676768</v>
      </c>
      <c r="C79" s="15">
        <v>0</v>
      </c>
      <c r="D79" s="15">
        <v>13676768</v>
      </c>
      <c r="E79" s="15">
        <v>5483456</v>
      </c>
      <c r="F79" s="15">
        <v>5483456</v>
      </c>
      <c r="G79" s="36">
        <v>8193312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60" t="s">
        <v>391</v>
      </c>
      <c r="B80" s="15">
        <v>8695840</v>
      </c>
      <c r="C80" s="15">
        <v>162654</v>
      </c>
      <c r="D80" s="15">
        <v>8858494</v>
      </c>
      <c r="E80" s="15">
        <v>4102525</v>
      </c>
      <c r="F80" s="15">
        <v>3939871</v>
      </c>
      <c r="G80" s="36">
        <v>4755969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60" t="s">
        <v>392</v>
      </c>
      <c r="B81" s="15">
        <v>9266141</v>
      </c>
      <c r="C81" s="15">
        <v>0</v>
      </c>
      <c r="D81" s="15">
        <v>9266141</v>
      </c>
      <c r="E81" s="15">
        <v>3126512</v>
      </c>
      <c r="F81" s="15">
        <v>3126512</v>
      </c>
      <c r="G81" s="36">
        <v>6139629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60" t="s">
        <v>393</v>
      </c>
      <c r="B82" s="15">
        <v>10405353</v>
      </c>
      <c r="C82" s="15">
        <v>0</v>
      </c>
      <c r="D82" s="15">
        <v>10405353</v>
      </c>
      <c r="E82" s="15">
        <v>3109090</v>
      </c>
      <c r="F82" s="15">
        <v>3109090</v>
      </c>
      <c r="G82" s="36">
        <v>7296263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60" t="s">
        <v>394</v>
      </c>
      <c r="B83" s="15">
        <v>10375140</v>
      </c>
      <c r="C83" s="15">
        <v>0</v>
      </c>
      <c r="D83" s="15">
        <v>10375140</v>
      </c>
      <c r="E83" s="15">
        <v>3628439</v>
      </c>
      <c r="F83" s="15">
        <v>3628439</v>
      </c>
      <c r="G83" s="36">
        <v>6746701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60" t="s">
        <v>395</v>
      </c>
      <c r="B84" s="15">
        <v>13733716</v>
      </c>
      <c r="C84" s="15">
        <v>0</v>
      </c>
      <c r="D84" s="15">
        <v>13733716</v>
      </c>
      <c r="E84" s="15">
        <v>4122014</v>
      </c>
      <c r="F84" s="15">
        <v>4122014</v>
      </c>
      <c r="G84" s="36">
        <v>9611702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60" t="s">
        <v>396</v>
      </c>
      <c r="B85" s="15">
        <v>14928704</v>
      </c>
      <c r="C85" s="15">
        <v>100000</v>
      </c>
      <c r="D85" s="15">
        <v>15028704</v>
      </c>
      <c r="E85" s="15">
        <v>4027437</v>
      </c>
      <c r="F85" s="15">
        <v>4027437</v>
      </c>
      <c r="G85" s="36">
        <v>11001267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60" t="s">
        <v>397</v>
      </c>
      <c r="B86" s="15">
        <v>14995629</v>
      </c>
      <c r="C86" s="15">
        <v>0</v>
      </c>
      <c r="D86" s="15">
        <v>14995629</v>
      </c>
      <c r="E86" s="15">
        <v>4668268</v>
      </c>
      <c r="F86" s="15">
        <v>4668268</v>
      </c>
      <c r="G86" s="36">
        <v>10327361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60" t="s">
        <v>398</v>
      </c>
      <c r="B87" s="15">
        <v>12727064</v>
      </c>
      <c r="C87" s="15">
        <v>0</v>
      </c>
      <c r="D87" s="15">
        <v>12727064</v>
      </c>
      <c r="E87" s="15">
        <v>5731096</v>
      </c>
      <c r="F87" s="15">
        <v>5731096</v>
      </c>
      <c r="G87" s="36">
        <v>6995968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60" t="s">
        <v>399</v>
      </c>
      <c r="B88" s="15">
        <v>10113241</v>
      </c>
      <c r="C88" s="15">
        <v>25000</v>
      </c>
      <c r="D88" s="15">
        <v>10138241</v>
      </c>
      <c r="E88" s="15">
        <v>3447937</v>
      </c>
      <c r="F88" s="15">
        <v>3422937</v>
      </c>
      <c r="G88" s="36">
        <v>6690304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60" t="s">
        <v>400</v>
      </c>
      <c r="B89" s="15">
        <v>23344226</v>
      </c>
      <c r="C89" s="15">
        <v>1108192.5</v>
      </c>
      <c r="D89" s="15">
        <v>24452418.5</v>
      </c>
      <c r="E89" s="15">
        <v>8885958.5</v>
      </c>
      <c r="F89" s="15">
        <v>8885958.5</v>
      </c>
      <c r="G89" s="36">
        <v>15566460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60" t="s">
        <v>401</v>
      </c>
      <c r="B90" s="15">
        <v>7678169</v>
      </c>
      <c r="C90" s="15">
        <v>0</v>
      </c>
      <c r="D90" s="15">
        <v>7678169</v>
      </c>
      <c r="E90" s="15">
        <v>3586115</v>
      </c>
      <c r="F90" s="15">
        <v>3032049</v>
      </c>
      <c r="G90" s="36">
        <v>4092054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7">
      <c r="A91" s="60" t="s">
        <v>402</v>
      </c>
      <c r="B91" s="15">
        <v>81935817</v>
      </c>
      <c r="C91" s="15">
        <v>28159735.539999999</v>
      </c>
      <c r="D91" s="15">
        <v>110095552.54000001</v>
      </c>
      <c r="E91" s="15">
        <v>33732851.200000003</v>
      </c>
      <c r="F91" s="15">
        <v>31084311.93</v>
      </c>
      <c r="G91" s="36">
        <v>76362701.340000004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">
      <c r="A92" s="60" t="s">
        <v>403</v>
      </c>
      <c r="B92" s="15">
        <v>4865264</v>
      </c>
      <c r="C92" s="15">
        <v>0</v>
      </c>
      <c r="D92" s="15">
        <v>4865264</v>
      </c>
      <c r="E92" s="15">
        <v>898307.13000000012</v>
      </c>
      <c r="F92" s="15">
        <v>898307.13000000012</v>
      </c>
      <c r="G92" s="36">
        <v>3966956.87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60" t="s">
        <v>404</v>
      </c>
      <c r="B93" s="15">
        <v>19582640</v>
      </c>
      <c r="C93" s="15">
        <v>0</v>
      </c>
      <c r="D93" s="15">
        <v>19582640</v>
      </c>
      <c r="E93" s="15">
        <v>9155115</v>
      </c>
      <c r="F93" s="15">
        <v>9155115</v>
      </c>
      <c r="G93" s="36">
        <v>10427525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7">
      <c r="A94" s="60" t="s">
        <v>405</v>
      </c>
      <c r="B94" s="15">
        <v>0</v>
      </c>
      <c r="C94" s="15">
        <v>11881112</v>
      </c>
      <c r="D94" s="15">
        <v>11881112</v>
      </c>
      <c r="E94" s="15">
        <v>5683724</v>
      </c>
      <c r="F94" s="15">
        <v>5683724</v>
      </c>
      <c r="G94" s="36">
        <v>6197388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60" t="s">
        <v>406</v>
      </c>
      <c r="B95" s="15">
        <v>412877148</v>
      </c>
      <c r="C95" s="15">
        <v>-49513644</v>
      </c>
      <c r="D95" s="15">
        <v>363363504</v>
      </c>
      <c r="E95" s="15">
        <v>176542345</v>
      </c>
      <c r="F95" s="15">
        <v>175959646</v>
      </c>
      <c r="G95" s="36">
        <v>186821159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">
      <c r="A96" s="60" t="s">
        <v>407</v>
      </c>
      <c r="B96" s="15">
        <v>5000000</v>
      </c>
      <c r="C96" s="15">
        <v>91801</v>
      </c>
      <c r="D96" s="15">
        <v>5091801</v>
      </c>
      <c r="E96" s="15">
        <v>2276409</v>
      </c>
      <c r="F96" s="15">
        <v>1957719</v>
      </c>
      <c r="G96" s="36">
        <v>2815392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60" t="s">
        <v>408</v>
      </c>
      <c r="B97" s="15">
        <v>10000000</v>
      </c>
      <c r="C97" s="15">
        <v>0</v>
      </c>
      <c r="D97" s="15">
        <v>10000000</v>
      </c>
      <c r="E97" s="15">
        <v>5220768</v>
      </c>
      <c r="F97" s="15">
        <v>5220768</v>
      </c>
      <c r="G97" s="36">
        <v>4779232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59" t="s">
        <v>409</v>
      </c>
      <c r="B98" s="32">
        <v>1590719874</v>
      </c>
      <c r="C98" s="32">
        <v>0</v>
      </c>
      <c r="D98" s="32">
        <v>1590719874</v>
      </c>
      <c r="E98" s="32">
        <v>0</v>
      </c>
      <c r="F98" s="32">
        <v>0</v>
      </c>
      <c r="G98" s="34">
        <v>1590719874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7">
      <c r="A99" s="60" t="s">
        <v>410</v>
      </c>
      <c r="B99" s="15">
        <v>1590719874</v>
      </c>
      <c r="C99" s="15">
        <v>0</v>
      </c>
      <c r="D99" s="15">
        <v>1590719874</v>
      </c>
      <c r="E99" s="15">
        <v>0</v>
      </c>
      <c r="F99" s="15">
        <v>0</v>
      </c>
      <c r="G99" s="36">
        <v>1590719874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">
      <c r="A100" s="59" t="s">
        <v>411</v>
      </c>
      <c r="B100" s="32">
        <v>53478799</v>
      </c>
      <c r="C100" s="32">
        <v>0</v>
      </c>
      <c r="D100" s="32">
        <v>53478799</v>
      </c>
      <c r="E100" s="32">
        <v>9492028</v>
      </c>
      <c r="F100" s="32">
        <v>9492028</v>
      </c>
      <c r="G100" s="34">
        <v>43986771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60" t="s">
        <v>412</v>
      </c>
      <c r="B101" s="15">
        <v>33426479</v>
      </c>
      <c r="C101" s="15">
        <v>0</v>
      </c>
      <c r="D101" s="15">
        <v>33426479</v>
      </c>
      <c r="E101" s="15">
        <v>9492028</v>
      </c>
      <c r="F101" s="15">
        <v>9492028</v>
      </c>
      <c r="G101" s="36">
        <v>23934451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60" t="s">
        <v>413</v>
      </c>
      <c r="B102" s="15">
        <v>1949608</v>
      </c>
      <c r="C102" s="15">
        <v>0</v>
      </c>
      <c r="D102" s="15">
        <v>1949608</v>
      </c>
      <c r="E102" s="15">
        <v>0</v>
      </c>
      <c r="F102" s="15">
        <v>0</v>
      </c>
      <c r="G102" s="36">
        <v>1949608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60" t="s">
        <v>414</v>
      </c>
      <c r="B103" s="15">
        <v>18102712</v>
      </c>
      <c r="C103" s="15">
        <v>0</v>
      </c>
      <c r="D103" s="15">
        <v>18102712</v>
      </c>
      <c r="E103" s="15">
        <v>0</v>
      </c>
      <c r="F103" s="15">
        <v>0</v>
      </c>
      <c r="G103" s="36">
        <v>18102712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59" t="s">
        <v>415</v>
      </c>
      <c r="B104" s="32">
        <v>18441656992</v>
      </c>
      <c r="C104" s="32">
        <v>308463364.95999998</v>
      </c>
      <c r="D104" s="32">
        <v>18750120356.959999</v>
      </c>
      <c r="E104" s="32">
        <v>8175133804.1100006</v>
      </c>
      <c r="F104" s="32">
        <v>8156692330.9399996</v>
      </c>
      <c r="G104" s="34">
        <v>10574986552.85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59" t="s">
        <v>322</v>
      </c>
      <c r="B105" s="32">
        <v>10978141539</v>
      </c>
      <c r="C105" s="32">
        <v>75737496.140000001</v>
      </c>
      <c r="D105" s="32">
        <v>11053879035.139999</v>
      </c>
      <c r="E105" s="32">
        <v>5119065070.6599998</v>
      </c>
      <c r="F105" s="32">
        <v>5117381924.5599995</v>
      </c>
      <c r="G105" s="34">
        <v>5934813964.4800005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0" t="s">
        <v>323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36"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60" t="s">
        <v>324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36"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60" t="s">
        <v>325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36"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60" t="s">
        <v>326</v>
      </c>
      <c r="B109" s="15">
        <v>311195206</v>
      </c>
      <c r="C109" s="15">
        <v>-101819717</v>
      </c>
      <c r="D109" s="15">
        <v>209375489</v>
      </c>
      <c r="E109" s="15">
        <v>81790015</v>
      </c>
      <c r="F109" s="15">
        <v>81790015</v>
      </c>
      <c r="G109" s="36">
        <v>127585474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60" t="s">
        <v>327</v>
      </c>
      <c r="B110" s="15">
        <v>6775419035</v>
      </c>
      <c r="C110" s="15">
        <v>-102540693.81</v>
      </c>
      <c r="D110" s="15">
        <v>6672878341.1900005</v>
      </c>
      <c r="E110" s="15">
        <v>3040147533.5599999</v>
      </c>
      <c r="F110" s="15">
        <v>3040147533.5599999</v>
      </c>
      <c r="G110" s="36">
        <v>3632730807.6300001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60" t="s">
        <v>328</v>
      </c>
      <c r="B111" s="15">
        <v>2928194</v>
      </c>
      <c r="C111" s="15">
        <v>0</v>
      </c>
      <c r="D111" s="15">
        <v>2928194</v>
      </c>
      <c r="E111" s="15">
        <v>0</v>
      </c>
      <c r="F111" s="15">
        <v>0</v>
      </c>
      <c r="G111" s="36">
        <v>2928194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60" t="s">
        <v>329</v>
      </c>
      <c r="B112" s="15">
        <v>204498804</v>
      </c>
      <c r="C112" s="15">
        <v>80000000</v>
      </c>
      <c r="D112" s="15">
        <v>284498804</v>
      </c>
      <c r="E112" s="15">
        <v>0</v>
      </c>
      <c r="F112" s="15">
        <v>0</v>
      </c>
      <c r="G112" s="36">
        <v>284498804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60" t="s">
        <v>330</v>
      </c>
      <c r="B113" s="15">
        <v>35000000</v>
      </c>
      <c r="C113" s="15">
        <v>12095830</v>
      </c>
      <c r="D113" s="15">
        <v>47095830</v>
      </c>
      <c r="E113" s="15">
        <v>11716215.18</v>
      </c>
      <c r="F113" s="15">
        <v>11716215.18</v>
      </c>
      <c r="G113" s="36">
        <v>35379614.82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60" t="s">
        <v>331</v>
      </c>
      <c r="B114" s="15">
        <v>0</v>
      </c>
      <c r="C114" s="15">
        <v>47078373</v>
      </c>
      <c r="D114" s="15">
        <v>47078373</v>
      </c>
      <c r="E114" s="15">
        <v>0</v>
      </c>
      <c r="F114" s="15">
        <v>0</v>
      </c>
      <c r="G114" s="36">
        <v>47078373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60" t="s">
        <v>332</v>
      </c>
      <c r="B115" s="15">
        <v>56000000</v>
      </c>
      <c r="C115" s="15">
        <v>-56000000</v>
      </c>
      <c r="D115" s="15">
        <v>0</v>
      </c>
      <c r="E115" s="15">
        <v>0</v>
      </c>
      <c r="F115" s="15">
        <v>0</v>
      </c>
      <c r="G115" s="36"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60" t="s">
        <v>333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36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60" t="s">
        <v>334</v>
      </c>
      <c r="B117" s="15">
        <v>21109227</v>
      </c>
      <c r="C117" s="15">
        <v>68918710</v>
      </c>
      <c r="D117" s="15">
        <v>90027937</v>
      </c>
      <c r="E117" s="15">
        <v>0</v>
      </c>
      <c r="F117" s="15">
        <v>0</v>
      </c>
      <c r="G117" s="36">
        <v>90027937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60" t="s">
        <v>335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36"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60" t="s">
        <v>336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36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60" t="s">
        <v>337</v>
      </c>
      <c r="B120" s="15">
        <v>3055779000</v>
      </c>
      <c r="C120" s="15">
        <v>45227146.170000002</v>
      </c>
      <c r="D120" s="15">
        <v>3101006146.1700001</v>
      </c>
      <c r="E120" s="15">
        <v>1725226504.1700001</v>
      </c>
      <c r="F120" s="15">
        <v>1725226504.1700001</v>
      </c>
      <c r="G120" s="36">
        <v>1375779642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60" t="s">
        <v>338</v>
      </c>
      <c r="B121" s="15">
        <v>430583264</v>
      </c>
      <c r="C121" s="15">
        <v>4864235</v>
      </c>
      <c r="D121" s="15">
        <v>435447499</v>
      </c>
      <c r="E121" s="15">
        <v>200396223.89000002</v>
      </c>
      <c r="F121" s="15">
        <v>200396223.89000002</v>
      </c>
      <c r="G121" s="36">
        <v>235051275.10999998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60" t="s">
        <v>339</v>
      </c>
      <c r="B122" s="15">
        <v>4295500</v>
      </c>
      <c r="C122" s="15">
        <v>0</v>
      </c>
      <c r="D122" s="15">
        <v>4295500</v>
      </c>
      <c r="E122" s="15">
        <v>0</v>
      </c>
      <c r="F122" s="15">
        <v>0</v>
      </c>
      <c r="G122" s="36">
        <v>4295500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60" t="s">
        <v>340</v>
      </c>
      <c r="B123" s="15">
        <v>20887400</v>
      </c>
      <c r="C123" s="15">
        <v>-943123</v>
      </c>
      <c r="D123" s="15">
        <v>19944277</v>
      </c>
      <c r="E123" s="15">
        <v>248343</v>
      </c>
      <c r="F123" s="15">
        <v>226123</v>
      </c>
      <c r="G123" s="36">
        <v>19695934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60" t="s">
        <v>341</v>
      </c>
      <c r="B124" s="15">
        <v>0</v>
      </c>
      <c r="C124" s="15">
        <v>23788351.690000001</v>
      </c>
      <c r="D124" s="15">
        <v>23788351.690000001</v>
      </c>
      <c r="E124" s="15">
        <v>23497762.899999999</v>
      </c>
      <c r="F124" s="15">
        <v>21959538.199999999</v>
      </c>
      <c r="G124" s="36">
        <v>290588.78999999998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60" t="s">
        <v>342</v>
      </c>
      <c r="B125" s="15">
        <v>42732679</v>
      </c>
      <c r="C125" s="15">
        <v>55068384.089999996</v>
      </c>
      <c r="D125" s="15">
        <v>97801063.090000004</v>
      </c>
      <c r="E125" s="15">
        <v>36042472.960000001</v>
      </c>
      <c r="F125" s="15">
        <v>35919771.560000002</v>
      </c>
      <c r="G125" s="36">
        <v>61758590.129999995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60" t="s">
        <v>343</v>
      </c>
      <c r="B126" s="15">
        <v>17713230</v>
      </c>
      <c r="C126" s="15">
        <v>0</v>
      </c>
      <c r="D126" s="15">
        <v>17713230</v>
      </c>
      <c r="E126" s="15">
        <v>0</v>
      </c>
      <c r="F126" s="15">
        <v>0</v>
      </c>
      <c r="G126" s="36">
        <v>17713230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60" t="s">
        <v>344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36"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59" t="s">
        <v>345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4"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60" t="s">
        <v>346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36"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59" t="s">
        <v>347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4"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60" t="s">
        <v>348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36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59" t="s">
        <v>349</v>
      </c>
      <c r="B132" s="32">
        <v>1976429458</v>
      </c>
      <c r="C132" s="32">
        <v>55263893.929999992</v>
      </c>
      <c r="D132" s="32">
        <v>2031693351.9299998</v>
      </c>
      <c r="E132" s="32">
        <v>1078777385.95</v>
      </c>
      <c r="F132" s="32">
        <v>1078777385.95</v>
      </c>
      <c r="G132" s="34">
        <v>952915965.9799999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60" t="s">
        <v>350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36"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60" t="s">
        <v>351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36"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60" t="s">
        <v>352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36"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60" t="s">
        <v>353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36"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60" t="s">
        <v>354</v>
      </c>
      <c r="B137" s="15">
        <v>1976429458</v>
      </c>
      <c r="C137" s="15">
        <v>55263893.929999992</v>
      </c>
      <c r="D137" s="15">
        <v>2031693351.9299998</v>
      </c>
      <c r="E137" s="15">
        <v>1078777385.95</v>
      </c>
      <c r="F137" s="15">
        <v>1078777385.95</v>
      </c>
      <c r="G137" s="36">
        <v>952915965.9799999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60" t="s">
        <v>355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36"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7">
      <c r="A139" s="59" t="s">
        <v>356</v>
      </c>
      <c r="B139" s="32">
        <v>5487085995</v>
      </c>
      <c r="C139" s="32">
        <v>177461974.89000002</v>
      </c>
      <c r="D139" s="32">
        <v>5664547969.8900003</v>
      </c>
      <c r="E139" s="32">
        <v>1977291347.5</v>
      </c>
      <c r="F139" s="32">
        <v>1960533020.4299998</v>
      </c>
      <c r="G139" s="34">
        <v>3687256622.3900003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7">
      <c r="A140" s="60" t="s">
        <v>357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36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60" t="s">
        <v>358</v>
      </c>
      <c r="B141" s="15">
        <v>22728663</v>
      </c>
      <c r="C141" s="15">
        <v>0</v>
      </c>
      <c r="D141" s="15">
        <v>22728663</v>
      </c>
      <c r="E141" s="15">
        <v>0</v>
      </c>
      <c r="F141" s="15">
        <v>0</v>
      </c>
      <c r="G141" s="36">
        <v>22728663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7">
      <c r="A142" s="60" t="s">
        <v>359</v>
      </c>
      <c r="B142" s="15">
        <v>0</v>
      </c>
      <c r="C142" s="15">
        <v>166221318.39000002</v>
      </c>
      <c r="D142" s="15">
        <v>166221318.39000002</v>
      </c>
      <c r="E142" s="15">
        <v>53347272</v>
      </c>
      <c r="F142" s="15">
        <v>53347272</v>
      </c>
      <c r="G142" s="36">
        <v>112874046.39000002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60" t="s">
        <v>360</v>
      </c>
      <c r="B143" s="15">
        <v>287825854</v>
      </c>
      <c r="C143" s="15">
        <v>-13569562</v>
      </c>
      <c r="D143" s="15">
        <v>274256292</v>
      </c>
      <c r="E143" s="15">
        <v>89057838.579999998</v>
      </c>
      <c r="F143" s="15">
        <v>73602050.799999997</v>
      </c>
      <c r="G143" s="36">
        <v>185198453.42000002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60" t="s">
        <v>361</v>
      </c>
      <c r="B144" s="15">
        <v>147743141</v>
      </c>
      <c r="C144" s="15">
        <v>-1467399</v>
      </c>
      <c r="D144" s="15">
        <v>146275742</v>
      </c>
      <c r="E144" s="15">
        <v>0</v>
      </c>
      <c r="F144" s="15">
        <v>0</v>
      </c>
      <c r="G144" s="36">
        <v>146275742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7">
      <c r="A145" s="60" t="s">
        <v>362</v>
      </c>
      <c r="B145" s="15">
        <v>62549591</v>
      </c>
      <c r="C145" s="15">
        <v>35653020</v>
      </c>
      <c r="D145" s="15">
        <v>98202611</v>
      </c>
      <c r="E145" s="15">
        <v>5975072</v>
      </c>
      <c r="F145" s="15">
        <v>5975072</v>
      </c>
      <c r="G145" s="36">
        <v>92227539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60" t="s">
        <v>363</v>
      </c>
      <c r="B146" s="15">
        <v>67345888</v>
      </c>
      <c r="C146" s="15">
        <v>0</v>
      </c>
      <c r="D146" s="15">
        <v>67345888</v>
      </c>
      <c r="E146" s="15">
        <v>0</v>
      </c>
      <c r="F146" s="15">
        <v>0</v>
      </c>
      <c r="G146" s="36">
        <v>67345888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60" t="s">
        <v>364</v>
      </c>
      <c r="B147" s="15">
        <v>13097307</v>
      </c>
      <c r="C147" s="15">
        <v>80849800</v>
      </c>
      <c r="D147" s="15">
        <v>93947107</v>
      </c>
      <c r="E147" s="15">
        <v>16849800</v>
      </c>
      <c r="F147" s="15">
        <v>16849800</v>
      </c>
      <c r="G147" s="36">
        <v>77097307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60" t="s">
        <v>365</v>
      </c>
      <c r="B148" s="15">
        <v>350873795</v>
      </c>
      <c r="C148" s="15">
        <v>-59702434.520000003</v>
      </c>
      <c r="D148" s="15">
        <v>291171360.48000002</v>
      </c>
      <c r="E148" s="15">
        <v>142990889.95999998</v>
      </c>
      <c r="F148" s="15">
        <v>142990889.95999998</v>
      </c>
      <c r="G148" s="36">
        <v>148180470.52000001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7">
      <c r="A149" s="60" t="s">
        <v>366</v>
      </c>
      <c r="B149" s="15">
        <v>98442060</v>
      </c>
      <c r="C149" s="15">
        <v>-33446990.510000002</v>
      </c>
      <c r="D149" s="15">
        <v>64995069.489999995</v>
      </c>
      <c r="E149" s="15">
        <v>31841884.550000001</v>
      </c>
      <c r="F149" s="15">
        <v>31841884.550000001</v>
      </c>
      <c r="G149" s="36">
        <v>33153184.939999998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60" t="s">
        <v>367</v>
      </c>
      <c r="B150" s="15">
        <v>105864904</v>
      </c>
      <c r="C150" s="15">
        <v>4197942</v>
      </c>
      <c r="D150" s="15">
        <v>110062846</v>
      </c>
      <c r="E150" s="15">
        <v>52959197</v>
      </c>
      <c r="F150" s="15">
        <v>52959197</v>
      </c>
      <c r="G150" s="36">
        <v>57103649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60" t="s">
        <v>368</v>
      </c>
      <c r="B151" s="15">
        <v>111588266</v>
      </c>
      <c r="C151" s="15">
        <v>-4231677</v>
      </c>
      <c r="D151" s="15">
        <v>107356589</v>
      </c>
      <c r="E151" s="15">
        <v>42006848.600000001</v>
      </c>
      <c r="F151" s="15">
        <v>42006848.600000001</v>
      </c>
      <c r="G151" s="36">
        <v>65349740.399999999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60" t="s">
        <v>369</v>
      </c>
      <c r="B152" s="15">
        <v>79860259</v>
      </c>
      <c r="C152" s="15">
        <v>-78165335.700000003</v>
      </c>
      <c r="D152" s="15">
        <v>1694923.3</v>
      </c>
      <c r="E152" s="15">
        <v>1694923.3</v>
      </c>
      <c r="F152" s="15">
        <v>1694923.3</v>
      </c>
      <c r="G152" s="36"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60" t="s">
        <v>370</v>
      </c>
      <c r="B153" s="15">
        <v>5385503</v>
      </c>
      <c r="C153" s="15">
        <v>517174.29000000004</v>
      </c>
      <c r="D153" s="15">
        <v>5902677.29</v>
      </c>
      <c r="E153" s="15">
        <v>170818.28999999998</v>
      </c>
      <c r="F153" s="15">
        <v>0</v>
      </c>
      <c r="G153" s="36">
        <v>5731859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60" t="s">
        <v>371</v>
      </c>
      <c r="B154" s="15">
        <v>4786000</v>
      </c>
      <c r="C154" s="15">
        <v>0</v>
      </c>
      <c r="D154" s="15">
        <v>4786000</v>
      </c>
      <c r="E154" s="15">
        <v>0</v>
      </c>
      <c r="F154" s="15">
        <v>0</v>
      </c>
      <c r="G154" s="36">
        <v>4786000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60" t="s">
        <v>372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36">
        <v>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60" t="s">
        <v>373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36"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60" t="s">
        <v>374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36"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7">
      <c r="A158" s="60" t="s">
        <v>375</v>
      </c>
      <c r="B158" s="15">
        <v>10500000</v>
      </c>
      <c r="C158" s="15">
        <v>0</v>
      </c>
      <c r="D158" s="15">
        <v>10500000</v>
      </c>
      <c r="E158" s="15">
        <v>0</v>
      </c>
      <c r="F158" s="15">
        <v>0</v>
      </c>
      <c r="G158" s="36">
        <v>10500000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60" t="s">
        <v>376</v>
      </c>
      <c r="B159" s="15">
        <v>278223983</v>
      </c>
      <c r="C159" s="15">
        <v>-12106078</v>
      </c>
      <c r="D159" s="15">
        <v>266117905</v>
      </c>
      <c r="E159" s="15">
        <v>109838245</v>
      </c>
      <c r="F159" s="15">
        <v>109838245</v>
      </c>
      <c r="G159" s="36">
        <v>156279660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60" t="s">
        <v>377</v>
      </c>
      <c r="B160" s="15">
        <v>0</v>
      </c>
      <c r="C160" s="15">
        <v>0</v>
      </c>
      <c r="D160" s="15">
        <v>0</v>
      </c>
      <c r="E160" s="15">
        <v>0</v>
      </c>
      <c r="F160" s="15">
        <v>0</v>
      </c>
      <c r="G160" s="36"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60" t="s">
        <v>378</v>
      </c>
      <c r="B161" s="15">
        <v>3325139258</v>
      </c>
      <c r="C161" s="15">
        <v>-890551506</v>
      </c>
      <c r="D161" s="15">
        <v>2434587752</v>
      </c>
      <c r="E161" s="15">
        <v>997511997.07000005</v>
      </c>
      <c r="F161" s="15">
        <v>997511997.07000005</v>
      </c>
      <c r="G161" s="36">
        <v>1437075754.9299998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7">
      <c r="A162" s="60" t="s">
        <v>379</v>
      </c>
      <c r="B162" s="15">
        <v>0</v>
      </c>
      <c r="C162" s="15">
        <v>0</v>
      </c>
      <c r="D162" s="15">
        <v>0</v>
      </c>
      <c r="E162" s="15">
        <v>0</v>
      </c>
      <c r="F162" s="15">
        <v>0</v>
      </c>
      <c r="G162" s="36">
        <v>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60" t="s">
        <v>380</v>
      </c>
      <c r="B163" s="15">
        <v>0</v>
      </c>
      <c r="C163" s="15">
        <v>0</v>
      </c>
      <c r="D163" s="15">
        <v>0</v>
      </c>
      <c r="E163" s="15">
        <v>0</v>
      </c>
      <c r="F163" s="15">
        <v>0</v>
      </c>
      <c r="G163" s="36">
        <v>0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60" t="s">
        <v>381</v>
      </c>
      <c r="B164" s="15">
        <v>35432306</v>
      </c>
      <c r="C164" s="15">
        <v>0</v>
      </c>
      <c r="D164" s="15">
        <v>35432306</v>
      </c>
      <c r="E164" s="15">
        <v>0</v>
      </c>
      <c r="F164" s="15">
        <v>0</v>
      </c>
      <c r="G164" s="36">
        <v>35432306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60" t="s">
        <v>382</v>
      </c>
      <c r="B165" s="15">
        <v>0</v>
      </c>
      <c r="C165" s="15">
        <v>0</v>
      </c>
      <c r="D165" s="15">
        <v>0</v>
      </c>
      <c r="E165" s="15">
        <v>0</v>
      </c>
      <c r="F165" s="15">
        <v>0</v>
      </c>
      <c r="G165" s="36"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60" t="s">
        <v>383</v>
      </c>
      <c r="B166" s="15">
        <v>0</v>
      </c>
      <c r="C166" s="15">
        <v>0</v>
      </c>
      <c r="D166" s="15">
        <v>0</v>
      </c>
      <c r="E166" s="15">
        <v>0</v>
      </c>
      <c r="F166" s="15">
        <v>0</v>
      </c>
      <c r="G166" s="36">
        <v>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60" t="s">
        <v>384</v>
      </c>
      <c r="B167" s="15">
        <v>38356325</v>
      </c>
      <c r="C167" s="15">
        <v>1113870621.3099999</v>
      </c>
      <c r="D167" s="15">
        <v>1152226946.3099999</v>
      </c>
      <c r="E167" s="15">
        <v>369533802.45999998</v>
      </c>
      <c r="F167" s="15">
        <v>369533802.45999998</v>
      </c>
      <c r="G167" s="36">
        <v>782693143.85000002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60" t="s">
        <v>385</v>
      </c>
      <c r="B168" s="15">
        <v>0</v>
      </c>
      <c r="C168" s="15">
        <v>2249999.4300000002</v>
      </c>
      <c r="D168" s="15">
        <v>2249999.4300000002</v>
      </c>
      <c r="E168" s="15">
        <v>0</v>
      </c>
      <c r="F168" s="15">
        <v>0</v>
      </c>
      <c r="G168" s="36">
        <v>2249999.4300000002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60" t="s">
        <v>386</v>
      </c>
      <c r="B169" s="15">
        <v>0</v>
      </c>
      <c r="C169" s="15">
        <v>0</v>
      </c>
      <c r="D169" s="15">
        <v>0</v>
      </c>
      <c r="E169" s="15">
        <v>0</v>
      </c>
      <c r="F169" s="15">
        <v>0</v>
      </c>
      <c r="G169" s="36">
        <v>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60" t="s">
        <v>387</v>
      </c>
      <c r="B170" s="15">
        <v>0</v>
      </c>
      <c r="C170" s="15">
        <v>0</v>
      </c>
      <c r="D170" s="15">
        <v>0</v>
      </c>
      <c r="E170" s="15">
        <v>0</v>
      </c>
      <c r="F170" s="15">
        <v>0</v>
      </c>
      <c r="G170" s="36">
        <v>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60" t="s">
        <v>388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36">
        <v>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60" t="s">
        <v>389</v>
      </c>
      <c r="B172" s="15">
        <v>116664531</v>
      </c>
      <c r="C172" s="15">
        <v>-64234374</v>
      </c>
      <c r="D172" s="15">
        <v>52430157</v>
      </c>
      <c r="E172" s="15">
        <v>25361849</v>
      </c>
      <c r="F172" s="15">
        <v>25361849</v>
      </c>
      <c r="G172" s="36">
        <v>27068308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60" t="s">
        <v>390</v>
      </c>
      <c r="B173" s="15">
        <v>29260781</v>
      </c>
      <c r="C173" s="15">
        <v>1450810</v>
      </c>
      <c r="D173" s="15">
        <v>30711591</v>
      </c>
      <c r="E173" s="15">
        <v>950950</v>
      </c>
      <c r="F173" s="15">
        <v>210000</v>
      </c>
      <c r="G173" s="36">
        <v>29760641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60" t="s">
        <v>391</v>
      </c>
      <c r="B174" s="15">
        <v>13997785</v>
      </c>
      <c r="C174" s="15">
        <v>-3436821</v>
      </c>
      <c r="D174" s="15">
        <v>10560964</v>
      </c>
      <c r="E174" s="15">
        <v>4251268</v>
      </c>
      <c r="F174" s="15">
        <v>4251268</v>
      </c>
      <c r="G174" s="36">
        <v>6309696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60" t="s">
        <v>392</v>
      </c>
      <c r="B175" s="15">
        <v>23447734</v>
      </c>
      <c r="C175" s="15">
        <v>-1260211</v>
      </c>
      <c r="D175" s="15">
        <v>22187523</v>
      </c>
      <c r="E175" s="15">
        <v>5411698</v>
      </c>
      <c r="F175" s="15">
        <v>5411698</v>
      </c>
      <c r="G175" s="36">
        <v>16775825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60" t="s">
        <v>393</v>
      </c>
      <c r="B176" s="15">
        <v>31385000</v>
      </c>
      <c r="C176" s="15">
        <v>-1094208</v>
      </c>
      <c r="D176" s="15">
        <v>30290792</v>
      </c>
      <c r="E176" s="15">
        <v>4977929</v>
      </c>
      <c r="F176" s="15">
        <v>4977929</v>
      </c>
      <c r="G176" s="36">
        <v>25312863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60" t="s">
        <v>394</v>
      </c>
      <c r="B177" s="15">
        <v>28441445</v>
      </c>
      <c r="C177" s="15">
        <v>1669013</v>
      </c>
      <c r="D177" s="15">
        <v>30110458</v>
      </c>
      <c r="E177" s="15">
        <v>0</v>
      </c>
      <c r="F177" s="15">
        <v>0</v>
      </c>
      <c r="G177" s="36">
        <v>30110458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60" t="s">
        <v>395</v>
      </c>
      <c r="B178" s="15">
        <v>22713328</v>
      </c>
      <c r="C178" s="15">
        <v>310992</v>
      </c>
      <c r="D178" s="15">
        <v>23024320</v>
      </c>
      <c r="E178" s="15">
        <v>515200</v>
      </c>
      <c r="F178" s="15">
        <v>515200</v>
      </c>
      <c r="G178" s="36">
        <v>22509120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60" t="s">
        <v>396</v>
      </c>
      <c r="B179" s="15">
        <v>28694797</v>
      </c>
      <c r="C179" s="15">
        <v>-4810</v>
      </c>
      <c r="D179" s="15">
        <v>28689987</v>
      </c>
      <c r="E179" s="15">
        <v>0</v>
      </c>
      <c r="F179" s="15">
        <v>0</v>
      </c>
      <c r="G179" s="36">
        <v>28689987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60" t="s">
        <v>397</v>
      </c>
      <c r="B180" s="15">
        <v>56501669</v>
      </c>
      <c r="C180" s="15">
        <v>-39974124.170000002</v>
      </c>
      <c r="D180" s="15">
        <v>16527544.830000002</v>
      </c>
      <c r="E180" s="15">
        <v>7958551</v>
      </c>
      <c r="F180" s="15">
        <v>7567780</v>
      </c>
      <c r="G180" s="36">
        <v>8568993.8300000001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60" t="s">
        <v>398</v>
      </c>
      <c r="B181" s="15">
        <v>19787716</v>
      </c>
      <c r="C181" s="15">
        <v>-2548780</v>
      </c>
      <c r="D181" s="15">
        <v>17238936</v>
      </c>
      <c r="E181" s="15">
        <v>8338930</v>
      </c>
      <c r="F181" s="15">
        <v>8338930</v>
      </c>
      <c r="G181" s="36">
        <v>8900006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60" t="s">
        <v>399</v>
      </c>
      <c r="B182" s="15">
        <v>20951069</v>
      </c>
      <c r="C182" s="15">
        <v>-10283678</v>
      </c>
      <c r="D182" s="15">
        <v>10667391</v>
      </c>
      <c r="E182" s="15">
        <v>1971747</v>
      </c>
      <c r="F182" s="15">
        <v>1971747</v>
      </c>
      <c r="G182" s="36">
        <v>8695644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60" t="s">
        <v>400</v>
      </c>
      <c r="B183" s="15">
        <v>0</v>
      </c>
      <c r="C183" s="15">
        <v>0</v>
      </c>
      <c r="D183" s="15">
        <v>0</v>
      </c>
      <c r="E183" s="15">
        <v>0</v>
      </c>
      <c r="F183" s="15">
        <v>0</v>
      </c>
      <c r="G183" s="36">
        <v>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60" t="s">
        <v>416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36">
        <v>0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7">
      <c r="A185" s="60" t="s">
        <v>402</v>
      </c>
      <c r="B185" s="15">
        <v>0</v>
      </c>
      <c r="C185" s="15">
        <v>0</v>
      </c>
      <c r="D185" s="15">
        <v>0</v>
      </c>
      <c r="E185" s="15">
        <v>0</v>
      </c>
      <c r="F185" s="15">
        <v>0</v>
      </c>
      <c r="G185" s="36">
        <v>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7">
      <c r="A186" s="60" t="s">
        <v>403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36">
        <v>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60" t="s">
        <v>417</v>
      </c>
      <c r="B187" s="15">
        <v>0</v>
      </c>
      <c r="C187" s="15">
        <v>0</v>
      </c>
      <c r="D187" s="15">
        <v>0</v>
      </c>
      <c r="E187" s="15">
        <v>0</v>
      </c>
      <c r="F187" s="15">
        <v>0</v>
      </c>
      <c r="G187" s="36">
        <v>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7">
      <c r="A188" s="60" t="s">
        <v>405</v>
      </c>
      <c r="B188" s="15">
        <v>0</v>
      </c>
      <c r="C188" s="15">
        <v>0</v>
      </c>
      <c r="D188" s="15">
        <v>0</v>
      </c>
      <c r="E188" s="15">
        <v>0</v>
      </c>
      <c r="F188" s="15">
        <v>0</v>
      </c>
      <c r="G188" s="36">
        <v>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60" t="s">
        <v>406</v>
      </c>
      <c r="B189" s="15">
        <v>49497037</v>
      </c>
      <c r="C189" s="15">
        <v>-13450726.630000001</v>
      </c>
      <c r="D189" s="15">
        <v>36046310.369999997</v>
      </c>
      <c r="E189" s="15">
        <v>3774636.69</v>
      </c>
      <c r="F189" s="15">
        <v>3774636.69</v>
      </c>
      <c r="G189" s="36">
        <v>32271673.68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7">
      <c r="A190" s="60" t="s">
        <v>407</v>
      </c>
      <c r="B190" s="15">
        <v>0</v>
      </c>
      <c r="C190" s="15">
        <v>0</v>
      </c>
      <c r="D190" s="15">
        <v>0</v>
      </c>
      <c r="E190" s="15">
        <v>0</v>
      </c>
      <c r="F190" s="15">
        <v>0</v>
      </c>
      <c r="G190" s="36">
        <v>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60" t="s">
        <v>408</v>
      </c>
      <c r="B191" s="15">
        <v>0</v>
      </c>
      <c r="C191" s="15">
        <v>0</v>
      </c>
      <c r="D191" s="15">
        <v>0</v>
      </c>
      <c r="E191" s="15">
        <v>0</v>
      </c>
      <c r="F191" s="15">
        <v>0</v>
      </c>
      <c r="G191" s="36">
        <v>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59" t="s">
        <v>409</v>
      </c>
      <c r="B192" s="32">
        <v>0</v>
      </c>
      <c r="C192" s="32">
        <v>0</v>
      </c>
      <c r="D192" s="32">
        <v>0</v>
      </c>
      <c r="E192" s="32">
        <v>0</v>
      </c>
      <c r="F192" s="32">
        <v>0</v>
      </c>
      <c r="G192" s="34">
        <v>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7">
      <c r="A193" s="60" t="s">
        <v>410</v>
      </c>
      <c r="B193" s="15">
        <v>0</v>
      </c>
      <c r="C193" s="15">
        <v>0</v>
      </c>
      <c r="D193" s="15">
        <v>0</v>
      </c>
      <c r="E193" s="15">
        <v>0</v>
      </c>
      <c r="F193" s="15">
        <v>0</v>
      </c>
      <c r="G193" s="36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7">
      <c r="A194" s="59" t="s">
        <v>411</v>
      </c>
      <c r="B194" s="32">
        <v>0</v>
      </c>
      <c r="C194" s="32">
        <v>0</v>
      </c>
      <c r="D194" s="32">
        <v>0</v>
      </c>
      <c r="E194" s="32">
        <v>0</v>
      </c>
      <c r="F194" s="32">
        <v>0</v>
      </c>
      <c r="G194" s="34">
        <v>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60" t="s">
        <v>412</v>
      </c>
      <c r="B195" s="15">
        <v>0</v>
      </c>
      <c r="C195" s="15">
        <v>0</v>
      </c>
      <c r="D195" s="15">
        <v>0</v>
      </c>
      <c r="E195" s="15">
        <v>0</v>
      </c>
      <c r="F195" s="15">
        <v>0</v>
      </c>
      <c r="G195" s="36">
        <v>0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60" t="s">
        <v>413</v>
      </c>
      <c r="B196" s="15">
        <v>0</v>
      </c>
      <c r="C196" s="15">
        <v>0</v>
      </c>
      <c r="D196" s="15">
        <v>0</v>
      </c>
      <c r="E196" s="15">
        <v>0</v>
      </c>
      <c r="F196" s="15">
        <v>0</v>
      </c>
      <c r="G196" s="36">
        <v>0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60" t="s">
        <v>414</v>
      </c>
      <c r="B197" s="15">
        <v>0</v>
      </c>
      <c r="C197" s="15">
        <v>0</v>
      </c>
      <c r="D197" s="15">
        <v>0</v>
      </c>
      <c r="E197" s="15">
        <v>0</v>
      </c>
      <c r="F197" s="15">
        <v>0</v>
      </c>
      <c r="G197" s="36">
        <v>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59" t="s">
        <v>418</v>
      </c>
      <c r="B198" s="32">
        <v>40586550939</v>
      </c>
      <c r="C198" s="32">
        <v>390385809.16999996</v>
      </c>
      <c r="D198" s="32">
        <v>40976936748.169998</v>
      </c>
      <c r="E198" s="32">
        <v>17096998990.560001</v>
      </c>
      <c r="F198" s="32">
        <v>16764869612.620001</v>
      </c>
      <c r="G198" s="34">
        <v>23879937757.610001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60"/>
      <c r="B199" s="15"/>
      <c r="C199" s="15"/>
      <c r="D199" s="15"/>
      <c r="E199" s="15"/>
      <c r="F199" s="15"/>
      <c r="G199" s="3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60"/>
      <c r="B200" s="15"/>
      <c r="C200" s="15"/>
      <c r="D200" s="15"/>
      <c r="E200" s="15"/>
      <c r="F200" s="15"/>
      <c r="G200" s="36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60"/>
      <c r="B201" s="15"/>
      <c r="C201" s="15"/>
      <c r="D201" s="15"/>
      <c r="E201" s="15"/>
      <c r="F201" s="15"/>
      <c r="G201" s="36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60"/>
      <c r="B202" s="15"/>
      <c r="C202" s="15"/>
      <c r="D202" s="15"/>
      <c r="E202" s="15"/>
      <c r="F202" s="15"/>
      <c r="G202" s="3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60"/>
      <c r="B203" s="15"/>
      <c r="C203" s="15"/>
      <c r="D203" s="15"/>
      <c r="E203" s="15"/>
      <c r="F203" s="15"/>
      <c r="G203" s="36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60"/>
      <c r="B204" s="15"/>
      <c r="C204" s="15"/>
      <c r="D204" s="15"/>
      <c r="E204" s="15"/>
      <c r="F204" s="15"/>
      <c r="G204" s="36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60"/>
      <c r="B205" s="15"/>
      <c r="C205" s="15"/>
      <c r="D205" s="15"/>
      <c r="E205" s="15"/>
      <c r="F205" s="15"/>
      <c r="G205" s="36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35"/>
      <c r="B206" s="15"/>
      <c r="C206" s="15"/>
      <c r="D206" s="15"/>
      <c r="E206" s="15"/>
      <c r="F206" s="15"/>
      <c r="G206" s="3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35"/>
      <c r="B207" s="15"/>
      <c r="C207" s="15"/>
      <c r="D207" s="15"/>
      <c r="E207" s="15"/>
      <c r="F207" s="15"/>
      <c r="G207" s="3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35"/>
      <c r="B208" s="15"/>
      <c r="C208" s="15"/>
      <c r="D208" s="15"/>
      <c r="E208" s="15"/>
      <c r="F208" s="15"/>
      <c r="G208" s="36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35"/>
      <c r="B209" s="15"/>
      <c r="C209" s="15"/>
      <c r="D209" s="15"/>
      <c r="E209" s="15"/>
      <c r="F209" s="15"/>
      <c r="G209" s="36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35"/>
      <c r="B210" s="15"/>
      <c r="C210" s="15"/>
      <c r="D210" s="15"/>
      <c r="E210" s="15"/>
      <c r="F210" s="15"/>
      <c r="G210" s="3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35"/>
      <c r="B211" s="15"/>
      <c r="C211" s="15"/>
      <c r="D211" s="15"/>
      <c r="E211" s="15"/>
      <c r="F211" s="15"/>
      <c r="G211" s="36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35"/>
      <c r="B212" s="15"/>
      <c r="C212" s="15"/>
      <c r="D212" s="15"/>
      <c r="E212" s="15"/>
      <c r="F212" s="15"/>
      <c r="G212" s="3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35"/>
      <c r="B213" s="1"/>
      <c r="C213" s="1"/>
      <c r="D213" s="1"/>
      <c r="E213" s="1"/>
      <c r="F213" s="1"/>
      <c r="G213" s="6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37"/>
      <c r="B214" s="7"/>
      <c r="C214" s="7"/>
      <c r="D214" s="7"/>
      <c r="E214" s="7"/>
      <c r="F214" s="7"/>
      <c r="G214" s="3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 t="s">
        <v>2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8"/>
    <mergeCell ref="B8:B9"/>
    <mergeCell ref="D8:D9"/>
    <mergeCell ref="E8:E9"/>
  </mergeCells>
  <pageMargins left="0.7" right="0.7" top="0.75" bottom="0.75" header="0.3" footer="0.3"/>
  <pageSetup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"/>
  <sheetViews>
    <sheetView showGridLines="0" workbookViewId="0">
      <selection activeCell="B17" sqref="B16:B17"/>
    </sheetView>
  </sheetViews>
  <sheetFormatPr baseColWidth="10" defaultRowHeight="15"/>
  <cols>
    <col min="1" max="1" width="70.7109375" customWidth="1"/>
    <col min="2" max="7" width="20.7109375" customWidth="1"/>
  </cols>
  <sheetData>
    <row r="1" spans="1:26">
      <c r="A1" s="130" t="s">
        <v>1</v>
      </c>
      <c r="B1" s="130"/>
      <c r="C1" s="130"/>
      <c r="D1" s="130"/>
      <c r="E1" s="130"/>
      <c r="F1" s="130"/>
      <c r="G1" s="1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30" t="s">
        <v>240</v>
      </c>
      <c r="B2" s="130"/>
      <c r="C2" s="130"/>
      <c r="D2" s="130"/>
      <c r="E2" s="130"/>
      <c r="F2" s="130"/>
      <c r="G2" s="1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0" t="s">
        <v>419</v>
      </c>
      <c r="B3" s="130"/>
      <c r="C3" s="130"/>
      <c r="D3" s="130"/>
      <c r="E3" s="130"/>
      <c r="F3" s="130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0" t="s">
        <v>0</v>
      </c>
      <c r="B4" s="130"/>
      <c r="C4" s="130"/>
      <c r="D4" s="130"/>
      <c r="E4" s="130"/>
      <c r="F4" s="130"/>
      <c r="G4" s="1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30" t="s">
        <v>3</v>
      </c>
      <c r="B5" s="130"/>
      <c r="C5" s="130"/>
      <c r="D5" s="130"/>
      <c r="E5" s="130"/>
      <c r="F5" s="130"/>
      <c r="G5" s="13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5"/>
      <c r="B6" s="45"/>
      <c r="C6" s="45"/>
      <c r="D6" s="45"/>
      <c r="E6" s="45"/>
      <c r="F6" s="45"/>
      <c r="G6" s="4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40"/>
      <c r="B7" s="110" t="s">
        <v>242</v>
      </c>
      <c r="C7" s="110"/>
      <c r="D7" s="110"/>
      <c r="E7" s="110"/>
      <c r="F7" s="110"/>
      <c r="G7" s="126" t="s">
        <v>243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9" t="s">
        <v>5</v>
      </c>
      <c r="B8" s="111" t="s">
        <v>244</v>
      </c>
      <c r="C8" s="56" t="s">
        <v>7</v>
      </c>
      <c r="D8" s="111" t="s">
        <v>9</v>
      </c>
      <c r="E8" s="111" t="s">
        <v>11</v>
      </c>
      <c r="F8" s="111" t="s">
        <v>10</v>
      </c>
      <c r="G8" s="1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41" t="s">
        <v>6</v>
      </c>
      <c r="B9" s="112"/>
      <c r="C9" s="42" t="s">
        <v>8</v>
      </c>
      <c r="D9" s="112"/>
      <c r="E9" s="112"/>
      <c r="F9" s="112"/>
      <c r="G9" s="1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8" t="s">
        <v>420</v>
      </c>
      <c r="B10" s="8">
        <v>22144893947</v>
      </c>
      <c r="C10" s="8">
        <v>81922444.210000008</v>
      </c>
      <c r="D10" s="8">
        <v>22226816391.209999</v>
      </c>
      <c r="E10" s="8">
        <v>8921865186.4500008</v>
      </c>
      <c r="F10" s="8">
        <v>8608177281.6800003</v>
      </c>
      <c r="G10" s="30">
        <v>13304951204.76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9" t="s">
        <v>421</v>
      </c>
      <c r="B11" s="32">
        <v>5697888292</v>
      </c>
      <c r="C11" s="32">
        <v>65430360.850000001</v>
      </c>
      <c r="D11" s="32">
        <v>5763318652.8500004</v>
      </c>
      <c r="E11" s="32">
        <v>2499395315.9099998</v>
      </c>
      <c r="F11" s="32">
        <v>2350386561.21</v>
      </c>
      <c r="G11" s="34">
        <v>3263923336.9400001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0" t="s">
        <v>422</v>
      </c>
      <c r="B12" s="15">
        <v>165537947</v>
      </c>
      <c r="C12" s="15">
        <v>19936870</v>
      </c>
      <c r="D12" s="15">
        <v>185474817</v>
      </c>
      <c r="E12" s="15">
        <v>91784776</v>
      </c>
      <c r="F12" s="15">
        <v>91784776</v>
      </c>
      <c r="G12" s="36">
        <v>93690041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0" t="s">
        <v>423</v>
      </c>
      <c r="B13" s="15">
        <v>1415910705</v>
      </c>
      <c r="C13" s="15">
        <v>23453862.880000003</v>
      </c>
      <c r="D13" s="15">
        <v>1439364567.8799999</v>
      </c>
      <c r="E13" s="15">
        <v>688829213.06999993</v>
      </c>
      <c r="F13" s="15">
        <v>668254004.97000003</v>
      </c>
      <c r="G13" s="36">
        <v>750535354.81000006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0" t="s">
        <v>424</v>
      </c>
      <c r="B14" s="15">
        <v>757695085</v>
      </c>
      <c r="C14" s="15">
        <v>-65394879.920000002</v>
      </c>
      <c r="D14" s="15">
        <v>692300205.08000004</v>
      </c>
      <c r="E14" s="15">
        <v>314558239.12</v>
      </c>
      <c r="F14" s="15">
        <v>305360316.94999999</v>
      </c>
      <c r="G14" s="36">
        <v>377741965.95999998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0" t="s">
        <v>425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36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0" t="s">
        <v>426</v>
      </c>
      <c r="B16" s="15">
        <v>714623079</v>
      </c>
      <c r="C16" s="15">
        <v>170103091.38</v>
      </c>
      <c r="D16" s="15">
        <v>884726170.37999988</v>
      </c>
      <c r="E16" s="15">
        <v>276265049.24000001</v>
      </c>
      <c r="F16" s="15">
        <v>256287681.75</v>
      </c>
      <c r="G16" s="36">
        <v>608461121.13999999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0" t="s">
        <v>427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36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0" t="s">
        <v>428</v>
      </c>
      <c r="B18" s="15">
        <v>2297414308</v>
      </c>
      <c r="C18" s="15">
        <v>-129606860.67999999</v>
      </c>
      <c r="D18" s="15">
        <v>2167807447.3200002</v>
      </c>
      <c r="E18" s="15">
        <v>916456159.93999994</v>
      </c>
      <c r="F18" s="15">
        <v>835450930.27999997</v>
      </c>
      <c r="G18" s="36">
        <v>1251351287.3799999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0" t="s">
        <v>429</v>
      </c>
      <c r="B19" s="15">
        <v>346707168</v>
      </c>
      <c r="C19" s="15">
        <v>46938277.189999998</v>
      </c>
      <c r="D19" s="15">
        <v>393645445.19</v>
      </c>
      <c r="E19" s="15">
        <v>211501878.54000002</v>
      </c>
      <c r="F19" s="15">
        <v>193248851.25999999</v>
      </c>
      <c r="G19" s="36">
        <v>182143566.65000001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9" t="s">
        <v>430</v>
      </c>
      <c r="B20" s="32">
        <v>10828199823</v>
      </c>
      <c r="C20" s="32">
        <v>107211373.32000001</v>
      </c>
      <c r="D20" s="32">
        <v>10935411196.32</v>
      </c>
      <c r="E20" s="32">
        <v>3801525716.0699997</v>
      </c>
      <c r="F20" s="32">
        <v>3703343330.8400002</v>
      </c>
      <c r="G20" s="34">
        <v>7133885480.25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0" t="s">
        <v>431</v>
      </c>
      <c r="B21" s="15">
        <v>471728552</v>
      </c>
      <c r="C21" s="15">
        <v>15133552.16</v>
      </c>
      <c r="D21" s="15">
        <v>486862104.16000003</v>
      </c>
      <c r="E21" s="15">
        <v>20749564.490000002</v>
      </c>
      <c r="F21" s="15">
        <v>19723629.460000001</v>
      </c>
      <c r="G21" s="36">
        <v>466112539.66999996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0" t="s">
        <v>432</v>
      </c>
      <c r="B22" s="15">
        <v>598912818</v>
      </c>
      <c r="C22" s="15">
        <v>67019465.049999997</v>
      </c>
      <c r="D22" s="15">
        <v>665932283.04999995</v>
      </c>
      <c r="E22" s="15">
        <v>118957091.14000002</v>
      </c>
      <c r="F22" s="15">
        <v>99081857.200000003</v>
      </c>
      <c r="G22" s="36">
        <v>546975191.91000009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0" t="s">
        <v>433</v>
      </c>
      <c r="B23" s="15">
        <v>1944943567</v>
      </c>
      <c r="C23" s="15">
        <v>-23450073.740000002</v>
      </c>
      <c r="D23" s="15">
        <v>1921493493.2599998</v>
      </c>
      <c r="E23" s="15">
        <v>828395939.29999995</v>
      </c>
      <c r="F23" s="15">
        <v>824690428.89999998</v>
      </c>
      <c r="G23" s="36">
        <v>1093097553.96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60" t="s">
        <v>434</v>
      </c>
      <c r="B24" s="15">
        <v>774478047</v>
      </c>
      <c r="C24" s="15">
        <v>2164776.3600000003</v>
      </c>
      <c r="D24" s="15">
        <v>776642823.36000001</v>
      </c>
      <c r="E24" s="15">
        <v>374974825.56</v>
      </c>
      <c r="F24" s="15">
        <v>369032067.68000001</v>
      </c>
      <c r="G24" s="36">
        <v>401667997.80000001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0" t="s">
        <v>435</v>
      </c>
      <c r="B25" s="15">
        <v>4053835790</v>
      </c>
      <c r="C25" s="15">
        <v>-107578514.04000001</v>
      </c>
      <c r="D25" s="15">
        <v>3946257275.96</v>
      </c>
      <c r="E25" s="15">
        <v>1838826482.6500001</v>
      </c>
      <c r="F25" s="15">
        <v>1806744321.2900002</v>
      </c>
      <c r="G25" s="36">
        <v>2107430793.3099999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0" t="s">
        <v>436</v>
      </c>
      <c r="B26" s="15">
        <v>2957581190</v>
      </c>
      <c r="C26" s="15">
        <v>160014076.67000002</v>
      </c>
      <c r="D26" s="15">
        <v>3117595266.6700001</v>
      </c>
      <c r="E26" s="15">
        <v>615634759.96000004</v>
      </c>
      <c r="F26" s="15">
        <v>580358302.5</v>
      </c>
      <c r="G26" s="36">
        <v>2501960506.71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0" t="s">
        <v>437</v>
      </c>
      <c r="B27" s="15">
        <v>26719859</v>
      </c>
      <c r="C27" s="15">
        <v>-6091909.1399999997</v>
      </c>
      <c r="D27" s="15">
        <v>20627949.859999999</v>
      </c>
      <c r="E27" s="15">
        <v>3987052.97</v>
      </c>
      <c r="F27" s="15">
        <v>3712723.81</v>
      </c>
      <c r="G27" s="36">
        <v>16640896.890000001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59" t="s">
        <v>438</v>
      </c>
      <c r="B28" s="32">
        <v>1887229849</v>
      </c>
      <c r="C28" s="32">
        <v>-69893891.739999995</v>
      </c>
      <c r="D28" s="32">
        <v>1817335957.2599998</v>
      </c>
      <c r="E28" s="32">
        <v>656765439.88</v>
      </c>
      <c r="F28" s="32">
        <v>590270141.53999996</v>
      </c>
      <c r="G28" s="34">
        <v>1160570517.3799999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0" t="s">
        <v>439</v>
      </c>
      <c r="B29" s="15">
        <v>518712077</v>
      </c>
      <c r="C29" s="15">
        <v>-197538418.69</v>
      </c>
      <c r="D29" s="15">
        <v>321173658.31</v>
      </c>
      <c r="E29" s="15">
        <v>91782928.539999992</v>
      </c>
      <c r="F29" s="15">
        <v>81702669.030000001</v>
      </c>
      <c r="G29" s="36">
        <v>229390729.76999998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0" t="s">
        <v>440</v>
      </c>
      <c r="B30" s="15">
        <v>284954139</v>
      </c>
      <c r="C30" s="15">
        <v>-15516506.41</v>
      </c>
      <c r="D30" s="15">
        <v>269437632.59000003</v>
      </c>
      <c r="E30" s="15">
        <v>112204901.45999999</v>
      </c>
      <c r="F30" s="15">
        <v>89369469.460000008</v>
      </c>
      <c r="G30" s="36">
        <v>157232731.13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0" t="s">
        <v>441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36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60" t="s">
        <v>442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36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60" t="s">
        <v>443</v>
      </c>
      <c r="B33" s="15">
        <v>495561916</v>
      </c>
      <c r="C33" s="15">
        <v>-35980426</v>
      </c>
      <c r="D33" s="15">
        <v>459581490</v>
      </c>
      <c r="E33" s="15">
        <v>235135349</v>
      </c>
      <c r="F33" s="15">
        <v>235040904</v>
      </c>
      <c r="G33" s="36">
        <v>224446141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60" t="s">
        <v>444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36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60" t="s">
        <v>445</v>
      </c>
      <c r="B35" s="15">
        <v>493174911</v>
      </c>
      <c r="C35" s="15">
        <v>182216115.31999999</v>
      </c>
      <c r="D35" s="15">
        <v>675391026.31999993</v>
      </c>
      <c r="E35" s="15">
        <v>187098066.44</v>
      </c>
      <c r="F35" s="15">
        <v>164678532.43000001</v>
      </c>
      <c r="G35" s="36">
        <v>488292959.88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60" t="s">
        <v>446</v>
      </c>
      <c r="B36" s="15">
        <v>94826806</v>
      </c>
      <c r="C36" s="15">
        <v>-3074655.96</v>
      </c>
      <c r="D36" s="15">
        <v>91752150.039999992</v>
      </c>
      <c r="E36" s="15">
        <v>30544194.439999998</v>
      </c>
      <c r="F36" s="15">
        <v>19478566.619999997</v>
      </c>
      <c r="G36" s="36">
        <v>61207955.600000001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60" t="s">
        <v>447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36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59" t="s">
        <v>448</v>
      </c>
      <c r="B38" s="32">
        <v>3731575983</v>
      </c>
      <c r="C38" s="32">
        <v>-20825398.219999999</v>
      </c>
      <c r="D38" s="32">
        <v>3710750584.7800002</v>
      </c>
      <c r="E38" s="32">
        <v>1964178714.5900002</v>
      </c>
      <c r="F38" s="32">
        <v>1964177248.0900002</v>
      </c>
      <c r="G38" s="34">
        <v>1746571870.1900001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60" t="s">
        <v>449</v>
      </c>
      <c r="B39" s="15">
        <v>119725996</v>
      </c>
      <c r="C39" s="15">
        <v>-21175398.219999999</v>
      </c>
      <c r="D39" s="15">
        <v>98550597.780000001</v>
      </c>
      <c r="E39" s="15">
        <v>23788315.789999999</v>
      </c>
      <c r="F39" s="15">
        <v>23788315.789999999</v>
      </c>
      <c r="G39" s="36">
        <v>74762281.989999995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">
      <c r="A40" s="60" t="s">
        <v>450</v>
      </c>
      <c r="B40" s="15">
        <v>3611849987</v>
      </c>
      <c r="C40" s="15">
        <v>350000</v>
      </c>
      <c r="D40" s="15">
        <v>3612199987</v>
      </c>
      <c r="E40" s="15">
        <v>1940390398.8</v>
      </c>
      <c r="F40" s="15">
        <v>1940388932.3</v>
      </c>
      <c r="G40" s="36">
        <v>1671809588.2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60" t="s">
        <v>451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36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60" t="s">
        <v>452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36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60"/>
      <c r="B43" s="15"/>
      <c r="C43" s="15"/>
      <c r="D43" s="15"/>
      <c r="E43" s="15"/>
      <c r="F43" s="15"/>
      <c r="G43" s="3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65"/>
      <c r="B44" s="66"/>
      <c r="C44" s="66"/>
      <c r="D44" s="66"/>
      <c r="E44" s="66"/>
      <c r="F44" s="66"/>
      <c r="G44" s="6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59" t="s">
        <v>453</v>
      </c>
      <c r="B45" s="32">
        <v>18441656992</v>
      </c>
      <c r="C45" s="32">
        <v>308463364.95999998</v>
      </c>
      <c r="D45" s="32">
        <v>18750120356.959999</v>
      </c>
      <c r="E45" s="32">
        <v>8175133804.1100006</v>
      </c>
      <c r="F45" s="32">
        <v>8156692330.9399996</v>
      </c>
      <c r="G45" s="34">
        <v>10574986552.85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59" t="s">
        <v>421</v>
      </c>
      <c r="B46" s="32">
        <v>372179875</v>
      </c>
      <c r="C46" s="32">
        <v>-96781365.879999995</v>
      </c>
      <c r="D46" s="32">
        <v>275398509.12</v>
      </c>
      <c r="E46" s="32">
        <v>106954068.97</v>
      </c>
      <c r="F46" s="32">
        <v>105415844.27000001</v>
      </c>
      <c r="G46" s="34">
        <v>168444440.15000001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60" t="s">
        <v>422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36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60" t="s">
        <v>423</v>
      </c>
      <c r="B48" s="15">
        <v>2928194</v>
      </c>
      <c r="C48" s="15">
        <v>0</v>
      </c>
      <c r="D48" s="15">
        <v>2928194</v>
      </c>
      <c r="E48" s="15">
        <v>0</v>
      </c>
      <c r="F48" s="15">
        <v>0</v>
      </c>
      <c r="G48" s="36">
        <v>2928194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60" t="s">
        <v>424</v>
      </c>
      <c r="B49" s="15">
        <v>49497037</v>
      </c>
      <c r="C49" s="15">
        <v>-21000000</v>
      </c>
      <c r="D49" s="15">
        <v>28497037</v>
      </c>
      <c r="E49" s="15">
        <v>0</v>
      </c>
      <c r="F49" s="15">
        <v>0</v>
      </c>
      <c r="G49" s="36">
        <v>28497037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60" t="s">
        <v>425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36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60" t="s">
        <v>426</v>
      </c>
      <c r="B51" s="15">
        <v>0</v>
      </c>
      <c r="C51" s="15">
        <v>23788351.690000001</v>
      </c>
      <c r="D51" s="15">
        <v>23788351.690000001</v>
      </c>
      <c r="E51" s="15">
        <v>23497762.899999999</v>
      </c>
      <c r="F51" s="15">
        <v>21959538.199999999</v>
      </c>
      <c r="G51" s="36">
        <v>290588.78999999998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0" t="s">
        <v>427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36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60" t="s">
        <v>428</v>
      </c>
      <c r="B53" s="15">
        <v>315459144</v>
      </c>
      <c r="C53" s="15">
        <v>-101819717</v>
      </c>
      <c r="D53" s="15">
        <v>213639427</v>
      </c>
      <c r="E53" s="15">
        <v>83456306.070000008</v>
      </c>
      <c r="F53" s="15">
        <v>83456306.070000008</v>
      </c>
      <c r="G53" s="36">
        <v>130183120.92999999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60" t="s">
        <v>429</v>
      </c>
      <c r="B54" s="15">
        <v>4295500</v>
      </c>
      <c r="C54" s="15">
        <v>2249999.4300000002</v>
      </c>
      <c r="D54" s="15">
        <v>6545499.4299999997</v>
      </c>
      <c r="E54" s="15">
        <v>0</v>
      </c>
      <c r="F54" s="15">
        <v>0</v>
      </c>
      <c r="G54" s="36">
        <v>6545499.4299999997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59" t="s">
        <v>430</v>
      </c>
      <c r="B55" s="32">
        <v>14018498255</v>
      </c>
      <c r="C55" s="32">
        <v>220182335.69</v>
      </c>
      <c r="D55" s="32">
        <v>14238680590.689999</v>
      </c>
      <c r="E55" s="32">
        <v>6033978523.0599995</v>
      </c>
      <c r="F55" s="32">
        <v>6032701880.6599998</v>
      </c>
      <c r="G55" s="34">
        <v>8204702067.6300001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60" t="s">
        <v>431</v>
      </c>
      <c r="B56" s="15">
        <v>97914886</v>
      </c>
      <c r="C56" s="15">
        <v>-87373403</v>
      </c>
      <c r="D56" s="15">
        <v>10541483</v>
      </c>
      <c r="E56" s="15">
        <v>0</v>
      </c>
      <c r="F56" s="15">
        <v>0</v>
      </c>
      <c r="G56" s="36">
        <v>10541483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60" t="s">
        <v>432</v>
      </c>
      <c r="B57" s="15">
        <v>255280461</v>
      </c>
      <c r="C57" s="15">
        <v>134477734</v>
      </c>
      <c r="D57" s="15">
        <v>389758195</v>
      </c>
      <c r="E57" s="15">
        <v>5975072</v>
      </c>
      <c r="F57" s="15">
        <v>5975072</v>
      </c>
      <c r="G57" s="36">
        <v>383783123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60" t="s">
        <v>433</v>
      </c>
      <c r="B58" s="15">
        <v>3398146070</v>
      </c>
      <c r="C58" s="15">
        <v>220426373.31</v>
      </c>
      <c r="D58" s="15">
        <v>3618572443.3099999</v>
      </c>
      <c r="E58" s="15">
        <v>1363984978.53</v>
      </c>
      <c r="F58" s="15">
        <v>1363984978.53</v>
      </c>
      <c r="G58" s="36">
        <v>2254587464.7799997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60" t="s">
        <v>434</v>
      </c>
      <c r="B59" s="15">
        <v>33984707</v>
      </c>
      <c r="C59" s="15">
        <v>79906677</v>
      </c>
      <c r="D59" s="15">
        <v>113891384</v>
      </c>
      <c r="E59" s="15">
        <v>17098143</v>
      </c>
      <c r="F59" s="15">
        <v>17075923</v>
      </c>
      <c r="G59" s="36">
        <v>96793241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60" t="s">
        <v>435</v>
      </c>
      <c r="B60" s="15">
        <v>9911171936</v>
      </c>
      <c r="C60" s="15">
        <v>-138041709.62</v>
      </c>
      <c r="D60" s="15">
        <v>9773130226.3800011</v>
      </c>
      <c r="E60" s="15">
        <v>4534021263.5300007</v>
      </c>
      <c r="F60" s="15">
        <v>4532766841.1300001</v>
      </c>
      <c r="G60" s="36">
        <v>5239108962.8500004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60" t="s">
        <v>436</v>
      </c>
      <c r="B61" s="15">
        <v>317914191</v>
      </c>
      <c r="C61" s="15">
        <v>10786664</v>
      </c>
      <c r="D61" s="15">
        <v>328700855</v>
      </c>
      <c r="E61" s="15">
        <v>112899066</v>
      </c>
      <c r="F61" s="15">
        <v>112899066</v>
      </c>
      <c r="G61" s="36">
        <v>215801789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60" t="s">
        <v>437</v>
      </c>
      <c r="B62" s="15">
        <v>4086004</v>
      </c>
      <c r="C62" s="15">
        <v>0</v>
      </c>
      <c r="D62" s="15">
        <v>4086004</v>
      </c>
      <c r="E62" s="15">
        <v>0</v>
      </c>
      <c r="F62" s="15">
        <v>0</v>
      </c>
      <c r="G62" s="36">
        <v>4086004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59" t="s">
        <v>438</v>
      </c>
      <c r="B63" s="32">
        <v>564616598</v>
      </c>
      <c r="C63" s="32">
        <v>134971013.97999999</v>
      </c>
      <c r="D63" s="32">
        <v>699587611.98000002</v>
      </c>
      <c r="E63" s="32">
        <v>108578484.02000001</v>
      </c>
      <c r="F63" s="32">
        <v>92951877.950000003</v>
      </c>
      <c r="G63" s="34">
        <v>591009127.96000004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60" t="s">
        <v>439</v>
      </c>
      <c r="B64" s="15">
        <v>45171503</v>
      </c>
      <c r="C64" s="15">
        <v>12613004.290000001</v>
      </c>
      <c r="D64" s="15">
        <v>57784507.289999999</v>
      </c>
      <c r="E64" s="15">
        <v>11887033.470000001</v>
      </c>
      <c r="F64" s="15">
        <v>11716215.18</v>
      </c>
      <c r="G64" s="36">
        <v>45897473.82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60" t="s">
        <v>440</v>
      </c>
      <c r="B65" s="15">
        <v>117248804</v>
      </c>
      <c r="C65" s="15">
        <v>160000000</v>
      </c>
      <c r="D65" s="15">
        <v>277248804</v>
      </c>
      <c r="E65" s="15">
        <v>0</v>
      </c>
      <c r="F65" s="15">
        <v>0</v>
      </c>
      <c r="G65" s="36">
        <v>277248804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60" t="s">
        <v>441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36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60" t="s">
        <v>442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36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60" t="s">
        <v>443</v>
      </c>
      <c r="B68" s="15">
        <v>375075854</v>
      </c>
      <c r="C68" s="15">
        <v>-86020288.629999995</v>
      </c>
      <c r="D68" s="15">
        <v>289055565.37</v>
      </c>
      <c r="E68" s="15">
        <v>92832475.270000011</v>
      </c>
      <c r="F68" s="15">
        <v>77376687.489999995</v>
      </c>
      <c r="G68" s="36">
        <v>196223090.09999999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60" t="s">
        <v>444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36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60" t="s">
        <v>445</v>
      </c>
      <c r="B70" s="15">
        <v>10500000</v>
      </c>
      <c r="C70" s="15">
        <v>47078373</v>
      </c>
      <c r="D70" s="15">
        <v>57578373</v>
      </c>
      <c r="E70" s="15">
        <v>0</v>
      </c>
      <c r="F70" s="15">
        <v>0</v>
      </c>
      <c r="G70" s="36">
        <v>57578373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60" t="s">
        <v>446</v>
      </c>
      <c r="B71" s="15">
        <v>16620437</v>
      </c>
      <c r="C71" s="15">
        <v>1299925.3199999998</v>
      </c>
      <c r="D71" s="15">
        <v>17920362.32</v>
      </c>
      <c r="E71" s="15">
        <v>3858975.28</v>
      </c>
      <c r="F71" s="15">
        <v>3858975.28</v>
      </c>
      <c r="G71" s="36">
        <v>14061387.040000001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60" t="s">
        <v>447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36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59" t="s">
        <v>448</v>
      </c>
      <c r="B73" s="32">
        <v>3486362264</v>
      </c>
      <c r="C73" s="32">
        <v>50091381.170000002</v>
      </c>
      <c r="D73" s="32">
        <v>3536453645.1699996</v>
      </c>
      <c r="E73" s="32">
        <v>1925622728.0599999</v>
      </c>
      <c r="F73" s="32">
        <v>1925622728.0599999</v>
      </c>
      <c r="G73" s="34">
        <v>1610830917.1100001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60" t="s">
        <v>449</v>
      </c>
      <c r="B74" s="15">
        <v>430583264</v>
      </c>
      <c r="C74" s="15">
        <v>4864235</v>
      </c>
      <c r="D74" s="15">
        <v>435447499</v>
      </c>
      <c r="E74" s="15">
        <v>200396223.89000002</v>
      </c>
      <c r="F74" s="15">
        <v>200396223.89000002</v>
      </c>
      <c r="G74" s="36">
        <v>235051275.10999998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">
      <c r="A75" s="60" t="s">
        <v>450</v>
      </c>
      <c r="B75" s="15">
        <v>3055779000</v>
      </c>
      <c r="C75" s="15">
        <v>45227146.170000002</v>
      </c>
      <c r="D75" s="15">
        <v>3101006146.1700001</v>
      </c>
      <c r="E75" s="15">
        <v>1725226504.1700001</v>
      </c>
      <c r="F75" s="15">
        <v>1725226504.1700001</v>
      </c>
      <c r="G75" s="36">
        <v>1375779642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60" t="s">
        <v>451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36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60" t="s">
        <v>452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36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59" t="s">
        <v>319</v>
      </c>
      <c r="B78" s="32">
        <v>40586550939</v>
      </c>
      <c r="C78" s="32">
        <v>390385809.16999996</v>
      </c>
      <c r="D78" s="32">
        <v>40976936748.169998</v>
      </c>
      <c r="E78" s="32">
        <v>17096998990.560001</v>
      </c>
      <c r="F78" s="32">
        <v>16764869612.620001</v>
      </c>
      <c r="G78" s="34">
        <v>23879937757.610001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60"/>
      <c r="B79" s="15"/>
      <c r="C79" s="15"/>
      <c r="D79" s="15"/>
      <c r="E79" s="15"/>
      <c r="F79" s="15"/>
      <c r="G79" s="3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61"/>
      <c r="B80" s="13"/>
      <c r="C80" s="13"/>
      <c r="D80" s="13"/>
      <c r="E80" s="13"/>
      <c r="F80" s="13"/>
      <c r="G80" s="5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 t="s">
        <v>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9"/>
    <mergeCell ref="B8:B9"/>
    <mergeCell ref="D8:D9"/>
    <mergeCell ref="E8:E9"/>
  </mergeCells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Formatos</vt:lpstr>
      <vt:lpstr>SITUACIÓN FINANCIERA</vt:lpstr>
      <vt:lpstr>ANALITICO DE DEUDA</vt:lpstr>
      <vt:lpstr>ANALITICO DE DEUDA OBLIGACIONES</vt:lpstr>
      <vt:lpstr>BALANCE PRESUPUESTARIO</vt:lpstr>
      <vt:lpstr>ANÁLITICO DE INGRESOS</vt:lpstr>
      <vt:lpstr>AE- OBJETO DE GASTO</vt:lpstr>
      <vt:lpstr>AE-CLASIFICACIÓN ADMINISTRATIVA</vt:lpstr>
      <vt:lpstr>AE- CLASIFICACIÓN FUNCIONAL</vt:lpstr>
      <vt:lpstr>AE- SERVICIOS PERSONALES</vt:lpstr>
      <vt:lpstr>'ANALITICO DE DEUDA'!Área_de_impresión</vt:lpstr>
      <vt:lpstr>'ANALITICO DE DEUDA OBLIGACIONES'!Área_de_impresión</vt:lpstr>
      <vt:lpstr>'BALANCE PRESUPUESTARIO'!Área_de_impresión</vt:lpstr>
      <vt:lpstr>'BALANCE PRESUPUESTARIO'!Títulos_a_imprimir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HP</cp:lastModifiedBy>
  <cp:lastPrinted>2019-07-30T20:35:55Z</cp:lastPrinted>
  <dcterms:created xsi:type="dcterms:W3CDTF">2019-07-20T02:01:28Z</dcterms:created>
  <dcterms:modified xsi:type="dcterms:W3CDTF">2019-07-31T20:35:00Z</dcterms:modified>
</cp:coreProperties>
</file>